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チェック表" sheetId="1" state="visible" r:id="rId3"/>
    <sheet name="届出書 別紙36" sheetId="2" state="visible" r:id="rId4"/>
    <sheet name="別紙１－4 " sheetId="3" state="visible" r:id="rId5"/>
    <sheet name="別紙１－4  (R8.6.1～)" sheetId="4" state="visible" r:id="rId6"/>
    <sheet name="別紙10" sheetId="5" state="visible" r:id="rId7"/>
    <sheet name="別紙11" sheetId="6" state="visible" r:id="rId8"/>
    <sheet name="別紙51 " sheetId="7" state="visible" r:id="rId9"/>
    <sheet name="参考様式３" sheetId="8" state="visible" r:id="rId10"/>
    <sheet name="参考様式６" sheetId="9" state="visible" r:id="rId11"/>
    <sheet name="標準様式１（１枚版）" sheetId="10" state="visible" r:id="rId12"/>
    <sheet name="標準様式１（100名）" sheetId="11" state="visible" r:id="rId13"/>
    <sheet name="標準様式１【記載例】訪問介護" sheetId="12" state="visible" r:id="rId14"/>
    <sheet name="標準様式１記入方法" sheetId="13" state="visible" r:id="rId15"/>
    <sheet name="標準様式１プルダウン・リスト" sheetId="14" state="visible" r:id="rId16"/>
    <sheet name="別紙●24" sheetId="15" state="hidden" r:id="rId17"/>
  </sheets>
  <externalReferences>
    <externalReference r:id="rId18"/>
  </externalReferences>
  <definedNames>
    <definedName function="false" hidden="false" localSheetId="0" name="_xlnm.Print_Area" vbProcedure="false">チェック表!$A$1:$G$29</definedName>
    <definedName function="false" hidden="false" localSheetId="0" name="_xlnm.Print_Titles" vbProcedure="false">チェック表!$5:$5</definedName>
    <definedName function="false" hidden="false" localSheetId="7" name="_xlnm.Print_Area" vbProcedure="false">参考様式３!$A$1:$U$24</definedName>
    <definedName function="false" hidden="false" localSheetId="8" name="_xlnm.Print_Area" vbProcedure="false">参考様式６!$B$1:$U$34</definedName>
    <definedName function="false" hidden="false" localSheetId="1" name="_xlnm.Print_Area" vbProcedure="false">'届出書 別紙36'!$A$1:$AO$65</definedName>
    <definedName function="false" hidden="false" localSheetId="10" name="_xlnm.Print_Area" vbProcedure="false">'標準様式１（100名）'!$A$1:$BD$132</definedName>
    <definedName function="false" hidden="false" localSheetId="10" name="_xlnm.Print_Titles" vbProcedure="false">'標準様式１（100名）'!$1:$12</definedName>
    <definedName function="false" hidden="false" localSheetId="9" name="_xlnm.Print_Area" vbProcedure="false">'標準様式１（１枚版）'!$A$1:$BD$50</definedName>
    <definedName function="false" hidden="false" localSheetId="9" name="_xlnm.Print_Titles" vbProcedure="false">'標準様式１（１枚版）'!$1:$12</definedName>
    <definedName function="false" hidden="false" localSheetId="12" name="_xlnm.Print_Area" vbProcedure="false">標準様式１記入方法!$A$1:$O$80</definedName>
    <definedName function="false" hidden="false" localSheetId="2" name="_xlnm.Print_Area" vbProcedure="false">'別紙１－4 '!$A$1:$AF$77</definedName>
    <definedName function="false" hidden="false" localSheetId="3" name="_xlnm.Print_Area" vbProcedure="false">'別紙１－4  (R8.6.1～)'!$A$1:$AF$71</definedName>
    <definedName function="false" hidden="false" localSheetId="4" name="_xlnm.Print_Area" vbProcedure="false">別紙10!$A$1:$Z$53</definedName>
    <definedName function="false" hidden="false" localSheetId="5" name="_xlnm.Print_Area" vbProcedure="false">別紙11!$A$1:$Z$61</definedName>
    <definedName function="false" hidden="false" localSheetId="6" name="_xlnm.Print_Area" vbProcedure="false">'別紙51 '!$A$1:$AF$43</definedName>
    <definedName function="false" hidden="false" name="【記載例】シフト記号" vbProcedure="false">'[1]標準様式１【記載例】シフト記号表（勤務時間帯）'!$C$6:$C$35</definedName>
    <definedName function="false" hidden="false" name="あ" vbProcedure="false">#REF!</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提供責任者" vbProcedure="false">標準様式１プルダウン・リスト!$D$13:$D$25</definedName>
    <definedName function="false" hidden="false" name="シフト記号表" vbProcedure="false">'[1]標準様式１シフト記号表（勤務時間帯）'!$C$6:$C$35</definedName>
    <definedName function="false" hidden="false" name="確認" vbProcedure="false">#N/A</definedName>
    <definedName function="false" hidden="false" name="管理者" vbProcedure="false">標準様式１プルダウン・リスト!$C$13:$C$25</definedName>
    <definedName function="false" hidden="false" name="職種" vbProcedure="false">[1]標準様式１プルダウン・リスト!$C$12:$L$12</definedName>
    <definedName function="false" hidden="false" name="訪問介護員" vbProcedure="false">標準様式１プルダウン・リスト!$E$13:$E$25</definedName>
    <definedName function="false" hidden="false" name="ｋ" vbProcedure="false">#N/A</definedName>
    <definedName function="false" hidden="false" localSheetId="1" name="あ" vbProcedure="false">#REF!</definedName>
    <definedName function="false" hidden="false" localSheetId="1" name="だだ" vbProcedure="false">#REF!</definedName>
    <definedName function="false" hidden="false" localSheetId="1" name="っっっっｌ" vbProcedure="false">#REF!</definedName>
    <definedName function="false" hidden="false" localSheetId="1" name="っっｋ" vbProcedure="false">#REF!</definedName>
    <definedName function="false" hidden="false" localSheetId="1" name="サービス名" vbProcedure="false">#REF!</definedName>
    <definedName function="false" hidden="false" localSheetId="1" name="サービス名称" vbProcedure="false">#REF!</definedName>
    <definedName function="false" hidden="false" localSheetId="1" name="確認" vbProcedure="false">#REF!</definedName>
    <definedName function="false" hidden="false" localSheetId="1" name="ｋ" vbProcedure="false">#REF!</definedName>
    <definedName function="false" hidden="true" localSheetId="2" name="Z_918D9391_3166_42FD_8CCC_73DDA136E9AD_.wvu.PrintArea" vbProcedure="false">'別紙１－4 '!$A$1:$AF$77</definedName>
    <definedName function="false" hidden="false" localSheetId="2" name="だだ" vbProcedure="false">#REF!</definedName>
    <definedName function="false" hidden="false" localSheetId="2" name="っっっっｌ" vbProcedure="false">#REF!</definedName>
    <definedName function="false" hidden="false" localSheetId="2" name="っっｋ" vbProcedure="false">#REF!</definedName>
    <definedName function="false" hidden="false" localSheetId="2" name="サービス名" vbProcedure="false">#REF!</definedName>
    <definedName function="false" hidden="false" localSheetId="2" name="サービス名称" vbProcedure="false">#REF!</definedName>
    <definedName function="false" hidden="false" localSheetId="2" name="確認" vbProcedure="false">#REF!</definedName>
    <definedName function="false" hidden="false" localSheetId="2" name="ｋ" vbProcedure="false">#REF!</definedName>
    <definedName function="false" hidden="true" localSheetId="3" name="Z_918D9391_3166_42FD_8CCC_73DDA136E9AD_.wvu.PrintArea" vbProcedure="false">'別紙１－4  (R8.6.1～)'!$A$1:$AF$71</definedName>
    <definedName function="false" hidden="false" localSheetId="3" name="だだ" vbProcedure="false">#REF!</definedName>
    <definedName function="false" hidden="false" localSheetId="3" name="っっっっｌ" vbProcedure="false">#REF!</definedName>
    <definedName function="false" hidden="false" localSheetId="3" name="っっｋ" vbProcedure="false">#REF!</definedName>
    <definedName function="false" hidden="false" localSheetId="3" name="サービス名" vbProcedure="false">#REF!</definedName>
    <definedName function="false" hidden="false" localSheetId="3" name="サービス名称" vbProcedure="false">#REF!</definedName>
    <definedName function="false" hidden="false" localSheetId="3" name="確認" vbProcedure="false">#REF!</definedName>
    <definedName function="false" hidden="false" localSheetId="3" name="ｋ" vbProcedure="false">#REF!</definedName>
    <definedName function="false" hidden="false" localSheetId="6" name="あ" vbProcedure="false">#REF!</definedName>
    <definedName function="false" hidden="false" localSheetId="6" name="だだ" vbProcedure="false">#N/A</definedName>
    <definedName function="false" hidden="false" localSheetId="6" name="っっっっｌ" vbProcedure="false">#N/A</definedName>
    <definedName function="false" hidden="false" localSheetId="6" name="っっｋ" vbProcedure="false">#N/A</definedName>
    <definedName function="false" hidden="false" localSheetId="6" name="サービス名" vbProcedure="false">#N/A</definedName>
    <definedName function="false" hidden="false" localSheetId="6" name="サービス名称" vbProcedure="false">#N/A</definedName>
    <definedName function="false" hidden="false" localSheetId="6" name="確認" vbProcedure="false">#N/A</definedName>
    <definedName function="false" hidden="false" localSheetId="6" name="ｋ" vbProcedure="false">#N/A</definedName>
    <definedName function="false" hidden="false" localSheetId="11" name="_xlnm.Print_Area" vbProcedure="false">標準様式１【記載例】訪問介護!$A$1:$BD$50</definedName>
    <definedName function="false" hidden="false" localSheetId="11" name="_xlnm.Print_Titles" vbProcedure="false">標準様式１【記載例】訪問介護!$1:$12</definedName>
    <definedName function="false" hidden="false" localSheetId="14"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<sst xmlns="http://schemas.openxmlformats.org/spreadsheetml/2006/main" count="1620" uniqueCount="477">
  <si>
    <t xml:space="preserve">介護給付費算定に係る体制等に関する届出書・変更届出書　チェック表
（訪問型サービス（独自）</t>
  </si>
  <si>
    <t xml:space="preserve">※　加算が算定されなくなる場合、欠員が解消される場合等についても同様に届け出てください。</t>
  </si>
  <si>
    <t xml:space="preserve">届出事項</t>
  </si>
  <si>
    <t xml:space="preserve">事業所チェック欄</t>
  </si>
  <si>
    <t xml:space="preserve">添　付　書　類</t>
  </si>
  <si>
    <t xml:space="preserve">備　　考</t>
  </si>
  <si>
    <t xml:space="preserve">共　通　事　項
（必ず必要な書類）</t>
  </si>
  <si>
    <t xml:space="preserve">□</t>
  </si>
  <si>
    <t xml:space="preserve">・</t>
  </si>
  <si>
    <t xml:space="preserve">介護給付費算定に係る体制等に関する届出書・変更届出書
＜別紙36＞</t>
  </si>
  <si>
    <t xml:space="preserve">事業所番号ごとに提出すること。</t>
  </si>
  <si>
    <t xml:space="preserve">本チェック表</t>
  </si>
  <si>
    <t xml:space="preserve">自主点検したもの（チェック済）を提出すること。</t>
  </si>
  <si>
    <t xml:space="preserve">介護予防・日常生活支援総合事業費算定に係る体制等状況一覧表＜別紙1-4＞</t>
  </si>
  <si>
    <t xml:space="preserve">運営規程</t>
  </si>
  <si>
    <t xml:space="preserve">介護給付費算定に係る体制等に関する変更に伴い、改正したもの。介護の内容・利用料金の変更等について記載が必要。</t>
  </si>
  <si>
    <t xml:space="preserve">※</t>
  </si>
  <si>
    <t xml:space="preserve">変更後の運営規程又は新旧対照表</t>
  </si>
  <si>
    <t xml:space="preserve">割引をする場合</t>
  </si>
  <si>
    <t xml:space="preserve">指定居宅サービス事業者等による介護給付費の割引に係る割引率の設定について ＜別紙51＞</t>
  </si>
  <si>
    <t xml:space="preserve">特別地域加算</t>
  </si>
  <si>
    <t xml:space="preserve">高齢者虐待防止措置実施の有無</t>
  </si>
  <si>
    <t xml:space="preserve">同一建物減算</t>
  </si>
  <si>
    <t xml:space="preserve">訪問介護、訪問型サービスにおける同一建物減算に係る計画書＜別紙10＞</t>
  </si>
  <si>
    <t xml:space="preserve">中山間地域等における小規模事業所加算（地域に関する状況）</t>
  </si>
  <si>
    <t xml:space="preserve">中山間地域等における小規模事業所加算（規模に関する状況）
＊開設時からの算定は不可</t>
  </si>
  <si>
    <t xml:space="preserve">中山間地域等における小規模事業所加算（規模に関する状況）
＜参考様式３＞</t>
  </si>
  <si>
    <t xml:space="preserve">口腔連携強化加算</t>
  </si>
  <si>
    <t xml:space="preserve">口腔連携強化加算に関する届出書＜別紙11＞</t>
  </si>
  <si>
    <t xml:space="preserve">協力医療機関との協定書（写）等相談できる体制を確保していることがわかるもの</t>
  </si>
  <si>
    <t xml:space="preserve">介護職員等処遇改善加算</t>
  </si>
  <si>
    <t xml:space="preserve">介護職員処遇改善計画書等（提出書類の詳細はホームページをご確認ください）</t>
  </si>
  <si>
    <t xml:space="preserve">（別紙36）</t>
  </si>
  <si>
    <t xml:space="preserve">受付番号</t>
  </si>
  <si>
    <t xml:space="preserve">介護予防・日常生活支援総合事業費算定に係る体制等に関する届出書＜指定事業者用＞</t>
  </si>
  <si>
    <t xml:space="preserve">令和</t>
  </si>
  <si>
    <t xml:space="preserve">年</t>
  </si>
  <si>
    <t xml:space="preserve">月</t>
  </si>
  <si>
    <t xml:space="preserve">日</t>
  </si>
  <si>
    <t xml:space="preserve">嘉麻市長</t>
  </si>
  <si>
    <t xml:space="preserve">殿</t>
  </si>
  <si>
    <t xml:space="preserve">所在地</t>
  </si>
  <si>
    <t xml:space="preserve">名　称</t>
  </si>
  <si>
    <t xml:space="preserve">このことについて、関係書類を添えて以下のとおり届け出ます。</t>
  </si>
  <si>
    <t xml:space="preserve">事業所所在地市町村番号</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</si>
  <si>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</si>
  <si>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</si>
  <si>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</si>
  <si>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</si>
  <si>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</si>
  <si>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</si>
  <si>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</si>
  <si>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</si>
  <si>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</si>
  <si>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</si>
  <si>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</si>
  <si>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</si>
  <si>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</si>
  <si>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</si>
  <si>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法人の種別</t>
  </si>
  <si>
    <t xml:space="preserve">法人所轄庁</t>
  </si>
  <si>
    <t xml:space="preserve">代表者の職・氏名</t>
  </si>
  <si>
    <t xml:space="preserve">職名</t>
  </si>
  <si>
    <t xml:space="preserve">氏名</t>
  </si>
  <si>
    <t xml:space="preserve">代表者の住所</t>
  </si>
  <si>
    <t xml:space="preserve">事業所・施設の状況</t>
  </si>
  <si>
    <t xml:space="preserve">事業所・施設の名称</t>
  </si>
  <si>
    <t xml:space="preserve">主たる事業所・施設の　　　　　　　　　所在地</t>
  </si>
  <si>
    <t xml:space="preserve">主たる事業所の所在地以外の場所で一部実施する場合の出張所等の所在地</t>
  </si>
  <si>
    <t xml:space="preserve">管理者の氏名</t>
  </si>
  <si>
    <t xml:space="preserve">管理者の住所</t>
  </si>
  <si>
    <t xml:space="preserve">届出を行う事業所・施設の種類</t>
  </si>
  <si>
    <t xml:space="preserve">同一所在地において行う　　　　　　　　　　　　　　　事業等の種類</t>
  </si>
  <si>
    <t xml:space="preserve">実施事業</t>
  </si>
  <si>
    <t xml:space="preserve">指定（許可）</t>
  </si>
  <si>
    <t xml:space="preserve">異動等の区分</t>
  </si>
  <si>
    <t xml:space="preserve">異動（予定）</t>
  </si>
  <si>
    <t xml:space="preserve">異動項目</t>
  </si>
  <si>
    <t xml:space="preserve">年月日</t>
  </si>
  <si>
    <t xml:space="preserve">(※変更の場合)</t>
  </si>
  <si>
    <t xml:space="preserve">訪問型サービス（独自）</t>
  </si>
  <si>
    <t xml:space="preserve">1新規</t>
  </si>
  <si>
    <t xml:space="preserve">2変更</t>
  </si>
  <si>
    <t xml:space="preserve">3終了</t>
  </si>
  <si>
    <t xml:space="preserve">訪問型サービス（独自・定率）</t>
  </si>
  <si>
    <t xml:space="preserve">訪問型サービス（独自・定額）</t>
  </si>
  <si>
    <t xml:space="preserve">通所型サービス（独自）</t>
  </si>
  <si>
    <t xml:space="preserve">通所型サービス（独自・定率）</t>
  </si>
  <si>
    <t xml:space="preserve">通所型サービス（独自・定額）</t>
  </si>
  <si>
    <t xml:space="preserve">介護保険事業所番号</t>
  </si>
  <si>
    <t xml:space="preserve">特記事項</t>
  </si>
  <si>
    <t xml:space="preserve">変　更　前</t>
  </si>
  <si>
    <t xml:space="preserve">変　更　後</t>
  </si>
  <si>
    <t xml:space="preserve">関係書類</t>
  </si>
  <si>
    <t xml:space="preserve">別添のとおり</t>
  </si>
  <si>
    <t xml:space="preserve">備考1　「受付番号」「事業所所在市町村番号」欄には記載しないでください。</t>
  </si>
  <si>
    <t xml:space="preserve">　　2　「法人の種別」欄は、申請者が法人である場合に、「社会福祉法人」「医療法人」「社団法人」「財団法人」</t>
  </si>
  <si>
    <t xml:space="preserve">　　　「株式会社」「有限会社」等の別を記入してください。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</si>
  <si>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</si>
  <si>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</si>
  <si>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「異動等の区分」欄には、今回届出を行う事業所・施設について該当する数字の横の□</t>
  </si>
  <si>
    <t xml:space="preserve">　　6　「異動項目」欄には、(別紙1-4)「介護予防・日常生活支援総合事業費算定に係る体制等状況一覧表」に掲げる項目</t>
  </si>
  <si>
    <t xml:space="preserve">　　　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</si>
  <si>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</si>
  <si>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「主たる事業所の所在地以外の場所で一部実施する場合の出張所等の所在地」について、複数の出張所等を有する場合は、</t>
  </si>
  <si>
    <t xml:space="preserve">　　　適宜欄を補正して、全ての出張所等の状況について記載してください。</t>
  </si>
  <si>
    <t xml:space="preserve">（別紙１－４）</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</si>
  <si>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</si>
  <si>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</si>
  <si>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</si>
  <si>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</si>
  <si>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</si>
  <si>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</si>
  <si>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</si>
  <si>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</si>
  <si>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１ 減算型</t>
  </si>
  <si>
    <t xml:space="preserve">２ 基準型</t>
  </si>
  <si>
    <t xml:space="preserve">１　なし</t>
  </si>
  <si>
    <t xml:space="preserve">業務継続計画策定の有無</t>
  </si>
  <si>
    <t xml:space="preserve">同一建物減算（同一敷地内建物等に居住する者への提供）</t>
  </si>
  <si>
    <t xml:space="preserve">１ 非該当</t>
  </si>
  <si>
    <t xml:space="preserve">２ 該当</t>
  </si>
  <si>
    <t xml:space="preserve">２　あり</t>
  </si>
  <si>
    <t xml:space="preserve">同一建物減算（同一敷地内建物等に居住する者への提供（利用者50人以上））</t>
  </si>
  <si>
    <t xml:space="preserve">同一建物減算（同一敷地内建物等に居住する者への提供割合90％以上）</t>
  </si>
  <si>
    <t xml:space="preserve">１ なし</t>
  </si>
  <si>
    <t xml:space="preserve">２ あり</t>
  </si>
  <si>
    <t xml:space="preserve">中山間地域等における小規模事業所
加算（地域に関する状況）</t>
  </si>
  <si>
    <t xml:space="preserve">A2</t>
  </si>
  <si>
    <t xml:space="preserve">中山間地域等における小規模事業所
加算（規模に関する状況）</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</si>
  <si>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</si>
  <si>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</si>
  <si>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</si>
  <si>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</si>
  <si>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</si>
  <si>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</si>
  <si>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</si>
  <si>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</si>
  <si>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</si>
  <si>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</si>
  <si>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</si>
  <si>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</si>
  <si>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</si>
  <si>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</si>
  <si>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</si>
  <si>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</si>
  <si>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</si>
  <si>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</si>
  <si>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t xml:space="preserve">職員の欠員による減算の状況</t>
  </si>
  <si>
    <t xml:space="preserve">２ 看護職員</t>
  </si>
  <si>
    <t xml:space="preserve">３ 介護職員</t>
  </si>
  <si>
    <t xml:space="preserve">若年性認知症利用者受入加算</t>
  </si>
  <si>
    <t xml:space="preserve">生活機能向上グループ活動加算</t>
  </si>
  <si>
    <t xml:space="preserve">栄養アセスメント・栄養改善体制</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</si>
  <si>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</si>
  <si>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</si>
  <si>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</si>
  <si>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</si>
  <si>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</si>
  <si>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</si>
  <si>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生活機能向上連携加算</t>
  </si>
  <si>
    <t xml:space="preserve">３ 加算Ⅰ</t>
  </si>
  <si>
    <t xml:space="preserve">２ 加算Ⅱ</t>
  </si>
  <si>
    <t xml:space="preserve">科学的介護推進体制加算</t>
  </si>
  <si>
    <t xml:space="preserve">備考　１ 「割引｣を｢あり｣と記載する場合は「介護予防・日常生活支援総合事業者による事業費の割引に係る割引率の設定について」（別紙37）を添付してください。</t>
  </si>
  <si>
    <t xml:space="preserve">　　　２ 「サービス提供体制強化加算」については、「サービス提供体制強化加算に関する届出書」（別紙38）を添付してください。</t>
  </si>
  <si>
    <r>
      <rPr>
        <sz val="16"/>
        <rFont val="HGSｺﾞｼｯｸM"/>
        <family val="3"/>
        <charset val="128"/>
      </rPr>
      <t xml:space="preserve">介 護 予 防・日 常 生 活 支 援 総 合 事 業 費 算 定 に 係 る 体 制 等 状 況 一 覧 表</t>
    </r>
    <r>
      <rPr>
        <sz val="14"/>
        <rFont val="HGSｺﾞｼｯｸM"/>
        <family val="3"/>
        <charset val="128"/>
      </rPr>
      <t xml:space="preserve">（主たる事業所の所在地以外の場所で一部実施する場合の出張所等の状況）</t>
    </r>
  </si>
  <si>
    <t xml:space="preserve">１　非該当</t>
  </si>
  <si>
    <t xml:space="preserve">２　該当</t>
  </si>
  <si>
    <t xml:space="preserve">A6</t>
  </si>
  <si>
    <t xml:space="preserve">備考　１　この表は、事業所所在地以外の場所で一部事業を実施する出張所等がある場合について記載することとし、複数出張所等を有する場合は出張所ごとに提出してください。</t>
  </si>
  <si>
    <r>
      <rPr>
        <sz val="11"/>
        <rFont val="HGSｺﾞｼｯｸM"/>
        <family val="3"/>
        <charset val="128"/>
      </rPr>
      <t xml:space="preserve">７ 加算Ⅰ</t>
    </r>
    <r>
      <rPr>
        <sz val="11"/>
        <color rgb="FFFF0000"/>
        <rFont val="HGSｺﾞｼｯｸM"/>
        <family val="3"/>
        <charset val="128"/>
      </rPr>
      <t xml:space="preserve">イ</t>
    </r>
  </si>
  <si>
    <t xml:space="preserve">S 加算Ⅰロ</t>
  </si>
  <si>
    <r>
      <rPr>
        <sz val="11"/>
        <rFont val="HGSｺﾞｼｯｸM"/>
        <family val="3"/>
        <charset val="128"/>
      </rPr>
      <t xml:space="preserve">８ 加算Ⅱ</t>
    </r>
    <r>
      <rPr>
        <sz val="11"/>
        <color rgb="FFFF0000"/>
        <rFont val="HGSｺﾞｼｯｸM"/>
        <family val="3"/>
        <charset val="128"/>
      </rPr>
      <t xml:space="preserve">イ</t>
    </r>
  </si>
  <si>
    <t xml:space="preserve">T 加算Ⅱロ</t>
  </si>
  <si>
    <t xml:space="preserve">（別紙10）</t>
  </si>
  <si>
    <t xml:space="preserve">訪問介護、訪問型サービスにおける同一建物減算に係る計算書</t>
  </si>
  <si>
    <t xml:space="preserve">事業所名</t>
  </si>
  <si>
    <t xml:space="preserve">事業所番号</t>
  </si>
  <si>
    <t xml:space="preserve">１．判定期間（※）</t>
  </si>
  <si>
    <t xml:space="preserve">年度</t>
  </si>
  <si>
    <t xml:space="preserve">前期</t>
  </si>
  <si>
    <t xml:space="preserve">後期</t>
  </si>
  <si>
    <t xml:space="preserve">（※）なお、令和６年度については、前期の判定期間を4月1日から9月30日、減算適用期間を11月1日から3月31日までとし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</si>
  <si>
    <t xml:space="preserve">２．判定結果</t>
  </si>
  <si>
    <t xml:space="preserve">非該当</t>
  </si>
  <si>
    <t xml:space="preserve">該当</t>
  </si>
  <si>
    <t xml:space="preserve">ア．前期</t>
  </si>
  <si>
    <t xml:space="preserve">①判定期間に指定訪問介護を提供した利用者の総数
（要支援者は含めない）</t>
  </si>
  <si>
    <t xml:space="preserve">②①の内同一建物減算の適用を受けている利用者数（※１）</t>
  </si>
  <si>
    <t xml:space="preserve">人</t>
  </si>
  <si>
    <t xml:space="preserve">合計</t>
  </si>
  <si>
    <r>
      <rPr>
        <sz val="11"/>
        <rFont val="HGSｺﾞｼｯｸM"/>
        <family val="3"/>
        <charset val="128"/>
      </rPr>
      <t xml:space="preserve">③割合
</t>
    </r>
    <r>
      <rPr>
        <sz val="10"/>
        <rFont val="HGSｺﾞｼｯｸM"/>
        <family val="3"/>
        <charset val="128"/>
      </rPr>
      <t xml:space="preserve">（②÷①）</t>
    </r>
  </si>
  <si>
    <t xml:space="preserve">％</t>
  </si>
  <si>
    <t xml:space="preserve">④90％以上である場合の理由(※２より該当する番号を記入）</t>
  </si>
  <si>
    <t xml:space="preserve">イ．後期</t>
  </si>
  <si>
    <t xml:space="preserve">（※１）同一の建物に20人以上居住する建物（同一敷地内建物等を除く）に居住する者及び同一敷地内建物等に50人以上居住する建物に居住する者へ提供する場合を除く</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</si>
  <si>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</si>
  <si>
    <t xml:space="preserve">備考</t>
  </si>
  <si>
    <t xml:space="preserve">・本資料は同一建物減算に係る算定手続きを補完する資料としてご使用ください。</t>
  </si>
  <si>
    <t xml:space="preserve">・「１．判定期間」については、該当する期間を選択してください。</t>
  </si>
  <si>
    <t xml:space="preserve">・「２．判定結果」については、アまたはイの算定結果を元に選択してください。</t>
  </si>
  <si>
    <t xml:space="preserve">・具体的な計算方法については、留意事項通知第２の２(16)⑥ロをご参照ください。</t>
  </si>
  <si>
    <t xml:space="preserve">（別紙11）</t>
  </si>
  <si>
    <t xml:space="preserve">口腔連携強化加算に関する届出書</t>
  </si>
  <si>
    <t xml:space="preserve">異動区分</t>
  </si>
  <si>
    <t xml:space="preserve">1　新規</t>
  </si>
  <si>
    <t xml:space="preserve">2　変更</t>
  </si>
  <si>
    <t xml:space="preserve">3　終了</t>
  </si>
  <si>
    <t xml:space="preserve">施設種別</t>
  </si>
  <si>
    <t xml:space="preserve">1　訪問介護事業所</t>
  </si>
  <si>
    <t xml:space="preserve">2　(介護予防）訪問看護事業所（訪問看護ステーション）</t>
  </si>
  <si>
    <t xml:space="preserve">3　(介護予防）訪問リハビリテーション事業所</t>
  </si>
  <si>
    <t xml:space="preserve">4　(介護予防）短期入所生活介護事業所</t>
  </si>
  <si>
    <t xml:space="preserve">5　(介護予防）短期入所療養介護事業所</t>
  </si>
  <si>
    <t xml:space="preserve">6　定期巡回・随時対応型訪問介護看護事業所</t>
  </si>
  <si>
    <t xml:space="preserve">歯科医療機関との連携の状況</t>
  </si>
  <si>
    <t xml:space="preserve">１．連携歯科医療機関</t>
  </si>
  <si>
    <t xml:space="preserve">歯科医療機関名</t>
  </si>
  <si>
    <t xml:space="preserve">歯科医師名</t>
  </si>
  <si>
    <t xml:space="preserve">歯科訪問診療料の算定の実績</t>
  </si>
  <si>
    <t xml:space="preserve">       　　年　　月　　日</t>
  </si>
  <si>
    <t xml:space="preserve">連絡先電話番号</t>
  </si>
  <si>
    <t xml:space="preserve">２．連携歯科医療機関</t>
  </si>
  <si>
    <t xml:space="preserve">３．連携歯科医療機関</t>
  </si>
  <si>
    <t xml:space="preserve">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</si>
  <si>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 xml:space="preserve">注２　「連携歯科医療機関」は１つ以上の記載が必要である。なお、記入欄が不足している場合には、「歯科医療機関との連携の状況」のみを追加記載した様式を別途添付しても差し支えない。</t>
  </si>
  <si>
    <t xml:space="preserve">注３　「歯科訪問診療料の算定の実績」とは、歯科診療報酬点数表の区分番号Ｃ000に掲げる歯科訪問診療料の算定の実績であり、直近の算定日を記載すること。</t>
  </si>
  <si>
    <t xml:space="preserve">※　要件を満たすことが分かる根拠書類を準備し、指定権者からの求めがあった場合には、速やかに提出してください。</t>
  </si>
  <si>
    <t xml:space="preserve">（別紙51）</t>
  </si>
  <si>
    <t xml:space="preserve">市町村長</t>
  </si>
  <si>
    <t xml:space="preserve">事業所・施設名 </t>
  </si>
  <si>
    <t xml:space="preserve">介護予防・日常生活支援総合事業者による事業費の割引に係る割引率の設定について</t>
  </si>
  <si>
    <t xml:space="preserve">　1　割引率等</t>
  </si>
  <si>
    <t xml:space="preserve">サービスの種類</t>
  </si>
  <si>
    <t xml:space="preserve">割引率</t>
  </si>
  <si>
    <t xml:space="preserve">適用条件</t>
  </si>
  <si>
    <t xml:space="preserve">訪問型サービス（独自／定率）</t>
  </si>
  <si>
    <t xml:space="preserve">通所型サービス（独自／定率）</t>
  </si>
  <si>
    <t xml:space="preserve">その他サービス（配食／定率）</t>
  </si>
  <si>
    <t xml:space="preserve">その他サービス（見守り／定率）</t>
  </si>
  <si>
    <t xml:space="preserve">その他サービス（その他／定率）</t>
  </si>
  <si>
    <t xml:space="preserve">備考　「適用条件」欄には、当該割引率が適用される時間帯、曜日、日時について具体的に</t>
  </si>
  <si>
    <t xml:space="preserve">　　記載してください。</t>
  </si>
  <si>
    <t xml:space="preserve">　2　適用開始年月日</t>
  </si>
  <si>
    <t xml:space="preserve">中山間地域等における小規模事業所加算　(規模に関する状況）</t>
  </si>
  <si>
    <t xml:space="preserve">〔訪問介護〕</t>
  </si>
  <si>
    <t xml:space="preserve">※地域に関する状況が該当する場合のみ記載してください。</t>
  </si>
  <si>
    <t xml:space="preserve">（１）訪問介護にかかるもの</t>
  </si>
  <si>
    <t xml:space="preserve">対象月</t>
  </si>
  <si>
    <t xml:space="preserve">延訪問回数</t>
  </si>
  <si>
    <t xml:space="preserve">回</t>
  </si>
  <si>
    <t xml:space="preserve">平均延訪問回数</t>
  </si>
  <si>
    <t xml:space="preserve">１月当たりの</t>
  </si>
  <si>
    <t xml:space="preserve">→</t>
  </si>
  <si>
    <t xml:space="preserve">延訪問回数が２００回以下</t>
  </si>
  <si>
    <t xml:space="preserve">サービス提供責任者　経歴書</t>
  </si>
  <si>
    <t xml:space="preserve">事業所又は施設の名称</t>
  </si>
  <si>
    <t xml:space="preserve">カナ</t>
  </si>
  <si>
    <t xml:space="preserve">生年月日</t>
  </si>
  <si>
    <t xml:space="preserve">主 な 職 歴 等</t>
  </si>
  <si>
    <t xml:space="preserve">年　月</t>
  </si>
  <si>
    <t xml:space="preserve">～</t>
  </si>
  <si>
    <t xml:space="preserve">勤 務 先 等</t>
  </si>
  <si>
    <t xml:space="preserve">職 務 内 容</t>
  </si>
  <si>
    <t xml:space="preserve">職　務　に　関　連　す　る　資　格</t>
  </si>
  <si>
    <t xml:space="preserve">資　格　の　種　類</t>
  </si>
  <si>
    <t xml:space="preserve">資　格　取　得　年　月　日</t>
  </si>
  <si>
    <t xml:space="preserve">（研修等の受講の状況等）</t>
  </si>
  <si>
    <t xml:space="preserve">「主な職歴等」には、管理者等の要件が分かる職歴等について記載ください。</t>
  </si>
  <si>
    <t xml:space="preserve">介護関係の職歴については、開設法人名と事業所名の両方を記載ください。</t>
  </si>
  <si>
    <t xml:space="preserve">（標準様式1）</t>
  </si>
  <si>
    <t xml:space="preserve">従業者の勤務の体制及び勤務形態一覧表</t>
  </si>
  <si>
    <t xml:space="preserve">サービス種別</t>
  </si>
  <si>
    <t xml:space="preserve">(</t>
  </si>
  <si>
    <t xml:space="preserve">訪問介護</t>
  </si>
  <si>
    <t xml:space="preserve">)</t>
  </si>
  <si>
    <t xml:space="preserve">(1)</t>
  </si>
  <si>
    <t xml:space="preserve">４週</t>
  </si>
  <si>
    <t xml:space="preserve">(2)</t>
  </si>
  <si>
    <t xml:space="preserve">予定</t>
  </si>
  <si>
    <t xml:space="preserve">(3)事業所における常勤の従業者が勤務すべき時間数</t>
  </si>
  <si>
    <t xml:space="preserve">時間/週</t>
  </si>
  <si>
    <t xml:space="preserve">時間/月</t>
  </si>
  <si>
    <t xml:space="preserve">当月の日数</t>
  </si>
  <si>
    <t xml:space="preserve">No</t>
  </si>
  <si>
    <t xml:space="preserve">(4) 
職種</t>
  </si>
  <si>
    <t xml:space="preserve">(5)
勤務
形態</t>
  </si>
  <si>
    <t xml:space="preserve">(6)
資格</t>
  </si>
  <si>
    <t xml:space="preserve">(7) 氏　名</t>
  </si>
  <si>
    <t xml:space="preserve">(8)</t>
  </si>
  <si>
    <r>
      <rPr>
        <sz val="12"/>
        <rFont val="HGSｺﾞｼｯｸM"/>
        <family val="3"/>
        <charset val="128"/>
      </rPr>
      <t xml:space="preserve">(10)
</t>
    </r>
    <r>
      <rPr>
        <sz val="11"/>
        <rFont val="HGSｺﾞｼｯｸM"/>
        <family val="3"/>
        <charset val="128"/>
      </rPr>
      <t xml:space="preserve">週平均
勤務時間数</t>
    </r>
  </si>
  <si>
    <t xml:space="preserve">(11) 兼務状況
（兼務先／兼務する職務の内容）等</t>
  </si>
  <si>
    <t xml:space="preserve">1週目</t>
  </si>
  <si>
    <t xml:space="preserve">2週目</t>
  </si>
  <si>
    <t xml:space="preserve">3週目</t>
  </si>
  <si>
    <t xml:space="preserve">4週目</t>
  </si>
  <si>
    <t xml:space="preserve">5週目</t>
  </si>
  <si>
    <t xml:space="preserve">(12)サービス提供責任者の配置基準（前３か月の利用者数）</t>
  </si>
  <si>
    <t xml:space="preserve">(13)【任意入力】人員基準の確認（訪問介護員）</t>
  </si>
  <si>
    <t xml:space="preserve">（勤務形態の記号）</t>
  </si>
  <si>
    <t xml:space="preserve">(新規申請の場合は推定数）</t>
  </si>
  <si>
    <t xml:space="preserve">（人）</t>
  </si>
  <si>
    <t xml:space="preserve">勤務形態</t>
  </si>
  <si>
    <t xml:space="preserve">勤務時間数合計</t>
  </si>
  <si>
    <t xml:space="preserve">常勤換算の対象時間数</t>
  </si>
  <si>
    <t xml:space="preserve">常勤換算方法対象外の</t>
  </si>
  <si>
    <t xml:space="preserve">記号</t>
  </si>
  <si>
    <t xml:space="preserve">区分</t>
  </si>
  <si>
    <t xml:space="preserve">当月合計</t>
  </si>
  <si>
    <t xml:space="preserve">週平均</t>
  </si>
  <si>
    <t xml:space="preserve">常勤の従業者の人数</t>
  </si>
  <si>
    <t xml:space="preserve">A</t>
  </si>
  <si>
    <t xml:space="preserve">常勤で専従</t>
  </si>
  <si>
    <t xml:space="preserve">要介護者</t>
  </si>
  <si>
    <t xml:space="preserve">B</t>
  </si>
  <si>
    <t xml:space="preserve">常勤で兼務</t>
  </si>
  <si>
    <t xml:space="preserve">要支援者等</t>
  </si>
  <si>
    <t xml:space="preserve">C</t>
  </si>
  <si>
    <t xml:space="preserve">非常勤で専従</t>
  </si>
  <si>
    <t xml:space="preserve">通院等</t>
  </si>
  <si>
    <t xml:space="preserve">-</t>
  </si>
  <si>
    <t xml:space="preserve">D</t>
  </si>
  <si>
    <t xml:space="preserve">非常勤で兼務</t>
  </si>
  <si>
    <t xml:space="preserve">（平均利用者数）</t>
  </si>
  <si>
    <t xml:space="preserve">■ 常勤換算方法による人数</t>
  </si>
  <si>
    <t xml:space="preserve">基準：</t>
  </si>
  <si>
    <t xml:space="preserve">週</t>
  </si>
  <si>
    <t xml:space="preserve">サービス提供責任者</t>
  </si>
  <si>
    <t xml:space="preserve">常勤換算の</t>
  </si>
  <si>
    <t xml:space="preserve">常勤の従業者が</t>
  </si>
  <si>
    <t xml:space="preserve">平均利用者数</t>
  </si>
  <si>
    <t xml:space="preserve">（※）</t>
  </si>
  <si>
    <t xml:space="preserve">の必要配置人数</t>
  </si>
  <si>
    <t xml:space="preserve">常勤換算後の人数</t>
  </si>
  <si>
    <t xml:space="preserve">÷</t>
  </si>
  <si>
    <t xml:space="preserve">＝</t>
  </si>
  <si>
    <t xml:space="preserve">⇒</t>
  </si>
  <si>
    <t xml:space="preserve">（小数点第1位に切り上げ）</t>
  </si>
  <si>
    <t xml:space="preserve">（小数点第2位以下切り捨て）</t>
  </si>
  <si>
    <t xml:space="preserve">（※）以下の要件を全て満たす場合、利用者の数が50人または</t>
  </si>
  <si>
    <t xml:space="preserve">■ 訪問介護員等の常勤換算方法による人数</t>
  </si>
  <si>
    <t xml:space="preserve">その端数を増すごとに１人以上で可</t>
  </si>
  <si>
    <t xml:space="preserve">　　・常勤のサービス提供責任者を３人以上配置</t>
  </si>
  <si>
    <t xml:space="preserve">常勤換算方法による人数</t>
  </si>
  <si>
    <t xml:space="preserve">　　・サービス提供責任者の業務に主として従事する者を1人以上配置</t>
  </si>
  <si>
    <t xml:space="preserve">＋</t>
  </si>
  <si>
    <t xml:space="preserve">　　・サービス提供責任者が行う業務が効率的に行われている</t>
  </si>
  <si>
    <t xml:space="preserve">管理者</t>
  </si>
  <si>
    <t xml:space="preserve">厚労　太郎</t>
  </si>
  <si>
    <t xml:space="preserve">訪問介護員</t>
  </si>
  <si>
    <t xml:space="preserve">介護福祉士</t>
  </si>
  <si>
    <t xml:space="preserve">○○　A郞</t>
  </si>
  <si>
    <t xml:space="preserve">実務者研修修了者</t>
  </si>
  <si>
    <t xml:space="preserve">○○　B子</t>
  </si>
  <si>
    <t xml:space="preserve">介護職員初任者研修修了者</t>
  </si>
  <si>
    <t xml:space="preserve">○○　C子</t>
  </si>
  <si>
    <t xml:space="preserve">○○　D子</t>
  </si>
  <si>
    <t xml:space="preserve">○○　E子</t>
  </si>
  <si>
    <t xml:space="preserve">○○　F子</t>
  </si>
  <si>
    <t xml:space="preserve">○○　G子</t>
  </si>
  <si>
    <t xml:space="preserve">○○　H子</t>
  </si>
  <si>
    <t xml:space="preserve">≪提出不要≫</t>
  </si>
  <si>
    <t xml:space="preserve">従業者の勤務の体制及び勤務形態一覧表　記入方法　（訪問介護）</t>
  </si>
  <si>
    <t xml:space="preserve">・・・直接入力する必要がある箇所です。</t>
  </si>
  <si>
    <t xml:space="preserve">下記の記入方法に従って、入力してください。</t>
  </si>
  <si>
    <t xml:space="preserve">・・・プルダウンから選択して入力する必要がある箇所です。</t>
  </si>
  <si>
    <t xml:space="preserve">　なお、「従業者の勤務の体制及び勤務形態一覧表」に「シフト記号表（勤務時間帯）」も必ず添付して提出してください。</t>
  </si>
  <si>
    <t xml:space="preserve">　・最初に「年月欄」「サービス種別」「事業所名」を入力してください。</t>
  </si>
  <si>
    <t xml:space="preserve">　(1) 「４週」・「暦月」のいずれかを選択してください。</t>
  </si>
  <si>
    <t xml:space="preserve">　(2) 「予定」・「実績」・「予定・実績」のいずれかを選択してください。（「予定・実績」は予定と実績が同じだったことを示す場合に選択してください。）</t>
  </si>
  <si>
    <t xml:space="preserve">　(3) 事業所における常勤の従業者が勤務すべき時間数を入力してください。</t>
  </si>
  <si>
    <t xml:space="preserve">　(4) 従業者の職種について、下記のうち該当する職種をプルダウンより選択してください。（直接入力も可能です。）</t>
  </si>
  <si>
    <t xml:space="preserve"> 　　 記入の順序は、職種ごとにまとめてください。</t>
  </si>
  <si>
    <t xml:space="preserve">職種名</t>
  </si>
  <si>
    <t xml:space="preserve">※サービス提供責任者は介護訪問員から選任しますが、この場合は「サービス提供責任者」として1行にまとめて記入してください。</t>
  </si>
  <si>
    <t xml:space="preserve">　(5) 従業者の勤務形態について、下記のうち該当する区分の記号をプルダウンより選択してください。</t>
  </si>
  <si>
    <t xml:space="preserve"> 　　 記入の順序は、各職種の中で勤務形態の区分ごとにまとめてください。</t>
  </si>
  <si>
    <t xml:space="preserve">（注）常勤・非常勤の区分について</t>
  </si>
  <si>
    <r>
      <rPr>
        <sz val="12"/>
        <rFont val="HGSｺﾞｼｯｸM"/>
        <family val="3"/>
        <charset val="128"/>
      </rPr>
      <t xml:space="preserve">　　　当該事業所における勤務時間が、当該事業所において定められている常勤の従業者が勤務すべき時間数に達していることをいいます。</t>
    </r>
    <r>
      <rPr>
        <u val="single"/>
        <sz val="12"/>
        <rFont val="HGSｺﾞｼｯｸE"/>
        <family val="3"/>
        <charset val="128"/>
      </rPr>
      <t xml:space="preserve">雇用の形態は考慮しません</t>
    </r>
    <r>
      <rPr>
        <sz val="12"/>
        <rFont val="HGSｺﾞｼｯｸM"/>
        <family val="3"/>
        <charset val="128"/>
      </rPr>
      <t xml:space="preserve">。</t>
    </r>
  </si>
  <si>
    <t xml:space="preserve">　　（例えば、常勤者は週に40時間勤務することとされた事業所であれば、非正規雇用であっても、週40時間勤務する従業者は常勤扱いとなります。）</t>
  </si>
  <si>
    <t xml:space="preserve">　(6) 従業者の保有する資格について、該当する資格名称をプルダウンより選択してください。（直接入力も可能です。）</t>
  </si>
  <si>
    <t xml:space="preserve"> 　　 保有資格を全て記入するのではなく、人員基準上、求められる資格等を入力してください。</t>
  </si>
  <si>
    <r>
      <rPr>
        <b val="true"/>
        <sz val="12"/>
        <rFont val="HGSｺﾞｼｯｸM"/>
        <family val="3"/>
        <charset val="128"/>
      </rPr>
      <t xml:space="preserve">       ※選択した資格及び研修に関して、</t>
    </r>
    <r>
      <rPr>
        <b val="true"/>
        <u val="single"/>
        <sz val="12"/>
        <rFont val="HGSｺﾞｼｯｸM"/>
        <family val="3"/>
        <charset val="128"/>
      </rPr>
      <t xml:space="preserve">必要に応じて、</t>
    </r>
    <r>
      <rPr>
        <b val="true"/>
        <sz val="12"/>
        <rFont val="HGSｺﾞｼｯｸM"/>
        <family val="3"/>
        <charset val="128"/>
      </rPr>
      <t xml:space="preserve">資格証又は研修修了証等の写しを添付資料として提出してください。</t>
    </r>
  </si>
  <si>
    <t xml:space="preserve">　(7) 従業者の氏名を記入してください。</t>
  </si>
  <si>
    <t xml:space="preserve">　(8) 申請する事業に係る従業者（管理者を含む。）の1ヶ月分の勤務時間を入力してください。</t>
  </si>
  <si>
    <t xml:space="preserve">　　  ※ 指定基準の確認に際しては、４週分の入力で差し支えありません。</t>
  </si>
  <si>
    <t xml:space="preserve">　(9) 従業者ごとに、合計勤務時間数が自動計算されますので、誤りがないか確認してください。</t>
  </si>
  <si>
    <t xml:space="preserve"> 　　 ※ 入力することができる時間数は、当該事業所において常勤の従業者が勤務すべき勤務時間数を上限とします。</t>
  </si>
  <si>
    <t xml:space="preserve">　(10) 従業者ごとに、週平均の勤務時間数が自動計算されますので、誤りがないか確認してください。</t>
  </si>
  <si>
    <t xml:space="preserve">　(11) 申請する事業所以外の事業所・施設との兼務がある場合は、兼務先の事業所・施設の名称、兼務する職務の内容について記入してください。</t>
  </si>
  <si>
    <t xml:space="preserve">　　　 同一事業所内の兼務についても兼務する職務の内容を記入してください。</t>
  </si>
  <si>
    <t xml:space="preserve">　　　 その他、特記事項欄としてもご活用ください。</t>
  </si>
  <si>
    <t xml:space="preserve">　(12)前3か月の利用者数をそれぞれの欄に入力してください。新規または再開の場合は、推定数とします。</t>
  </si>
  <si>
    <t xml:space="preserve">　　　 当該指定訪問介護事業所が提供する指定訪問介護のうち、通院等乗降介助に該当するもののみを利用した者の当該月における利用者の数については、0.1人として計算してください。</t>
  </si>
  <si>
    <t xml:space="preserve">　(13)【任意入力】 訪問介護員について、各欄に該当する数字を入力し、常勤換算後の人数を算出してください。</t>
  </si>
  <si>
    <t xml:space="preserve">　　　　○ 常勤換算方法とは、非常勤の従業者について「事業所の従業者の勤務延時間数を当該事業所において常勤の従業者が勤務すべき時間数で除することにより、</t>
  </si>
  <si>
    <t xml:space="preserve">　　　　　常勤の従業者の員数に換算する方法」であるため、常勤の従業者については常勤換算方法によらず、実人数で計算する。</t>
  </si>
  <si>
    <r>
      <rPr>
        <sz val="11"/>
        <color rgb="FF000000"/>
        <rFont val="ＭＳ Ｐゴシック"/>
        <family val="3"/>
        <charset val="128"/>
      </rPr>
      <t xml:space="preserve">　　　　　したがって、勤務形態「</t>
    </r>
    <r>
      <rPr>
        <sz val="11"/>
        <color rgb="FF000000"/>
        <rFont val="Calibri"/>
        <family val="2"/>
        <charset val="1"/>
      </rPr>
      <t xml:space="preserve">A</t>
    </r>
    <r>
      <rPr>
        <sz val="11"/>
        <color rgb="FF000000"/>
        <rFont val="ＭＳ Ｐゴシック"/>
        <family val="3"/>
        <charset val="128"/>
      </rPr>
      <t xml:space="preserve">：常勤で専従」及び「</t>
    </r>
    <r>
      <rPr>
        <sz val="11"/>
        <color rgb="FF000000"/>
        <rFont val="Calibri"/>
        <family val="2"/>
        <charset val="1"/>
      </rPr>
      <t xml:space="preserve">B</t>
    </r>
    <r>
      <rPr>
        <sz val="11"/>
        <color rgb="FF000000"/>
        <rFont val="ＭＳ Ｐゴシック"/>
        <family val="3"/>
        <charset val="128"/>
      </rPr>
      <t xml:space="preserve">：常勤で兼務」については、実態に応じて「常勤換算の対象時間数」及び「常勤換算方法対象外の常勤の従業者の人数」を確認し、</t>
    </r>
  </si>
  <si>
    <t xml:space="preserve">　　　　　手入力すること。</t>
  </si>
  <si>
    <t xml:space="preserve">　　　　○ 職員が育児・介護休業法による短時間勤務制度等を利用する場合、週30時間以上の勤務で、常勤換算方法での計算にあたり、常勤の従業者が勤務すべき時間数を満たしたものとし、</t>
  </si>
  <si>
    <t xml:space="preserve">　　　　　１（常勤）として取り扱うことが可能です。この場合、勤務形態の記号は「A」または「B」とし、人員基準の確認の表においては、「常勤換算方法対象外の常勤の従業者の人数」の欄に</t>
  </si>
  <si>
    <t xml:space="preserve">　　　　　１（人）として入力してください。また、「(11)兼務状況等」の欄に「短時間勤務制度利用」と記入してください。</t>
  </si>
  <si>
    <t xml:space="preserve">１．サービス種別</t>
  </si>
  <si>
    <t xml:space="preserve">サービス種別名</t>
  </si>
  <si>
    <t xml:space="preserve">２．職種名・資格名称</t>
  </si>
  <si>
    <t xml:space="preserve">資格</t>
  </si>
  <si>
    <t xml:space="preserve">看護師</t>
  </si>
  <si>
    <t xml:space="preserve">准看護師</t>
  </si>
  <si>
    <t xml:space="preserve">旧介護職員基礎研修課程修了者</t>
  </si>
  <si>
    <t xml:space="preserve">旧ホームヘルパー1級課程修了者</t>
  </si>
  <si>
    <t xml:space="preserve">生活援助従事者研修修了者</t>
  </si>
  <si>
    <t xml:space="preserve">共生型訪問介護のサービス提供責任者</t>
  </si>
  <si>
    <t xml:space="preserve">旧ホームヘルパー2級課程修了者</t>
  </si>
  <si>
    <t xml:space="preserve">【自治体の皆様へ】</t>
  </si>
  <si>
    <t xml:space="preserve">※ INDIRECT関数使用のため、以下のとおりセルに「名前の定義」をしています。</t>
  </si>
  <si>
    <t xml:space="preserve">　12行目・・・「職種」</t>
  </si>
  <si>
    <t xml:space="preserve">　C列・・・「管理者」</t>
  </si>
  <si>
    <t xml:space="preserve">　D列・・・「サービス提供責任者」</t>
  </si>
  <si>
    <t xml:space="preserve">　E列・・・「訪問介護員」</t>
  </si>
  <si>
    <t xml:space="preserve">※自治体の条例により定められた資格等、自治体独自の資格を追加する必要がある場合は、上表の空欄に資格名称を追加してください。</t>
  </si>
  <si>
    <t xml:space="preserve">　行が足りない場合は、適宜追加してください。</t>
  </si>
  <si>
    <t xml:space="preserve">※職種を追加したい場合は、12行目に職種名を追加し、それぞれの列に必要資格を入力してください。</t>
  </si>
  <si>
    <t xml:space="preserve">　その後、以下の手順で必要資格について「名前の定義」をします。</t>
  </si>
  <si>
    <t xml:space="preserve">　・「数式」タブ　⇒　「名前の定義」を選択</t>
  </si>
  <si>
    <t xml:space="preserve">　・「名前」に職種名を入力</t>
  </si>
  <si>
    <t xml:space="preserve">　・「参照範囲」にその職種の必要資格を範囲設定する　⇒　OKボタン</t>
  </si>
  <si>
    <t xml:space="preserve">　編集したい場合は、「数式」タブ　⇒　「名前の管理」で編集してください。</t>
  </si>
  <si>
    <t xml:space="preserve">（別紙●）</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</si>
  <si>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</si>
  <si>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</si>
  <si>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</si>
  <si>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</si>
  <si>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</si>
  <si>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</si>
  <si>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</si>
  <si>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法人である場合その種別</t>
  </si>
  <si>
    <t xml:space="preserve">事業所の状況</t>
  </si>
  <si>
    <t xml:space="preserve">主たる事業所の所在地</t>
  </si>
  <si>
    <t xml:space="preserve">届出を行う事業所の状況</t>
  </si>
  <si>
    <t xml:space="preserve">登録年</t>
  </si>
  <si>
    <t xml:space="preserve">市町村が定める率</t>
  </si>
  <si>
    <t xml:space="preserve">月日</t>
  </si>
  <si>
    <t xml:space="preserve">(市町村記載)</t>
  </si>
  <si>
    <t xml:space="preserve"> 1新規　2変更　3終了</t>
  </si>
  <si>
    <t xml:space="preserve">訪問入浴介護</t>
  </si>
  <si>
    <t xml:space="preserve">通所介護</t>
  </si>
  <si>
    <t xml:space="preserve">短期入所生活介護</t>
  </si>
  <si>
    <t xml:space="preserve">福祉用具貸与</t>
  </si>
  <si>
    <t xml:space="preserve">居宅介護支援</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</si>
  <si>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</si>
  <si>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</si>
  <si>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</si>
  <si>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</si>
  <si>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</si>
  <si>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介護予防支援</t>
  </si>
  <si>
    <t xml:space="preserve">基準該当事業所番号</t>
  </si>
  <si>
    <t xml:space="preserve">登録を受けている市町村</t>
  </si>
  <si>
    <t xml:space="preserve">（指定を受けている場合）</t>
  </si>
  <si>
    <t xml:space="preserve">既に指定等を受けている事業</t>
  </si>
  <si>
    <t xml:space="preserve">医療機関コード等</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</si>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</sst>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numFmts count="16">
    <numFmt numFmtId="164" formatCode="#,##0"/>
    <numFmt numFmtId="165" formatCode="General"/>
    <numFmt numFmtId="166" formatCode="0%"/>
    <numFmt numFmtId="167" formatCode="#,##0;[RED]\-#,##0"/>
    <numFmt numFmtId="168" formatCode="0.0%"/>
    <numFmt numFmtId="169" formatCode="h:mm"/>
    <numFmt numFmtId="170" formatCode="0.0"/>
    <numFmt numFmtId="171" formatCode="#,##0.0#"/>
    <numFmt numFmtId="172" formatCode="0\月"/>
    <numFmt numFmtId="173" formatCode="#,##0\人"/>
    <numFmt numFmtId="174" formatCode="#,##0.##"/>
    <numFmt numFmtId="175" formatCode="#,##0.0;[RED]\-#,##0.0"/>
    <numFmt numFmtId="176" formatCode="0.0&quot;人以上&quot;"/>
    <numFmt numFmtId="177" formatCode="#,##0.0\人"/>
    <numFmt numFmtId="178" formatCode="#,##0.######"/>
    <numFmt numFmtId="179" formatCode="0.000000"/>
  </numFmts>
  <fonts count="49">
    <font>
      <sz val="11"/>
      <name val="ＭＳ Ｐゴシック"/>
      <family val="3"/>
      <charset val="128"/>
    </font>
    <font>
      <sz val="10"/>
      <name val="Arial"/>
      <family val="0"/>
      <charset val="128"/>
    </font>
    <font>
      <sz val="10"/>
      <name val="Arial"/>
      <family val="0"/>
      <charset val="128"/>
    </font>
    <font>
      <sz val="10"/>
      <name val="Arial"/>
      <family val="0"/>
      <charset val="128"/>
    </font>
    <font>
      <sz val="8"/>
      <name val="ＭＳ 明朝"/>
      <family val="1"/>
      <charset val="128"/>
    </font>
    <font>
      <sz val="11"/>
      <color theme="1"/>
      <name val="ＭＳ Ｐゴシック"/>
      <family val="3"/>
      <charset val="128"/>
    </font>
    <font>
      <sz val="11"/>
      <color theme="1"/>
      <name val="ＭＳ Ｐゴシック"/>
      <family val="2"/>
      <charset val="128"/>
    </font>
    <font>
      <sz val="9"/>
      <name val="ＭＳ Ｐゴシック"/>
      <family val="3"/>
      <charset val="128"/>
    </font>
    <font>
      <sz val="12"/>
      <name val="ＭＳ Ｐゴシック"/>
      <family val="3"/>
      <charset val="128"/>
    </font>
    <font>
      <sz val="9"/>
      <color theme="1"/>
      <name val="ＭＳ Ｐゴシック"/>
      <family val="3"/>
      <charset val="128"/>
    </font>
    <font>
      <sz val="8"/>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strike val="true"/>
      <sz val="11"/>
      <name val="HGSｺﾞｼｯｸM"/>
      <family val="3"/>
      <charset val="128"/>
    </font>
    <font>
      <strike val="true"/>
      <sz val="11"/>
      <name val="游ゴシック Light"/>
      <family val="3"/>
      <charset val="128"/>
    </font>
    <font>
      <strike val="true"/>
      <sz val="11"/>
      <color rgb="FFFF0000"/>
      <name val="ＭＳ Ｐゴシック"/>
      <family val="3"/>
      <charset val="128"/>
    </font>
    <font>
      <strike val="true"/>
      <sz val="11"/>
      <color rgb="FFFF0000"/>
      <name val="HGSｺﾞｼｯｸM"/>
      <family val="3"/>
      <charset val="128"/>
    </font>
    <font>
      <strike val="true"/>
      <sz val="11"/>
      <name val="ＭＳ Ｐゴシック"/>
      <family val="3"/>
      <charset val="128"/>
    </font>
    <font>
      <sz val="14"/>
      <name val="HGSｺﾞｼｯｸM"/>
      <family val="3"/>
      <charset val="128"/>
    </font>
    <font>
      <sz val="11"/>
      <color theme="1"/>
      <name val="HGSｺﾞｼｯｸM"/>
      <family val="3"/>
      <charset val="128"/>
    </font>
    <font>
      <b val="true"/>
      <u val="single"/>
      <sz val="11"/>
      <name val="HGSｺﾞｼｯｸM"/>
      <family val="3"/>
      <charset val="128"/>
    </font>
    <font>
      <b val="true"/>
      <sz val="11"/>
      <name val="HGSｺﾞｼｯｸM"/>
      <family val="3"/>
      <charset val="128"/>
    </font>
    <font>
      <sz val="10"/>
      <name val="ＭＳ Ｐゴシック"/>
      <family val="3"/>
      <charset val="128"/>
    </font>
    <font>
      <sz val="12"/>
      <name val="ＭＳ 明朝"/>
      <family val="1"/>
      <charset val="128"/>
    </font>
    <font>
      <sz val="11"/>
      <color rgb="FF000000"/>
      <name val="ＭＳ Ｐゴシック"/>
      <family val="3"/>
      <charset val="128"/>
    </font>
    <font>
      <b val="true"/>
      <sz val="12"/>
      <color rgb="FF000000"/>
      <name val="ＭＳ Ｐゴシック"/>
      <family val="3"/>
      <charset val="128"/>
    </font>
    <font>
      <sz val="9"/>
      <color rgb="FF000000"/>
      <name val="ＭＳ Ｐゴシック"/>
      <family val="3"/>
      <charset val="128"/>
    </font>
    <font>
      <sz val="10"/>
      <color rgb="FF000000"/>
      <name val="ＭＳ Ｐゴシック"/>
      <family val="3"/>
      <charset val="128"/>
    </font>
    <font>
      <sz val="9"/>
      <color rgb="FF000000"/>
      <name val="Meiryo UI"/>
      <family val="0"/>
      <charset val="128"/>
    </font>
    <font>
      <sz val="12"/>
      <name val="HGSｺﾞｼｯｸM"/>
      <family val="3"/>
      <charset val="128"/>
    </font>
    <font>
      <b val="true"/>
      <sz val="16"/>
      <name val="HGSｺﾞｼｯｸM"/>
      <family val="3"/>
      <charset val="128"/>
    </font>
    <font>
      <b val="true"/>
      <sz val="14"/>
      <name val="HGSｺﾞｼｯｸM"/>
      <family val="3"/>
      <charset val="128"/>
    </font>
    <font>
      <b val="true"/>
      <sz val="12"/>
      <name val="HGSｺﾞｼｯｸM"/>
      <family val="3"/>
      <charset val="128"/>
    </font>
    <font>
      <sz val="14"/>
      <color rgb="FFFF0000"/>
      <name val="HGSｺﾞｼｯｸM"/>
      <family val="3"/>
      <charset val="128"/>
    </font>
    <font>
      <sz val="16"/>
      <color rgb="FFFF0000"/>
      <name val="ＭＳ ゴシック"/>
      <family val="5"/>
      <charset val="128"/>
    </font>
    <font>
      <b val="true"/>
      <sz val="12"/>
      <color rgb="FFFF0000"/>
      <name val="HGSｺﾞｼｯｸM"/>
      <family val="3"/>
      <charset val="128"/>
    </font>
    <font>
      <sz val="12"/>
      <name val="HGSｺﾞｼｯｸE"/>
      <family val="3"/>
      <charset val="128"/>
    </font>
    <font>
      <u val="single"/>
      <sz val="12"/>
      <name val="HGSｺﾞｼｯｸE"/>
      <family val="3"/>
      <charset val="128"/>
    </font>
    <font>
      <b val="true"/>
      <u val="single"/>
      <sz val="12"/>
      <name val="HGSｺﾞｼｯｸM"/>
      <family val="3"/>
      <charset val="128"/>
    </font>
    <font>
      <sz val="11"/>
      <name val="ＭＳ Ｐゴシック"/>
      <family val="2"/>
      <charset val="128"/>
    </font>
    <font>
      <sz val="12"/>
      <color rgb="FFFF0000"/>
      <name val="HGSｺﾞｼｯｸM"/>
      <family val="3"/>
      <charset val="128"/>
    </font>
    <font>
      <sz val="11"/>
      <color rgb="FF000000"/>
      <name val="Calibri"/>
      <family val="2"/>
      <charset val="1"/>
    </font>
    <font>
      <sz val="11"/>
      <color rgb="FF000000"/>
      <name val="游明朝"/>
      <family val="2"/>
      <charset val="128"/>
    </font>
    <font>
      <sz val="11"/>
      <color rgb="FF000000"/>
      <name val="Calibri"/>
      <family val="0"/>
      <charset val="128"/>
    </font>
    <font>
      <sz val="16"/>
      <color theme="1"/>
      <name val="ＭＳ Ｐゴシック"/>
      <family val="2"/>
      <charset val="128"/>
    </font>
    <font>
      <sz val="10.5"/>
      <name val="ＭＳ 明朝"/>
      <family val="1"/>
      <charset val="128"/>
    </font>
  </fonts>
  <fills count="9">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FFFF00"/>
        <bgColor rgb="FFFFFF00"/>
      </patternFill>
    </fill>
    <fill>
      <patternFill patternType="solid">
        <fgColor rgb="FFFFFFCC"/>
        <bgColor rgb="FFFFFFFF"/>
      </patternFill>
    </fill>
    <fill>
      <patternFill patternType="solid">
        <fgColor rgb="FFCCFFFF"/>
        <bgColor rgb="FFCCECFF"/>
      </patternFill>
    </fill>
    <fill>
      <patternFill patternType="solid">
        <fgColor theme="8" tint="0.7999"/>
        <bgColor rgb="FFCCECFF"/>
      </patternFill>
    </fill>
    <fill>
      <patternFill patternType="solid">
        <fgColor rgb="FFCCECFF"/>
        <bgColor rgb="FFDBEEF4"/>
      </patternFill>
    </fill>
  </fills>
  <borders count="128">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right/>
      <top style="hair"/>
      <bottom style="hair"/>
      <diagonal/>
    </border>
    <border diagonalUp="false" diagonalDown="false">
      <left/>
      <right style="thin"/>
      <top style="thin"/>
      <bottom style="hair"/>
      <diagonal/>
    </border>
    <border diagonalUp="false" diagonalDown="false">
      <left style="thin"/>
      <right style="thin"/>
      <top style="hair"/>
      <bottom style="hair"/>
      <diagonal/>
    </border>
    <border diagonalUp="false" diagonalDown="false">
      <left style="thin"/>
      <right style="thin"/>
      <top/>
      <bottom style="hair"/>
      <diagonal/>
    </border>
    <border diagonalUp="false" diagonalDown="false">
      <left/>
      <right style="thin"/>
      <top style="hair"/>
      <bottom style="hair"/>
      <diagonal/>
    </border>
    <border diagonalUp="false" diagonalDown="false">
      <left style="thin"/>
      <right/>
      <top/>
      <bottom/>
      <diagonal/>
    </border>
    <border diagonalUp="false" diagonalDown="false">
      <left style="hair"/>
      <right/>
      <top style="hair"/>
      <bottom style="hair"/>
      <diagonal/>
    </border>
    <border diagonalUp="true" diagonalDown="false">
      <left style="thin"/>
      <right style="thin"/>
      <top style="hair"/>
      <bottom style="hair"/>
      <diagonal style="hair"/>
    </border>
    <border diagonalUp="true" diagonalDown="false">
      <left/>
      <right style="thin"/>
      <top style="hair"/>
      <bottom style="hair"/>
      <diagonal style="hair"/>
    </border>
    <border diagonalUp="false" diagonalDown="false">
      <left style="hair"/>
      <right/>
      <top/>
      <bottom/>
      <diagonal/>
    </border>
    <border diagonalUp="false" diagonalDown="false">
      <left style="thin"/>
      <right style="thin"/>
      <top style="hair"/>
      <bottom/>
      <diagonal/>
    </border>
    <border diagonalUp="true" diagonalDown="false">
      <left style="thin"/>
      <right style="thin"/>
      <top style="hair"/>
      <bottom style="hair"/>
      <diagonal style="thin"/>
    </border>
    <border diagonalUp="false" diagonalDown="false">
      <left style="thin"/>
      <right style="hair"/>
      <top/>
      <bottom/>
      <diagonal/>
    </border>
    <border diagonalUp="false" diagonalDown="false">
      <left style="hair"/>
      <right/>
      <top style="thin"/>
      <bottom style="hair"/>
      <diagonal/>
    </border>
    <border diagonalUp="false" diagonalDown="false">
      <left/>
      <right/>
      <top style="thin"/>
      <bottom style="hair"/>
      <diagonal/>
    </border>
    <border diagonalUp="false" diagonalDown="false">
      <left style="hair"/>
      <right/>
      <top/>
      <bottom style="hair"/>
      <diagonal/>
    </border>
    <border diagonalUp="false" diagonalDown="false">
      <left style="thin"/>
      <right style="thin"/>
      <top/>
      <bottom/>
      <diagonal/>
    </border>
    <border diagonalUp="false" diagonalDown="false">
      <left/>
      <right/>
      <top/>
      <bottom style="hair"/>
      <diagonal/>
    </border>
    <border diagonalUp="false" diagonalDown="false">
      <left style="thin"/>
      <right/>
      <top style="hair"/>
      <bottom style="hair"/>
      <diagonal/>
    </border>
    <border diagonalUp="false" diagonalDown="false">
      <left style="hair"/>
      <right style="thin"/>
      <top style="hair"/>
      <bottom/>
      <diagonal/>
    </border>
    <border diagonalUp="false" diagonalDown="false">
      <left/>
      <right/>
      <top style="hair"/>
      <bottom/>
      <diagonal/>
    </border>
    <border diagonalUp="false" diagonalDown="false">
      <left/>
      <right style="thin"/>
      <top style="hair"/>
      <bottom/>
      <diagonal/>
    </border>
    <border diagonalUp="false" diagonalDown="false">
      <left style="hair"/>
      <right style="thin"/>
      <top style="hair"/>
      <bottom style="thin"/>
      <diagonal/>
    </border>
    <border diagonalUp="false" diagonalDown="false">
      <left style="thin"/>
      <right style="thin"/>
      <top style="hair"/>
      <bottom style="thin"/>
      <diagonal/>
    </border>
    <border diagonalUp="false" diagonalDown="false">
      <left style="thin"/>
      <right/>
      <top style="hair"/>
      <bottom style="thin"/>
      <diagonal/>
    </border>
    <border diagonalUp="false" diagonalDown="false">
      <left/>
      <right style="thin"/>
      <top style="hair"/>
      <bottom style="thin"/>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right/>
      <top style="thin"/>
      <bottom style="thin"/>
      <diagonal/>
    </border>
    <border diagonalUp="false" diagonalDown="false">
      <left style="thin"/>
      <right style="dashed"/>
      <top style="thin"/>
      <bottom style="thin"/>
      <diagonal/>
    </border>
    <border diagonalUp="false" diagonalDown="false">
      <left style="thin"/>
      <right/>
      <top style="thin"/>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right/>
      <top style="thin"/>
      <bottom style="dashed"/>
      <diagonal/>
    </border>
    <border diagonalUp="false" diagonalDown="false">
      <left/>
      <right/>
      <top style="dashed"/>
      <bottom style="thin"/>
      <diagonal/>
    </border>
    <border diagonalUp="false" diagonalDown="false">
      <left/>
      <right/>
      <top style="dashed"/>
      <bottom/>
      <diagonal/>
    </border>
    <border diagonalUp="false" diagonalDown="false">
      <left/>
      <right style="thin"/>
      <top style="dashed"/>
      <bottom/>
      <diagonal/>
    </border>
    <border diagonalUp="false" diagonalDown="false">
      <left style="thin"/>
      <right/>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style="thin"/>
      <top/>
      <bottom style="dashed"/>
      <diagonal/>
    </border>
    <border diagonalUp="false" diagonalDown="false">
      <left/>
      <right/>
      <top style="dotted"/>
      <bottom style="dashed"/>
      <diagonal/>
    </border>
    <border diagonalUp="false" diagonalDown="false">
      <left/>
      <right/>
      <top style="dotted"/>
      <bottom style="thin"/>
      <diagonal/>
    </border>
    <border diagonalUp="false" diagonalDown="false">
      <left/>
      <right style="thin"/>
      <top style="dotted"/>
      <bottom style="thin"/>
      <diagonal/>
    </border>
    <border diagonalUp="false" diagonalDown="false">
      <left/>
      <right style="thin"/>
      <top style="thin"/>
      <bottom style="dashed"/>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style="thin"/>
      <right style="thin"/>
      <top style="thin"/>
      <bottom style="double"/>
      <diagonal/>
    </border>
    <border diagonalUp="false" diagonalDown="false">
      <left style="thin"/>
      <right/>
      <top style="double"/>
      <bottom style="thin"/>
      <diagonal/>
    </border>
    <border diagonalUp="false" diagonalDown="false">
      <left/>
      <right style="thin"/>
      <top style="double"/>
      <bottom style="thin"/>
      <diagonal/>
    </border>
    <border diagonalUp="false" diagonalDown="false">
      <left style="medium"/>
      <right style="medium"/>
      <top style="medium"/>
      <bottom style="double"/>
      <diagonal/>
    </border>
    <border diagonalUp="false" diagonalDown="false">
      <left style="medium"/>
      <right/>
      <top style="double"/>
      <bottom style="medium"/>
      <diagonal/>
    </border>
    <border diagonalUp="false" diagonalDown="false">
      <left/>
      <right style="medium"/>
      <top style="double"/>
      <bottom style="medium"/>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hair"/>
      <diagonal/>
    </border>
    <border diagonalUp="false" diagonalDown="false">
      <left/>
      <right style="medium"/>
      <top style="thin"/>
      <bottom style="thin"/>
      <diagonal/>
    </border>
    <border diagonalUp="false" diagonalDown="false">
      <left style="medium"/>
      <right style="thin"/>
      <top style="hair"/>
      <bottom style="thin"/>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style="thin"/>
      <right style="medium"/>
      <top style="thin"/>
      <bottom style="thin"/>
      <diagonal/>
    </border>
    <border diagonalUp="false" diagonalDown="false">
      <left style="medium"/>
      <right/>
      <top style="thin"/>
      <bottom style="hair"/>
      <diagonal/>
    </border>
    <border diagonalUp="false" diagonalDown="false">
      <left style="thin"/>
      <right style="medium"/>
      <top style="thin"/>
      <bottom style="hair"/>
      <diagonal/>
    </border>
    <border diagonalUp="false" diagonalDown="false">
      <left style="medium"/>
      <right/>
      <top style="hair"/>
      <bottom style="hair"/>
      <diagonal/>
    </border>
    <border diagonalUp="false" diagonalDown="false">
      <left style="thin"/>
      <right style="medium"/>
      <top style="hair"/>
      <bottom style="hair"/>
      <diagonal/>
    </border>
    <border diagonalUp="false" diagonalDown="false">
      <left style="medium"/>
      <right/>
      <top style="hair"/>
      <bottom/>
      <diagonal/>
    </border>
    <border diagonalUp="false" diagonalDown="false">
      <left style="thin"/>
      <right style="medium"/>
      <top style="hair"/>
      <bottom/>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medium"/>
      <right/>
      <top/>
      <bottom/>
      <diagonal/>
    </border>
    <border diagonalUp="false" diagonalDown="false">
      <left/>
      <right style="medium"/>
      <top/>
      <bottom/>
      <diagonal/>
    </border>
    <border diagonalUp="false" diagonalDown="false">
      <left style="medium"/>
      <right/>
      <top/>
      <bottom style="thin"/>
      <diagonal/>
    </border>
    <border diagonalUp="false" diagonalDown="false">
      <left/>
      <right style="medium"/>
      <top/>
      <bottom style="thin"/>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thin"/>
      <top style="medium"/>
      <bottom style="thin"/>
      <diagonal/>
    </border>
    <border diagonalUp="false" diagonalDown="false">
      <left style="medium"/>
      <right style="thin"/>
      <top style="medium"/>
      <bottom style="hair"/>
      <diagonal/>
    </border>
    <border diagonalUp="false" diagonalDown="false">
      <left style="thin"/>
      <right style="thin"/>
      <top style="medium"/>
      <bottom style="hair"/>
      <diagonal/>
    </border>
    <border diagonalUp="false" diagonalDown="false">
      <left style="thin"/>
      <right style="medium"/>
      <top style="medium"/>
      <bottom style="hair"/>
      <diagonal/>
    </border>
    <border diagonalUp="false" diagonalDown="false">
      <left style="medium"/>
      <right style="medium"/>
      <top style="thin"/>
      <bottom style="medium"/>
      <diagonal/>
    </border>
    <border diagonalUp="false" diagonalDown="false">
      <left style="medium"/>
      <right style="medium"/>
      <top/>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medium"/>
      <right style="medium"/>
      <top/>
      <bottom style="medium"/>
      <diagonal/>
    </border>
    <border diagonalUp="false" diagonalDown="false">
      <left style="thin"/>
      <right/>
      <top style="medium"/>
      <bottom style="thin"/>
      <diagonal/>
    </border>
    <border diagonalUp="false" diagonalDown="false">
      <left style="dashed"/>
      <right style="thin"/>
      <top style="thin"/>
      <bottom/>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top style="double"/>
      <bottom style="thin"/>
      <diagonal/>
    </border>
    <border diagonalUp="false" diagonalDown="false">
      <left style="thin"/>
      <right style="thin"/>
      <top style="double"/>
      <bottom style="thin"/>
      <diagonal/>
    </border>
    <border diagonalUp="false" diagonalDown="false">
      <left style="thin"/>
      <right style="dashed"/>
      <top style="thin"/>
      <bottom/>
      <diagonal/>
    </border>
    <border diagonalUp="false" diagonalDown="false">
      <left style="dashed"/>
      <right style="dashed"/>
      <top style="thin"/>
      <bottom/>
      <diagonal/>
    </border>
  </borders>
  <cellStyleXfs count="37">
    <xf numFmtId="165"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4"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6" fillId="0" borderId="0" applyFont="true" applyBorder="true" applyAlignment="true" applyProtection="true">
      <alignment horizontal="general" vertical="center" textRotation="0" wrapText="false" indent="0" shrinkToFit="false"/>
      <protection locked="true" hidden="false"/>
    </xf>
    <xf numFmtId="165" fontId="4"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cellStyleXfs>
  <cellXfs count="786">
    <xf numFmtId="165" fontId="0" fillId="0" borderId="0" xfId="0" applyFont="false" applyBorder="false" applyAlignment="false" applyProtection="false">
      <alignment horizontal="general" vertical="bottom" textRotation="0" wrapText="false" indent="0" shrinkToFit="false"/>
      <protection locked="true" hidden="false"/>
    </xf>
    <xf numFmtId="165" fontId="7" fillId="0" borderId="0" xfId="35" applyFont="true" applyBorder="false" applyAlignment="true" applyProtection="false">
      <alignment horizontal="general" vertical="center" textRotation="0" wrapText="false" indent="0" shrinkToFit="false"/>
      <protection locked="true" hidden="false"/>
    </xf>
    <xf numFmtId="165" fontId="7" fillId="0" borderId="0" xfId="35" applyFont="true" applyBorder="false" applyAlignment="true" applyProtection="false">
      <alignment horizontal="center" vertical="center" textRotation="0" wrapText="false" indent="0" shrinkToFit="false"/>
      <protection locked="true" hidden="false"/>
    </xf>
    <xf numFmtId="165" fontId="7" fillId="0" borderId="0" xfId="35" applyFont="true" applyBorder="false" applyAlignment="true" applyProtection="false">
      <alignment horizontal="left" vertical="center" textRotation="0" wrapText="false" indent="0" shrinkToFit="false"/>
      <protection locked="true" hidden="false"/>
    </xf>
    <xf numFmtId="165" fontId="7" fillId="0" borderId="0" xfId="35" applyFont="true" applyBorder="false" applyAlignment="true" applyProtection="false">
      <alignment horizontal="general" vertical="center" textRotation="0" wrapText="true" indent="0" shrinkToFit="false"/>
      <protection locked="true" hidden="false"/>
    </xf>
    <xf numFmtId="165" fontId="8" fillId="0" borderId="0" xfId="35" applyFont="true" applyBorder="true" applyAlignment="true" applyProtection="false">
      <alignment horizontal="center" vertical="center" textRotation="0" wrapText="true" indent="0" shrinkToFit="false"/>
      <protection locked="true" hidden="false"/>
    </xf>
    <xf numFmtId="165" fontId="8" fillId="0" borderId="0" xfId="35" applyFont="true" applyBorder="false" applyAlignment="true" applyProtection="false">
      <alignment horizontal="center" vertical="center" textRotation="0" wrapText="true" indent="0" shrinkToFit="false"/>
      <protection locked="true" hidden="false"/>
    </xf>
    <xf numFmtId="165" fontId="8" fillId="0" borderId="0" xfId="35" applyFont="true" applyBorder="false" applyAlignment="true" applyProtection="false">
      <alignment horizontal="center" vertical="center" textRotation="0" wrapText="false" indent="0" shrinkToFit="false"/>
      <protection locked="true" hidden="false"/>
    </xf>
    <xf numFmtId="165" fontId="7" fillId="0" borderId="0" xfId="28" applyFont="true" applyBorder="false" applyAlignment="true" applyProtection="false">
      <alignment horizontal="general" vertical="center" textRotation="0" wrapText="false" indent="0" shrinkToFit="false"/>
      <protection locked="true" hidden="false"/>
    </xf>
    <xf numFmtId="165" fontId="7" fillId="2" borderId="1" xfId="35" applyFont="true" applyBorder="true" applyAlignment="true" applyProtection="false">
      <alignment horizontal="center" vertical="center" textRotation="0" wrapText="false" indent="0" shrinkToFit="false"/>
      <protection locked="true" hidden="false"/>
    </xf>
    <xf numFmtId="165" fontId="7" fillId="2" borderId="2" xfId="35" applyFont="true" applyBorder="true" applyAlignment="true" applyProtection="false">
      <alignment horizontal="center" vertical="center" textRotation="0" wrapText="true" indent="0" shrinkToFit="false"/>
      <protection locked="true" hidden="false"/>
    </xf>
    <xf numFmtId="165" fontId="7" fillId="2" borderId="1" xfId="35" applyFont="true" applyBorder="true" applyAlignment="true" applyProtection="false">
      <alignment horizontal="center" vertical="center" textRotation="0" wrapText="true" indent="0" shrinkToFit="false"/>
      <protection locked="true" hidden="false"/>
    </xf>
    <xf numFmtId="165" fontId="7" fillId="0" borderId="3" xfId="35" applyFont="true" applyBorder="true" applyAlignment="true" applyProtection="false">
      <alignment horizontal="center" vertical="center" textRotation="0" wrapText="true" indent="0" shrinkToFit="false"/>
      <protection locked="true" hidden="false"/>
    </xf>
    <xf numFmtId="165" fontId="7" fillId="0" borderId="4" xfId="35" applyFont="true" applyBorder="true" applyAlignment="true" applyProtection="false">
      <alignment horizontal="center" vertical="center" textRotation="0" wrapText="false" indent="0" shrinkToFit="false"/>
      <protection locked="true" hidden="false"/>
    </xf>
    <xf numFmtId="165" fontId="7" fillId="0" borderId="5" xfId="35" applyFont="true" applyBorder="true" applyAlignment="true" applyProtection="false">
      <alignment horizontal="center" vertical="center" textRotation="0" wrapText="false" indent="0" shrinkToFit="false"/>
      <protection locked="true" hidden="false"/>
    </xf>
    <xf numFmtId="165" fontId="7" fillId="0" borderId="6" xfId="35" applyFont="true" applyBorder="true" applyAlignment="true" applyProtection="false">
      <alignment horizontal="left" vertical="center" textRotation="0" wrapText="true" indent="0" shrinkToFit="false"/>
      <protection locked="true" hidden="false"/>
    </xf>
    <xf numFmtId="165" fontId="9" fillId="0" borderId="7" xfId="35" applyFont="true" applyBorder="true" applyAlignment="true" applyProtection="false">
      <alignment horizontal="general" vertical="center" textRotation="0" wrapText="true" indent="0" shrinkToFit="false"/>
      <protection locked="true" hidden="false"/>
    </xf>
    <xf numFmtId="165" fontId="7" fillId="0" borderId="8" xfId="35" applyFont="true" applyBorder="true" applyAlignment="true" applyProtection="false">
      <alignment horizontal="center" vertical="center" textRotation="0" wrapText="false" indent="0" shrinkToFit="false"/>
      <protection locked="true" hidden="false"/>
    </xf>
    <xf numFmtId="165" fontId="7" fillId="0" borderId="9" xfId="35" applyFont="true" applyBorder="true" applyAlignment="true" applyProtection="false">
      <alignment horizontal="left" vertical="center" textRotation="0" wrapText="false" indent="0" shrinkToFit="false"/>
      <protection locked="true" hidden="false"/>
    </xf>
    <xf numFmtId="165" fontId="7" fillId="0" borderId="7" xfId="35" applyFont="true" applyBorder="true" applyAlignment="true" applyProtection="false">
      <alignment horizontal="general" vertical="center" textRotation="0" wrapText="true" indent="0" shrinkToFit="false"/>
      <protection locked="true" hidden="false"/>
    </xf>
    <xf numFmtId="165" fontId="7" fillId="0" borderId="7" xfId="35" applyFont="true" applyBorder="true" applyAlignment="true" applyProtection="false">
      <alignment horizontal="center" vertical="center" textRotation="0" wrapText="false" indent="0" shrinkToFit="false"/>
      <protection locked="true" hidden="false"/>
    </xf>
    <xf numFmtId="165" fontId="7" fillId="0" borderId="9" xfId="35" applyFont="true" applyBorder="true" applyAlignment="true" applyProtection="false">
      <alignment horizontal="left" vertical="center" textRotation="0" wrapText="true" indent="0" shrinkToFit="false"/>
      <protection locked="true" hidden="false"/>
    </xf>
    <xf numFmtId="165" fontId="7" fillId="0" borderId="7" xfId="35" applyFont="true" applyBorder="true" applyAlignment="true" applyProtection="false">
      <alignment horizontal="left" vertical="center" textRotation="0" wrapText="true" indent="0" shrinkToFit="false"/>
      <protection locked="true" hidden="false"/>
    </xf>
    <xf numFmtId="165" fontId="7" fillId="0" borderId="0" xfId="35" applyFont="true" applyBorder="false" applyAlignment="true" applyProtection="false">
      <alignment horizontal="right" vertical="center" textRotation="0" wrapText="false" indent="0" shrinkToFit="false"/>
      <protection locked="true" hidden="false"/>
    </xf>
    <xf numFmtId="165" fontId="7" fillId="0" borderId="10" xfId="35" applyFont="true" applyBorder="true" applyAlignment="true" applyProtection="false">
      <alignment horizontal="general" vertical="center" textRotation="0" wrapText="false" indent="0" shrinkToFit="false"/>
      <protection locked="true" hidden="false"/>
    </xf>
    <xf numFmtId="165" fontId="7" fillId="0" borderId="11" xfId="35" applyFont="true" applyBorder="true" applyAlignment="true" applyProtection="false">
      <alignment horizontal="left" vertical="center" textRotation="0" wrapText="true" indent="0" shrinkToFit="false"/>
      <protection locked="true" hidden="false"/>
    </xf>
    <xf numFmtId="165" fontId="7" fillId="0" borderId="12" xfId="35" applyFont="true" applyBorder="true" applyAlignment="true" applyProtection="false">
      <alignment horizontal="center" vertical="center" textRotation="0" wrapText="true" indent="0" shrinkToFit="false"/>
      <protection locked="true" hidden="false"/>
    </xf>
    <xf numFmtId="165" fontId="7" fillId="0" borderId="13" xfId="35" applyFont="true" applyBorder="true" applyAlignment="true" applyProtection="false">
      <alignment horizontal="center" vertical="center" textRotation="0" wrapText="false" indent="0" shrinkToFit="false"/>
      <protection locked="true" hidden="false"/>
    </xf>
    <xf numFmtId="165" fontId="9" fillId="0" borderId="14" xfId="35" applyFont="true" applyBorder="true" applyAlignment="true" applyProtection="false">
      <alignment horizontal="left" vertical="center" textRotation="0" wrapText="true" indent="0" shrinkToFit="false"/>
      <protection locked="true" hidden="false"/>
    </xf>
    <xf numFmtId="165" fontId="9" fillId="0" borderId="15" xfId="35" applyFont="true" applyBorder="true" applyAlignment="true" applyProtection="false">
      <alignment horizontal="center" vertical="center" textRotation="0" wrapText="true" indent="0" shrinkToFit="false"/>
      <protection locked="true" hidden="false"/>
    </xf>
    <xf numFmtId="165" fontId="7" fillId="0" borderId="16" xfId="35" applyFont="true" applyBorder="true" applyAlignment="true" applyProtection="false">
      <alignment horizontal="center" vertical="center" textRotation="0" wrapText="false" indent="0" shrinkToFit="false"/>
      <protection locked="true" hidden="false"/>
    </xf>
    <xf numFmtId="165" fontId="7" fillId="0" borderId="15" xfId="35" applyFont="true" applyBorder="true" applyAlignment="true" applyProtection="false">
      <alignment horizontal="general" vertical="center" textRotation="0" wrapText="true" indent="0" shrinkToFit="false"/>
      <protection locked="true" hidden="false"/>
    </xf>
    <xf numFmtId="165" fontId="7" fillId="0" borderId="17" xfId="35" applyFont="true" applyBorder="true" applyAlignment="true" applyProtection="false">
      <alignment horizontal="general" vertical="center" textRotation="0" wrapText="false" indent="0" shrinkToFit="false"/>
      <protection locked="true" hidden="false"/>
    </xf>
    <xf numFmtId="165" fontId="9" fillId="0" borderId="18" xfId="35" applyFont="true" applyBorder="true" applyAlignment="true" applyProtection="false">
      <alignment horizontal="general" vertical="center" textRotation="0" wrapText="true" indent="0" shrinkToFit="false"/>
      <protection locked="true" hidden="false"/>
    </xf>
    <xf numFmtId="165" fontId="9" fillId="0" borderId="4" xfId="35" applyFont="true" applyBorder="true" applyAlignment="true" applyProtection="false">
      <alignment horizontal="center" vertical="center" textRotation="0" wrapText="true" indent="0" shrinkToFit="false"/>
      <protection locked="true" hidden="false"/>
    </xf>
    <xf numFmtId="165" fontId="9" fillId="0" borderId="19" xfId="35" applyFont="true" applyBorder="true" applyAlignment="true" applyProtection="false">
      <alignment horizontal="center" vertical="center" textRotation="0" wrapText="false" indent="0" shrinkToFit="false"/>
      <protection locked="true" hidden="false"/>
    </xf>
    <xf numFmtId="165" fontId="9" fillId="0" borderId="6" xfId="35" applyFont="true" applyBorder="true" applyAlignment="true" applyProtection="false">
      <alignment horizontal="left" vertical="center" textRotation="0" wrapText="true" indent="0" shrinkToFit="false"/>
      <protection locked="true" hidden="false"/>
    </xf>
    <xf numFmtId="165" fontId="7" fillId="0" borderId="4" xfId="35" applyFont="true" applyBorder="true" applyAlignment="true" applyProtection="false">
      <alignment horizontal="general" vertical="center" textRotation="0" wrapText="true" indent="0" shrinkToFit="false"/>
      <protection locked="true" hidden="false"/>
    </xf>
    <xf numFmtId="165" fontId="7" fillId="0" borderId="20" xfId="35" applyFont="true" applyBorder="true" applyAlignment="true" applyProtection="false">
      <alignment horizontal="general" vertical="center" textRotation="0" wrapText="true" indent="0" shrinkToFit="false"/>
      <protection locked="true" hidden="false"/>
    </xf>
    <xf numFmtId="165" fontId="7" fillId="0" borderId="21" xfId="35" applyFont="true" applyBorder="true" applyAlignment="true" applyProtection="false">
      <alignment horizontal="general" vertical="center" textRotation="0" wrapText="true" indent="0" shrinkToFit="false"/>
      <protection locked="true" hidden="false"/>
    </xf>
    <xf numFmtId="165" fontId="7" fillId="0" borderId="8" xfId="35" applyFont="true" applyBorder="true" applyAlignment="true" applyProtection="false">
      <alignment horizontal="general" vertical="center" textRotation="0" wrapText="true" indent="0" shrinkToFit="false"/>
      <protection locked="true" hidden="false"/>
    </xf>
    <xf numFmtId="165" fontId="7" fillId="0" borderId="22" xfId="28" applyFont="true" applyBorder="true" applyAlignment="true" applyProtection="false">
      <alignment horizontal="general" vertical="center" textRotation="0" wrapText="true" indent="0" shrinkToFit="false"/>
      <protection locked="true" hidden="false"/>
    </xf>
    <xf numFmtId="165" fontId="7" fillId="0" borderId="7" xfId="28" applyFont="true" applyBorder="true" applyAlignment="true" applyProtection="false">
      <alignment horizontal="center" vertical="center" textRotation="0" wrapText="true" indent="0" shrinkToFit="false"/>
      <protection locked="true" hidden="false"/>
    </xf>
    <xf numFmtId="165" fontId="7" fillId="0" borderId="23" xfId="35" applyFont="true" applyBorder="true" applyAlignment="true" applyProtection="false">
      <alignment horizontal="center" vertical="center" textRotation="0" wrapText="false" indent="0" shrinkToFit="false"/>
      <protection locked="true" hidden="false"/>
    </xf>
    <xf numFmtId="165" fontId="9" fillId="0" borderId="24" xfId="28" applyFont="true" applyBorder="true" applyAlignment="true" applyProtection="false">
      <alignment horizontal="left" vertical="center" textRotation="0" wrapText="true" indent="0" shrinkToFit="false"/>
      <protection locked="true" hidden="false"/>
    </xf>
    <xf numFmtId="165" fontId="9" fillId="0" borderId="8" xfId="35" applyFont="true" applyBorder="true" applyAlignment="true" applyProtection="false">
      <alignment horizontal="center" vertical="center" textRotation="0" wrapText="true" indent="0" shrinkToFit="false"/>
      <protection locked="true" hidden="false"/>
    </xf>
    <xf numFmtId="165" fontId="9" fillId="0" borderId="5" xfId="28" applyFont="true" applyBorder="true" applyAlignment="true" applyProtection="false">
      <alignment horizontal="center" vertical="center" textRotation="0" wrapText="false" indent="0" shrinkToFit="false"/>
      <protection locked="true" hidden="false"/>
    </xf>
    <xf numFmtId="165" fontId="9" fillId="0" borderId="9" xfId="35" applyFont="true" applyBorder="true" applyAlignment="true" applyProtection="false">
      <alignment horizontal="left" vertical="center" textRotation="0" wrapText="true" indent="0" shrinkToFit="false"/>
      <protection locked="true" hidden="false"/>
    </xf>
    <xf numFmtId="165" fontId="9" fillId="0" borderId="8" xfId="35" applyFont="true" applyBorder="true" applyAlignment="true" applyProtection="false">
      <alignment horizontal="general" vertical="center" textRotation="0" wrapText="true" indent="0" shrinkToFit="false"/>
      <protection locked="true" hidden="false"/>
    </xf>
    <xf numFmtId="165" fontId="9" fillId="0" borderId="21" xfId="35" applyFont="true" applyBorder="true" applyAlignment="true" applyProtection="false">
      <alignment horizontal="center" vertical="center" textRotation="0" wrapText="true" indent="0" shrinkToFit="false"/>
      <protection locked="true" hidden="false"/>
    </xf>
    <xf numFmtId="165" fontId="9" fillId="0" borderId="25" xfId="28" applyFont="true" applyBorder="true" applyAlignment="true" applyProtection="false">
      <alignment horizontal="center" vertical="center" textRotation="0" wrapText="false" indent="0" shrinkToFit="false"/>
      <protection locked="true" hidden="false"/>
    </xf>
    <xf numFmtId="165" fontId="9" fillId="0" borderId="26" xfId="35" applyFont="true" applyBorder="true" applyAlignment="true" applyProtection="false">
      <alignment horizontal="left" vertical="center" textRotation="0" wrapText="true" indent="0" shrinkToFit="false"/>
      <protection locked="true" hidden="false"/>
    </xf>
    <xf numFmtId="165" fontId="9" fillId="0" borderId="21" xfId="35" applyFont="true" applyBorder="true" applyAlignment="true" applyProtection="false">
      <alignment horizontal="general" vertical="center" textRotation="0" wrapText="true" indent="0" shrinkToFit="false"/>
      <protection locked="true" hidden="false"/>
    </xf>
    <xf numFmtId="165" fontId="7" fillId="0" borderId="0" xfId="36" applyFont="true" applyBorder="false" applyAlignment="true" applyProtection="false">
      <alignment horizontal="general" vertical="center" textRotation="0" wrapText="false" indent="0" shrinkToFit="false"/>
      <protection locked="true" hidden="false"/>
    </xf>
    <xf numFmtId="165" fontId="7" fillId="0" borderId="27" xfId="28" applyFont="true" applyBorder="true" applyAlignment="true" applyProtection="false">
      <alignment horizontal="left" vertical="center" textRotation="0" wrapText="true" indent="0" shrinkToFit="false"/>
      <protection locked="true" hidden="false"/>
    </xf>
    <xf numFmtId="165" fontId="7" fillId="0" borderId="28" xfId="36" applyFont="true" applyBorder="true" applyAlignment="true" applyProtection="false">
      <alignment horizontal="center" vertical="center" textRotation="0" wrapText="true" indent="0" shrinkToFit="false"/>
      <protection locked="true" hidden="false"/>
    </xf>
    <xf numFmtId="165" fontId="7" fillId="0" borderId="29" xfId="36" applyFont="true" applyBorder="true" applyAlignment="true" applyProtection="false">
      <alignment horizontal="center" vertical="center" textRotation="0" wrapText="false" indent="0" shrinkToFit="false"/>
      <protection locked="true" hidden="false"/>
    </xf>
    <xf numFmtId="165" fontId="7" fillId="0" borderId="30" xfId="36" applyFont="true" applyBorder="true" applyAlignment="true" applyProtection="false">
      <alignment horizontal="general" vertical="center" textRotation="0" wrapText="true" indent="0" shrinkToFit="false"/>
      <protection locked="true" hidden="false"/>
    </xf>
    <xf numFmtId="165" fontId="10" fillId="3" borderId="28" xfId="36" applyFont="true" applyBorder="true" applyAlignment="true" applyProtection="false">
      <alignment horizontal="general" vertical="center" textRotation="0" wrapText="true" indent="0" shrinkToFit="false"/>
      <protection locked="true" hidden="false"/>
    </xf>
    <xf numFmtId="165" fontId="11" fillId="0" borderId="0" xfId="25" applyFont="true" applyBorder="false" applyAlignment="false" applyProtection="false">
      <alignment horizontal="general" vertical="bottom" textRotation="0" wrapText="false" indent="0" shrinkToFit="false"/>
      <protection locked="true" hidden="false"/>
    </xf>
    <xf numFmtId="165" fontId="11" fillId="0" borderId="0" xfId="25" applyFont="true" applyBorder="false" applyAlignment="true" applyProtection="false">
      <alignment horizontal="left" vertical="bottom" textRotation="0" wrapText="false" indent="0" shrinkToFit="false"/>
      <protection locked="true" hidden="false"/>
    </xf>
    <xf numFmtId="165" fontId="11" fillId="0" borderId="0" xfId="25" applyFont="true" applyBorder="false" applyAlignment="true" applyProtection="false">
      <alignment horizontal="general" vertical="center" textRotation="0" wrapText="false" indent="0" shrinkToFit="false"/>
      <protection locked="true" hidden="false"/>
    </xf>
    <xf numFmtId="165" fontId="11" fillId="0" borderId="0" xfId="25" applyFont="true" applyBorder="false" applyAlignment="true" applyProtection="false">
      <alignment horizontal="left" vertical="center" textRotation="0" wrapText="false" indent="0" shrinkToFit="false"/>
      <protection locked="true" hidden="false"/>
    </xf>
    <xf numFmtId="165" fontId="11" fillId="0" borderId="1" xfId="25" applyFont="true" applyBorder="true" applyAlignment="true" applyProtection="false">
      <alignment horizontal="center" vertical="center" textRotation="0" wrapText="true" indent="0" shrinkToFit="false"/>
      <protection locked="true" hidden="false"/>
    </xf>
    <xf numFmtId="165" fontId="11" fillId="0" borderId="1" xfId="25" applyFont="true" applyBorder="true" applyAlignment="true" applyProtection="false">
      <alignment horizontal="center" vertical="center" textRotation="0" wrapText="false" indent="0" shrinkToFit="false"/>
      <protection locked="true" hidden="false"/>
    </xf>
    <xf numFmtId="165" fontId="11" fillId="0" borderId="0" xfId="25" applyFont="true" applyBorder="false" applyAlignment="true" applyProtection="false">
      <alignment horizontal="justify" vertical="center" textRotation="0" wrapText="true" indent="0" shrinkToFit="false"/>
      <protection locked="true" hidden="false"/>
    </xf>
    <xf numFmtId="165" fontId="11" fillId="0" borderId="0" xfId="25" applyFont="true" applyBorder="false" applyAlignment="true" applyProtection="false">
      <alignment horizontal="left" vertical="center" textRotation="0" wrapText="true" indent="0" shrinkToFit="false"/>
      <protection locked="true" hidden="false"/>
    </xf>
    <xf numFmtId="165" fontId="11" fillId="0" borderId="0" xfId="25" applyFont="true" applyBorder="true" applyAlignment="true" applyProtection="false">
      <alignment horizontal="center" vertical="center" textRotation="0" wrapText="false" indent="0" shrinkToFit="false"/>
      <protection locked="true" hidden="false"/>
    </xf>
    <xf numFmtId="165" fontId="11" fillId="0" borderId="0" xfId="25" applyFont="true" applyBorder="false" applyAlignment="true" applyProtection="false">
      <alignment horizontal="right" vertical="center" textRotation="0" wrapText="false" indent="0" shrinkToFit="false"/>
      <protection locked="true" hidden="false"/>
    </xf>
    <xf numFmtId="165" fontId="11" fillId="0" borderId="0" xfId="25" applyFont="true" applyBorder="true" applyAlignment="true" applyProtection="false">
      <alignment horizontal="right" vertical="center" textRotation="0" wrapText="false" indent="0" shrinkToFit="false"/>
      <protection locked="true" hidden="false"/>
    </xf>
    <xf numFmtId="165" fontId="11" fillId="0" borderId="0" xfId="25" applyFont="true" applyBorder="false" applyAlignment="true" applyProtection="false">
      <alignment horizontal="center" vertical="center" textRotation="0" wrapText="false" indent="0" shrinkToFit="false"/>
      <protection locked="true" hidden="false"/>
    </xf>
    <xf numFmtId="165" fontId="11" fillId="0" borderId="0" xfId="25" applyFont="true" applyBorder="true" applyAlignment="true" applyProtection="false">
      <alignment horizontal="center" vertical="top" textRotation="0" wrapText="false" indent="0" shrinkToFit="false"/>
      <protection locked="true" hidden="false"/>
    </xf>
    <xf numFmtId="165" fontId="11" fillId="0" borderId="0" xfId="25" applyFont="true" applyBorder="true" applyAlignment="true" applyProtection="false">
      <alignment horizontal="justify" vertical="center" textRotation="0" wrapText="true" indent="0" shrinkToFit="false"/>
      <protection locked="true" hidden="false"/>
    </xf>
    <xf numFmtId="165" fontId="11" fillId="0" borderId="31" xfId="25" applyFont="true" applyBorder="true" applyAlignment="true" applyProtection="false">
      <alignment horizontal="center" vertical="center" textRotation="0" wrapText="true" indent="0" shrinkToFit="false"/>
      <protection locked="true" hidden="false"/>
    </xf>
    <xf numFmtId="165" fontId="11" fillId="0" borderId="1" xfId="25" applyFont="true" applyBorder="true" applyAlignment="true" applyProtection="false">
      <alignment horizontal="center" vertical="center" textRotation="255" wrapText="true" indent="0" shrinkToFit="false"/>
      <protection locked="true" hidden="false"/>
    </xf>
    <xf numFmtId="165" fontId="11" fillId="0" borderId="3" xfId="25" applyFont="true" applyBorder="true" applyAlignment="true" applyProtection="false">
      <alignment horizontal="left" vertical="center" textRotation="0" wrapText="true" indent="0" shrinkToFit="false"/>
      <protection locked="true" hidden="false"/>
    </xf>
    <xf numFmtId="165" fontId="11" fillId="0" borderId="32" xfId="25" applyFont="true" applyBorder="true" applyAlignment="true" applyProtection="false">
      <alignment horizontal="center" vertical="center" textRotation="0" wrapText="false" indent="0" shrinkToFit="false"/>
      <protection locked="true" hidden="false"/>
    </xf>
    <xf numFmtId="165" fontId="11" fillId="0" borderId="10" xfId="25" applyFont="true" applyBorder="true" applyAlignment="true" applyProtection="false">
      <alignment horizontal="left" vertical="center" textRotation="0" wrapText="true" indent="0" shrinkToFit="false"/>
      <protection locked="true" hidden="false"/>
    </xf>
    <xf numFmtId="165" fontId="11" fillId="0" borderId="33" xfId="25" applyFont="true" applyBorder="true" applyAlignment="true" applyProtection="false">
      <alignment horizontal="center" vertical="center" textRotation="0" wrapText="false" indent="0" shrinkToFit="false"/>
      <protection locked="true" hidden="false"/>
    </xf>
    <xf numFmtId="165" fontId="11" fillId="0" borderId="1" xfId="25" applyFont="true" applyBorder="true" applyAlignment="true" applyProtection="false">
      <alignment horizontal="left" vertical="center" textRotation="0" wrapText="true" indent="0" shrinkToFit="false"/>
      <protection locked="true" hidden="false"/>
    </xf>
    <xf numFmtId="165" fontId="11" fillId="0" borderId="3" xfId="25" applyFont="true" applyBorder="true" applyAlignment="true" applyProtection="false">
      <alignment horizontal="center" vertical="center" textRotation="0" wrapText="true" indent="0" shrinkToFit="false"/>
      <protection locked="true" hidden="false"/>
    </xf>
    <xf numFmtId="165" fontId="11" fillId="0" borderId="34" xfId="25" applyFont="true" applyBorder="true" applyAlignment="true" applyProtection="false">
      <alignment horizontal="center" vertical="center" textRotation="0" wrapText="true" indent="0" shrinkToFit="false"/>
      <protection locked="true" hidden="false"/>
    </xf>
    <xf numFmtId="165" fontId="11" fillId="0" borderId="34" xfId="25" applyFont="true" applyBorder="true" applyAlignment="true" applyProtection="false">
      <alignment horizontal="general" vertical="center" textRotation="0" wrapText="true" indent="0" shrinkToFit="false"/>
      <protection locked="true" hidden="false"/>
    </xf>
    <xf numFmtId="165" fontId="11" fillId="0" borderId="35" xfId="25" applyFont="true" applyBorder="true" applyAlignment="true" applyProtection="false">
      <alignment horizontal="center" vertical="center" textRotation="0" wrapText="true" indent="0" shrinkToFit="false"/>
      <protection locked="true" hidden="false"/>
    </xf>
    <xf numFmtId="165" fontId="11" fillId="0" borderId="36" xfId="25" applyFont="true" applyBorder="true" applyAlignment="true" applyProtection="false">
      <alignment horizontal="center" vertical="center" textRotation="0" wrapText="true" indent="0" shrinkToFit="false"/>
      <protection locked="true" hidden="false"/>
    </xf>
    <xf numFmtId="165" fontId="11" fillId="0" borderId="0" xfId="25" applyFont="true" applyBorder="false" applyAlignment="true" applyProtection="false">
      <alignment horizontal="general" vertical="center" textRotation="0" wrapText="true" indent="0" shrinkToFit="false"/>
      <protection locked="true" hidden="false"/>
    </xf>
    <xf numFmtId="165" fontId="11" fillId="0" borderId="37" xfId="25" applyFont="true" applyBorder="true" applyAlignment="true" applyProtection="false">
      <alignment horizontal="center" vertical="center" textRotation="0" wrapText="true" indent="0" shrinkToFit="false"/>
      <protection locked="true" hidden="false"/>
    </xf>
    <xf numFmtId="165" fontId="11" fillId="0" borderId="38" xfId="25" applyFont="true" applyBorder="true" applyAlignment="true" applyProtection="false">
      <alignment horizontal="center" vertical="center" textRotation="0" wrapText="true" indent="0" shrinkToFit="false"/>
      <protection locked="true" hidden="false"/>
    </xf>
    <xf numFmtId="165" fontId="11" fillId="0" borderId="39" xfId="25" applyFont="true" applyBorder="true" applyAlignment="true" applyProtection="false">
      <alignment horizontal="justify" vertical="center" textRotation="0" wrapText="true" indent="0" shrinkToFit="false"/>
      <protection locked="true" hidden="false"/>
    </xf>
    <xf numFmtId="165" fontId="11" fillId="0" borderId="1" xfId="25" applyFont="true" applyBorder="true" applyAlignment="true" applyProtection="false">
      <alignment horizontal="left" vertical="bottom" textRotation="0" wrapText="true" indent="0" shrinkToFit="false"/>
      <protection locked="true" hidden="false"/>
    </xf>
    <xf numFmtId="165" fontId="11" fillId="0" borderId="1" xfId="25" applyFont="true" applyBorder="true" applyAlignment="true" applyProtection="false">
      <alignment horizontal="center" vertical="bottom" textRotation="0" wrapText="true" indent="0" shrinkToFit="false"/>
      <protection locked="true" hidden="false"/>
    </xf>
    <xf numFmtId="165" fontId="11" fillId="0" borderId="2" xfId="25" applyFont="true" applyBorder="true" applyAlignment="true" applyProtection="false">
      <alignment horizontal="left" vertical="bottom" textRotation="0" wrapText="true" indent="0" shrinkToFit="false"/>
      <protection locked="true" hidden="false"/>
    </xf>
    <xf numFmtId="165" fontId="11" fillId="0" borderId="1" xfId="25" applyFont="true" applyBorder="true" applyAlignment="true" applyProtection="false">
      <alignment horizontal="center" vertical="bottom" textRotation="0" wrapText="false" indent="0" shrinkToFit="false"/>
      <protection locked="true" hidden="false"/>
    </xf>
    <xf numFmtId="165" fontId="11" fillId="0" borderId="40" xfId="25" applyFont="true" applyBorder="true" applyAlignment="true" applyProtection="false">
      <alignment horizontal="center" vertical="bottom" textRotation="0" wrapText="true" indent="0" shrinkToFit="false"/>
      <protection locked="true" hidden="false"/>
    </xf>
    <xf numFmtId="165" fontId="11" fillId="0" borderId="31" xfId="25" applyFont="true" applyBorder="true" applyAlignment="true" applyProtection="false">
      <alignment horizontal="left" vertical="center" textRotation="0" wrapText="true" indent="0" shrinkToFit="false"/>
      <protection locked="true" hidden="false"/>
    </xf>
    <xf numFmtId="165" fontId="11" fillId="0" borderId="1" xfId="25" applyFont="true" applyBorder="true" applyAlignment="true" applyProtection="false">
      <alignment horizontal="center" vertical="center" textRotation="255" wrapText="false" indent="0" shrinkToFit="true"/>
      <protection locked="true" hidden="false"/>
    </xf>
    <xf numFmtId="165" fontId="11" fillId="0" borderId="31" xfId="27" applyFont="true" applyBorder="true" applyAlignment="true" applyProtection="false">
      <alignment horizontal="left" vertical="center" textRotation="0" wrapText="true" indent="0" shrinkToFit="false"/>
      <protection locked="true" hidden="false"/>
    </xf>
    <xf numFmtId="165" fontId="11" fillId="0" borderId="32" xfId="27" applyFont="true" applyBorder="true" applyAlignment="true" applyProtection="false">
      <alignment horizontal="left" vertical="center" textRotation="0" wrapText="false" indent="0" shrinkToFit="false"/>
      <protection locked="true" hidden="false"/>
    </xf>
    <xf numFmtId="165" fontId="11" fillId="0" borderId="41" xfId="27" applyFont="true" applyBorder="true" applyAlignment="true" applyProtection="false">
      <alignment horizontal="left" vertical="center" textRotation="0" wrapText="true" indent="0" shrinkToFit="false"/>
      <protection locked="true" hidden="false"/>
    </xf>
    <xf numFmtId="165" fontId="11" fillId="0" borderId="33" xfId="27" applyFont="true" applyBorder="true" applyAlignment="true" applyProtection="false">
      <alignment horizontal="left" vertical="center" textRotation="0" wrapText="false" indent="0" shrinkToFit="false"/>
      <protection locked="true" hidden="false"/>
    </xf>
    <xf numFmtId="165" fontId="12" fillId="0" borderId="1" xfId="25" applyFont="true" applyBorder="true" applyAlignment="true" applyProtection="false">
      <alignment horizontal="left" vertical="center" textRotation="0" wrapText="true" indent="0" shrinkToFit="false"/>
      <protection locked="true" hidden="false"/>
    </xf>
    <xf numFmtId="165" fontId="12" fillId="0" borderId="31" xfId="25" applyFont="true" applyBorder="true" applyAlignment="true" applyProtection="false">
      <alignment horizontal="center" vertical="center" textRotation="255" wrapText="true" indent="0" shrinkToFit="true"/>
      <protection locked="true" hidden="false"/>
    </xf>
    <xf numFmtId="165" fontId="11" fillId="0" borderId="34" xfId="25" applyFont="true" applyBorder="true" applyAlignment="true" applyProtection="false">
      <alignment horizontal="left" vertical="bottom" textRotation="0" wrapText="true" indent="0" shrinkToFit="false"/>
      <protection locked="true" hidden="false"/>
    </xf>
    <xf numFmtId="165" fontId="11" fillId="0" borderId="35" xfId="25" applyFont="true" applyBorder="true" applyAlignment="true" applyProtection="false">
      <alignment horizontal="left" vertical="bottom" textRotation="0" wrapText="true" indent="0" shrinkToFit="false"/>
      <protection locked="true" hidden="false"/>
    </xf>
    <xf numFmtId="165" fontId="11" fillId="0" borderId="31" xfId="25" applyFont="true" applyBorder="true" applyAlignment="true" applyProtection="false">
      <alignment horizontal="left" vertical="top" textRotation="0" wrapText="true" indent="0" shrinkToFit="false"/>
      <protection locked="true" hidden="false"/>
    </xf>
    <xf numFmtId="165" fontId="11" fillId="0" borderId="3" xfId="25" applyFont="true" applyBorder="true" applyAlignment="true" applyProtection="false">
      <alignment horizontal="left" vertical="bottom" textRotation="0" wrapText="true" indent="0" shrinkToFit="false"/>
      <protection locked="true" hidden="false"/>
    </xf>
    <xf numFmtId="165" fontId="11" fillId="0" borderId="31" xfId="25" applyFont="true" applyBorder="true" applyAlignment="true" applyProtection="false">
      <alignment horizontal="left" vertical="bottom" textRotation="0" wrapText="true" indent="0" shrinkToFit="false"/>
      <protection locked="true" hidden="false"/>
    </xf>
    <xf numFmtId="165" fontId="11" fillId="0" borderId="42" xfId="25" applyFont="true" applyBorder="true" applyAlignment="true" applyProtection="false">
      <alignment horizontal="left" vertical="bottom" textRotation="0" wrapText="true" indent="0" shrinkToFit="false"/>
      <protection locked="true" hidden="false"/>
    </xf>
    <xf numFmtId="165" fontId="11" fillId="0" borderId="21" xfId="25" applyFont="true" applyBorder="true" applyAlignment="true" applyProtection="false">
      <alignment horizontal="left" vertical="top" textRotation="0" wrapText="true" indent="0" shrinkToFit="false"/>
      <protection locked="true" hidden="false"/>
    </xf>
    <xf numFmtId="165" fontId="11" fillId="0" borderId="10" xfId="25" applyFont="true" applyBorder="true" applyAlignment="true" applyProtection="false">
      <alignment horizontal="left" vertical="bottom" textRotation="0" wrapText="true" indent="0" shrinkToFit="false"/>
      <protection locked="true" hidden="false"/>
    </xf>
    <xf numFmtId="165" fontId="11" fillId="0" borderId="21" xfId="25" applyFont="true" applyBorder="true" applyAlignment="true" applyProtection="false">
      <alignment horizontal="left" vertical="bottom" textRotation="0" wrapText="true" indent="0" shrinkToFit="false"/>
      <protection locked="true" hidden="false"/>
    </xf>
    <xf numFmtId="165" fontId="11" fillId="0" borderId="21" xfId="25" applyFont="true" applyBorder="true" applyAlignment="true" applyProtection="false">
      <alignment horizontal="center" vertical="center" textRotation="255" wrapText="false" indent="0" shrinkToFit="true"/>
      <protection locked="true" hidden="false"/>
    </xf>
    <xf numFmtId="165" fontId="11" fillId="0" borderId="2" xfId="25" applyFont="true" applyBorder="true" applyAlignment="true" applyProtection="false">
      <alignment horizontal="center" vertical="center" textRotation="255" wrapText="true" indent="0" shrinkToFit="false"/>
      <protection locked="true" hidden="false"/>
    </xf>
    <xf numFmtId="165" fontId="11" fillId="0" borderId="43" xfId="25" applyFont="true" applyBorder="true" applyAlignment="true" applyProtection="false">
      <alignment horizontal="left" vertical="bottom" textRotation="0" wrapText="true" indent="0" shrinkToFit="false"/>
      <protection locked="true" hidden="false"/>
    </xf>
    <xf numFmtId="165" fontId="11" fillId="0" borderId="44" xfId="25" applyFont="true" applyBorder="true" applyAlignment="true" applyProtection="false">
      <alignment horizontal="center" vertical="center" textRotation="0" wrapText="true" indent="0" shrinkToFit="false"/>
      <protection locked="true" hidden="false"/>
    </xf>
    <xf numFmtId="165" fontId="11" fillId="0" borderId="45" xfId="25" applyFont="true" applyBorder="true" applyAlignment="true" applyProtection="false">
      <alignment horizontal="center" vertical="bottom" textRotation="0" wrapText="true" indent="0" shrinkToFit="false"/>
      <protection locked="true" hidden="false"/>
    </xf>
    <xf numFmtId="165" fontId="12" fillId="0" borderId="2" xfId="25" applyFont="true" applyBorder="true" applyAlignment="true" applyProtection="false">
      <alignment horizontal="center" vertical="center" textRotation="0" wrapText="false" indent="0" shrinkToFit="false"/>
      <protection locked="true" hidden="false"/>
    </xf>
    <xf numFmtId="165" fontId="12" fillId="0" borderId="46" xfId="25" applyFont="true" applyBorder="true" applyAlignment="true" applyProtection="false">
      <alignment horizontal="left" vertical="center" textRotation="0" wrapText="true" indent="0" shrinkToFit="false"/>
      <protection locked="true" hidden="false"/>
    </xf>
    <xf numFmtId="165" fontId="12" fillId="0" borderId="46" xfId="25" applyFont="true" applyBorder="true" applyAlignment="true" applyProtection="false">
      <alignment horizontal="center" vertical="center" textRotation="0" wrapText="false" indent="0" shrinkToFit="false"/>
      <protection locked="true" hidden="false"/>
    </xf>
    <xf numFmtId="165" fontId="12" fillId="0" borderId="40" xfId="25" applyFont="true" applyBorder="true" applyAlignment="true" applyProtection="false">
      <alignment horizontal="left" vertical="center" textRotation="0" wrapText="true" indent="0" shrinkToFit="false"/>
      <protection locked="true" hidden="false"/>
    </xf>
    <xf numFmtId="165" fontId="11" fillId="0" borderId="47" xfId="25" applyFont="true" applyBorder="true" applyAlignment="true" applyProtection="false">
      <alignment horizontal="left" vertical="bottom" textRotation="0" wrapText="true" indent="0" shrinkToFit="false"/>
      <protection locked="true" hidden="false"/>
    </xf>
    <xf numFmtId="165" fontId="11" fillId="0" borderId="44" xfId="25" applyFont="true" applyBorder="true" applyAlignment="true" applyProtection="false">
      <alignment horizontal="justify" vertical="bottom" textRotation="0" wrapText="true" indent="0" shrinkToFit="false"/>
      <protection locked="true" hidden="false"/>
    </xf>
    <xf numFmtId="165" fontId="11" fillId="0" borderId="44" xfId="25" applyFont="true" applyBorder="true" applyAlignment="false" applyProtection="false">
      <alignment horizontal="general" vertical="bottom" textRotation="0" wrapText="false" indent="0" shrinkToFit="false"/>
      <protection locked="true" hidden="false"/>
    </xf>
    <xf numFmtId="165" fontId="11" fillId="0" borderId="45" xfId="25" applyFont="true" applyBorder="true" applyAlignment="false" applyProtection="false">
      <alignment horizontal="general" vertical="bottom" textRotation="0" wrapText="false" indent="0" shrinkToFit="false"/>
      <protection locked="true" hidden="false"/>
    </xf>
    <xf numFmtId="165" fontId="11" fillId="0" borderId="1" xfId="25" applyFont="true" applyBorder="true" applyAlignment="true" applyProtection="false">
      <alignment horizontal="left" vertical="top" textRotation="0" wrapText="true" indent="0" shrinkToFit="false"/>
      <protection locked="true" hidden="false"/>
    </xf>
    <xf numFmtId="165" fontId="13" fillId="0" borderId="0" xfId="25" applyFont="true" applyBorder="false" applyAlignment="true" applyProtection="false">
      <alignment horizontal="left" vertical="center" textRotation="0" wrapText="false" indent="0" shrinkToFit="false"/>
      <protection locked="true" hidden="false"/>
    </xf>
    <xf numFmtId="165" fontId="13" fillId="0" borderId="0" xfId="25" applyFont="true" applyBorder="true" applyAlignment="true" applyProtection="false">
      <alignment horizontal="center" vertical="center" textRotation="0" wrapText="false" indent="0" shrinkToFit="false"/>
      <protection locked="true" hidden="false"/>
    </xf>
    <xf numFmtId="165" fontId="11" fillId="0" borderId="43" xfId="25" applyFont="true" applyBorder="true" applyAlignment="true" applyProtection="false">
      <alignment horizontal="center" vertical="center" textRotation="0" wrapText="false" indent="0" shrinkToFit="false"/>
      <protection locked="true" hidden="false"/>
    </xf>
    <xf numFmtId="165" fontId="11" fillId="0" borderId="44" xfId="25" applyFont="true" applyBorder="true" applyAlignment="true" applyProtection="false">
      <alignment horizontal="center" vertical="center" textRotation="0" wrapText="false" indent="0" shrinkToFit="false"/>
      <protection locked="true" hidden="false"/>
    </xf>
    <xf numFmtId="165" fontId="11" fillId="0" borderId="40" xfId="25" applyFont="true" applyBorder="true" applyAlignment="true" applyProtection="false">
      <alignment horizontal="center" vertical="center" textRotation="0" wrapText="false" indent="0" shrinkToFit="false"/>
      <protection locked="true" hidden="false"/>
    </xf>
    <xf numFmtId="165" fontId="11" fillId="0" borderId="3" xfId="25" applyFont="true" applyBorder="true" applyAlignment="true" applyProtection="false">
      <alignment horizontal="general" vertical="center" textRotation="0" wrapText="false" indent="0" shrinkToFit="false"/>
      <protection locked="true" hidden="false"/>
    </xf>
    <xf numFmtId="165" fontId="11" fillId="0" borderId="35" xfId="25" applyFont="true" applyBorder="true" applyAlignment="true" applyProtection="false">
      <alignment horizontal="center" vertical="center" textRotation="0" wrapText="false" indent="0" shrinkToFit="false"/>
      <protection locked="true" hidden="false"/>
    </xf>
    <xf numFmtId="165" fontId="11" fillId="0" borderId="31" xfId="25" applyFont="true" applyBorder="true" applyAlignment="true" applyProtection="false">
      <alignment horizontal="general" vertical="center" textRotation="0" wrapText="false" indent="0" shrinkToFit="false"/>
      <protection locked="true" hidden="false"/>
    </xf>
    <xf numFmtId="165" fontId="11" fillId="0" borderId="3" xfId="25" applyFont="true" applyBorder="true" applyAlignment="true" applyProtection="false">
      <alignment horizontal="left" vertical="center" textRotation="0" wrapText="false" indent="0" shrinkToFit="false"/>
      <protection locked="true" hidden="false"/>
    </xf>
    <xf numFmtId="165" fontId="11" fillId="0" borderId="35" xfId="25" applyFont="true" applyBorder="true" applyAlignment="true" applyProtection="false">
      <alignment horizontal="general" vertical="center" textRotation="0" wrapText="false" indent="0" shrinkToFit="false"/>
      <protection locked="true" hidden="false"/>
    </xf>
    <xf numFmtId="165" fontId="11" fillId="0" borderId="3" xfId="25" applyFont="true" applyBorder="true" applyAlignment="true" applyProtection="false">
      <alignment horizontal="center" vertical="center" textRotation="0" wrapText="false" indent="0" shrinkToFit="false"/>
      <protection locked="true" hidden="false"/>
    </xf>
    <xf numFmtId="165" fontId="11" fillId="0" borderId="32" xfId="0" applyFont="true" applyBorder="true" applyAlignment="true" applyProtection="false">
      <alignment horizontal="left" vertical="center" textRotation="0" wrapText="true" indent="0" shrinkToFit="false"/>
      <protection locked="true" hidden="false"/>
    </xf>
    <xf numFmtId="165" fontId="0" fillId="0" borderId="48" xfId="0" applyFont="true" applyBorder="true" applyAlignment="true" applyProtection="false">
      <alignment horizontal="center" vertical="center" textRotation="0" wrapText="false" indent="0" shrinkToFit="false"/>
      <protection locked="true" hidden="false"/>
    </xf>
    <xf numFmtId="165" fontId="11" fillId="0" borderId="37" xfId="0" applyFont="true" applyBorder="true" applyAlignment="true" applyProtection="false">
      <alignment horizontal="general" vertical="center" textRotation="0" wrapText="false" indent="0" shrinkToFit="false"/>
      <protection locked="true" hidden="false"/>
    </xf>
    <xf numFmtId="165" fontId="0" fillId="0" borderId="37" xfId="0" applyFont="false" applyBorder="true" applyAlignment="true" applyProtection="false">
      <alignment horizontal="general" vertical="center" textRotation="0" wrapText="false" indent="0" shrinkToFit="false"/>
      <protection locked="true" hidden="false"/>
    </xf>
    <xf numFmtId="165" fontId="0" fillId="0" borderId="0" xfId="0" applyFont="true" applyBorder="false" applyAlignment="true" applyProtection="false">
      <alignment horizontal="center" vertical="center" textRotation="0" wrapText="false" indent="0" shrinkToFit="false"/>
      <protection locked="true" hidden="false"/>
    </xf>
    <xf numFmtId="165" fontId="11" fillId="0" borderId="38" xfId="0" applyFont="true" applyBorder="true" applyAlignment="true" applyProtection="false">
      <alignment horizontal="general" vertical="center" textRotation="0" wrapText="false" indent="0" shrinkToFit="false"/>
      <protection locked="true" hidden="false"/>
    </xf>
    <xf numFmtId="165" fontId="0" fillId="0" borderId="3" xfId="25" applyFont="true" applyBorder="true" applyAlignment="true" applyProtection="false">
      <alignment horizontal="center" vertical="center" textRotation="0" wrapText="false" indent="0" shrinkToFit="false"/>
      <protection locked="true" hidden="false"/>
    </xf>
    <xf numFmtId="165" fontId="11" fillId="0" borderId="34" xfId="25" applyFont="true" applyBorder="true" applyAlignment="true" applyProtection="false">
      <alignment horizontal="general" vertical="center" textRotation="0" wrapText="false" indent="0" shrinkToFit="false"/>
      <protection locked="true" hidden="false"/>
    </xf>
    <xf numFmtId="165" fontId="11" fillId="0" borderId="35" xfId="25" applyFont="true" applyBorder="true" applyAlignment="true" applyProtection="false">
      <alignment horizontal="general" vertical="top" textRotation="0" wrapText="false" indent="0" shrinkToFit="false"/>
      <protection locked="true" hidden="false"/>
    </xf>
    <xf numFmtId="165" fontId="11" fillId="0" borderId="10" xfId="25" applyFont="true" applyBorder="true" applyAlignment="true" applyProtection="false">
      <alignment horizontal="general" vertical="center" textRotation="0" wrapText="false" indent="0" shrinkToFit="false"/>
      <protection locked="true" hidden="false"/>
    </xf>
    <xf numFmtId="165" fontId="11" fillId="0" borderId="42" xfId="25" applyFont="true" applyBorder="true" applyAlignment="true" applyProtection="false">
      <alignment horizontal="center" vertical="center" textRotation="0" wrapText="false" indent="0" shrinkToFit="false"/>
      <protection locked="true" hidden="false"/>
    </xf>
    <xf numFmtId="165" fontId="11" fillId="0" borderId="21" xfId="25" applyFont="true" applyBorder="true" applyAlignment="true" applyProtection="false">
      <alignment horizontal="general" vertical="center" textRotation="0" wrapText="false" indent="0" shrinkToFit="false"/>
      <protection locked="true" hidden="false"/>
    </xf>
    <xf numFmtId="165" fontId="11" fillId="0" borderId="10" xfId="25" applyFont="true" applyBorder="true" applyAlignment="true" applyProtection="false">
      <alignment horizontal="left" vertical="center" textRotation="0" wrapText="false" indent="0" shrinkToFit="false"/>
      <protection locked="true" hidden="false"/>
    </xf>
    <xf numFmtId="165" fontId="11" fillId="0" borderId="42" xfId="25" applyFont="true" applyBorder="true" applyAlignment="true" applyProtection="false">
      <alignment horizontal="general" vertical="center" textRotation="0" wrapText="false" indent="0" shrinkToFit="false"/>
      <protection locked="true" hidden="false"/>
    </xf>
    <xf numFmtId="165" fontId="11" fillId="0" borderId="10" xfId="25" applyFont="true" applyBorder="true" applyAlignment="true" applyProtection="false">
      <alignment horizontal="center" vertical="center" textRotation="0" wrapText="false" indent="0" shrinkToFit="false"/>
      <protection locked="true" hidden="false"/>
    </xf>
    <xf numFmtId="165" fontId="14" fillId="4" borderId="49" xfId="0" applyFont="true" applyBorder="true" applyAlignment="true" applyProtection="false">
      <alignment horizontal="general" vertical="center" textRotation="0" wrapText="false" indent="0" shrinkToFit="false"/>
      <protection locked="true" hidden="false"/>
    </xf>
    <xf numFmtId="165" fontId="15" fillId="4" borderId="49" xfId="0" applyFont="true" applyBorder="true" applyAlignment="true" applyProtection="false">
      <alignment horizontal="center" vertical="center" textRotation="0" wrapText="false" indent="0" shrinkToFit="false"/>
      <protection locked="true" hidden="false"/>
    </xf>
    <xf numFmtId="165" fontId="14" fillId="4" borderId="50" xfId="0" applyFont="true" applyBorder="true" applyAlignment="true" applyProtection="false">
      <alignment horizontal="general" vertical="center" textRotation="0" wrapText="false" indent="0" shrinkToFit="false"/>
      <protection locked="true" hidden="false"/>
    </xf>
    <xf numFmtId="165" fontId="15" fillId="4" borderId="50" xfId="0" applyFont="true" applyBorder="true" applyAlignment="true" applyProtection="false">
      <alignment horizontal="general" vertical="center" textRotation="0" wrapText="false" indent="0" shrinkToFit="false"/>
      <protection locked="true" hidden="false"/>
    </xf>
    <xf numFmtId="165" fontId="14" fillId="4" borderId="50" xfId="0" applyFont="true" applyBorder="true" applyAlignment="true" applyProtection="false">
      <alignment horizontal="left" vertical="center" textRotation="0" wrapText="true" indent="0" shrinkToFit="false"/>
      <protection locked="true" hidden="false"/>
    </xf>
    <xf numFmtId="165" fontId="15" fillId="4" borderId="50" xfId="0" applyFont="true" applyBorder="true" applyAlignment="true" applyProtection="false">
      <alignment horizontal="center" vertical="center" textRotation="0" wrapText="false" indent="0" shrinkToFit="false"/>
      <protection locked="true" hidden="false"/>
    </xf>
    <xf numFmtId="165" fontId="15" fillId="4" borderId="50" xfId="0" applyFont="true" applyBorder="true" applyAlignment="true" applyProtection="false">
      <alignment horizontal="left" vertical="center" textRotation="0" wrapText="false" indent="0" shrinkToFit="false"/>
      <protection locked="true" hidden="false"/>
    </xf>
    <xf numFmtId="165" fontId="15" fillId="4" borderId="51" xfId="0" applyFont="true" applyBorder="true" applyAlignment="true" applyProtection="false">
      <alignment horizontal="left" vertical="center" textRotation="0" wrapText="false" indent="0" shrinkToFit="false"/>
      <protection locked="true" hidden="false"/>
    </xf>
    <xf numFmtId="165" fontId="0" fillId="0" borderId="10" xfId="25" applyFont="true" applyBorder="true" applyAlignment="true" applyProtection="false">
      <alignment horizontal="center" vertical="center" textRotation="0" wrapText="false" indent="0" shrinkToFit="false"/>
      <protection locked="true" hidden="false"/>
    </xf>
    <xf numFmtId="165" fontId="11" fillId="0" borderId="42" xfId="25" applyFont="true" applyBorder="true" applyAlignment="true" applyProtection="false">
      <alignment horizontal="general" vertical="top" textRotation="0" wrapText="false" indent="0" shrinkToFit="false"/>
      <protection locked="true" hidden="false"/>
    </xf>
    <xf numFmtId="165" fontId="11" fillId="0" borderId="52" xfId="0" applyFont="true" applyBorder="true" applyAlignment="true" applyProtection="false">
      <alignment horizontal="left" vertical="center" textRotation="0" wrapText="true" indent="0" shrinkToFit="false"/>
      <protection locked="true" hidden="false"/>
    </xf>
    <xf numFmtId="165" fontId="0" fillId="0" borderId="49" xfId="0" applyFont="true" applyBorder="true" applyAlignment="true" applyProtection="false">
      <alignment horizontal="center" vertical="center" textRotation="0" wrapText="false" indent="0" shrinkToFit="false"/>
      <protection locked="true" hidden="false"/>
    </xf>
    <xf numFmtId="165" fontId="11" fillId="0" borderId="50" xfId="0" applyFont="true" applyBorder="true" applyAlignment="true" applyProtection="false">
      <alignment horizontal="left" vertical="center" textRotation="0" wrapText="false" indent="0" shrinkToFit="false"/>
      <protection locked="true" hidden="false"/>
    </xf>
    <xf numFmtId="165" fontId="0" fillId="0" borderId="50" xfId="0" applyFont="true" applyBorder="true" applyAlignment="true" applyProtection="false">
      <alignment horizontal="center" vertical="center" textRotation="0" wrapText="true" indent="0" shrinkToFit="false"/>
      <protection locked="true" hidden="false"/>
    </xf>
    <xf numFmtId="165" fontId="0" fillId="0" borderId="50" xfId="0" applyFont="false" applyBorder="true" applyAlignment="true" applyProtection="false">
      <alignment horizontal="center" vertical="center" textRotation="0" wrapText="false" indent="0" shrinkToFit="false"/>
      <protection locked="true" hidden="false"/>
    </xf>
    <xf numFmtId="165" fontId="11" fillId="0" borderId="0" xfId="0" applyFont="true" applyBorder="false" applyAlignment="true" applyProtection="false">
      <alignment horizontal="general" vertical="center" textRotation="0" wrapText="false" indent="0" shrinkToFit="false"/>
      <protection locked="true" hidden="false"/>
    </xf>
    <xf numFmtId="165" fontId="11" fillId="0" borderId="42" xfId="0" applyFont="true" applyBorder="true" applyAlignment="true" applyProtection="false">
      <alignment horizontal="general" vertical="center" textRotation="0" wrapText="false" indent="0" shrinkToFit="false"/>
      <protection locked="true" hidden="false"/>
    </xf>
    <xf numFmtId="165" fontId="11" fillId="0" borderId="0" xfId="25" applyFont="true" applyBorder="false" applyAlignment="true" applyProtection="false">
      <alignment horizontal="general" vertical="top" textRotation="0" wrapText="false" indent="0" shrinkToFit="false"/>
      <protection locked="true" hidden="false"/>
    </xf>
    <xf numFmtId="165" fontId="14" fillId="0" borderId="42" xfId="0" applyFont="true" applyBorder="true" applyAlignment="true" applyProtection="false">
      <alignment horizontal="general" vertical="center" textRotation="0" wrapText="false" indent="0" shrinkToFit="false"/>
      <protection locked="true" hidden="false"/>
    </xf>
    <xf numFmtId="165" fontId="14" fillId="0" borderId="38" xfId="0" applyFont="true" applyBorder="true" applyAlignment="true" applyProtection="false">
      <alignment horizontal="general" vertical="center" textRotation="0" wrapText="false" indent="0" shrinkToFit="false"/>
      <protection locked="true" hidden="false"/>
    </xf>
    <xf numFmtId="165" fontId="11" fillId="0" borderId="49" xfId="0" applyFont="true" applyBorder="true" applyAlignment="true" applyProtection="false">
      <alignment horizontal="general" vertical="center" textRotation="0" wrapText="false" indent="0" shrinkToFit="false"/>
      <protection locked="true" hidden="false"/>
    </xf>
    <xf numFmtId="165" fontId="11" fillId="0" borderId="50" xfId="0" applyFont="true" applyBorder="true" applyAlignment="true" applyProtection="false">
      <alignment horizontal="general" vertical="center" textRotation="0" wrapText="false" indent="0" shrinkToFit="false"/>
      <protection locked="true" hidden="false"/>
    </xf>
    <xf numFmtId="165" fontId="0" fillId="0" borderId="50" xfId="0" applyFont="false" applyBorder="true" applyAlignment="true" applyProtection="false">
      <alignment horizontal="general" vertical="center" textRotation="0" wrapText="false" indent="0" shrinkToFit="false"/>
      <protection locked="true" hidden="false"/>
    </xf>
    <xf numFmtId="165" fontId="0" fillId="0" borderId="53" xfId="0" applyFont="true" applyBorder="true" applyAlignment="true" applyProtection="false">
      <alignment horizontal="center" vertical="center" textRotation="0" wrapText="false" indent="0" shrinkToFit="false"/>
      <protection locked="true" hidden="false"/>
    </xf>
    <xf numFmtId="165" fontId="11" fillId="0" borderId="54" xfId="0" applyFont="true" applyBorder="true" applyAlignment="true" applyProtection="false">
      <alignment horizontal="general" vertical="center" textRotation="0" wrapText="false" indent="0" shrinkToFit="false"/>
      <protection locked="true" hidden="false"/>
    </xf>
    <xf numFmtId="165" fontId="11" fillId="0" borderId="51" xfId="0" applyFont="true" applyBorder="true" applyAlignment="true" applyProtection="false">
      <alignment horizontal="general" vertical="center" textRotation="0" wrapText="false" indent="0" shrinkToFit="false"/>
      <protection locked="true" hidden="false"/>
    </xf>
    <xf numFmtId="165" fontId="11" fillId="0" borderId="50" xfId="0" applyFont="true" applyBorder="true" applyAlignment="true" applyProtection="false">
      <alignment horizontal="center" vertical="center" textRotation="0" wrapText="true" indent="0" shrinkToFit="false"/>
      <protection locked="true" hidden="false"/>
    </xf>
    <xf numFmtId="165" fontId="0" fillId="0" borderId="55" xfId="0" applyFont="false" applyBorder="true" applyAlignment="true" applyProtection="false">
      <alignment horizontal="general" vertical="center" textRotation="0" wrapText="false" indent="0" shrinkToFit="false"/>
      <protection locked="true" hidden="false"/>
    </xf>
    <xf numFmtId="165" fontId="0" fillId="0" borderId="56" xfId="0" applyFont="false" applyBorder="true" applyAlignment="true" applyProtection="false">
      <alignment horizontal="general" vertical="center" textRotation="0" wrapText="false" indent="0" shrinkToFit="false"/>
      <protection locked="true" hidden="false"/>
    </xf>
    <xf numFmtId="165" fontId="0" fillId="0" borderId="37" xfId="0" applyFont="false" applyBorder="true" applyAlignment="true" applyProtection="false">
      <alignment horizontal="left" vertical="center" textRotation="0" wrapText="false" indent="0" shrinkToFit="false"/>
      <protection locked="true" hidden="false"/>
    </xf>
    <xf numFmtId="165" fontId="0" fillId="0" borderId="38" xfId="0" applyFont="false" applyBorder="true" applyAlignment="true" applyProtection="false">
      <alignment horizontal="left" vertical="center" textRotation="0" wrapText="false" indent="0" shrinkToFit="false"/>
      <protection locked="true" hidden="false"/>
    </xf>
    <xf numFmtId="165" fontId="0" fillId="0" borderId="10" xfId="25" applyFont="true" applyBorder="true" applyAlignment="true" applyProtection="false">
      <alignment horizontal="general" vertical="top" textRotation="0" wrapText="false" indent="0" shrinkToFit="false"/>
      <protection locked="true" hidden="false"/>
    </xf>
    <xf numFmtId="165" fontId="0" fillId="0" borderId="0" xfId="25" applyFont="true" applyBorder="false" applyAlignment="true" applyProtection="false">
      <alignment horizontal="general" vertical="top" textRotation="0" wrapText="false" indent="0" shrinkToFit="false"/>
      <protection locked="true" hidden="false"/>
    </xf>
    <xf numFmtId="165" fontId="0" fillId="0" borderId="42" xfId="25" applyFont="true" applyBorder="true" applyAlignment="true" applyProtection="false">
      <alignment horizontal="general" vertical="top" textRotation="0" wrapText="false" indent="0" shrinkToFit="false"/>
      <protection locked="true" hidden="false"/>
    </xf>
    <xf numFmtId="165" fontId="0" fillId="0" borderId="50" xfId="0" applyFont="false" applyBorder="true" applyAlignment="true" applyProtection="false">
      <alignment horizontal="left" vertical="center" textRotation="0" wrapText="false" indent="0" shrinkToFit="false"/>
      <protection locked="true" hidden="false"/>
    </xf>
    <xf numFmtId="165" fontId="11" fillId="4" borderId="33" xfId="0" applyFont="true" applyBorder="true" applyAlignment="true" applyProtection="false">
      <alignment horizontal="left" vertical="center" textRotation="0" wrapText="true" indent="0" shrinkToFit="false"/>
      <protection locked="true" hidden="false"/>
    </xf>
    <xf numFmtId="165" fontId="0" fillId="4" borderId="57" xfId="0" applyFont="true" applyBorder="true" applyAlignment="true" applyProtection="false">
      <alignment horizontal="center" vertical="center" textRotation="0" wrapText="false" indent="0" shrinkToFit="false"/>
      <protection locked="true" hidden="false"/>
    </xf>
    <xf numFmtId="165" fontId="11" fillId="4" borderId="55" xfId="0" applyFont="true" applyBorder="true" applyAlignment="true" applyProtection="false">
      <alignment horizontal="general" vertical="center" textRotation="0" wrapText="false" indent="0" shrinkToFit="false"/>
      <protection locked="true" hidden="false"/>
    </xf>
    <xf numFmtId="165" fontId="0" fillId="4" borderId="55" xfId="0" applyFont="true" applyBorder="true" applyAlignment="true" applyProtection="false">
      <alignment horizontal="center" vertical="center" textRotation="0" wrapText="false" indent="0" shrinkToFit="false"/>
      <protection locked="true" hidden="false"/>
    </xf>
    <xf numFmtId="165" fontId="16" fillId="4" borderId="55" xfId="0" applyFont="true" applyBorder="true" applyAlignment="true" applyProtection="false">
      <alignment horizontal="general" vertical="center" textRotation="0" wrapText="false" indent="0" shrinkToFit="false"/>
      <protection locked="true" hidden="false"/>
    </xf>
    <xf numFmtId="165" fontId="11" fillId="4" borderId="0" xfId="0" applyFont="true" applyBorder="false" applyAlignment="true" applyProtection="false">
      <alignment horizontal="general" vertical="center" textRotation="0" wrapText="false" indent="0" shrinkToFit="false"/>
      <protection locked="true" hidden="false"/>
    </xf>
    <xf numFmtId="165" fontId="17" fillId="4" borderId="55" xfId="0" applyFont="true" applyBorder="true" applyAlignment="true" applyProtection="false">
      <alignment horizontal="general" vertical="center" textRotation="0" wrapText="false" indent="0" shrinkToFit="false"/>
      <protection locked="true" hidden="false"/>
    </xf>
    <xf numFmtId="165" fontId="0" fillId="4" borderId="55" xfId="0" applyFont="false" applyBorder="true" applyAlignment="true" applyProtection="false">
      <alignment horizontal="left" vertical="center" textRotation="0" wrapText="false" indent="0" shrinkToFit="false"/>
      <protection locked="true" hidden="false"/>
    </xf>
    <xf numFmtId="165" fontId="0" fillId="4" borderId="56" xfId="0" applyFont="false" applyBorder="true" applyAlignment="true" applyProtection="false">
      <alignment horizontal="left" vertical="center" textRotation="0" wrapText="false" indent="0" shrinkToFit="false"/>
      <protection locked="true" hidden="false"/>
    </xf>
    <xf numFmtId="165" fontId="18" fillId="4" borderId="10" xfId="0" applyFont="true" applyBorder="true" applyAlignment="true" applyProtection="false">
      <alignment horizontal="center" vertical="center" textRotation="0" wrapText="false" indent="0" shrinkToFit="false"/>
      <protection locked="true" hidden="false"/>
    </xf>
    <xf numFmtId="165" fontId="19" fillId="4" borderId="0" xfId="0" applyFont="true" applyBorder="false" applyAlignment="true" applyProtection="false">
      <alignment horizontal="general" vertical="center" textRotation="0" wrapText="false" indent="0" shrinkToFit="false"/>
      <protection locked="true" hidden="false"/>
    </xf>
    <xf numFmtId="165" fontId="20" fillId="4" borderId="0" xfId="0" applyFont="true" applyBorder="false" applyAlignment="true" applyProtection="false">
      <alignment horizontal="general" vertical="center" textRotation="0" wrapText="false" indent="0" shrinkToFit="false"/>
      <protection locked="true" hidden="false"/>
    </xf>
    <xf numFmtId="165" fontId="18" fillId="4" borderId="0" xfId="0" applyFont="true" applyBorder="false" applyAlignment="true" applyProtection="false">
      <alignment horizontal="center" vertical="center" textRotation="0" wrapText="false" indent="0" shrinkToFit="false"/>
      <protection locked="true" hidden="false"/>
    </xf>
    <xf numFmtId="165" fontId="20" fillId="4" borderId="0" xfId="0" applyFont="true" applyBorder="false" applyAlignment="true" applyProtection="false">
      <alignment horizontal="left" vertical="center" textRotation="0" wrapText="false" indent="0" shrinkToFit="false"/>
      <protection locked="true" hidden="false"/>
    </xf>
    <xf numFmtId="165" fontId="20" fillId="4" borderId="42" xfId="0" applyFont="true" applyBorder="true" applyAlignment="true" applyProtection="false">
      <alignment horizontal="left" vertical="center" textRotation="0" wrapText="false" indent="0" shrinkToFit="false"/>
      <protection locked="true" hidden="false"/>
    </xf>
    <xf numFmtId="165" fontId="20" fillId="4" borderId="0" xfId="0" applyFont="true" applyBorder="false" applyAlignment="true" applyProtection="false">
      <alignment horizontal="center" vertical="center" textRotation="0" wrapText="false" indent="0" shrinkToFit="false"/>
      <protection locked="true" hidden="false"/>
    </xf>
    <xf numFmtId="165" fontId="18" fillId="4" borderId="0" xfId="0" applyFont="true" applyBorder="false" applyAlignment="true" applyProtection="false">
      <alignment horizontal="left" vertical="center" textRotation="0" wrapText="false" indent="0" shrinkToFit="false"/>
      <protection locked="true" hidden="false"/>
    </xf>
    <xf numFmtId="165" fontId="18" fillId="4" borderId="0" xfId="0" applyFont="true" applyBorder="false" applyAlignment="true" applyProtection="false">
      <alignment horizontal="general" vertical="center" textRotation="0" wrapText="false" indent="0" shrinkToFit="false"/>
      <protection locked="true" hidden="false"/>
    </xf>
    <xf numFmtId="165" fontId="11" fillId="0" borderId="58" xfId="25" applyFont="true" applyBorder="true" applyAlignment="true" applyProtection="false">
      <alignment horizontal="general" vertical="center" textRotation="0" wrapText="false" indent="0" shrinkToFit="false"/>
      <protection locked="true" hidden="false"/>
    </xf>
    <xf numFmtId="165" fontId="11" fillId="0" borderId="59" xfId="25" applyFont="true" applyBorder="true" applyAlignment="true" applyProtection="false">
      <alignment horizontal="center" vertical="center" textRotation="0" wrapText="false" indent="0" shrinkToFit="false"/>
      <protection locked="true" hidden="false"/>
    </xf>
    <xf numFmtId="165" fontId="11" fillId="0" borderId="41" xfId="25" applyFont="true" applyBorder="true" applyAlignment="true" applyProtection="false">
      <alignment horizontal="general" vertical="center" textRotation="0" wrapText="false" indent="0" shrinkToFit="false"/>
      <protection locked="true" hidden="false"/>
    </xf>
    <xf numFmtId="165" fontId="11" fillId="0" borderId="58" xfId="25" applyFont="true" applyBorder="true" applyAlignment="true" applyProtection="false">
      <alignment horizontal="left" vertical="center" textRotation="0" wrapText="false" indent="0" shrinkToFit="false"/>
      <protection locked="true" hidden="false"/>
    </xf>
    <xf numFmtId="165" fontId="11" fillId="0" borderId="59" xfId="25" applyFont="true" applyBorder="true" applyAlignment="true" applyProtection="false">
      <alignment horizontal="general" vertical="center" textRotation="0" wrapText="false" indent="0" shrinkToFit="false"/>
      <protection locked="true" hidden="false"/>
    </xf>
    <xf numFmtId="165" fontId="11" fillId="0" borderId="58" xfId="25" applyFont="true" applyBorder="true" applyAlignment="true" applyProtection="false">
      <alignment horizontal="center" vertical="center" textRotation="0" wrapText="false" indent="0" shrinkToFit="false"/>
      <protection locked="true" hidden="false"/>
    </xf>
    <xf numFmtId="165" fontId="18" fillId="4" borderId="58" xfId="0" applyFont="true" applyBorder="true" applyAlignment="true" applyProtection="false">
      <alignment horizontal="center" vertical="center" textRotation="0" wrapText="false" indent="0" shrinkToFit="false"/>
      <protection locked="true" hidden="false"/>
    </xf>
    <xf numFmtId="165" fontId="19" fillId="4" borderId="60" xfId="0" applyFont="true" applyBorder="true" applyAlignment="true" applyProtection="false">
      <alignment horizontal="general" vertical="center" textRotation="0" wrapText="false" indent="0" shrinkToFit="false"/>
      <protection locked="true" hidden="false"/>
    </xf>
    <xf numFmtId="165" fontId="20" fillId="4" borderId="60" xfId="0" applyFont="true" applyBorder="true" applyAlignment="true" applyProtection="false">
      <alignment horizontal="general" vertical="center" textRotation="0" wrapText="false" indent="0" shrinkToFit="false"/>
      <protection locked="true" hidden="false"/>
    </xf>
    <xf numFmtId="165" fontId="20" fillId="4" borderId="60" xfId="0" applyFont="true" applyBorder="true" applyAlignment="true" applyProtection="false">
      <alignment horizontal="center" vertical="center" textRotation="0" wrapText="false" indent="0" shrinkToFit="false"/>
      <protection locked="true" hidden="false"/>
    </xf>
    <xf numFmtId="165" fontId="18" fillId="4" borderId="60" xfId="0" applyFont="true" applyBorder="true" applyAlignment="true" applyProtection="false">
      <alignment horizontal="center" vertical="center" textRotation="0" wrapText="false" indent="0" shrinkToFit="false"/>
      <protection locked="true" hidden="false"/>
    </xf>
    <xf numFmtId="165" fontId="18" fillId="4" borderId="60" xfId="0" applyFont="true" applyBorder="true" applyAlignment="true" applyProtection="false">
      <alignment horizontal="general" vertical="center" textRotation="0" wrapText="false" indent="0" shrinkToFit="false"/>
      <protection locked="true" hidden="false"/>
    </xf>
    <xf numFmtId="165" fontId="18" fillId="4" borderId="60" xfId="0" applyFont="true" applyBorder="true" applyAlignment="true" applyProtection="false">
      <alignment horizontal="left" vertical="center" textRotation="0" wrapText="false" indent="0" shrinkToFit="false"/>
      <protection locked="true" hidden="false"/>
    </xf>
    <xf numFmtId="165" fontId="20" fillId="4" borderId="60" xfId="0" applyFont="true" applyBorder="true" applyAlignment="true" applyProtection="false">
      <alignment horizontal="left" vertical="center" textRotation="0" wrapText="false" indent="0" shrinkToFit="false"/>
      <protection locked="true" hidden="false"/>
    </xf>
    <xf numFmtId="165" fontId="20" fillId="4" borderId="59" xfId="0" applyFont="true" applyBorder="true" applyAlignment="true" applyProtection="false">
      <alignment horizontal="left" vertical="center" textRotation="0" wrapText="false" indent="0" shrinkToFit="false"/>
      <protection locked="true" hidden="false"/>
    </xf>
    <xf numFmtId="165" fontId="0" fillId="0" borderId="58" xfId="25" applyFont="true" applyBorder="true" applyAlignment="true" applyProtection="false">
      <alignment horizontal="general" vertical="top" textRotation="0" wrapText="false" indent="0" shrinkToFit="false"/>
      <protection locked="true" hidden="false"/>
    </xf>
    <xf numFmtId="165" fontId="0" fillId="0" borderId="60" xfId="25" applyFont="true" applyBorder="true" applyAlignment="true" applyProtection="false">
      <alignment horizontal="general" vertical="top" textRotation="0" wrapText="false" indent="0" shrinkToFit="false"/>
      <protection locked="true" hidden="false"/>
    </xf>
    <xf numFmtId="165" fontId="0" fillId="0" borderId="59" xfId="25" applyFont="true" applyBorder="true" applyAlignment="true" applyProtection="false">
      <alignment horizontal="general" vertical="top" textRotation="0" wrapText="false" indent="0" shrinkToFit="false"/>
      <protection locked="true" hidden="false"/>
    </xf>
    <xf numFmtId="165" fontId="11" fillId="0" borderId="32" xfId="0" applyFont="true" applyBorder="true" applyAlignment="true" applyProtection="false">
      <alignment horizontal="left" vertical="center" textRotation="0" wrapText="false" indent="0" shrinkToFit="false"/>
      <protection locked="true" hidden="false"/>
    </xf>
    <xf numFmtId="165" fontId="11" fillId="0" borderId="53" xfId="0" applyFont="true" applyBorder="true" applyAlignment="true" applyProtection="false">
      <alignment horizontal="general" vertical="center" textRotation="0" wrapText="false" indent="0" shrinkToFit="false"/>
      <protection locked="true" hidden="false"/>
    </xf>
    <xf numFmtId="165" fontId="11" fillId="0" borderId="53" xfId="0" applyFont="true" applyBorder="true" applyAlignment="true" applyProtection="false">
      <alignment horizontal="left" vertical="center" textRotation="0" wrapText="true" indent="0" shrinkToFit="false"/>
      <protection locked="true" hidden="false"/>
    </xf>
    <xf numFmtId="165" fontId="11" fillId="0" borderId="53" xfId="0" applyFont="true" applyBorder="true" applyAlignment="true" applyProtection="false">
      <alignment horizontal="left" vertical="center" textRotation="0" wrapText="false" indent="0" shrinkToFit="false"/>
      <protection locked="true" hidden="false"/>
    </xf>
    <xf numFmtId="165" fontId="11" fillId="0" borderId="37" xfId="0" applyFont="true" applyBorder="true" applyAlignment="true" applyProtection="false">
      <alignment horizontal="left" vertical="center" textRotation="0" wrapText="false" indent="0" shrinkToFit="false"/>
      <protection locked="true" hidden="false"/>
    </xf>
    <xf numFmtId="165" fontId="11" fillId="0" borderId="38" xfId="0" applyFont="true" applyBorder="true" applyAlignment="true" applyProtection="false">
      <alignment horizontal="left" vertical="center" textRotation="0" wrapText="false" indent="0" shrinkToFit="false"/>
      <protection locked="true" hidden="false"/>
    </xf>
    <xf numFmtId="165" fontId="11" fillId="0" borderId="61" xfId="0" applyFont="true" applyBorder="true" applyAlignment="true" applyProtection="false">
      <alignment horizontal="left" vertical="center" textRotation="0" wrapText="false" indent="0" shrinkToFit="false"/>
      <protection locked="true" hidden="false"/>
    </xf>
    <xf numFmtId="165" fontId="11" fillId="0" borderId="0" xfId="0" applyFont="true" applyBorder="false" applyAlignment="true" applyProtection="false">
      <alignment horizontal="left" vertical="center" textRotation="0" wrapText="true" indent="0" shrinkToFit="false"/>
      <protection locked="true" hidden="false"/>
    </xf>
    <xf numFmtId="165" fontId="11" fillId="0" borderId="50" xfId="0" applyFont="true" applyBorder="true" applyAlignment="true" applyProtection="false">
      <alignment horizontal="left" vertical="center" textRotation="0" wrapText="true" indent="0" shrinkToFit="false"/>
      <protection locked="true" hidden="false"/>
    </xf>
    <xf numFmtId="165" fontId="11" fillId="0" borderId="0" xfId="0" applyFont="true" applyBorder="false" applyAlignment="true" applyProtection="false">
      <alignment horizontal="left" vertical="center" textRotation="0" wrapText="false" indent="0" shrinkToFit="false"/>
      <protection locked="true" hidden="false"/>
    </xf>
    <xf numFmtId="165" fontId="11" fillId="0" borderId="52" xfId="0" applyFont="true" applyBorder="true" applyAlignment="true" applyProtection="false">
      <alignment horizontal="left" vertical="center" textRotation="0" wrapText="false" indent="0" shrinkToFit="false"/>
      <protection locked="true" hidden="false"/>
    </xf>
    <xf numFmtId="165" fontId="0" fillId="0" borderId="57" xfId="0" applyFont="true" applyBorder="true" applyAlignment="true" applyProtection="false">
      <alignment horizontal="center" vertical="center" textRotation="0" wrapText="false" indent="0" shrinkToFit="false"/>
      <protection locked="true" hidden="false"/>
    </xf>
    <xf numFmtId="165" fontId="11" fillId="0" borderId="51" xfId="0" applyFont="true" applyBorder="true" applyAlignment="true" applyProtection="false">
      <alignment horizontal="left" vertical="center" textRotation="0" wrapText="false" indent="0" shrinkToFit="false"/>
      <protection locked="true" hidden="false"/>
    </xf>
    <xf numFmtId="165" fontId="11" fillId="0" borderId="52" xfId="0" applyFont="true" applyBorder="true" applyAlignment="true" applyProtection="false">
      <alignment horizontal="left" vertical="center" textRotation="0" wrapText="false" indent="0" shrinkToFit="true"/>
      <protection locked="true" hidden="false"/>
    </xf>
    <xf numFmtId="165" fontId="11" fillId="0" borderId="10" xfId="25" applyFont="true" applyBorder="true" applyAlignment="true" applyProtection="false">
      <alignment horizontal="general" vertical="top" textRotation="0" wrapText="false" indent="0" shrinkToFit="false"/>
      <protection locked="true" hidden="false"/>
    </xf>
    <xf numFmtId="165" fontId="11" fillId="0" borderId="57" xfId="0" applyFont="true" applyBorder="true" applyAlignment="true" applyProtection="false">
      <alignment horizontal="center" vertical="center" textRotation="0" wrapText="false" indent="0" shrinkToFit="false"/>
      <protection locked="true" hidden="false"/>
    </xf>
    <xf numFmtId="165" fontId="11" fillId="0" borderId="50" xfId="0" applyFont="true" applyBorder="true" applyAlignment="true" applyProtection="false">
      <alignment horizontal="center" vertical="center" textRotation="0" wrapText="false" indent="0" shrinkToFit="false"/>
      <protection locked="true" hidden="false"/>
    </xf>
    <xf numFmtId="165" fontId="0" fillId="0" borderId="55" xfId="0" applyFont="true" applyBorder="true" applyAlignment="true" applyProtection="false">
      <alignment horizontal="center" vertical="center" textRotation="0" wrapText="false" indent="0" shrinkToFit="false"/>
      <protection locked="true" hidden="false"/>
    </xf>
    <xf numFmtId="165" fontId="11" fillId="0" borderId="59" xfId="25" applyFont="true" applyBorder="true" applyAlignment="true" applyProtection="false">
      <alignment horizontal="general" vertical="top" textRotation="0" wrapText="false" indent="0" shrinkToFit="false"/>
      <protection locked="true" hidden="false"/>
    </xf>
    <xf numFmtId="165" fontId="11" fillId="0" borderId="58" xfId="25" applyFont="true" applyBorder="true" applyAlignment="true" applyProtection="false">
      <alignment horizontal="general" vertical="top" textRotation="0" wrapText="false" indent="0" shrinkToFit="false"/>
      <protection locked="true" hidden="false"/>
    </xf>
    <xf numFmtId="165" fontId="11" fillId="0" borderId="60" xfId="25" applyFont="true" applyBorder="true" applyAlignment="true" applyProtection="false">
      <alignment horizontal="general" vertical="top" textRotation="0" wrapText="false" indent="0" shrinkToFit="false"/>
      <protection locked="true" hidden="false"/>
    </xf>
    <xf numFmtId="165" fontId="0" fillId="0" borderId="0" xfId="25" applyFont="true" applyBorder="false" applyAlignment="true" applyProtection="false">
      <alignment horizontal="center" vertical="center" textRotation="0" wrapText="false" indent="0" shrinkToFit="false"/>
      <protection locked="true" hidden="false"/>
    </xf>
    <xf numFmtId="165" fontId="11" fillId="0" borderId="48" xfId="0" applyFont="true" applyBorder="true" applyAlignment="true" applyProtection="false">
      <alignment horizontal="center" vertical="center" textRotation="0" wrapText="false" indent="0" shrinkToFit="false"/>
      <protection locked="true" hidden="false"/>
    </xf>
    <xf numFmtId="165" fontId="11" fillId="0" borderId="0" xfId="0" applyFont="true" applyBorder="false" applyAlignment="true" applyProtection="false">
      <alignment horizontal="center" vertical="center" textRotation="0" wrapText="false" indent="0" shrinkToFit="false"/>
      <protection locked="true" hidden="false"/>
    </xf>
    <xf numFmtId="165" fontId="0" fillId="0" borderId="37" xfId="25" applyFont="true" applyBorder="true" applyAlignment="true" applyProtection="false">
      <alignment horizontal="left" vertical="center" textRotation="0" wrapText="false" indent="0" shrinkToFit="false"/>
      <protection locked="true" hidden="false"/>
    </xf>
    <xf numFmtId="165" fontId="0" fillId="0" borderId="38" xfId="25" applyFont="true" applyBorder="true" applyAlignment="true" applyProtection="false">
      <alignment horizontal="left" vertical="center" textRotation="0" wrapText="false" indent="0" shrinkToFit="false"/>
      <protection locked="true" hidden="false"/>
    </xf>
    <xf numFmtId="165" fontId="15" fillId="4" borderId="62" xfId="0" applyFont="true" applyBorder="true" applyAlignment="true" applyProtection="false">
      <alignment horizontal="left" vertical="center" textRotation="0" wrapText="false" indent="0" shrinkToFit="false"/>
      <protection locked="true" hidden="false"/>
    </xf>
    <xf numFmtId="165" fontId="0" fillId="0" borderId="0" xfId="25" applyFont="true" applyBorder="false" applyAlignment="true" applyProtection="false">
      <alignment horizontal="left" vertical="center" textRotation="0" wrapText="false" indent="0" shrinkToFit="false"/>
      <protection locked="true" hidden="false"/>
    </xf>
    <xf numFmtId="165" fontId="0" fillId="0" borderId="42" xfId="25" applyFont="true" applyBorder="true" applyAlignment="true" applyProtection="false">
      <alignment horizontal="left" vertical="center" textRotation="0" wrapText="false" indent="0" shrinkToFit="false"/>
      <protection locked="true" hidden="false"/>
    </xf>
    <xf numFmtId="165" fontId="11" fillId="0" borderId="49" xfId="0" applyFont="true" applyBorder="true" applyAlignment="true" applyProtection="false">
      <alignment horizontal="center" vertical="center" textRotation="0" wrapText="false" indent="0" shrinkToFit="false"/>
      <protection locked="true" hidden="false"/>
    </xf>
    <xf numFmtId="165" fontId="11" fillId="0" borderId="21" xfId="0" applyFont="true" applyBorder="true" applyAlignment="true" applyProtection="false">
      <alignment horizontal="left" vertical="center" textRotation="0" wrapText="true" indent="0" shrinkToFit="false"/>
      <protection locked="true" hidden="false"/>
    </xf>
    <xf numFmtId="165" fontId="11" fillId="0" borderId="55" xfId="0" applyFont="true" applyBorder="true" applyAlignment="true" applyProtection="false">
      <alignment horizontal="left" vertical="center" textRotation="0" wrapText="false" indent="0" shrinkToFit="false"/>
      <protection locked="true" hidden="false"/>
    </xf>
    <xf numFmtId="165" fontId="0" fillId="0" borderId="55" xfId="25" applyFont="true" applyBorder="true" applyAlignment="true" applyProtection="false">
      <alignment horizontal="left" vertical="center" textRotation="0" wrapText="false" indent="0" shrinkToFit="false"/>
      <protection locked="true" hidden="false"/>
    </xf>
    <xf numFmtId="165" fontId="0" fillId="0" borderId="56" xfId="25" applyFont="true" applyBorder="true" applyAlignment="true" applyProtection="false">
      <alignment horizontal="left" vertical="center" textRotation="0" wrapText="false" indent="0" shrinkToFit="false"/>
      <protection locked="true" hidden="false"/>
    </xf>
    <xf numFmtId="165" fontId="11" fillId="0" borderId="39" xfId="0" applyFont="true" applyBorder="true" applyAlignment="true" applyProtection="false">
      <alignment horizontal="left" vertical="center" textRotation="0" wrapText="true" indent="0" shrinkToFit="false"/>
      <protection locked="true" hidden="false"/>
    </xf>
    <xf numFmtId="165" fontId="11" fillId="0" borderId="33" xfId="0" applyFont="true" applyBorder="true" applyAlignment="true" applyProtection="false">
      <alignment horizontal="general" vertical="center" textRotation="0" wrapText="false" indent="0" shrinkToFit="false"/>
      <protection locked="true" hidden="false"/>
    </xf>
    <xf numFmtId="165" fontId="0" fillId="0" borderId="63" xfId="25" applyFont="true" applyBorder="true" applyAlignment="true" applyProtection="false">
      <alignment horizontal="left" vertical="center" textRotation="0" wrapText="false" indent="0" shrinkToFit="false"/>
      <protection locked="true" hidden="false"/>
    </xf>
    <xf numFmtId="165" fontId="0" fillId="0" borderId="64" xfId="25" applyFont="true" applyBorder="true" applyAlignment="true" applyProtection="false">
      <alignment horizontal="left" vertical="center" textRotation="0" wrapText="false" indent="0" shrinkToFit="false"/>
      <protection locked="true" hidden="false"/>
    </xf>
    <xf numFmtId="165" fontId="11" fillId="0" borderId="53" xfId="0" applyFont="true" applyBorder="true" applyAlignment="true" applyProtection="false">
      <alignment horizontal="center" vertical="center" textRotation="0" wrapText="false" indent="0" shrinkToFit="false"/>
      <protection locked="true" hidden="false"/>
    </xf>
    <xf numFmtId="165" fontId="11" fillId="0" borderId="53" xfId="25" applyFont="true" applyBorder="true" applyAlignment="true" applyProtection="false">
      <alignment horizontal="left" vertical="center" textRotation="0" wrapText="false" indent="0" shrinkToFit="false"/>
      <protection locked="true" hidden="false"/>
    </xf>
    <xf numFmtId="165" fontId="11" fillId="0" borderId="53" xfId="25" applyFont="true" applyBorder="true" applyAlignment="true" applyProtection="false">
      <alignment horizontal="general" vertical="center" textRotation="0" wrapText="false" indent="0" shrinkToFit="false"/>
      <protection locked="true" hidden="false"/>
    </xf>
    <xf numFmtId="165" fontId="11" fillId="0" borderId="65" xfId="25" applyFont="true" applyBorder="true" applyAlignment="true" applyProtection="false">
      <alignment horizontal="general" vertical="center" textRotation="0" wrapText="false" indent="0" shrinkToFit="false"/>
      <protection locked="true" hidden="false"/>
    </xf>
    <xf numFmtId="165" fontId="11" fillId="0" borderId="37" xfId="25" applyFont="true" applyBorder="true" applyAlignment="true" applyProtection="false">
      <alignment horizontal="left" vertical="center" textRotation="0" wrapText="false" indent="0" shrinkToFit="false"/>
      <protection locked="true" hidden="false"/>
    </xf>
    <xf numFmtId="165" fontId="11" fillId="0" borderId="37" xfId="25" applyFont="true" applyBorder="true" applyAlignment="true" applyProtection="false">
      <alignment horizontal="general" vertical="center" textRotation="0" wrapText="false" indent="0" shrinkToFit="false"/>
      <protection locked="true" hidden="false"/>
    </xf>
    <xf numFmtId="165" fontId="11" fillId="0" borderId="38" xfId="25" applyFont="true" applyBorder="true" applyAlignment="true" applyProtection="false">
      <alignment horizontal="general" vertical="center" textRotation="0" wrapText="false" indent="0" shrinkToFit="false"/>
      <protection locked="true" hidden="false"/>
    </xf>
    <xf numFmtId="165" fontId="11" fillId="0" borderId="50" xfId="25" applyFont="true" applyBorder="true" applyAlignment="true" applyProtection="false">
      <alignment horizontal="general" vertical="center" textRotation="0" wrapText="false" indent="0" shrinkToFit="false"/>
      <protection locked="true" hidden="false"/>
    </xf>
    <xf numFmtId="165" fontId="11" fillId="0" borderId="51" xfId="25" applyFont="true" applyBorder="true" applyAlignment="true" applyProtection="false">
      <alignment horizontal="general" vertical="center" textRotation="0" wrapText="false" indent="0" shrinkToFit="false"/>
      <protection locked="true" hidden="false"/>
    </xf>
    <xf numFmtId="165" fontId="11" fillId="0" borderId="33" xfId="0" applyFont="true" applyBorder="true" applyAlignment="true" applyProtection="false">
      <alignment horizontal="left" vertical="center" textRotation="0" wrapText="false" indent="0" shrinkToFit="false"/>
      <protection locked="true" hidden="false"/>
    </xf>
    <xf numFmtId="165" fontId="11" fillId="0" borderId="66" xfId="0" applyFont="true" applyBorder="true" applyAlignment="true" applyProtection="false">
      <alignment horizontal="center" vertical="center" textRotation="0" wrapText="false" indent="0" shrinkToFit="false"/>
      <protection locked="true" hidden="false"/>
    </xf>
    <xf numFmtId="165" fontId="11" fillId="0" borderId="54" xfId="0" applyFont="true" applyBorder="true" applyAlignment="true" applyProtection="false">
      <alignment horizontal="center" vertical="center" textRotation="0" wrapText="false" indent="0" shrinkToFit="false"/>
      <protection locked="true" hidden="false"/>
    </xf>
    <xf numFmtId="165" fontId="11" fillId="0" borderId="54" xfId="0" applyFont="true" applyBorder="true" applyAlignment="true" applyProtection="false">
      <alignment horizontal="left" vertical="center" textRotation="0" wrapText="false" indent="0" shrinkToFit="false"/>
      <protection locked="true" hidden="false"/>
    </xf>
    <xf numFmtId="165" fontId="11" fillId="0" borderId="54" xfId="25" applyFont="true" applyBorder="true" applyAlignment="true" applyProtection="false">
      <alignment horizontal="general" vertical="center" textRotation="0" wrapText="false" indent="0" shrinkToFit="false"/>
      <protection locked="true" hidden="false"/>
    </xf>
    <xf numFmtId="165" fontId="11" fillId="0" borderId="67" xfId="25" applyFont="true" applyBorder="true" applyAlignment="true" applyProtection="false">
      <alignment horizontal="general" vertical="center" textRotation="0" wrapText="false" indent="0" shrinkToFit="false"/>
      <protection locked="true" hidden="false"/>
    </xf>
    <xf numFmtId="165" fontId="11" fillId="0" borderId="0" xfId="25" applyFont="true" applyBorder="false" applyAlignment="true" applyProtection="false">
      <alignment horizontal="center" vertical="bottom" textRotation="0" wrapText="false" indent="0" shrinkToFit="false"/>
      <protection locked="true" hidden="false"/>
    </xf>
    <xf numFmtId="165" fontId="22" fillId="0" borderId="49" xfId="0" applyFont="true" applyBorder="true" applyAlignment="true" applyProtection="false">
      <alignment horizontal="general" vertical="center" textRotation="0" wrapText="false" indent="0" shrinkToFit="false"/>
      <protection locked="true" hidden="false"/>
    </xf>
    <xf numFmtId="165" fontId="5" fillId="0" borderId="49" xfId="0" applyFont="true" applyBorder="true" applyAlignment="true" applyProtection="false">
      <alignment horizontal="center" vertical="center" textRotation="0" wrapText="false" indent="0" shrinkToFit="false"/>
      <protection locked="true" hidden="false"/>
    </xf>
    <xf numFmtId="165" fontId="22" fillId="0" borderId="50" xfId="0" applyFont="true" applyBorder="true" applyAlignment="true" applyProtection="false">
      <alignment horizontal="general" vertical="center" textRotation="0" wrapText="false" indent="0" shrinkToFit="false"/>
      <protection locked="true" hidden="false"/>
    </xf>
    <xf numFmtId="165" fontId="5" fillId="0" borderId="50" xfId="0" applyFont="true" applyBorder="true" applyAlignment="true" applyProtection="false">
      <alignment horizontal="general" vertical="center" textRotation="0" wrapText="false" indent="0" shrinkToFit="false"/>
      <protection locked="true" hidden="false"/>
    </xf>
    <xf numFmtId="165" fontId="22" fillId="0" borderId="50" xfId="0" applyFont="true" applyBorder="true" applyAlignment="true" applyProtection="false">
      <alignment horizontal="left" vertical="center" textRotation="0" wrapText="true" indent="0" shrinkToFit="false"/>
      <protection locked="true" hidden="false"/>
    </xf>
    <xf numFmtId="165" fontId="5" fillId="0" borderId="50" xfId="0" applyFont="true" applyBorder="true" applyAlignment="true" applyProtection="false">
      <alignment horizontal="center" vertical="center" textRotation="0" wrapText="false" indent="0" shrinkToFit="false"/>
      <protection locked="true" hidden="false"/>
    </xf>
    <xf numFmtId="165" fontId="5" fillId="0" borderId="50" xfId="0" applyFont="true" applyBorder="true" applyAlignment="true" applyProtection="false">
      <alignment horizontal="left" vertical="center" textRotation="0" wrapText="false" indent="0" shrinkToFit="false"/>
      <protection locked="true" hidden="false"/>
    </xf>
    <xf numFmtId="165" fontId="5" fillId="0" borderId="51" xfId="0" applyFont="true" applyBorder="true" applyAlignment="true" applyProtection="false">
      <alignment horizontal="left" vertical="center" textRotation="0" wrapText="false" indent="0" shrinkToFit="false"/>
      <protection locked="true" hidden="false"/>
    </xf>
    <xf numFmtId="165" fontId="11" fillId="4" borderId="39" xfId="0" applyFont="true" applyBorder="true" applyAlignment="true" applyProtection="false">
      <alignment horizontal="left" vertical="center" textRotation="0" wrapText="true" indent="0" shrinkToFit="false"/>
      <protection locked="true" hidden="false"/>
    </xf>
    <xf numFmtId="165" fontId="11" fillId="4" borderId="55" xfId="0" applyFont="true" applyBorder="true" applyAlignment="true" applyProtection="false">
      <alignment horizontal="center" vertical="center" textRotation="0" wrapText="false" indent="0" shrinkToFit="false"/>
      <protection locked="true" hidden="false"/>
    </xf>
    <xf numFmtId="165" fontId="14" fillId="4" borderId="55" xfId="0" applyFont="true" applyBorder="true" applyAlignment="true" applyProtection="false">
      <alignment horizontal="general" vertical="center" textRotation="0" wrapText="false" indent="0" shrinkToFit="false"/>
      <protection locked="true" hidden="false"/>
    </xf>
    <xf numFmtId="165" fontId="0" fillId="4" borderId="55" xfId="0" applyFont="false" applyBorder="true" applyAlignment="true" applyProtection="false">
      <alignment horizontal="general" vertical="center" textRotation="0" wrapText="false" indent="0" shrinkToFit="false"/>
      <protection locked="true" hidden="false"/>
    </xf>
    <xf numFmtId="165" fontId="15" fillId="4" borderId="58" xfId="0" applyFont="true" applyBorder="true" applyAlignment="true" applyProtection="false">
      <alignment horizontal="center" vertical="center" textRotation="0" wrapText="false" indent="0" shrinkToFit="false"/>
      <protection locked="true" hidden="false"/>
    </xf>
    <xf numFmtId="165" fontId="11" fillId="4" borderId="60" xfId="0" applyFont="true" applyBorder="true" applyAlignment="true" applyProtection="false">
      <alignment horizontal="general" vertical="center" textRotation="0" wrapText="false" indent="0" shrinkToFit="false"/>
      <protection locked="true" hidden="false"/>
    </xf>
    <xf numFmtId="165" fontId="15" fillId="4" borderId="60" xfId="0" applyFont="true" applyBorder="true" applyAlignment="true" applyProtection="false">
      <alignment horizontal="center" vertical="center" textRotation="0" wrapText="false" indent="0" shrinkToFit="false"/>
      <protection locked="true" hidden="false"/>
    </xf>
    <xf numFmtId="165" fontId="14" fillId="4" borderId="60" xfId="0" applyFont="true" applyBorder="true" applyAlignment="true" applyProtection="false">
      <alignment horizontal="general" vertical="center" textRotation="0" wrapText="false" indent="0" shrinkToFit="false"/>
      <protection locked="true" hidden="false"/>
    </xf>
    <xf numFmtId="165" fontId="0" fillId="4" borderId="60" xfId="0" applyFont="true" applyBorder="true" applyAlignment="true" applyProtection="false">
      <alignment horizontal="center" vertical="center" textRotation="0" wrapText="false" indent="0" shrinkToFit="false"/>
      <protection locked="true" hidden="false"/>
    </xf>
    <xf numFmtId="165" fontId="17" fillId="4" borderId="60" xfId="0" applyFont="true" applyBorder="true" applyAlignment="true" applyProtection="false">
      <alignment horizontal="general" vertical="center" textRotation="0" wrapText="false" indent="0" shrinkToFit="false"/>
      <protection locked="true" hidden="false"/>
    </xf>
    <xf numFmtId="165" fontId="0" fillId="4" borderId="60" xfId="0" applyFont="false" applyBorder="true" applyAlignment="true" applyProtection="false">
      <alignment horizontal="left" vertical="center" textRotation="0" wrapText="false" indent="0" shrinkToFit="false"/>
      <protection locked="true" hidden="false"/>
    </xf>
    <xf numFmtId="165" fontId="11" fillId="0" borderId="0" xfId="25" applyFont="true" applyBorder="true" applyAlignment="true" applyProtection="false">
      <alignment horizontal="general" vertical="top" textRotation="0" wrapText="false" indent="0" shrinkToFit="false"/>
      <protection locked="true" hidden="false"/>
    </xf>
    <xf numFmtId="165" fontId="5" fillId="0" borderId="50" xfId="25" applyFont="true" applyBorder="true" applyAlignment="true" applyProtection="false">
      <alignment horizontal="left" vertical="center" textRotation="0" wrapText="false" indent="0" shrinkToFit="false"/>
      <protection locked="true" hidden="false"/>
    </xf>
    <xf numFmtId="165" fontId="5" fillId="0" borderId="51" xfId="25" applyFont="true" applyBorder="true" applyAlignment="true" applyProtection="false">
      <alignment horizontal="left" vertical="center" textRotation="0" wrapText="false" indent="0" shrinkToFit="false"/>
      <protection locked="true" hidden="false"/>
    </xf>
    <xf numFmtId="165" fontId="11" fillId="0" borderId="61" xfId="0" applyFont="true" applyBorder="true" applyAlignment="true" applyProtection="false">
      <alignment horizontal="left" vertical="center" textRotation="0" wrapText="true" indent="0" shrinkToFit="false"/>
      <protection locked="true" hidden="false"/>
    </xf>
    <xf numFmtId="165" fontId="11" fillId="0" borderId="36" xfId="0" applyFont="true" applyBorder="true" applyAlignment="true" applyProtection="false">
      <alignment horizontal="center" vertical="center" textRotation="0" wrapText="false" indent="0" shrinkToFit="false"/>
      <protection locked="true" hidden="false"/>
    </xf>
    <xf numFmtId="165" fontId="11" fillId="0" borderId="37" xfId="0" applyFont="true" applyBorder="true" applyAlignment="true" applyProtection="false">
      <alignment horizontal="center" vertical="center" textRotation="0" wrapText="true" indent="0" shrinkToFit="false"/>
      <protection locked="true" hidden="false"/>
    </xf>
    <xf numFmtId="165" fontId="11" fillId="0" borderId="37" xfId="0" applyFont="true" applyBorder="true" applyAlignment="true" applyProtection="false">
      <alignment horizontal="center" vertical="center" textRotation="0" wrapText="false" indent="0" shrinkToFit="false"/>
      <protection locked="true" hidden="false"/>
    </xf>
    <xf numFmtId="165" fontId="11" fillId="0" borderId="0" xfId="31" applyFont="true" applyBorder="false" applyAlignment="true" applyProtection="false">
      <alignment horizontal="general" vertical="center" textRotation="0" wrapText="false" indent="0" shrinkToFit="false"/>
      <protection locked="true" hidden="false"/>
    </xf>
    <xf numFmtId="165" fontId="11" fillId="0" borderId="0" xfId="31" applyFont="true" applyBorder="false" applyAlignment="true" applyProtection="false">
      <alignment horizontal="right" vertical="center" textRotation="0" wrapText="false" indent="0" shrinkToFit="false"/>
      <protection locked="true" hidden="false"/>
    </xf>
    <xf numFmtId="165" fontId="11" fillId="0" borderId="0" xfId="31" applyFont="true" applyBorder="false" applyAlignment="true" applyProtection="false">
      <alignment horizontal="center" vertical="center" textRotation="0" wrapText="false" indent="0" shrinkToFit="false"/>
      <protection locked="true" hidden="false"/>
    </xf>
    <xf numFmtId="165" fontId="11" fillId="5" borderId="0" xfId="31" applyFont="true" applyBorder="false" applyAlignment="true" applyProtection="false">
      <alignment horizontal="center" vertical="center" textRotation="0" wrapText="false" indent="0" shrinkToFit="false"/>
      <protection locked="true" hidden="false"/>
    </xf>
    <xf numFmtId="165" fontId="23" fillId="0" borderId="0" xfId="31" applyFont="true" applyBorder="true" applyAlignment="true" applyProtection="false">
      <alignment horizontal="center" vertical="center" textRotation="0" wrapText="false" indent="0" shrinkToFit="false"/>
      <protection locked="true" hidden="false"/>
    </xf>
    <xf numFmtId="165" fontId="11" fillId="5" borderId="22" xfId="31" applyFont="true" applyBorder="true" applyAlignment="true" applyProtection="false">
      <alignment horizontal="general" vertical="center" textRotation="0" wrapText="false" indent="0" shrinkToFit="true"/>
      <protection locked="true" hidden="false"/>
    </xf>
    <xf numFmtId="165" fontId="11" fillId="5" borderId="5" xfId="31" applyFont="true" applyBorder="true" applyAlignment="true" applyProtection="false">
      <alignment horizontal="center" vertical="center" textRotation="0" wrapText="false" indent="0" shrinkToFit="true"/>
      <protection locked="true" hidden="false"/>
    </xf>
    <xf numFmtId="165" fontId="11" fillId="5" borderId="0" xfId="31" applyFont="true" applyBorder="true" applyAlignment="true" applyProtection="false">
      <alignment horizontal="center" vertical="center" textRotation="0" wrapText="false" indent="0" shrinkToFit="false"/>
      <protection locked="true" hidden="false"/>
    </xf>
    <xf numFmtId="165" fontId="12" fillId="0" borderId="0" xfId="31" applyFont="true" applyBorder="true" applyAlignment="true" applyProtection="false">
      <alignment horizontal="left" vertical="top" textRotation="0" wrapText="true" indent="0" shrinkToFit="false"/>
      <protection locked="true" hidden="false"/>
    </xf>
    <xf numFmtId="165" fontId="12" fillId="0" borderId="0" xfId="31" applyFont="true" applyBorder="false" applyAlignment="true" applyProtection="false">
      <alignment horizontal="left" vertical="top" textRotation="0" wrapText="true" indent="0" shrinkToFit="false"/>
      <protection locked="true" hidden="false"/>
    </xf>
    <xf numFmtId="165" fontId="11" fillId="0" borderId="1" xfId="31" applyFont="true" applyBorder="true" applyAlignment="true" applyProtection="false">
      <alignment horizontal="center" vertical="center" textRotation="0" wrapText="false" indent="0" shrinkToFit="false"/>
      <protection locked="true" hidden="false"/>
    </xf>
    <xf numFmtId="165" fontId="11" fillId="0" borderId="1" xfId="31" applyFont="true" applyBorder="true" applyAlignment="true" applyProtection="false">
      <alignment horizontal="center" vertical="center" textRotation="0" wrapText="true" indent="0" shrinkToFit="false"/>
      <protection locked="true" hidden="false"/>
    </xf>
    <xf numFmtId="165" fontId="11" fillId="0" borderId="2" xfId="31" applyFont="true" applyBorder="true" applyAlignment="true" applyProtection="false">
      <alignment horizontal="center" vertical="center" textRotation="0" wrapText="false" indent="0" shrinkToFit="false"/>
      <protection locked="true" hidden="false"/>
    </xf>
    <xf numFmtId="165" fontId="11" fillId="0" borderId="40" xfId="31" applyFont="true" applyBorder="true" applyAlignment="true" applyProtection="false">
      <alignment horizontal="center" vertical="center" textRotation="0" wrapText="false" indent="0" shrinkToFit="false"/>
      <protection locked="true" hidden="false"/>
    </xf>
    <xf numFmtId="165" fontId="11" fillId="5" borderId="2" xfId="31" applyFont="true" applyBorder="true" applyAlignment="true" applyProtection="false">
      <alignment horizontal="center" vertical="center" textRotation="0" wrapText="false" indent="0" shrinkToFit="false"/>
      <protection locked="true" hidden="false"/>
    </xf>
    <xf numFmtId="168" fontId="24" fillId="6" borderId="1" xfId="22" applyFont="true" applyBorder="true" applyAlignment="true" applyProtection="true">
      <alignment horizontal="center" vertical="center" textRotation="0" wrapText="false" indent="0" shrinkToFit="false"/>
      <protection locked="true" hidden="false"/>
    </xf>
    <xf numFmtId="165" fontId="11" fillId="0" borderId="10" xfId="31" applyFont="true" applyBorder="true" applyAlignment="true" applyProtection="false">
      <alignment horizontal="center" vertical="center" textRotation="0" wrapText="false" indent="0" shrinkToFit="false"/>
      <protection locked="true" hidden="false"/>
    </xf>
    <xf numFmtId="165" fontId="11" fillId="0" borderId="0" xfId="31" applyFont="true" applyBorder="false" applyAlignment="true" applyProtection="false">
      <alignment horizontal="center" vertical="center" textRotation="0" wrapText="true" indent="0" shrinkToFit="false"/>
      <protection locked="true" hidden="false"/>
    </xf>
    <xf numFmtId="168" fontId="24" fillId="3" borderId="0" xfId="22" applyFont="true" applyBorder="true" applyAlignment="true" applyProtection="true">
      <alignment horizontal="center" vertical="center" textRotation="0" wrapText="false" indent="0" shrinkToFit="false"/>
      <protection locked="true" hidden="false"/>
    </xf>
    <xf numFmtId="165" fontId="11" fillId="0" borderId="1" xfId="26" applyFont="true" applyBorder="true" applyAlignment="true" applyProtection="false">
      <alignment horizontal="left" vertical="center" textRotation="0" wrapText="true" indent="0" shrinkToFit="false"/>
      <protection locked="true" hidden="false"/>
    </xf>
    <xf numFmtId="165" fontId="11" fillId="5" borderId="1" xfId="26" applyFont="true" applyBorder="true" applyAlignment="true" applyProtection="false">
      <alignment horizontal="center" vertical="center" textRotation="0" wrapText="false" indent="0" shrinkToFit="false"/>
      <protection locked="true" hidden="false"/>
    </xf>
    <xf numFmtId="165" fontId="11" fillId="0" borderId="0" xfId="31" applyFont="true" applyBorder="false" applyAlignment="true" applyProtection="false">
      <alignment horizontal="left" vertical="center" textRotation="0" wrapText="false" indent="0" shrinkToFit="false"/>
      <protection locked="true" hidden="false"/>
    </xf>
    <xf numFmtId="165" fontId="11" fillId="0" borderId="60" xfId="31" applyFont="true" applyBorder="true" applyAlignment="true" applyProtection="false">
      <alignment horizontal="general" vertical="center" textRotation="0" wrapText="false" indent="0" shrinkToFit="false"/>
      <protection locked="true" hidden="false"/>
    </xf>
    <xf numFmtId="165" fontId="11" fillId="0" borderId="46" xfId="31" applyFont="true" applyBorder="true" applyAlignment="true" applyProtection="false">
      <alignment horizontal="center" vertical="center" textRotation="0" wrapText="false" indent="0" shrinkToFit="false"/>
      <protection locked="true" hidden="false"/>
    </xf>
    <xf numFmtId="165" fontId="11" fillId="0" borderId="10" xfId="31" applyFont="true" applyBorder="true" applyAlignment="true" applyProtection="false">
      <alignment horizontal="general" vertical="center" textRotation="0" wrapText="false" indent="0" shrinkToFit="false"/>
      <protection locked="true" hidden="false"/>
    </xf>
    <xf numFmtId="165" fontId="11" fillId="0" borderId="34" xfId="31" applyFont="true" applyBorder="true" applyAlignment="true" applyProtection="false">
      <alignment horizontal="center" vertical="center" textRotation="0" wrapText="false" indent="0" shrinkToFit="false"/>
      <protection locked="true" hidden="false"/>
    </xf>
    <xf numFmtId="165" fontId="11" fillId="0" borderId="0" xfId="31" applyFont="true" applyBorder="true" applyAlignment="true" applyProtection="false">
      <alignment horizontal="left" vertical="center" textRotation="0" wrapText="false" indent="0" shrinkToFit="false"/>
      <protection locked="true" hidden="false"/>
    </xf>
    <xf numFmtId="165" fontId="11" fillId="0" borderId="0" xfId="0" applyFont="true" applyBorder="false" applyAlignment="true" applyProtection="false">
      <alignment horizontal="left" vertical="bottom" textRotation="0" wrapText="false" indent="0" shrinkToFit="false"/>
      <protection locked="true" hidden="false"/>
    </xf>
    <xf numFmtId="165" fontId="11" fillId="0" borderId="0" xfId="31" applyFont="true" applyBorder="true" applyAlignment="true" applyProtection="false">
      <alignment horizontal="left" vertical="top" textRotation="0" wrapText="true" indent="0" shrinkToFit="false"/>
      <protection locked="true" hidden="false"/>
    </xf>
    <xf numFmtId="165" fontId="11" fillId="0" borderId="34" xfId="31" applyFont="true" applyBorder="true" applyAlignment="true" applyProtection="false">
      <alignment horizontal="general" vertical="center"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5" fontId="11" fillId="0" borderId="0" xfId="0" applyFont="true" applyBorder="true" applyAlignment="true" applyProtection="false">
      <alignment horizontal="center" vertical="center"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5" fontId="11" fillId="0" borderId="2" xfId="0" applyFont="true" applyBorder="true" applyAlignment="true" applyProtection="false">
      <alignment horizontal="center" vertical="center" textRotation="0" wrapText="false" indent="0" shrinkToFit="false"/>
      <protection locked="true" hidden="false"/>
    </xf>
    <xf numFmtId="165" fontId="11" fillId="0" borderId="46" xfId="0" applyFont="true" applyBorder="true" applyAlignment="true" applyProtection="false">
      <alignment horizontal="general" vertical="center" textRotation="0" wrapText="false" indent="0" shrinkToFit="false"/>
      <protection locked="true" hidden="false"/>
    </xf>
    <xf numFmtId="165" fontId="11" fillId="0" borderId="46" xfId="0" applyFont="true" applyBorder="true" applyAlignment="false" applyProtection="false">
      <alignment horizontal="general" vertical="bottom" textRotation="0" wrapText="false" indent="0" shrinkToFit="false"/>
      <protection locked="true" hidden="false"/>
    </xf>
    <xf numFmtId="165" fontId="11" fillId="0" borderId="40" xfId="0" applyFont="true" applyBorder="true" applyAlignment="false" applyProtection="false">
      <alignment horizontal="general" vertical="bottom" textRotation="0" wrapText="false" indent="0" shrinkToFit="false"/>
      <protection locked="true" hidden="false"/>
    </xf>
    <xf numFmtId="165" fontId="11" fillId="0" borderId="1" xfId="0" applyFont="true" applyBorder="true" applyAlignment="true" applyProtection="false">
      <alignment horizontal="left" vertical="center" textRotation="0" wrapText="false" indent="0" shrinkToFit="false"/>
      <protection locked="true" hidden="false"/>
    </xf>
    <xf numFmtId="165" fontId="11" fillId="0" borderId="40" xfId="0" applyFont="true" applyBorder="true" applyAlignment="true" applyProtection="false">
      <alignment horizontal="general" vertical="center" textRotation="0" wrapText="false" indent="0" shrinkToFit="false"/>
      <protection locked="true" hidden="false"/>
    </xf>
    <xf numFmtId="165" fontId="11" fillId="0" borderId="2" xfId="25" applyFont="true" applyBorder="true" applyAlignment="true" applyProtection="false">
      <alignment horizontal="center" vertical="center" textRotation="0" wrapText="false" indent="0" shrinkToFit="false"/>
      <protection locked="true" hidden="false"/>
    </xf>
    <xf numFmtId="165" fontId="11" fillId="0" borderId="46" xfId="25" applyFont="true" applyBorder="true" applyAlignment="true" applyProtection="false">
      <alignment horizontal="center" vertical="center" textRotation="0" wrapText="false" indent="0" shrinkToFit="false"/>
      <protection locked="true" hidden="false"/>
    </xf>
    <xf numFmtId="165" fontId="11" fillId="0" borderId="10" xfId="0" applyFont="true" applyBorder="true" applyAlignment="true" applyProtection="false">
      <alignment horizontal="center" vertical="center" textRotation="0" wrapText="false" indent="0" shrinkToFit="false"/>
      <protection locked="true" hidden="false"/>
    </xf>
    <xf numFmtId="165" fontId="11" fillId="0" borderId="3" xfId="0" applyFont="true" applyBorder="true" applyAlignment="true" applyProtection="false">
      <alignment horizontal="center" vertical="bottom" textRotation="0" wrapText="false" indent="0" shrinkToFit="false"/>
      <protection locked="true" hidden="false"/>
    </xf>
    <xf numFmtId="165" fontId="11" fillId="0" borderId="34" xfId="0" applyFont="true" applyBorder="true" applyAlignment="false" applyProtection="false">
      <alignment horizontal="general" vertical="bottom" textRotation="0" wrapText="false" indent="0" shrinkToFit="false"/>
      <protection locked="true" hidden="false"/>
    </xf>
    <xf numFmtId="165" fontId="11" fillId="0" borderId="35" xfId="0" applyFont="true" applyBorder="true" applyAlignment="false" applyProtection="false">
      <alignment horizontal="general" vertical="bottom" textRotation="0" wrapText="false" indent="0" shrinkToFit="false"/>
      <protection locked="true" hidden="false"/>
    </xf>
    <xf numFmtId="165" fontId="11" fillId="0" borderId="3" xfId="0" applyFont="true" applyBorder="true" applyAlignment="false" applyProtection="false">
      <alignment horizontal="general" vertical="bottom" textRotation="0" wrapText="false" indent="0" shrinkToFit="false"/>
      <protection locked="true" hidden="false"/>
    </xf>
    <xf numFmtId="165" fontId="11" fillId="0" borderId="10" xfId="0" applyFont="true" applyBorder="true" applyAlignment="true" applyProtection="false">
      <alignment horizontal="center" vertical="top" textRotation="0" wrapText="false" indent="0" shrinkToFit="false"/>
      <protection locked="true" hidden="false"/>
    </xf>
    <xf numFmtId="165" fontId="11" fillId="0" borderId="42" xfId="0" applyFont="true" applyBorder="true" applyAlignment="true" applyProtection="false">
      <alignment horizontal="center" vertical="top" textRotation="0" wrapText="true" indent="0" shrinkToFit="false"/>
      <protection locked="true" hidden="false"/>
    </xf>
    <xf numFmtId="165" fontId="11" fillId="0" borderId="10" xfId="0" applyFont="true" applyBorder="true" applyAlignment="true" applyProtection="false">
      <alignment horizontal="general" vertical="center" textRotation="0" wrapText="false" indent="0" shrinkToFit="false"/>
      <protection locked="true" hidden="false"/>
    </xf>
    <xf numFmtId="165" fontId="11" fillId="0" borderId="42" xfId="0" applyFont="true" applyBorder="true" applyAlignment="false" applyProtection="false">
      <alignment horizontal="general" vertical="bottom" textRotation="0" wrapText="false" indent="0" shrinkToFit="false"/>
      <protection locked="true" hidden="false"/>
    </xf>
    <xf numFmtId="165" fontId="11" fillId="0" borderId="10" xfId="0" applyFont="true" applyBorder="true" applyAlignment="true" applyProtection="false">
      <alignment horizontal="center" vertical="bottom" textRotation="0" wrapText="false" indent="0" shrinkToFit="false"/>
      <protection locked="true" hidden="false"/>
    </xf>
    <xf numFmtId="165" fontId="11" fillId="0" borderId="10" xfId="0" applyFont="true" applyBorder="true" applyAlignment="false" applyProtection="false">
      <alignment horizontal="general" vertical="bottom" textRotation="0" wrapText="false" indent="0" shrinkToFit="false"/>
      <protection locked="true" hidden="false"/>
    </xf>
    <xf numFmtId="165" fontId="11" fillId="0" borderId="1" xfId="0" applyFont="true" applyBorder="true" applyAlignment="true" applyProtection="false">
      <alignment horizontal="center" vertical="center" textRotation="0" wrapText="false" indent="0" shrinkToFit="false"/>
      <protection locked="true" hidden="false"/>
    </xf>
    <xf numFmtId="165" fontId="11" fillId="0" borderId="42" xfId="0" applyFont="true" applyBorder="true" applyAlignment="true" applyProtection="false">
      <alignment horizontal="general" vertical="center" textRotation="0" wrapText="true" indent="0" shrinkToFit="false"/>
      <protection locked="true" hidden="false"/>
    </xf>
    <xf numFmtId="165" fontId="11" fillId="0" borderId="0" xfId="0" applyFont="true" applyBorder="false" applyAlignment="true" applyProtection="false">
      <alignment horizontal="general" vertical="top" textRotation="0" wrapText="true" indent="0" shrinkToFit="false"/>
      <protection locked="true" hidden="false"/>
    </xf>
    <xf numFmtId="165" fontId="11" fillId="0" borderId="42" xfId="0" applyFont="true" applyBorder="true" applyAlignment="true" applyProtection="false">
      <alignment horizontal="general" vertical="top" textRotation="0" wrapText="true" indent="0" shrinkToFit="false"/>
      <protection locked="true" hidden="false"/>
    </xf>
    <xf numFmtId="165" fontId="11" fillId="0" borderId="21" xfId="0" applyFont="true" applyBorder="true" applyAlignment="false" applyProtection="false">
      <alignment horizontal="general" vertical="bottom" textRotation="0" wrapText="false" indent="0" shrinkToFit="false"/>
      <protection locked="true" hidden="false"/>
    </xf>
    <xf numFmtId="165" fontId="11" fillId="0" borderId="40" xfId="0" applyFont="true" applyBorder="true" applyAlignment="true" applyProtection="false">
      <alignment horizontal="center" vertical="center" textRotation="0" wrapText="false" indent="0" shrinkToFit="false"/>
      <protection locked="true" hidden="false"/>
    </xf>
    <xf numFmtId="165" fontId="11" fillId="0" borderId="2" xfId="0" applyFont="true" applyBorder="true" applyAlignment="true" applyProtection="false">
      <alignment horizontal="left" vertical="center" textRotation="0" wrapText="false" indent="0" shrinkToFit="false"/>
      <protection locked="true" hidden="false"/>
    </xf>
    <xf numFmtId="165" fontId="11" fillId="0" borderId="58" xfId="0" applyFont="true" applyBorder="true" applyAlignment="true" applyProtection="false">
      <alignment horizontal="center" vertical="bottom" textRotation="0" wrapText="false" indent="0" shrinkToFit="false"/>
      <protection locked="true" hidden="false"/>
    </xf>
    <xf numFmtId="165" fontId="11" fillId="0" borderId="60" xfId="0" applyFont="true" applyBorder="true" applyAlignment="false" applyProtection="false">
      <alignment horizontal="general" vertical="bottom" textRotation="0" wrapText="false" indent="0" shrinkToFit="false"/>
      <protection locked="true" hidden="false"/>
    </xf>
    <xf numFmtId="165" fontId="11" fillId="0" borderId="59" xfId="0" applyFont="true" applyBorder="true" applyAlignment="false" applyProtection="false">
      <alignment horizontal="general" vertical="bottom" textRotation="0" wrapText="false" indent="0" shrinkToFit="false"/>
      <protection locked="true" hidden="false"/>
    </xf>
    <xf numFmtId="165" fontId="11" fillId="0" borderId="58" xfId="0" applyFont="true" applyBorder="true" applyAlignment="false" applyProtection="false">
      <alignment horizontal="general" vertical="bottom" textRotation="0" wrapText="false" indent="0" shrinkToFit="false"/>
      <protection locked="true" hidden="false"/>
    </xf>
    <xf numFmtId="165" fontId="11" fillId="0" borderId="59" xfId="0" applyFont="true" applyBorder="true" applyAlignment="true" applyProtection="false">
      <alignment horizontal="general" vertical="center" textRotation="0" wrapText="true" indent="0" shrinkToFit="false"/>
      <protection locked="true" hidden="false"/>
    </xf>
    <xf numFmtId="165" fontId="11" fillId="0" borderId="0" xfId="0" applyFont="true" applyBorder="false" applyAlignment="true" applyProtection="false">
      <alignment horizontal="general" vertical="center" textRotation="0" wrapText="true" indent="0" shrinkToFit="false"/>
      <protection locked="true" hidden="false"/>
    </xf>
    <xf numFmtId="165" fontId="12" fillId="0" borderId="0" xfId="0" applyFont="true" applyBorder="true" applyAlignment="true" applyProtection="false">
      <alignment horizontal="left" vertical="bottom" textRotation="0" wrapText="true" indent="0" shrinkToFit="false"/>
      <protection locked="true" hidden="false"/>
    </xf>
    <xf numFmtId="165" fontId="12"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left" vertical="top" textRotation="0" wrapText="true" indent="0" shrinkToFit="false"/>
      <protection locked="true" hidden="false"/>
    </xf>
    <xf numFmtId="165" fontId="21" fillId="0" borderId="0" xfId="25" applyFont="true" applyBorder="false" applyAlignment="true" applyProtection="false">
      <alignment horizontal="left" vertical="top" textRotation="0" wrapText="false" indent="0" shrinkToFit="false"/>
      <protection locked="true" hidden="false"/>
    </xf>
    <xf numFmtId="165" fontId="21" fillId="0" borderId="0" xfId="25" applyFont="true" applyBorder="false" applyAlignment="true" applyProtection="false">
      <alignment horizontal="left" vertical="center" textRotation="0" wrapText="false" indent="0" shrinkToFit="false"/>
      <protection locked="true" hidden="false"/>
    </xf>
    <xf numFmtId="165" fontId="21" fillId="0" borderId="0" xfId="25" applyFont="true" applyBorder="false" applyAlignment="true" applyProtection="false">
      <alignment horizontal="right" vertical="top" textRotation="0" wrapText="false" indent="0" shrinkToFit="false"/>
      <protection locked="true" hidden="false"/>
    </xf>
    <xf numFmtId="165" fontId="21" fillId="0" borderId="0" xfId="25" applyFont="true" applyBorder="true" applyAlignment="true" applyProtection="false">
      <alignment horizontal="center" vertical="top" textRotation="0" wrapText="false" indent="0" shrinkToFit="false"/>
      <protection locked="true" hidden="false"/>
    </xf>
    <xf numFmtId="165" fontId="21" fillId="0" borderId="0" xfId="25" applyFont="true" applyBorder="false" applyAlignment="true" applyProtection="false">
      <alignment horizontal="general" vertical="top" textRotation="0" wrapText="false" indent="0" shrinkToFit="false"/>
      <protection locked="true" hidden="false"/>
    </xf>
    <xf numFmtId="165" fontId="21" fillId="0" borderId="0" xfId="25" applyFont="true" applyBorder="true" applyAlignment="true" applyProtection="false">
      <alignment horizontal="right" vertical="top" textRotation="0" wrapText="false" indent="0" shrinkToFit="false"/>
      <protection locked="true" hidden="false"/>
    </xf>
    <xf numFmtId="165" fontId="21" fillId="0" borderId="0" xfId="25" applyFont="true" applyBorder="true" applyAlignment="true" applyProtection="false">
      <alignment horizontal="left" vertical="top" textRotation="0" wrapText="false" indent="0" shrinkToFit="false"/>
      <protection locked="true" hidden="false"/>
    </xf>
    <xf numFmtId="165" fontId="21" fillId="0" borderId="0" xfId="25" applyFont="true" applyBorder="true" applyAlignment="true" applyProtection="false">
      <alignment horizontal="center" vertical="center" textRotation="0" wrapText="true" indent="0" shrinkToFit="false"/>
      <protection locked="true" hidden="false"/>
    </xf>
    <xf numFmtId="165" fontId="21" fillId="0" borderId="0" xfId="25" applyFont="true" applyBorder="false" applyAlignment="true" applyProtection="false">
      <alignment horizontal="center" vertical="top" textRotation="0" wrapText="false" indent="0" shrinkToFit="false"/>
      <protection locked="true" hidden="false"/>
    </xf>
    <xf numFmtId="165" fontId="21" fillId="0" borderId="1" xfId="25" applyFont="true" applyBorder="true" applyAlignment="true" applyProtection="false">
      <alignment horizontal="center" vertical="center" textRotation="0" wrapText="false" indent="0" shrinkToFit="false"/>
      <protection locked="true" hidden="false"/>
    </xf>
    <xf numFmtId="165" fontId="21" fillId="0" borderId="47" xfId="25" applyFont="true" applyBorder="true" applyAlignment="true" applyProtection="false">
      <alignment horizontal="center" vertical="top" textRotation="0" wrapText="false" indent="0" shrinkToFit="false"/>
      <protection locked="true" hidden="false"/>
    </xf>
    <xf numFmtId="165" fontId="21" fillId="0" borderId="44" xfId="25" applyFont="true" applyBorder="true" applyAlignment="true" applyProtection="false">
      <alignment horizontal="center" vertical="top" textRotation="0" wrapText="false" indent="0" shrinkToFit="false"/>
      <protection locked="true" hidden="false"/>
    </xf>
    <xf numFmtId="165" fontId="21" fillId="0" borderId="45" xfId="25" applyFont="true" applyBorder="true" applyAlignment="true" applyProtection="false">
      <alignment horizontal="center" vertical="top" textRotation="0" wrapText="false" indent="0" shrinkToFit="false"/>
      <protection locked="true" hidden="false"/>
    </xf>
    <xf numFmtId="165" fontId="21" fillId="0" borderId="40" xfId="25" applyFont="true" applyBorder="true" applyAlignment="true" applyProtection="false">
      <alignment horizontal="center" vertical="center" textRotation="0" wrapText="false" indent="0" shrinkToFit="false"/>
      <protection locked="true" hidden="false"/>
    </xf>
    <xf numFmtId="165" fontId="21" fillId="0" borderId="1" xfId="25" applyFont="true" applyBorder="true" applyAlignment="true" applyProtection="false">
      <alignment horizontal="left" vertical="top" textRotation="0" wrapText="true" indent="0" shrinkToFit="false"/>
      <protection locked="true" hidden="false"/>
    </xf>
    <xf numFmtId="165" fontId="21" fillId="0" borderId="2" xfId="25" applyFont="true" applyBorder="true" applyAlignment="true" applyProtection="false">
      <alignment horizontal="left" vertical="center" textRotation="0" wrapText="false" indent="0" shrinkToFit="false"/>
      <protection locked="true" hidden="false"/>
    </xf>
    <xf numFmtId="165" fontId="21" fillId="0" borderId="46" xfId="25" applyFont="true" applyBorder="true" applyAlignment="true" applyProtection="false">
      <alignment horizontal="left" vertical="center" textRotation="0" wrapText="false" indent="0" shrinkToFit="false"/>
      <protection locked="true" hidden="false"/>
    </xf>
    <xf numFmtId="165" fontId="21" fillId="0" borderId="1" xfId="25" applyFont="true" applyBorder="true" applyAlignment="true" applyProtection="false">
      <alignment horizontal="left" vertical="center" textRotation="0" wrapText="false" indent="0" shrinkToFit="false"/>
      <protection locked="true" hidden="false"/>
    </xf>
    <xf numFmtId="165" fontId="21" fillId="0" borderId="34" xfId="25" applyFont="true" applyBorder="true" applyAlignment="true" applyProtection="false">
      <alignment horizontal="left" vertical="center" textRotation="0" wrapText="false" indent="0" shrinkToFit="false"/>
      <protection locked="true" hidden="false"/>
    </xf>
    <xf numFmtId="165" fontId="21" fillId="0" borderId="40" xfId="25" applyFont="true" applyBorder="true" applyAlignment="true" applyProtection="false">
      <alignment horizontal="left" vertical="center" textRotation="0" wrapText="false" indent="0" shrinkToFit="false"/>
      <protection locked="true" hidden="false"/>
    </xf>
    <xf numFmtId="165" fontId="21" fillId="0" borderId="60" xfId="25" applyFont="true" applyBorder="true" applyAlignment="true" applyProtection="false">
      <alignment horizontal="left" vertical="center" textRotation="0" wrapText="false" indent="0" shrinkToFit="false"/>
      <protection locked="true" hidden="false"/>
    </xf>
    <xf numFmtId="165" fontId="21" fillId="0" borderId="22" xfId="25" applyFont="true" applyBorder="true" applyAlignment="true" applyProtection="false">
      <alignment horizontal="left" vertical="top" textRotation="0" wrapText="false" indent="0" shrinkToFit="false"/>
      <protection locked="true" hidden="false"/>
    </xf>
    <xf numFmtId="165" fontId="21" fillId="0" borderId="22" xfId="25" applyFont="true" applyBorder="true" applyAlignment="true" applyProtection="false">
      <alignment horizontal="center" vertical="top" textRotation="0" wrapText="false" indent="0" shrinkToFit="false"/>
      <protection locked="true" hidden="false"/>
    </xf>
    <xf numFmtId="165" fontId="21" fillId="0" borderId="60" xfId="25" applyFont="true" applyBorder="true" applyAlignment="true" applyProtection="false">
      <alignment horizontal="left" vertical="top" textRotation="0" wrapText="false" indent="0" shrinkToFit="false"/>
      <protection locked="true" hidden="false"/>
    </xf>
    <xf numFmtId="165" fontId="21" fillId="0" borderId="34" xfId="25" applyFont="true" applyBorder="true" applyAlignment="true" applyProtection="false">
      <alignment horizontal="left" vertical="top" textRotation="0" wrapText="false" indent="0" shrinkToFit="false"/>
      <protection locked="true" hidden="false"/>
    </xf>
    <xf numFmtId="165" fontId="0" fillId="0" borderId="0" xfId="28" applyFont="true" applyBorder="false" applyAlignment="true" applyProtection="false">
      <alignment horizontal="general" vertical="center" textRotation="0" wrapText="false" indent="0" shrinkToFit="false"/>
      <protection locked="true" hidden="false"/>
    </xf>
    <xf numFmtId="165" fontId="25" fillId="0" borderId="0" xfId="28" applyFont="true" applyBorder="false" applyAlignment="true" applyProtection="false">
      <alignment horizontal="right" vertical="center" textRotation="0" wrapText="false" indent="0" shrinkToFit="false"/>
      <protection locked="true" hidden="false"/>
    </xf>
    <xf numFmtId="165" fontId="0" fillId="0" borderId="0" xfId="28" applyFont="true" applyBorder="false" applyAlignment="true" applyProtection="false">
      <alignment horizontal="right" vertical="center" textRotation="0" wrapText="false" indent="0" shrinkToFit="false"/>
      <protection locked="true" hidden="false"/>
    </xf>
    <xf numFmtId="165" fontId="0" fillId="0" borderId="0" xfId="33" applyFont="true" applyBorder="true" applyAlignment="true" applyProtection="false">
      <alignment horizontal="center" vertical="center" textRotation="0" wrapText="false" indent="0" shrinkToFit="false"/>
      <protection locked="true" hidden="false"/>
    </xf>
    <xf numFmtId="165" fontId="0" fillId="0" borderId="0" xfId="33" applyFont="true" applyBorder="false" applyAlignment="true" applyProtection="false">
      <alignment horizontal="center" vertical="center" textRotation="0" wrapText="false" indent="0" shrinkToFit="false"/>
      <protection locked="true" hidden="false"/>
    </xf>
    <xf numFmtId="165" fontId="25" fillId="0" borderId="1" xfId="34" applyFont="true" applyBorder="true" applyAlignment="true" applyProtection="false">
      <alignment horizontal="center" vertical="center" textRotation="0" wrapText="false" indent="0" shrinkToFit="false"/>
      <protection locked="true" hidden="false"/>
    </xf>
    <xf numFmtId="165" fontId="4" fillId="0" borderId="1" xfId="28" applyFont="true" applyBorder="true" applyAlignment="true" applyProtection="false">
      <alignment horizontal="center" vertical="center" textRotation="0" wrapText="false" indent="0" shrinkToFit="false"/>
      <protection locked="true" hidden="false"/>
    </xf>
    <xf numFmtId="165" fontId="0" fillId="0" borderId="0" xfId="34" applyFont="true" applyBorder="false" applyAlignment="true" applyProtection="false">
      <alignment horizontal="general" vertical="center" textRotation="0" wrapText="false" indent="0" shrinkToFit="false"/>
      <protection locked="true" hidden="false"/>
    </xf>
    <xf numFmtId="165" fontId="0" fillId="0" borderId="0" xfId="33" applyFont="true" applyBorder="false" applyAlignment="true" applyProtection="false">
      <alignment horizontal="general" vertical="center" textRotation="0" wrapText="false" indent="0" shrinkToFit="false"/>
      <protection locked="true" hidden="false"/>
    </xf>
    <xf numFmtId="165" fontId="0" fillId="0" borderId="0" xfId="33" applyFont="true" applyBorder="false" applyAlignment="true" applyProtection="false">
      <alignment horizontal="general" vertical="center" textRotation="0" wrapText="true" indent="0" shrinkToFit="false"/>
      <protection locked="true" hidden="false"/>
    </xf>
    <xf numFmtId="165" fontId="0" fillId="0" borderId="68" xfId="33" applyFont="true" applyBorder="true" applyAlignment="true" applyProtection="false">
      <alignment horizontal="center" vertical="center" textRotation="0" wrapText="true" indent="0" shrinkToFit="false"/>
      <protection locked="true" hidden="false"/>
    </xf>
    <xf numFmtId="165" fontId="0" fillId="0" borderId="69" xfId="33" applyFont="true" applyBorder="true" applyAlignment="true" applyProtection="false">
      <alignment horizontal="center" vertical="center" textRotation="0" wrapText="false" indent="0" shrinkToFit="false"/>
      <protection locked="true" hidden="false"/>
    </xf>
    <xf numFmtId="165" fontId="0" fillId="0" borderId="70" xfId="33" applyFont="true" applyBorder="true" applyAlignment="true" applyProtection="false">
      <alignment horizontal="general" vertical="center" textRotation="0" wrapText="false" indent="0" shrinkToFit="false"/>
      <protection locked="true" hidden="false"/>
    </xf>
    <xf numFmtId="165" fontId="0" fillId="0" borderId="69" xfId="33" applyFont="true" applyBorder="true" applyAlignment="true" applyProtection="false">
      <alignment horizontal="center" vertical="center" textRotation="0" wrapText="true" indent="0" shrinkToFit="false"/>
      <protection locked="true" hidden="false"/>
    </xf>
    <xf numFmtId="165" fontId="0" fillId="0" borderId="70" xfId="33" applyFont="true" applyBorder="true" applyAlignment="true" applyProtection="false">
      <alignment horizontal="general" vertical="center" textRotation="0" wrapText="true" indent="0" shrinkToFit="false"/>
      <protection locked="true" hidden="false"/>
    </xf>
    <xf numFmtId="165" fontId="0" fillId="0" borderId="2" xfId="33" applyFont="true" applyBorder="true" applyAlignment="true" applyProtection="false">
      <alignment horizontal="center" vertical="center" textRotation="0" wrapText="false" indent="0" shrinkToFit="false"/>
      <protection locked="true" hidden="false"/>
    </xf>
    <xf numFmtId="165" fontId="0" fillId="0" borderId="40" xfId="33" applyFont="true" applyBorder="true" applyAlignment="true" applyProtection="false">
      <alignment horizontal="general" vertical="center" textRotation="0" wrapText="false" indent="0" shrinkToFit="false"/>
      <protection locked="true" hidden="false"/>
    </xf>
    <xf numFmtId="165" fontId="0" fillId="0" borderId="2" xfId="33" applyFont="true" applyBorder="true" applyAlignment="true" applyProtection="false">
      <alignment horizontal="center" vertical="center" textRotation="0" wrapText="true" indent="0" shrinkToFit="false"/>
      <protection locked="true" hidden="false"/>
    </xf>
    <xf numFmtId="165" fontId="0" fillId="0" borderId="40" xfId="33" applyFont="true" applyBorder="true" applyAlignment="true" applyProtection="false">
      <alignment horizontal="general" vertical="center" textRotation="0" wrapText="true" indent="0" shrinkToFit="false"/>
      <protection locked="true" hidden="false"/>
    </xf>
    <xf numFmtId="165" fontId="26" fillId="0" borderId="0" xfId="28" applyFont="true" applyBorder="false" applyAlignment="true" applyProtection="false">
      <alignment horizontal="general" vertical="center" textRotation="0" wrapText="false" indent="0" shrinkToFit="false"/>
      <protection locked="true" hidden="false"/>
    </xf>
    <xf numFmtId="165" fontId="0" fillId="0" borderId="71" xfId="33" applyFont="true" applyBorder="true" applyAlignment="true" applyProtection="false">
      <alignment horizontal="center" vertical="center" textRotation="0" wrapText="true" indent="0" shrinkToFit="false"/>
      <protection locked="true" hidden="false"/>
    </xf>
    <xf numFmtId="165" fontId="0" fillId="0" borderId="72" xfId="33" applyFont="true" applyBorder="true" applyAlignment="true" applyProtection="false">
      <alignment horizontal="center" vertical="center" textRotation="0" wrapText="true" indent="0" shrinkToFit="false"/>
      <protection locked="true" hidden="false"/>
    </xf>
    <xf numFmtId="165" fontId="0" fillId="0" borderId="73" xfId="33" applyFont="true" applyBorder="true" applyAlignment="true" applyProtection="false">
      <alignment horizontal="general" vertical="center" textRotation="0" wrapText="true" indent="0" shrinkToFit="false"/>
      <protection locked="true" hidden="false"/>
    </xf>
    <xf numFmtId="165" fontId="0" fillId="0" borderId="0" xfId="28" applyFont="true" applyBorder="false" applyAlignment="true" applyProtection="false">
      <alignment horizontal="center" vertical="center" textRotation="0" wrapText="false" indent="0" shrinkToFit="false"/>
      <protection locked="true" hidden="false"/>
    </xf>
    <xf numFmtId="165" fontId="27" fillId="3" borderId="0" xfId="0" applyFont="true" applyBorder="false" applyAlignment="true" applyProtection="false">
      <alignment horizontal="left" vertical="top" textRotation="0" wrapText="false" indent="0" shrinkToFit="false"/>
      <protection locked="true" hidden="false"/>
    </xf>
    <xf numFmtId="165" fontId="0" fillId="3" borderId="0" xfId="0" applyFont="false" applyBorder="false" applyAlignment="true" applyProtection="false">
      <alignment horizontal="left" vertical="top" textRotation="0" wrapText="false" indent="0" shrinkToFit="false"/>
      <protection locked="true" hidden="false"/>
    </xf>
    <xf numFmtId="165" fontId="27" fillId="3" borderId="0" xfId="0" applyFont="true" applyBorder="false" applyAlignment="true" applyProtection="false">
      <alignment horizontal="center" vertical="top" textRotation="0" wrapText="false" indent="0" shrinkToFit="false"/>
      <protection locked="true" hidden="false"/>
    </xf>
    <xf numFmtId="165" fontId="28" fillId="3" borderId="0" xfId="0" applyFont="true" applyBorder="false" applyAlignment="true" applyProtection="false">
      <alignment horizontal="general" vertical="center" textRotation="0" wrapText="false" indent="0" shrinkToFit="false"/>
      <protection locked="true" hidden="false"/>
    </xf>
    <xf numFmtId="165" fontId="28" fillId="3" borderId="74" xfId="0" applyFont="true" applyBorder="true" applyAlignment="true" applyProtection="false">
      <alignment horizontal="center" vertical="center" textRotation="0" wrapText="false" indent="0" shrinkToFit="false"/>
      <protection locked="true" hidden="false"/>
    </xf>
    <xf numFmtId="165" fontId="27" fillId="3" borderId="75" xfId="0" applyFont="true" applyBorder="true" applyAlignment="true" applyProtection="false">
      <alignment horizontal="center" vertical="top" textRotation="0" wrapText="false" indent="0" shrinkToFit="false"/>
      <protection locked="true" hidden="false"/>
    </xf>
    <xf numFmtId="165" fontId="27" fillId="3" borderId="76" xfId="0" applyFont="true" applyBorder="true" applyAlignment="true" applyProtection="false">
      <alignment horizontal="center" vertical="top" textRotation="0" wrapText="false" indent="0" shrinkToFit="false"/>
      <protection locked="true" hidden="false"/>
    </xf>
    <xf numFmtId="165" fontId="27" fillId="3" borderId="77" xfId="0" applyFont="true" applyBorder="true" applyAlignment="true" applyProtection="false">
      <alignment horizontal="center" vertical="center" textRotation="0" wrapText="false" indent="0" shrinkToFit="false"/>
      <protection locked="true" hidden="false"/>
    </xf>
    <xf numFmtId="165" fontId="27" fillId="3" borderId="4" xfId="0" applyFont="true" applyBorder="true" applyAlignment="true" applyProtection="false">
      <alignment horizontal="center" vertical="top" textRotation="0" wrapText="false" indent="0" shrinkToFit="false"/>
      <protection locked="true" hidden="false"/>
    </xf>
    <xf numFmtId="165" fontId="27" fillId="3" borderId="1" xfId="0" applyFont="true" applyBorder="true" applyAlignment="true" applyProtection="false">
      <alignment horizontal="center" vertical="center" textRotation="0" wrapText="false" indent="0" shrinkToFit="false"/>
      <protection locked="true" hidden="false"/>
    </xf>
    <xf numFmtId="165" fontId="27" fillId="3" borderId="2" xfId="0" applyFont="true" applyBorder="true" applyAlignment="true" applyProtection="false">
      <alignment horizontal="center" vertical="center" textRotation="0" wrapText="false" indent="0" shrinkToFit="false"/>
      <protection locked="true" hidden="false"/>
    </xf>
    <xf numFmtId="165" fontId="27" fillId="3" borderId="46" xfId="0" applyFont="true" applyBorder="true" applyAlignment="true" applyProtection="false">
      <alignment horizontal="center" vertical="center" textRotation="0" wrapText="false" indent="0" shrinkToFit="false"/>
      <protection locked="true" hidden="false"/>
    </xf>
    <xf numFmtId="165" fontId="27" fillId="3" borderId="78" xfId="0" applyFont="true" applyBorder="true" applyAlignment="true" applyProtection="false">
      <alignment horizontal="center" vertical="center" textRotation="0" wrapText="false" indent="0" shrinkToFit="false"/>
      <protection locked="true" hidden="false"/>
    </xf>
    <xf numFmtId="165" fontId="27" fillId="3" borderId="79" xfId="0" applyFont="true" applyBorder="true" applyAlignment="true" applyProtection="false">
      <alignment horizontal="center" vertical="center" textRotation="0" wrapText="false" indent="0" shrinkToFit="false"/>
      <protection locked="true" hidden="false"/>
    </xf>
    <xf numFmtId="165" fontId="27" fillId="3" borderId="28" xfId="0" applyFont="true" applyBorder="true" applyAlignment="true" applyProtection="false">
      <alignment horizontal="center" vertical="top" textRotation="0" wrapText="false" indent="0" shrinkToFit="false"/>
      <protection locked="true" hidden="false"/>
    </xf>
    <xf numFmtId="165" fontId="27" fillId="3" borderId="80" xfId="0" applyFont="true" applyBorder="true" applyAlignment="true" applyProtection="false">
      <alignment horizontal="center" vertical="top" textRotation="0" wrapText="false" indent="0" shrinkToFit="false"/>
      <protection locked="true" hidden="false"/>
    </xf>
    <xf numFmtId="165" fontId="27" fillId="3" borderId="81" xfId="0" applyFont="true" applyBorder="true" applyAlignment="true" applyProtection="false">
      <alignment horizontal="center" vertical="top" textRotation="0" wrapText="false" indent="0" shrinkToFit="false"/>
      <protection locked="true" hidden="false"/>
    </xf>
    <xf numFmtId="165" fontId="27" fillId="3" borderId="46" xfId="0" applyFont="true" applyBorder="true" applyAlignment="true" applyProtection="false">
      <alignment horizontal="center" vertical="top" textRotation="0" wrapText="false" indent="0" shrinkToFit="false"/>
      <protection locked="true" hidden="false"/>
    </xf>
    <xf numFmtId="165" fontId="27" fillId="3" borderId="1" xfId="0" applyFont="true" applyBorder="true" applyAlignment="true" applyProtection="false">
      <alignment horizontal="center" vertical="top" textRotation="0" wrapText="false" indent="0" shrinkToFit="false"/>
      <protection locked="true" hidden="false"/>
    </xf>
    <xf numFmtId="165" fontId="27" fillId="3" borderId="82" xfId="0" applyFont="true" applyBorder="true" applyAlignment="true" applyProtection="false">
      <alignment horizontal="center" vertical="top" textRotation="0" wrapText="false" indent="0" shrinkToFit="false"/>
      <protection locked="true" hidden="false"/>
    </xf>
    <xf numFmtId="165" fontId="27" fillId="3" borderId="83" xfId="0" applyFont="true" applyBorder="true" applyAlignment="true" applyProtection="false">
      <alignment horizontal="center" vertical="top" textRotation="0" wrapText="false" indent="0" shrinkToFit="false"/>
      <protection locked="true" hidden="false"/>
    </xf>
    <xf numFmtId="165" fontId="27" fillId="3" borderId="19" xfId="0" applyFont="true" applyBorder="true" applyAlignment="true" applyProtection="false">
      <alignment horizontal="center" vertical="top" textRotation="0" wrapText="false" indent="0" shrinkToFit="false"/>
      <protection locked="true" hidden="false"/>
    </xf>
    <xf numFmtId="165" fontId="27" fillId="3" borderId="6" xfId="0" applyFont="true" applyBorder="true" applyAlignment="true" applyProtection="false">
      <alignment horizontal="center" vertical="top" textRotation="0" wrapText="false" indent="0" shrinkToFit="false"/>
      <protection locked="true" hidden="false"/>
    </xf>
    <xf numFmtId="165" fontId="27" fillId="3" borderId="4" xfId="0" applyFont="true" applyBorder="true" applyAlignment="true" applyProtection="false">
      <alignment horizontal="left" vertical="top" textRotation="0" wrapText="false" indent="0" shrinkToFit="false"/>
      <protection locked="true" hidden="false"/>
    </xf>
    <xf numFmtId="165" fontId="27" fillId="3" borderId="84" xfId="0" applyFont="true" applyBorder="true" applyAlignment="true" applyProtection="false">
      <alignment horizontal="center" vertical="top" textRotation="0" wrapText="false" indent="0" shrinkToFit="false"/>
      <protection locked="true" hidden="false"/>
    </xf>
    <xf numFmtId="165" fontId="27" fillId="3" borderId="85" xfId="0" applyFont="true" applyBorder="true" applyAlignment="true" applyProtection="false">
      <alignment horizontal="center" vertical="top" textRotation="0" wrapText="false" indent="0" shrinkToFit="false"/>
      <protection locked="true" hidden="false"/>
    </xf>
    <xf numFmtId="165" fontId="27" fillId="3" borderId="5" xfId="0" applyFont="true" applyBorder="true" applyAlignment="true" applyProtection="false">
      <alignment horizontal="center" vertical="top" textRotation="0" wrapText="false" indent="0" shrinkToFit="false"/>
      <protection locked="true" hidden="false"/>
    </xf>
    <xf numFmtId="165" fontId="27" fillId="3" borderId="9" xfId="0" applyFont="true" applyBorder="true" applyAlignment="true" applyProtection="false">
      <alignment horizontal="center" vertical="top" textRotation="0" wrapText="false" indent="0" shrinkToFit="false"/>
      <protection locked="true" hidden="false"/>
    </xf>
    <xf numFmtId="165" fontId="27" fillId="3" borderId="7" xfId="0" applyFont="true" applyBorder="true" applyAlignment="true" applyProtection="false">
      <alignment horizontal="left" vertical="top" textRotation="0" wrapText="false" indent="0" shrinkToFit="false"/>
      <protection locked="true" hidden="false"/>
    </xf>
    <xf numFmtId="165" fontId="27" fillId="3" borderId="86" xfId="0" applyFont="true" applyBorder="true" applyAlignment="true" applyProtection="false">
      <alignment horizontal="center" vertical="top" textRotation="0" wrapText="false" indent="0" shrinkToFit="false"/>
      <protection locked="true" hidden="false"/>
    </xf>
    <xf numFmtId="165" fontId="27" fillId="3" borderId="87" xfId="0" applyFont="true" applyBorder="true" applyAlignment="true" applyProtection="false">
      <alignment horizontal="center" vertical="top" textRotation="0" wrapText="false" indent="0" shrinkToFit="false"/>
      <protection locked="true" hidden="false"/>
    </xf>
    <xf numFmtId="165" fontId="27" fillId="3" borderId="25" xfId="0" applyFont="true" applyBorder="true" applyAlignment="true" applyProtection="false">
      <alignment horizontal="center" vertical="top" textRotation="0" wrapText="false" indent="0" shrinkToFit="false"/>
      <protection locked="true" hidden="false"/>
    </xf>
    <xf numFmtId="165" fontId="27" fillId="3" borderId="26" xfId="0" applyFont="true" applyBorder="true" applyAlignment="true" applyProtection="false">
      <alignment horizontal="center" vertical="top" textRotation="0" wrapText="false" indent="0" shrinkToFit="false"/>
      <protection locked="true" hidden="false"/>
    </xf>
    <xf numFmtId="165" fontId="27" fillId="3" borderId="15" xfId="0" applyFont="true" applyBorder="true" applyAlignment="true" applyProtection="false">
      <alignment horizontal="left" vertical="top" textRotation="0" wrapText="false" indent="0" shrinkToFit="false"/>
      <protection locked="true" hidden="false"/>
    </xf>
    <xf numFmtId="165" fontId="27" fillId="3" borderId="88" xfId="0" applyFont="true" applyBorder="true" applyAlignment="true" applyProtection="false">
      <alignment horizontal="center" vertical="top" textRotation="0" wrapText="false" indent="0" shrinkToFit="false"/>
      <protection locked="true" hidden="false"/>
    </xf>
    <xf numFmtId="165" fontId="25" fillId="3" borderId="89" xfId="0" applyFont="true" applyBorder="true" applyAlignment="true" applyProtection="false">
      <alignment horizontal="center" vertical="center" textRotation="0" wrapText="true" indent="0" shrinkToFit="false"/>
      <protection locked="true" hidden="false"/>
    </xf>
    <xf numFmtId="165" fontId="27" fillId="3" borderId="90" xfId="0" applyFont="true" applyBorder="true" applyAlignment="true" applyProtection="false">
      <alignment horizontal="center" vertical="center" textRotation="0" wrapText="false" indent="0" shrinkToFit="false"/>
      <protection locked="true" hidden="false"/>
    </xf>
    <xf numFmtId="165" fontId="27" fillId="3" borderId="82" xfId="0" applyFont="true" applyBorder="true" applyAlignment="true" applyProtection="false">
      <alignment horizontal="center" vertical="center" textRotation="0" wrapText="false" indent="0" shrinkToFit="false"/>
      <protection locked="true" hidden="false"/>
    </xf>
    <xf numFmtId="165" fontId="25" fillId="3" borderId="91" xfId="0" applyFont="true" applyBorder="true" applyAlignment="true" applyProtection="false">
      <alignment horizontal="general" vertical="top" textRotation="0" wrapText="false" indent="0" shrinkToFit="false"/>
      <protection locked="true" hidden="false"/>
    </xf>
    <xf numFmtId="165" fontId="29" fillId="3" borderId="0" xfId="0" applyFont="true" applyBorder="false" applyAlignment="true" applyProtection="false">
      <alignment horizontal="general" vertical="top" textRotation="0" wrapText="false" indent="0" shrinkToFit="false"/>
      <protection locked="true" hidden="false"/>
    </xf>
    <xf numFmtId="165" fontId="29" fillId="3" borderId="42" xfId="0" applyFont="true" applyBorder="true" applyAlignment="true" applyProtection="false">
      <alignment horizontal="general" vertical="top" textRotation="0" wrapText="false" indent="0" shrinkToFit="false"/>
      <protection locked="true" hidden="false"/>
    </xf>
    <xf numFmtId="165" fontId="30" fillId="3" borderId="10" xfId="0" applyFont="true" applyBorder="true" applyAlignment="true" applyProtection="false">
      <alignment horizontal="general" vertical="top" textRotation="0" wrapText="false" indent="0" shrinkToFit="false"/>
      <protection locked="true" hidden="false"/>
    </xf>
    <xf numFmtId="165" fontId="30" fillId="3" borderId="0" xfId="0" applyFont="true" applyBorder="false" applyAlignment="true" applyProtection="false">
      <alignment horizontal="general" vertical="top" textRotation="0" wrapText="false" indent="0" shrinkToFit="false"/>
      <protection locked="true" hidden="false"/>
    </xf>
    <xf numFmtId="165" fontId="30" fillId="3" borderId="92" xfId="0" applyFont="true" applyBorder="true" applyAlignment="true" applyProtection="false">
      <alignment horizontal="general" vertical="top" textRotation="0" wrapText="false" indent="0" shrinkToFit="false"/>
      <protection locked="true" hidden="false"/>
    </xf>
    <xf numFmtId="165" fontId="27" fillId="3" borderId="91" xfId="0" applyFont="true" applyBorder="true" applyAlignment="true" applyProtection="false">
      <alignment horizontal="left" vertical="top" textRotation="0" wrapText="false" indent="0" shrinkToFit="false"/>
      <protection locked="true" hidden="false"/>
    </xf>
    <xf numFmtId="165" fontId="27" fillId="3" borderId="42" xfId="0" applyFont="true" applyBorder="true" applyAlignment="true" applyProtection="false">
      <alignment horizontal="left" vertical="top" textRotation="0" wrapText="false" indent="0" shrinkToFit="false"/>
      <protection locked="true" hidden="false"/>
    </xf>
    <xf numFmtId="165" fontId="30" fillId="3" borderId="10" xfId="0" applyFont="true" applyBorder="true" applyAlignment="true" applyProtection="false">
      <alignment horizontal="left" vertical="top" textRotation="0" wrapText="false" indent="0" shrinkToFit="false"/>
      <protection locked="true" hidden="false"/>
    </xf>
    <xf numFmtId="165" fontId="30" fillId="3" borderId="0" xfId="0" applyFont="true" applyBorder="false" applyAlignment="true" applyProtection="false">
      <alignment horizontal="left" vertical="top" textRotation="0" wrapText="false" indent="0" shrinkToFit="false"/>
      <protection locked="true" hidden="false"/>
    </xf>
    <xf numFmtId="165" fontId="30" fillId="3" borderId="92" xfId="0" applyFont="true" applyBorder="true" applyAlignment="true" applyProtection="false">
      <alignment horizontal="left" vertical="top" textRotation="0" wrapText="false" indent="0" shrinkToFit="false"/>
      <protection locked="true" hidden="false"/>
    </xf>
    <xf numFmtId="165" fontId="27" fillId="3" borderId="93" xfId="0" applyFont="true" applyBorder="true" applyAlignment="true" applyProtection="false">
      <alignment horizontal="left" vertical="top" textRotation="0" wrapText="false" indent="0" shrinkToFit="false"/>
      <protection locked="true" hidden="false"/>
    </xf>
    <xf numFmtId="165" fontId="27" fillId="3" borderId="60" xfId="0" applyFont="true" applyBorder="true" applyAlignment="true" applyProtection="false">
      <alignment horizontal="left" vertical="top" textRotation="0" wrapText="false" indent="0" shrinkToFit="false"/>
      <protection locked="true" hidden="false"/>
    </xf>
    <xf numFmtId="165" fontId="27" fillId="3" borderId="59" xfId="0" applyFont="true" applyBorder="true" applyAlignment="true" applyProtection="false">
      <alignment horizontal="left" vertical="top" textRotation="0" wrapText="false" indent="0" shrinkToFit="false"/>
      <protection locked="true" hidden="false"/>
    </xf>
    <xf numFmtId="165" fontId="30" fillId="3" borderId="58" xfId="0" applyFont="true" applyBorder="true" applyAlignment="true" applyProtection="false">
      <alignment horizontal="left" vertical="top" textRotation="0" wrapText="false" indent="0" shrinkToFit="false"/>
      <protection locked="true" hidden="false"/>
    </xf>
    <xf numFmtId="165" fontId="30" fillId="3" borderId="60" xfId="0" applyFont="true" applyBorder="true" applyAlignment="true" applyProtection="false">
      <alignment horizontal="left" vertical="top" textRotation="0" wrapText="false" indent="0" shrinkToFit="false"/>
      <protection locked="true" hidden="false"/>
    </xf>
    <xf numFmtId="165" fontId="30" fillId="3" borderId="94" xfId="0" applyFont="true" applyBorder="true" applyAlignment="true" applyProtection="false">
      <alignment horizontal="left" vertical="top" textRotation="0" wrapText="false" indent="0" shrinkToFit="false"/>
      <protection locked="true" hidden="false"/>
    </xf>
    <xf numFmtId="165" fontId="0" fillId="3" borderId="0" xfId="0" applyFont="false" applyBorder="false" applyAlignment="false" applyProtection="false">
      <alignment horizontal="general" vertical="bottom" textRotation="0" wrapText="false" indent="0" shrinkToFit="false"/>
      <protection locked="true" hidden="false"/>
    </xf>
    <xf numFmtId="165" fontId="0" fillId="3" borderId="95" xfId="0" applyFont="true" applyBorder="true" applyAlignment="false" applyProtection="false">
      <alignment horizontal="general" vertical="bottom" textRotation="0" wrapText="false" indent="0" shrinkToFit="false"/>
      <protection locked="true" hidden="false"/>
    </xf>
    <xf numFmtId="165" fontId="0" fillId="3" borderId="34" xfId="0" applyFont="true" applyBorder="true" applyAlignment="false" applyProtection="false">
      <alignment horizontal="general" vertical="bottom" textRotation="0" wrapText="false" indent="0" shrinkToFit="false"/>
      <protection locked="true" hidden="false"/>
    </xf>
    <xf numFmtId="165" fontId="0" fillId="3" borderId="96" xfId="0" applyFont="false" applyBorder="true" applyAlignment="false" applyProtection="false">
      <alignment horizontal="general" vertical="bottom" textRotation="0" wrapText="false" indent="0" shrinkToFit="false"/>
      <protection locked="true" hidden="false"/>
    </xf>
    <xf numFmtId="165" fontId="25" fillId="3" borderId="0" xfId="0" applyFont="true" applyBorder="false" applyAlignment="true" applyProtection="false">
      <alignment horizontal="general" vertical="top" textRotation="0" wrapText="false" indent="0" shrinkToFit="false"/>
      <protection locked="true" hidden="false"/>
    </xf>
    <xf numFmtId="165" fontId="25" fillId="3" borderId="92" xfId="0" applyFont="true" applyBorder="true" applyAlignment="true" applyProtection="false">
      <alignment horizontal="general" vertical="top" textRotation="0" wrapText="false" indent="0" shrinkToFit="false"/>
      <protection locked="true" hidden="false"/>
    </xf>
    <xf numFmtId="165" fontId="25" fillId="3" borderId="97" xfId="0" applyFont="true" applyBorder="true" applyAlignment="true" applyProtection="false">
      <alignment horizontal="general" vertical="top" textRotation="0" wrapText="false" indent="0" shrinkToFit="false"/>
      <protection locked="true" hidden="false"/>
    </xf>
    <xf numFmtId="165" fontId="25" fillId="3" borderId="74" xfId="0" applyFont="true" applyBorder="true" applyAlignment="true" applyProtection="false">
      <alignment horizontal="general" vertical="top" textRotation="0" wrapText="false" indent="0" shrinkToFit="false"/>
      <protection locked="true" hidden="false"/>
    </xf>
    <xf numFmtId="165" fontId="25" fillId="3" borderId="98" xfId="0" applyFont="true" applyBorder="true" applyAlignment="true" applyProtection="false">
      <alignment horizontal="general" vertical="top" textRotation="0" wrapText="false" indent="0" shrinkToFit="false"/>
      <protection locked="true" hidden="false"/>
    </xf>
    <xf numFmtId="165" fontId="7" fillId="3" borderId="0" xfId="0" applyFont="true" applyBorder="false" applyAlignment="true" applyProtection="false">
      <alignment horizontal="right"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5" fontId="32" fillId="0" borderId="0" xfId="32" applyFont="true" applyBorder="false" applyAlignment="true" applyProtection="false">
      <alignment horizontal="general" vertical="center" textRotation="0" wrapText="false" indent="0" shrinkToFit="false"/>
      <protection locked="true" hidden="false"/>
    </xf>
    <xf numFmtId="165" fontId="13" fillId="0" borderId="0" xfId="32" applyFont="true" applyBorder="false" applyAlignment="true" applyProtection="false">
      <alignment horizontal="general" vertical="center" textRotation="0" wrapText="false" indent="0" shrinkToFit="false"/>
      <protection locked="true" hidden="false"/>
    </xf>
    <xf numFmtId="165" fontId="13" fillId="0" borderId="0" xfId="32" applyFont="true" applyBorder="false" applyAlignment="true" applyProtection="false">
      <alignment horizontal="left" vertical="center" textRotation="0" wrapText="false" indent="0" shrinkToFit="false"/>
      <protection locked="true" hidden="false"/>
    </xf>
    <xf numFmtId="165" fontId="33" fillId="0" borderId="0" xfId="32" applyFont="true" applyBorder="false" applyAlignment="true" applyProtection="false">
      <alignment horizontal="left" vertical="center" textRotation="0" wrapText="false" indent="0" shrinkToFit="false"/>
      <protection locked="true" hidden="false"/>
    </xf>
    <xf numFmtId="165" fontId="33" fillId="0" borderId="0" xfId="32" applyFont="true" applyBorder="false" applyAlignment="true" applyProtection="false">
      <alignment horizontal="right" vertical="center" textRotation="0" wrapText="false" indent="0" shrinkToFit="false"/>
      <protection locked="true" hidden="false"/>
    </xf>
    <xf numFmtId="165" fontId="33" fillId="7" borderId="0" xfId="32" applyFont="true" applyBorder="true" applyAlignment="true" applyProtection="true">
      <alignment horizontal="center" vertical="center" textRotation="0" wrapText="false" indent="0" shrinkToFit="false"/>
      <protection locked="false" hidden="false"/>
    </xf>
    <xf numFmtId="165" fontId="34" fillId="0" borderId="0" xfId="32" applyFont="true" applyBorder="false" applyAlignment="true" applyProtection="false">
      <alignment horizontal="left" vertical="center" textRotation="0" wrapText="false" indent="0" shrinkToFit="false"/>
      <protection locked="true" hidden="false"/>
    </xf>
    <xf numFmtId="165" fontId="33" fillId="0" borderId="0" xfId="32" applyFont="true" applyBorder="false" applyAlignment="true" applyProtection="false">
      <alignment horizontal="general" vertical="center" textRotation="0" wrapText="false" indent="0" shrinkToFit="false"/>
      <protection locked="true" hidden="false"/>
    </xf>
    <xf numFmtId="165" fontId="33" fillId="2" borderId="0" xfId="32" applyFont="true" applyBorder="true" applyAlignment="true" applyProtection="true">
      <alignment horizontal="center" vertical="center" textRotation="0" wrapText="false" indent="0" shrinkToFit="false"/>
      <protection locked="false" hidden="false"/>
    </xf>
    <xf numFmtId="165" fontId="33" fillId="0" borderId="0" xfId="32" applyFont="true" applyBorder="true" applyAlignment="true" applyProtection="false">
      <alignment horizontal="center" vertical="center" textRotation="0" wrapText="false" indent="0" shrinkToFit="false"/>
      <protection locked="true" hidden="false"/>
    </xf>
    <xf numFmtId="165" fontId="34" fillId="0" borderId="0" xfId="32" applyFont="true" applyBorder="false" applyAlignment="true" applyProtection="false">
      <alignment horizontal="right" vertical="center" textRotation="0" wrapText="false" indent="0" shrinkToFit="false"/>
      <protection locked="true" hidden="false"/>
    </xf>
    <xf numFmtId="165" fontId="34" fillId="3" borderId="0" xfId="32" applyFont="true" applyBorder="false" applyAlignment="true" applyProtection="false">
      <alignment horizontal="center" vertical="center" textRotation="0" wrapText="false" indent="0" shrinkToFit="false"/>
      <protection locked="true" hidden="false"/>
    </xf>
    <xf numFmtId="165" fontId="34" fillId="3" borderId="0" xfId="32" applyFont="true" applyBorder="false" applyAlignment="true" applyProtection="false">
      <alignment horizontal="right" vertical="center" textRotation="0" wrapText="false" indent="0" shrinkToFit="false"/>
      <protection locked="true" hidden="false"/>
    </xf>
    <xf numFmtId="165" fontId="34" fillId="3" borderId="0" xfId="32" applyFont="true" applyBorder="false" applyAlignment="true" applyProtection="false">
      <alignment horizontal="general" vertical="center" textRotation="0" wrapText="false" indent="0" shrinkToFit="false"/>
      <protection locked="true" hidden="false"/>
    </xf>
    <xf numFmtId="165" fontId="34" fillId="0" borderId="0" xfId="32" applyFont="true" applyBorder="false" applyAlignment="true" applyProtection="false">
      <alignment horizontal="general" vertical="center" textRotation="0" wrapText="false" indent="0" shrinkToFit="false"/>
      <protection locked="true" hidden="false"/>
    </xf>
    <xf numFmtId="165" fontId="33" fillId="0" borderId="0" xfId="32" applyFont="true" applyBorder="false" applyAlignment="true" applyProtection="false">
      <alignment horizontal="center" vertical="center" textRotation="0" wrapText="false" indent="0" shrinkToFit="false"/>
      <protection locked="true" hidden="false"/>
    </xf>
    <xf numFmtId="165" fontId="13" fillId="0" borderId="0" xfId="32" applyFont="true" applyBorder="false" applyAlignment="true" applyProtection="false">
      <alignment horizontal="center" vertical="center" textRotation="0" wrapText="false" indent="0" shrinkToFit="false"/>
      <protection locked="true" hidden="false"/>
    </xf>
    <xf numFmtId="165" fontId="13" fillId="7" borderId="1" xfId="32" applyFont="true" applyBorder="true" applyAlignment="true" applyProtection="true">
      <alignment horizontal="center" vertical="center" textRotation="0" wrapText="false" indent="0" shrinkToFit="false"/>
      <protection locked="false" hidden="false"/>
    </xf>
    <xf numFmtId="165" fontId="13" fillId="3" borderId="0" xfId="32" applyFont="true" applyBorder="false" applyAlignment="true" applyProtection="false">
      <alignment horizontal="general" vertical="center" textRotation="0" wrapText="false" indent="0" shrinkToFit="false"/>
      <protection locked="true" hidden="false"/>
    </xf>
    <xf numFmtId="165" fontId="33" fillId="3" borderId="0" xfId="32" applyFont="true" applyBorder="false" applyAlignment="true" applyProtection="false">
      <alignment horizontal="right" vertical="center" textRotation="0" wrapText="false" indent="0" shrinkToFit="false"/>
      <protection locked="true" hidden="false"/>
    </xf>
    <xf numFmtId="165" fontId="33" fillId="3" borderId="0" xfId="32" applyFont="true" applyBorder="false" applyAlignment="true" applyProtection="false">
      <alignment horizontal="general" vertical="center" textRotation="0" wrapText="false" indent="0" shrinkToFit="false"/>
      <protection locked="true" hidden="false"/>
    </xf>
    <xf numFmtId="165" fontId="33" fillId="3" borderId="0" xfId="32" applyFont="true" applyBorder="false" applyAlignment="true" applyProtection="false">
      <alignment horizontal="center" vertical="center" textRotation="0" wrapText="false" indent="0" shrinkToFit="false"/>
      <protection locked="true" hidden="false"/>
    </xf>
    <xf numFmtId="165" fontId="13" fillId="3" borderId="0" xfId="32" applyFont="true" applyBorder="false" applyAlignment="true" applyProtection="false">
      <alignment horizontal="center" vertical="center" textRotation="0" wrapText="false" indent="0" shrinkToFit="false"/>
      <protection locked="true" hidden="false"/>
    </xf>
    <xf numFmtId="165" fontId="21" fillId="3" borderId="0" xfId="32" applyFont="true" applyBorder="false" applyAlignment="true" applyProtection="false">
      <alignment horizontal="center" vertical="center" textRotation="0" wrapText="false" indent="0" shrinkToFit="false"/>
      <protection locked="true" hidden="false"/>
    </xf>
    <xf numFmtId="165" fontId="21" fillId="0" borderId="0" xfId="32" applyFont="true" applyBorder="false" applyAlignment="true" applyProtection="false">
      <alignment horizontal="general" vertical="center" textRotation="0" wrapText="false" indent="0" shrinkToFit="false"/>
      <protection locked="true" hidden="false"/>
    </xf>
    <xf numFmtId="165" fontId="13" fillId="2" borderId="1" xfId="32" applyFont="true" applyBorder="true" applyAlignment="true" applyProtection="true">
      <alignment horizontal="center" vertical="center" textRotation="0" wrapText="false" indent="0" shrinkToFit="false"/>
      <protection locked="false" hidden="false"/>
    </xf>
    <xf numFmtId="169" fontId="13" fillId="3" borderId="0" xfId="32" applyFont="true" applyBorder="false" applyAlignment="true" applyProtection="false">
      <alignment horizontal="general" vertical="center" textRotation="0" wrapText="false" indent="0" shrinkToFit="false"/>
      <protection locked="true" hidden="false"/>
    </xf>
    <xf numFmtId="169" fontId="13" fillId="3" borderId="0" xfId="32" applyFont="true" applyBorder="false" applyAlignment="true" applyProtection="false">
      <alignment horizontal="center" vertical="center" textRotation="0" wrapText="false" indent="0" shrinkToFit="false"/>
      <protection locked="true" hidden="false"/>
    </xf>
    <xf numFmtId="170" fontId="13" fillId="3" borderId="0" xfId="32" applyFont="true" applyBorder="false" applyAlignment="true" applyProtection="false">
      <alignment horizontal="general" vertical="center" textRotation="0" wrapText="false" indent="0" shrinkToFit="false"/>
      <protection locked="true" hidden="false"/>
    </xf>
    <xf numFmtId="165" fontId="13" fillId="3" borderId="0" xfId="32" applyFont="true" applyBorder="false" applyAlignment="true" applyProtection="false">
      <alignment horizontal="left" vertical="center" textRotation="0" wrapText="false" indent="0" shrinkToFit="false"/>
      <protection locked="true" hidden="false"/>
    </xf>
    <xf numFmtId="165" fontId="21" fillId="0" borderId="0" xfId="32" applyFont="true" applyBorder="false" applyAlignment="true" applyProtection="false">
      <alignment horizontal="left" vertical="center" textRotation="0" wrapText="false" indent="0" shrinkToFit="false"/>
      <protection locked="true" hidden="false"/>
    </xf>
    <xf numFmtId="165" fontId="13" fillId="0" borderId="0" xfId="32" applyFont="true" applyBorder="false" applyAlignment="true" applyProtection="false">
      <alignment horizontal="right" vertical="center" textRotation="0" wrapText="false" indent="0" shrinkToFit="false"/>
      <protection locked="true" hidden="false"/>
    </xf>
    <xf numFmtId="165" fontId="13" fillId="3" borderId="1" xfId="32" applyFont="true" applyBorder="true" applyAlignment="true" applyProtection="false">
      <alignment horizontal="center" vertical="center" textRotation="0" wrapText="false" indent="0" shrinkToFit="false"/>
      <protection locked="true" hidden="false"/>
    </xf>
    <xf numFmtId="165" fontId="32" fillId="0" borderId="0" xfId="32" applyFont="true" applyBorder="false" applyAlignment="true" applyProtection="false">
      <alignment horizontal="left" vertical="center" textRotation="0" wrapText="false" indent="0" shrinkToFit="false"/>
      <protection locked="true" hidden="false"/>
    </xf>
    <xf numFmtId="165" fontId="32" fillId="0" borderId="0" xfId="32" applyFont="true" applyBorder="false" applyAlignment="true" applyProtection="false">
      <alignment horizontal="right" vertical="center" textRotation="0" wrapText="false" indent="0" shrinkToFit="false"/>
      <protection locked="true" hidden="false"/>
    </xf>
    <xf numFmtId="165" fontId="13" fillId="0" borderId="99" xfId="32" applyFont="true" applyBorder="true" applyAlignment="true" applyProtection="false">
      <alignment horizontal="center" vertical="center" textRotation="0" wrapText="false" indent="0" shrinkToFit="false"/>
      <protection locked="true" hidden="false"/>
    </xf>
    <xf numFmtId="165" fontId="13" fillId="0" borderId="100" xfId="32" applyFont="true" applyBorder="true" applyAlignment="true" applyProtection="false">
      <alignment horizontal="center" vertical="center" textRotation="0" wrapText="true" indent="0" shrinkToFit="false"/>
      <protection locked="true" hidden="false"/>
    </xf>
    <xf numFmtId="165" fontId="13" fillId="0" borderId="101" xfId="32" applyFont="true" applyBorder="true" applyAlignment="true" applyProtection="false">
      <alignment horizontal="center" vertical="center" textRotation="0" wrapText="true" indent="0" shrinkToFit="false"/>
      <protection locked="true" hidden="false"/>
    </xf>
    <xf numFmtId="165" fontId="13" fillId="0" borderId="102" xfId="32" applyFont="true" applyBorder="true" applyAlignment="true" applyProtection="false">
      <alignment horizontal="center" vertical="center" textRotation="0" wrapText="true" indent="0" shrinkToFit="false"/>
      <protection locked="true" hidden="false"/>
    </xf>
    <xf numFmtId="165" fontId="13" fillId="0" borderId="103" xfId="32" applyFont="true" applyBorder="true" applyAlignment="true" applyProtection="false">
      <alignment horizontal="center" vertical="center" textRotation="0" wrapText="false" indent="0" shrinkToFit="false"/>
      <protection locked="true" hidden="false"/>
    </xf>
    <xf numFmtId="165" fontId="32" fillId="0" borderId="99" xfId="32" applyFont="true" applyBorder="true" applyAlignment="true" applyProtection="false">
      <alignment horizontal="center" vertical="center" textRotation="0" wrapText="true" indent="0" shrinkToFit="false"/>
      <protection locked="true" hidden="false"/>
    </xf>
    <xf numFmtId="165" fontId="13" fillId="0" borderId="104" xfId="32" applyFont="true" applyBorder="true" applyAlignment="true" applyProtection="false">
      <alignment horizontal="center" vertical="center" textRotation="0" wrapText="true" indent="0" shrinkToFit="false"/>
      <protection locked="true" hidden="false"/>
    </xf>
    <xf numFmtId="165" fontId="13" fillId="0" borderId="80" xfId="32" applyFont="true" applyBorder="true" applyAlignment="true" applyProtection="false">
      <alignment horizontal="center" vertical="center" textRotation="0" wrapText="false" indent="0" shrinkToFit="false"/>
      <protection locked="true" hidden="false"/>
    </xf>
    <xf numFmtId="165" fontId="21" fillId="0" borderId="90" xfId="32" applyFont="true" applyBorder="true" applyAlignment="true" applyProtection="false">
      <alignment horizontal="center" vertical="center" textRotation="0" wrapText="false" indent="0" shrinkToFit="false"/>
      <protection locked="true" hidden="false"/>
    </xf>
    <xf numFmtId="165" fontId="21" fillId="0" borderId="1" xfId="32" applyFont="true" applyBorder="true" applyAlignment="true" applyProtection="false">
      <alignment horizontal="center" vertical="center" textRotation="0" wrapText="false" indent="0" shrinkToFit="false"/>
      <protection locked="true" hidden="false"/>
    </xf>
    <xf numFmtId="165" fontId="21" fillId="0" borderId="82" xfId="32" applyFont="true" applyBorder="true" applyAlignment="true" applyProtection="false">
      <alignment horizontal="center" vertical="center" textRotation="0" wrapText="false" indent="0" shrinkToFit="false"/>
      <protection locked="true" hidden="false"/>
    </xf>
    <xf numFmtId="165" fontId="13" fillId="0" borderId="82" xfId="32" applyFont="true" applyBorder="true" applyAlignment="true" applyProtection="false">
      <alignment horizontal="center" vertical="center" textRotation="0" wrapText="false" indent="0" shrinkToFit="false"/>
      <protection locked="true" hidden="false"/>
    </xf>
    <xf numFmtId="165" fontId="21" fillId="0" borderId="105" xfId="32" applyFont="true" applyBorder="true" applyAlignment="true" applyProtection="false">
      <alignment horizontal="center" vertical="center" textRotation="0" wrapText="true" indent="0" shrinkToFit="false"/>
      <protection locked="true" hidden="false"/>
    </xf>
    <xf numFmtId="165" fontId="21" fillId="0" borderId="106" xfId="32" applyFont="true" applyBorder="true" applyAlignment="true" applyProtection="false">
      <alignment horizontal="center" vertical="center" textRotation="0" wrapText="true" indent="0" shrinkToFit="false"/>
      <protection locked="true" hidden="false"/>
    </xf>
    <xf numFmtId="165" fontId="21" fillId="0" borderId="107" xfId="32" applyFont="true" applyBorder="true" applyAlignment="true" applyProtection="false">
      <alignment horizontal="center" vertical="center" textRotation="0" wrapText="true" indent="0" shrinkToFit="false"/>
      <protection locked="true" hidden="false"/>
    </xf>
    <xf numFmtId="165" fontId="13" fillId="0" borderId="106" xfId="32" applyFont="true" applyBorder="true" applyAlignment="true" applyProtection="false">
      <alignment horizontal="center" vertical="center" textRotation="0" wrapText="true" indent="0" shrinkToFit="false"/>
      <protection locked="true" hidden="false"/>
    </xf>
    <xf numFmtId="165" fontId="13" fillId="0" borderId="89" xfId="32" applyFont="true" applyBorder="true" applyAlignment="true" applyProtection="false">
      <alignment horizontal="general" vertical="center" textRotation="0" wrapText="false" indent="0" shrinkToFit="false"/>
      <protection locked="true" hidden="false"/>
    </xf>
    <xf numFmtId="165" fontId="32" fillId="7" borderId="75" xfId="32" applyFont="true" applyBorder="true" applyAlignment="true" applyProtection="true">
      <alignment horizontal="center" vertical="center" textRotation="0" wrapText="true" indent="0" shrinkToFit="false"/>
      <protection locked="false" hidden="false"/>
    </xf>
    <xf numFmtId="165" fontId="13" fillId="7" borderId="108" xfId="32" applyFont="true" applyBorder="true" applyAlignment="true" applyProtection="true">
      <alignment horizontal="center" vertical="center" textRotation="0" wrapText="true" indent="0" shrinkToFit="false"/>
      <protection locked="false" hidden="false"/>
    </xf>
    <xf numFmtId="165" fontId="13" fillId="7" borderId="108" xfId="32" applyFont="true" applyBorder="true" applyAlignment="true" applyProtection="true">
      <alignment horizontal="center" vertical="center" textRotation="0" wrapText="false" indent="0" shrinkToFit="true"/>
      <protection locked="false" hidden="false"/>
    </xf>
    <xf numFmtId="165" fontId="13" fillId="2" borderId="76" xfId="32" applyFont="true" applyBorder="true" applyAlignment="true" applyProtection="true">
      <alignment horizontal="center" vertical="center" textRotation="0" wrapText="true" indent="0" shrinkToFit="false"/>
      <protection locked="false" hidden="false"/>
    </xf>
    <xf numFmtId="171" fontId="13" fillId="2" borderId="109" xfId="32" applyFont="true" applyBorder="true" applyAlignment="true" applyProtection="true">
      <alignment horizontal="center" vertical="center" textRotation="0" wrapText="false" indent="0" shrinkToFit="true"/>
      <protection locked="false" hidden="false"/>
    </xf>
    <xf numFmtId="171" fontId="13" fillId="2" borderId="110" xfId="32" applyFont="true" applyBorder="true" applyAlignment="true" applyProtection="true">
      <alignment horizontal="center" vertical="center" textRotation="0" wrapText="false" indent="0" shrinkToFit="true"/>
      <protection locked="false" hidden="false"/>
    </xf>
    <xf numFmtId="171" fontId="13" fillId="2" borderId="111" xfId="32" applyFont="true" applyBorder="true" applyAlignment="true" applyProtection="true">
      <alignment horizontal="center" vertical="center" textRotation="0" wrapText="false" indent="0" shrinkToFit="true"/>
      <protection locked="false" hidden="false"/>
    </xf>
    <xf numFmtId="171" fontId="33" fillId="3" borderId="89" xfId="32" applyFont="true" applyBorder="true" applyAlignment="true" applyProtection="false">
      <alignment horizontal="center" vertical="center" textRotation="0" wrapText="true" indent="0" shrinkToFit="false"/>
      <protection locked="true" hidden="false"/>
    </xf>
    <xf numFmtId="171" fontId="33" fillId="3" borderId="89" xfId="24" applyFont="true" applyBorder="true" applyAlignment="true" applyProtection="true">
      <alignment horizontal="center" vertical="center" textRotation="0" wrapText="true" indent="0" shrinkToFit="false"/>
      <protection locked="true" hidden="false"/>
    </xf>
    <xf numFmtId="165" fontId="13" fillId="2" borderId="89" xfId="32" applyFont="true" applyBorder="true" applyAlignment="true" applyProtection="true">
      <alignment horizontal="left" vertical="center" textRotation="0" wrapText="true" indent="0" shrinkToFit="false"/>
      <protection locked="false" hidden="false"/>
    </xf>
    <xf numFmtId="165" fontId="13" fillId="0" borderId="80" xfId="32" applyFont="true" applyBorder="true" applyAlignment="true" applyProtection="false">
      <alignment horizontal="general" vertical="center" textRotation="0" wrapText="false" indent="0" shrinkToFit="false"/>
      <protection locked="true" hidden="false"/>
    </xf>
    <xf numFmtId="165" fontId="32" fillId="7" borderId="90" xfId="32" applyFont="true" applyBorder="true" applyAlignment="true" applyProtection="true">
      <alignment horizontal="center" vertical="center" textRotation="0" wrapText="true" indent="0" shrinkToFit="false"/>
      <protection locked="false" hidden="false"/>
    </xf>
    <xf numFmtId="165" fontId="13" fillId="7" borderId="1" xfId="32" applyFont="true" applyBorder="true" applyAlignment="true" applyProtection="true">
      <alignment horizontal="center" vertical="center" textRotation="0" wrapText="true" indent="0" shrinkToFit="false"/>
      <protection locked="false" hidden="false"/>
    </xf>
    <xf numFmtId="165" fontId="13" fillId="7" borderId="1" xfId="32" applyFont="true" applyBorder="true" applyAlignment="true" applyProtection="true">
      <alignment horizontal="center" vertical="center" textRotation="0" wrapText="false" indent="0" shrinkToFit="true"/>
      <protection locked="false" hidden="false"/>
    </xf>
    <xf numFmtId="165" fontId="13" fillId="2" borderId="82" xfId="32" applyFont="true" applyBorder="true" applyAlignment="true" applyProtection="true">
      <alignment horizontal="center" vertical="center" textRotation="0" wrapText="true" indent="0" shrinkToFit="false"/>
      <protection locked="false" hidden="false"/>
    </xf>
    <xf numFmtId="171" fontId="13" fillId="2" borderId="77" xfId="32" applyFont="true" applyBorder="true" applyAlignment="true" applyProtection="true">
      <alignment horizontal="center" vertical="center" textRotation="0" wrapText="false" indent="0" shrinkToFit="true"/>
      <protection locked="false" hidden="false"/>
    </xf>
    <xf numFmtId="171" fontId="13" fillId="2" borderId="4" xfId="32" applyFont="true" applyBorder="true" applyAlignment="true" applyProtection="true">
      <alignment horizontal="center" vertical="center" textRotation="0" wrapText="false" indent="0" shrinkToFit="true"/>
      <protection locked="false" hidden="false"/>
    </xf>
    <xf numFmtId="171" fontId="13" fillId="2" borderId="84" xfId="32" applyFont="true" applyBorder="true" applyAlignment="true" applyProtection="true">
      <alignment horizontal="center" vertical="center" textRotation="0" wrapText="false" indent="0" shrinkToFit="true"/>
      <protection locked="false" hidden="false"/>
    </xf>
    <xf numFmtId="171" fontId="33" fillId="3" borderId="80" xfId="32" applyFont="true" applyBorder="true" applyAlignment="true" applyProtection="false">
      <alignment horizontal="center" vertical="center" textRotation="0" wrapText="true" indent="0" shrinkToFit="false"/>
      <protection locked="true" hidden="false"/>
    </xf>
    <xf numFmtId="171" fontId="33" fillId="3" borderId="80" xfId="24" applyFont="true" applyBorder="true" applyAlignment="true" applyProtection="true">
      <alignment horizontal="center" vertical="center" textRotation="0" wrapText="true" indent="0" shrinkToFit="false"/>
      <protection locked="true" hidden="false"/>
    </xf>
    <xf numFmtId="165" fontId="13" fillId="2" borderId="80" xfId="32" applyFont="true" applyBorder="true" applyAlignment="true" applyProtection="true">
      <alignment horizontal="left" vertical="center" textRotation="0" wrapText="true" indent="0" shrinkToFit="false"/>
      <protection locked="false" hidden="false"/>
    </xf>
    <xf numFmtId="165" fontId="13" fillId="0" borderId="112" xfId="32" applyFont="true" applyBorder="true" applyAlignment="true" applyProtection="false">
      <alignment horizontal="general" vertical="center" textRotation="0" wrapText="false" indent="0" shrinkToFit="false"/>
      <protection locked="true" hidden="false"/>
    </xf>
    <xf numFmtId="165" fontId="32" fillId="7" borderId="105" xfId="32" applyFont="true" applyBorder="true" applyAlignment="true" applyProtection="true">
      <alignment horizontal="center" vertical="center" textRotation="0" wrapText="true" indent="0" shrinkToFit="false"/>
      <protection locked="false" hidden="false"/>
    </xf>
    <xf numFmtId="165" fontId="13" fillId="7" borderId="106" xfId="32" applyFont="true" applyBorder="true" applyAlignment="true" applyProtection="true">
      <alignment horizontal="center" vertical="center" textRotation="0" wrapText="true" indent="0" shrinkToFit="false"/>
      <protection locked="false" hidden="false"/>
    </xf>
    <xf numFmtId="165" fontId="13" fillId="7" borderId="106" xfId="32" applyFont="true" applyBorder="true" applyAlignment="true" applyProtection="true">
      <alignment horizontal="center" vertical="center" textRotation="0" wrapText="false" indent="0" shrinkToFit="true"/>
      <protection locked="false" hidden="false"/>
    </xf>
    <xf numFmtId="165" fontId="13" fillId="2" borderId="107" xfId="32" applyFont="true" applyBorder="true" applyAlignment="true" applyProtection="true">
      <alignment horizontal="center" vertical="center" textRotation="0" wrapText="true" indent="0" shrinkToFit="false"/>
      <protection locked="false" hidden="false"/>
    </xf>
    <xf numFmtId="171" fontId="13" fillId="2" borderId="105" xfId="32" applyFont="true" applyBorder="true" applyAlignment="true" applyProtection="true">
      <alignment horizontal="center" vertical="center" textRotation="0" wrapText="false" indent="0" shrinkToFit="true"/>
      <protection locked="false" hidden="false"/>
    </xf>
    <xf numFmtId="171" fontId="13" fillId="2" borderId="106" xfId="32" applyFont="true" applyBorder="true" applyAlignment="true" applyProtection="true">
      <alignment horizontal="center" vertical="center" textRotation="0" wrapText="false" indent="0" shrinkToFit="true"/>
      <protection locked="false" hidden="false"/>
    </xf>
    <xf numFmtId="171" fontId="13" fillId="2" borderId="107" xfId="32" applyFont="true" applyBorder="true" applyAlignment="true" applyProtection="true">
      <alignment horizontal="center" vertical="center" textRotation="0" wrapText="false" indent="0" shrinkToFit="true"/>
      <protection locked="false" hidden="false"/>
    </xf>
    <xf numFmtId="171" fontId="33" fillId="3" borderId="112" xfId="32" applyFont="true" applyBorder="true" applyAlignment="true" applyProtection="false">
      <alignment horizontal="center" vertical="center" textRotation="0" wrapText="true" indent="0" shrinkToFit="false"/>
      <protection locked="true" hidden="false"/>
    </xf>
    <xf numFmtId="171" fontId="33" fillId="3" borderId="112" xfId="24" applyFont="true" applyBorder="true" applyAlignment="true" applyProtection="true">
      <alignment horizontal="center" vertical="center" textRotation="0" wrapText="true" indent="0" shrinkToFit="false"/>
      <protection locked="true" hidden="false"/>
    </xf>
    <xf numFmtId="165" fontId="13" fillId="2" borderId="112" xfId="32" applyFont="true" applyBorder="true" applyAlignment="true" applyProtection="true">
      <alignment horizontal="left" vertical="center" textRotation="0" wrapText="true" indent="0" shrinkToFit="false"/>
      <protection locked="false" hidden="false"/>
    </xf>
    <xf numFmtId="165" fontId="35" fillId="0" borderId="0" xfId="32" applyFont="true" applyBorder="false" applyAlignment="true" applyProtection="false">
      <alignment horizontal="general" vertical="center" textRotation="0" wrapText="false" indent="0" shrinkToFit="false"/>
      <protection locked="true" hidden="false"/>
    </xf>
    <xf numFmtId="165" fontId="32" fillId="0" borderId="0" xfId="32" applyFont="true" applyBorder="false" applyAlignment="true" applyProtection="false">
      <alignment horizontal="general" vertical="center" textRotation="0" wrapText="false" indent="0" shrinkToFit="true"/>
      <protection locked="true" hidden="false"/>
    </xf>
    <xf numFmtId="165" fontId="11" fillId="0" borderId="0" xfId="32" applyFont="true" applyBorder="false" applyAlignment="true" applyProtection="false">
      <alignment horizontal="general" vertical="center" textRotation="0" wrapText="false" indent="0" shrinkToFit="true"/>
      <protection locked="true" hidden="false"/>
    </xf>
    <xf numFmtId="165" fontId="21" fillId="0" borderId="0" xfId="32" applyFont="true" applyBorder="false" applyAlignment="true" applyProtection="false">
      <alignment horizontal="general" vertical="center" textRotation="0" wrapText="false" indent="0" shrinkToFit="true"/>
      <protection locked="true" hidden="false"/>
    </xf>
    <xf numFmtId="165" fontId="21" fillId="3" borderId="0" xfId="32" applyFont="true" applyBorder="false" applyAlignment="true" applyProtection="false">
      <alignment horizontal="general" vertical="center" textRotation="0" wrapText="false" indent="0" shrinkToFit="false"/>
      <protection locked="true" hidden="false"/>
    </xf>
    <xf numFmtId="165" fontId="21" fillId="3" borderId="0" xfId="32" applyFont="true" applyBorder="false" applyAlignment="true" applyProtection="false">
      <alignment horizontal="left" vertical="center" textRotation="0" wrapText="false" indent="0" shrinkToFit="false"/>
      <protection locked="true" hidden="false"/>
    </xf>
    <xf numFmtId="165" fontId="21" fillId="0" borderId="60" xfId="32" applyFont="true" applyBorder="true" applyAlignment="true" applyProtection="false">
      <alignment horizontal="right" vertical="center" textRotation="0" wrapText="false" indent="0" shrinkToFit="false"/>
      <protection locked="true" hidden="false"/>
    </xf>
    <xf numFmtId="165" fontId="21" fillId="0" borderId="60" xfId="32" applyFont="true" applyBorder="true" applyAlignment="true" applyProtection="false">
      <alignment horizontal="center" vertical="center" textRotation="0" wrapText="false" indent="0" shrinkToFit="false"/>
      <protection locked="true" hidden="false"/>
    </xf>
    <xf numFmtId="165" fontId="21" fillId="0" borderId="0" xfId="32" applyFont="true" applyBorder="true" applyAlignment="true" applyProtection="false">
      <alignment horizontal="center" vertical="center" textRotation="0" wrapText="false" indent="0" shrinkToFit="false"/>
      <protection locked="true" hidden="false"/>
    </xf>
    <xf numFmtId="165" fontId="32" fillId="0" borderId="0" xfId="32" applyFont="true" applyBorder="true" applyAlignment="true" applyProtection="false">
      <alignment horizontal="center" vertical="center" textRotation="0" wrapText="true" indent="0" shrinkToFit="false"/>
      <protection locked="true" hidden="false"/>
    </xf>
    <xf numFmtId="165" fontId="21" fillId="0" borderId="0" xfId="32" applyFont="true" applyBorder="false" applyAlignment="true" applyProtection="false">
      <alignment horizontal="center" vertical="center" textRotation="0" wrapText="false" indent="0" shrinkToFit="false"/>
      <protection locked="true" hidden="false"/>
    </xf>
    <xf numFmtId="170" fontId="21" fillId="3" borderId="0" xfId="32" applyFont="true" applyBorder="true" applyAlignment="true" applyProtection="false">
      <alignment horizontal="center" vertical="center" textRotation="0" wrapText="false" indent="0" shrinkToFit="false"/>
      <protection locked="true" hidden="false"/>
    </xf>
    <xf numFmtId="165" fontId="34" fillId="0" borderId="1" xfId="32" applyFont="true" applyBorder="true" applyAlignment="true" applyProtection="false">
      <alignment horizontal="center" vertical="center" textRotation="0" wrapText="false" indent="0" shrinkToFit="false"/>
      <protection locked="true" hidden="false"/>
    </xf>
    <xf numFmtId="172" fontId="21" fillId="0" borderId="1" xfId="32" applyFont="true" applyBorder="true" applyAlignment="true" applyProtection="false">
      <alignment horizontal="center" vertical="center" textRotation="0" wrapText="false" indent="0" shrinkToFit="false"/>
      <protection locked="true" hidden="false"/>
    </xf>
    <xf numFmtId="173" fontId="21" fillId="3" borderId="0" xfId="32" applyFont="true" applyBorder="false" applyAlignment="true" applyProtection="false">
      <alignment horizontal="center" vertical="center" textRotation="0" wrapText="false" indent="0" shrinkToFit="false"/>
      <protection locked="true" hidden="false"/>
    </xf>
    <xf numFmtId="173" fontId="21" fillId="3" borderId="0" xfId="32" applyFont="true" applyBorder="true" applyAlignment="true" applyProtection="false">
      <alignment horizontal="center" vertical="center" textRotation="0" wrapText="false" indent="0" shrinkToFit="false"/>
      <protection locked="true" hidden="false"/>
    </xf>
    <xf numFmtId="174" fontId="21" fillId="2" borderId="1" xfId="24" applyFont="true" applyBorder="true" applyAlignment="true" applyProtection="true">
      <alignment horizontal="right" vertical="center" textRotation="0" wrapText="false" indent="0" shrinkToFit="false"/>
      <protection locked="false" hidden="false"/>
    </xf>
    <xf numFmtId="174" fontId="21" fillId="0" borderId="1" xfId="24" applyFont="true" applyBorder="true" applyAlignment="true" applyProtection="true">
      <alignment horizontal="right" vertical="center" textRotation="0" wrapText="false" indent="0" shrinkToFit="false"/>
      <protection locked="true" hidden="false"/>
    </xf>
    <xf numFmtId="165" fontId="21" fillId="0" borderId="1" xfId="32" applyFont="true" applyBorder="true" applyAlignment="true" applyProtection="false">
      <alignment horizontal="right" vertical="center" textRotation="0" wrapText="false" indent="0" shrinkToFit="false"/>
      <protection locked="true" hidden="false"/>
    </xf>
    <xf numFmtId="175" fontId="21" fillId="0" borderId="1" xfId="24" applyFont="true" applyBorder="true" applyAlignment="true" applyProtection="true">
      <alignment horizontal="right" vertical="center" textRotation="0" wrapText="false" indent="0" shrinkToFit="false"/>
      <protection locked="true" hidden="false"/>
    </xf>
    <xf numFmtId="165" fontId="21" fillId="2" borderId="1" xfId="32" applyFont="true" applyBorder="true" applyAlignment="true" applyProtection="true">
      <alignment horizontal="right" vertical="center" textRotation="0" wrapText="false" indent="0" shrinkToFit="false"/>
      <protection locked="false" hidden="false"/>
    </xf>
    <xf numFmtId="170" fontId="21" fillId="2" borderId="1" xfId="32" applyFont="true" applyBorder="true" applyAlignment="true" applyProtection="true">
      <alignment horizontal="right" vertical="center" textRotation="0" wrapText="false" indent="0" shrinkToFit="false"/>
      <protection locked="false" hidden="false"/>
    </xf>
    <xf numFmtId="165" fontId="21" fillId="3" borderId="0" xfId="32" applyFont="true" applyBorder="true" applyAlignment="true" applyProtection="false">
      <alignment horizontal="center" vertical="center" textRotation="0" wrapText="true" indent="0" shrinkToFit="false"/>
      <protection locked="true" hidden="false"/>
    </xf>
    <xf numFmtId="165" fontId="21" fillId="3" borderId="0" xfId="32" applyFont="true" applyBorder="true" applyAlignment="true" applyProtection="false">
      <alignment horizontal="center" vertical="center" textRotation="0" wrapText="false" indent="0" shrinkToFit="false"/>
      <protection locked="true" hidden="false"/>
    </xf>
    <xf numFmtId="175" fontId="21" fillId="2" borderId="1" xfId="24" applyFont="true" applyBorder="true" applyAlignment="true" applyProtection="true">
      <alignment horizontal="right" vertical="center" textRotation="0" wrapText="false" indent="0" shrinkToFit="false"/>
      <protection locked="false" hidden="false"/>
    </xf>
    <xf numFmtId="175" fontId="21" fillId="3" borderId="0" xfId="24" applyFont="true" applyBorder="true" applyAlignment="true" applyProtection="true">
      <alignment horizontal="right" vertical="center" textRotation="0" wrapText="false" indent="0" shrinkToFit="false"/>
      <protection locked="true" hidden="false"/>
    </xf>
    <xf numFmtId="165" fontId="21" fillId="3" borderId="0" xfId="32" applyFont="true" applyBorder="true" applyAlignment="true" applyProtection="false">
      <alignment horizontal="right" vertical="center" textRotation="0" wrapText="false" indent="0" shrinkToFit="false"/>
      <protection locked="true" hidden="false"/>
    </xf>
    <xf numFmtId="165" fontId="21" fillId="0" borderId="10" xfId="32" applyFont="true" applyBorder="true" applyAlignment="true" applyProtection="false">
      <alignment horizontal="center" vertical="center" textRotation="0" wrapText="false" indent="0" shrinkToFit="false"/>
      <protection locked="true" hidden="false"/>
    </xf>
    <xf numFmtId="170" fontId="21" fillId="0" borderId="1" xfId="32" applyFont="true" applyBorder="true" applyAlignment="true" applyProtection="false">
      <alignment horizontal="right" vertical="center" textRotation="0" wrapText="false" indent="0" shrinkToFit="false"/>
      <protection locked="true" hidden="false"/>
    </xf>
    <xf numFmtId="170" fontId="21" fillId="3" borderId="0" xfId="32" applyFont="true" applyBorder="true" applyAlignment="true" applyProtection="false">
      <alignment horizontal="right" vertical="center" textRotation="0" wrapText="false" indent="0" shrinkToFit="false"/>
      <protection locked="true" hidden="false"/>
    </xf>
    <xf numFmtId="174" fontId="21" fillId="0" borderId="1" xfId="32" applyFont="true" applyBorder="true" applyAlignment="true" applyProtection="false">
      <alignment horizontal="center" vertical="center" textRotation="0" wrapText="false" indent="0" shrinkToFit="false"/>
      <protection locked="true" hidden="false"/>
    </xf>
    <xf numFmtId="165" fontId="21" fillId="0" borderId="0" xfId="32" applyFont="true" applyBorder="false" applyAlignment="true" applyProtection="false">
      <alignment horizontal="right" vertical="center" textRotation="0" wrapText="false" indent="0" shrinkToFit="false"/>
      <protection locked="true" hidden="false"/>
    </xf>
    <xf numFmtId="165" fontId="21" fillId="2" borderId="1" xfId="32" applyFont="true" applyBorder="true" applyAlignment="true" applyProtection="true">
      <alignment horizontal="center" vertical="center" textRotation="0" wrapText="false" indent="0" shrinkToFit="false"/>
      <protection locked="false" hidden="false"/>
    </xf>
    <xf numFmtId="165" fontId="36" fillId="0" borderId="0" xfId="32" applyFont="true" applyBorder="false" applyAlignment="true" applyProtection="false">
      <alignment horizontal="general" vertical="center" textRotation="0" wrapText="false" indent="0" shrinkToFit="false"/>
      <protection locked="true" hidden="false"/>
    </xf>
    <xf numFmtId="165" fontId="21" fillId="3" borderId="0" xfId="32" applyFont="true" applyBorder="false" applyAlignment="true" applyProtection="false">
      <alignment horizontal="right" vertical="center" textRotation="0" wrapText="false" indent="0" shrinkToFit="false"/>
      <protection locked="true" hidden="false"/>
    </xf>
    <xf numFmtId="165" fontId="21" fillId="0" borderId="0" xfId="32" applyFont="true" applyBorder="false" applyAlignment="true" applyProtection="false">
      <alignment horizontal="left" vertical="bottom" textRotation="0" wrapText="false" indent="0" shrinkToFit="false"/>
      <protection locked="true" hidden="false"/>
    </xf>
    <xf numFmtId="165" fontId="21" fillId="0" borderId="0" xfId="32" applyFont="true" applyBorder="false" applyAlignment="true" applyProtection="false">
      <alignment horizontal="center" vertical="bottom" textRotation="0" wrapText="false" indent="0" shrinkToFit="false"/>
      <protection locked="true" hidden="false"/>
    </xf>
    <xf numFmtId="165" fontId="21" fillId="0" borderId="60" xfId="32" applyFont="true" applyBorder="true" applyAlignment="true" applyProtection="false">
      <alignment horizontal="general" vertical="center" textRotation="0" wrapText="false" indent="0" shrinkToFit="false"/>
      <protection locked="true" hidden="false"/>
    </xf>
    <xf numFmtId="174" fontId="21" fillId="3" borderId="1" xfId="32" applyFont="true" applyBorder="true" applyAlignment="true" applyProtection="false">
      <alignment horizontal="center" vertical="center" textRotation="0" wrapText="false" indent="0" shrinkToFit="false"/>
      <protection locked="true" hidden="false"/>
    </xf>
    <xf numFmtId="165" fontId="21" fillId="7" borderId="1" xfId="32" applyFont="true" applyBorder="true" applyAlignment="true" applyProtection="true">
      <alignment horizontal="center" vertical="center" textRotation="0" wrapText="false" indent="0" shrinkToFit="false"/>
      <protection locked="false" hidden="false"/>
    </xf>
    <xf numFmtId="170" fontId="21" fillId="3" borderId="1" xfId="32" applyFont="true" applyBorder="true" applyAlignment="true" applyProtection="false">
      <alignment horizontal="center" vertical="center" textRotation="0" wrapText="false" indent="0" shrinkToFit="false"/>
      <protection locked="true" hidden="false"/>
    </xf>
    <xf numFmtId="176" fontId="21" fillId="3" borderId="1" xfId="32" applyFont="true" applyBorder="true" applyAlignment="true" applyProtection="false">
      <alignment horizontal="center" vertical="center" textRotation="0" wrapText="false" indent="0" shrinkToFit="false"/>
      <protection locked="true" hidden="false"/>
    </xf>
    <xf numFmtId="170" fontId="21" fillId="0" borderId="1" xfId="32" applyFont="true" applyBorder="true" applyAlignment="true" applyProtection="false">
      <alignment horizontal="center" vertical="center" textRotation="0" wrapText="false" indent="0" shrinkToFit="false"/>
      <protection locked="true" hidden="false"/>
    </xf>
    <xf numFmtId="175" fontId="21" fillId="3" borderId="0" xfId="32" applyFont="true" applyBorder="true" applyAlignment="true" applyProtection="false">
      <alignment horizontal="center" vertical="center" textRotation="0" wrapText="false" indent="0" shrinkToFit="false"/>
      <protection locked="true" hidden="false"/>
    </xf>
    <xf numFmtId="165" fontId="21" fillId="0" borderId="0" xfId="32" applyFont="true" applyBorder="false" applyAlignment="true" applyProtection="false">
      <alignment horizontal="general" vertical="center" textRotation="0" wrapText="true" indent="0" shrinkToFit="false"/>
      <protection locked="true" hidden="false"/>
    </xf>
    <xf numFmtId="165" fontId="21" fillId="0" borderId="0" xfId="32" applyFont="true" applyBorder="false" applyAlignment="true" applyProtection="false">
      <alignment horizontal="justify" vertical="center" textRotation="0" wrapText="true" indent="0" shrinkToFit="false"/>
      <protection locked="true" hidden="false"/>
    </xf>
    <xf numFmtId="177" fontId="21" fillId="3" borderId="1" xfId="32" applyFont="true" applyBorder="true" applyAlignment="true" applyProtection="false">
      <alignment horizontal="center" vertical="center" textRotation="0" wrapText="false" indent="0" shrinkToFit="false"/>
      <protection locked="true" hidden="false"/>
    </xf>
    <xf numFmtId="165" fontId="32" fillId="0" borderId="0" xfId="32" applyFont="true" applyBorder="false" applyAlignment="true" applyProtection="false">
      <alignment horizontal="general" vertical="center" textRotation="0" wrapText="true" indent="0" shrinkToFit="false"/>
      <protection locked="true" hidden="false"/>
    </xf>
    <xf numFmtId="165" fontId="32" fillId="0" borderId="0" xfId="32" applyFont="true" applyBorder="false" applyAlignment="true" applyProtection="false">
      <alignment horizontal="justify" vertical="center" textRotation="0" wrapText="true" indent="0" shrinkToFit="false"/>
      <protection locked="true" hidden="false"/>
    </xf>
    <xf numFmtId="165" fontId="13" fillId="0" borderId="99" xfId="32" applyFont="true" applyBorder="true" applyAlignment="true" applyProtection="false">
      <alignment horizontal="center" vertical="center" textRotation="0" wrapText="true" indent="0" shrinkToFit="false"/>
      <protection locked="true" hidden="false"/>
    </xf>
    <xf numFmtId="165" fontId="13" fillId="0" borderId="113" xfId="32" applyFont="true" applyBorder="true" applyAlignment="true" applyProtection="false">
      <alignment horizontal="general" vertical="center" textRotation="0" wrapText="false" indent="0" shrinkToFit="false"/>
      <protection locked="true" hidden="false"/>
    </xf>
    <xf numFmtId="171" fontId="13" fillId="2" borderId="90" xfId="32" applyFont="true" applyBorder="true" applyAlignment="true" applyProtection="true">
      <alignment horizontal="center" vertical="center" textRotation="0" wrapText="false" indent="0" shrinkToFit="true"/>
      <protection locked="false" hidden="false"/>
    </xf>
    <xf numFmtId="171" fontId="13" fillId="2" borderId="1" xfId="32" applyFont="true" applyBorder="true" applyAlignment="true" applyProtection="true">
      <alignment horizontal="center" vertical="center" textRotation="0" wrapText="false" indent="0" shrinkToFit="true"/>
      <protection locked="false" hidden="false"/>
    </xf>
    <xf numFmtId="171" fontId="13" fillId="2" borderId="82" xfId="32" applyFont="true" applyBorder="true" applyAlignment="true" applyProtection="true">
      <alignment horizontal="center" vertical="center" textRotation="0" wrapText="false" indent="0" shrinkToFit="true"/>
      <protection locked="false" hidden="false"/>
    </xf>
    <xf numFmtId="174" fontId="21" fillId="0" borderId="1" xfId="32" applyFont="true" applyBorder="true" applyAlignment="true" applyProtection="false">
      <alignment horizontal="right" vertical="center" textRotation="0" wrapText="false" indent="0" shrinkToFit="false"/>
      <protection locked="true" hidden="false"/>
    </xf>
    <xf numFmtId="174" fontId="21" fillId="0" borderId="0" xfId="32" applyFont="true" applyBorder="false" applyAlignment="true" applyProtection="false">
      <alignment horizontal="general" vertical="center" textRotation="0" wrapText="false" indent="0" shrinkToFit="false"/>
      <protection locked="true" hidden="false"/>
    </xf>
    <xf numFmtId="174" fontId="21" fillId="2" borderId="1" xfId="32" applyFont="true" applyBorder="true" applyAlignment="true" applyProtection="true">
      <alignment horizontal="right" vertical="center" textRotation="0" wrapText="false" indent="0" shrinkToFit="false"/>
      <protection locked="false" hidden="false"/>
    </xf>
    <xf numFmtId="178" fontId="21" fillId="3" borderId="0" xfId="32" applyFont="true" applyBorder="false" applyAlignment="true" applyProtection="false">
      <alignment horizontal="general" vertical="center" textRotation="0" wrapText="false" indent="0" shrinkToFit="false"/>
      <protection locked="true" hidden="false"/>
    </xf>
    <xf numFmtId="179" fontId="21" fillId="3" borderId="0" xfId="32" applyFont="true" applyBorder="false" applyAlignment="true" applyProtection="false">
      <alignment horizontal="general" vertical="center" textRotation="0" wrapText="false" indent="0" shrinkToFit="false"/>
      <protection locked="true" hidden="false"/>
    </xf>
    <xf numFmtId="165" fontId="32" fillId="0" borderId="0" xfId="32" applyFont="true" applyBorder="false" applyAlignment="true" applyProtection="true">
      <alignment horizontal="general" vertical="center" textRotation="0" wrapText="false" indent="0" shrinkToFit="false"/>
      <protection locked="false" hidden="false"/>
    </xf>
    <xf numFmtId="165" fontId="13" fillId="0" borderId="0" xfId="32" applyFont="true" applyBorder="false" applyAlignment="true" applyProtection="true">
      <alignment horizontal="general" vertical="center" textRotation="0" wrapText="false" indent="0" shrinkToFit="false"/>
      <protection locked="false" hidden="false"/>
    </xf>
    <xf numFmtId="165" fontId="33" fillId="0" borderId="0" xfId="32" applyFont="true" applyBorder="false" applyAlignment="true" applyProtection="true">
      <alignment horizontal="right" vertical="center" textRotation="0" wrapText="false" indent="0" shrinkToFit="false"/>
      <protection locked="false" hidden="false"/>
    </xf>
    <xf numFmtId="165" fontId="33" fillId="0" borderId="0" xfId="32" applyFont="true" applyBorder="false" applyAlignment="true" applyProtection="true">
      <alignment horizontal="general" vertical="center" textRotation="0" wrapText="false" indent="0" shrinkToFit="false"/>
      <protection locked="false" hidden="false"/>
    </xf>
    <xf numFmtId="165" fontId="13" fillId="2" borderId="41" xfId="32" applyFont="true" applyBorder="true" applyAlignment="true" applyProtection="true">
      <alignment horizontal="center" vertical="center" textRotation="0" wrapText="false" indent="0" shrinkToFit="false"/>
      <protection locked="false" hidden="false"/>
    </xf>
    <xf numFmtId="165" fontId="32" fillId="0" borderId="0" xfId="32" applyFont="true" applyBorder="false" applyAlignment="true" applyProtection="true">
      <alignment horizontal="right" vertical="center" textRotation="0" wrapText="false" indent="0" shrinkToFit="false"/>
      <protection locked="false" hidden="false"/>
    </xf>
    <xf numFmtId="165" fontId="32" fillId="0" borderId="60" xfId="32" applyFont="true" applyBorder="true" applyAlignment="true" applyProtection="false">
      <alignment horizontal="right" vertical="center" textRotation="0" wrapText="false" indent="0" shrinkToFit="false"/>
      <protection locked="true" hidden="false"/>
    </xf>
    <xf numFmtId="165" fontId="12" fillId="0" borderId="0" xfId="32" applyFont="true" applyBorder="false" applyAlignment="true" applyProtection="false">
      <alignment horizontal="general" vertical="center" textRotation="0" wrapText="false" indent="0" shrinkToFit="false"/>
      <protection locked="true" hidden="false"/>
    </xf>
    <xf numFmtId="165" fontId="32" fillId="0" borderId="10" xfId="32" applyFont="true" applyBorder="true" applyAlignment="true" applyProtection="false">
      <alignment horizontal="center" vertical="center" textRotation="0" wrapText="false" indent="0" shrinkToFit="false"/>
      <protection locked="true" hidden="false"/>
    </xf>
    <xf numFmtId="165" fontId="32" fillId="0" borderId="0" xfId="32" applyFont="true" applyBorder="false" applyAlignment="true" applyProtection="true">
      <alignment horizontal="left" vertical="center" textRotation="0" wrapText="false" indent="0" shrinkToFit="false"/>
      <protection locked="false" hidden="false"/>
    </xf>
    <xf numFmtId="165" fontId="32" fillId="0" borderId="0" xfId="32" applyFont="true" applyBorder="false" applyAlignment="true" applyProtection="true">
      <alignment horizontal="general" vertical="center" textRotation="0" wrapText="true" indent="0" shrinkToFit="false"/>
      <protection locked="false" hidden="false"/>
    </xf>
    <xf numFmtId="165" fontId="32" fillId="0" borderId="0" xfId="32" applyFont="true" applyBorder="false" applyAlignment="true" applyProtection="true">
      <alignment horizontal="justify" vertical="center" textRotation="0" wrapText="true" indent="0" shrinkToFit="false"/>
      <protection locked="false" hidden="false"/>
    </xf>
    <xf numFmtId="165" fontId="6" fillId="3" borderId="0" xfId="32" applyFont="true" applyBorder="false" applyAlignment="true" applyProtection="false">
      <alignment horizontal="general" vertical="center" textRotation="0" wrapText="false" indent="0" shrinkToFit="false"/>
      <protection locked="true" hidden="false"/>
    </xf>
    <xf numFmtId="165" fontId="34" fillId="3" borderId="0" xfId="32" applyFont="true" applyBorder="false" applyAlignment="true" applyProtection="false">
      <alignment horizontal="left" vertical="center" textRotation="0" wrapText="false" indent="0" shrinkToFit="false"/>
      <protection locked="true" hidden="false"/>
    </xf>
    <xf numFmtId="165" fontId="32" fillId="3" borderId="0" xfId="32" applyFont="true" applyBorder="false" applyAlignment="true" applyProtection="false">
      <alignment horizontal="left" vertical="center" textRotation="0" wrapText="false" indent="0" shrinkToFit="false"/>
      <protection locked="true" hidden="false"/>
    </xf>
    <xf numFmtId="165" fontId="32" fillId="3" borderId="0" xfId="32" applyFont="true" applyBorder="false" applyAlignment="true" applyProtection="false">
      <alignment horizontal="general" vertical="center" textRotation="0" wrapText="false" indent="0" shrinkToFit="false"/>
      <protection locked="true" hidden="false"/>
    </xf>
    <xf numFmtId="165" fontId="32" fillId="2" borderId="1" xfId="32" applyFont="true" applyBorder="true" applyAlignment="true" applyProtection="false">
      <alignment horizontal="left" vertical="center" textRotation="0" wrapText="false" indent="0" shrinkToFit="false"/>
      <protection locked="true" hidden="false"/>
    </xf>
    <xf numFmtId="165" fontId="32" fillId="3" borderId="0" xfId="32" applyFont="true" applyBorder="true" applyAlignment="true" applyProtection="false">
      <alignment horizontal="left" vertical="center" textRotation="0" wrapText="false" indent="0" shrinkToFit="false"/>
      <protection locked="true" hidden="false"/>
    </xf>
    <xf numFmtId="165" fontId="32" fillId="8" borderId="1" xfId="32" applyFont="true" applyBorder="true" applyAlignment="true" applyProtection="false">
      <alignment horizontal="left" vertical="center" textRotation="0" wrapText="false" indent="0" shrinkToFit="false"/>
      <protection locked="true" hidden="false"/>
    </xf>
    <xf numFmtId="165" fontId="38" fillId="3" borderId="0" xfId="32" applyFont="true" applyBorder="false" applyAlignment="true" applyProtection="false">
      <alignment horizontal="left" vertical="center" textRotation="0" wrapText="false" indent="0" shrinkToFit="false"/>
      <protection locked="true" hidden="false"/>
    </xf>
    <xf numFmtId="165" fontId="32" fillId="3" borderId="1" xfId="32" applyFont="true" applyBorder="true" applyAlignment="true" applyProtection="false">
      <alignment horizontal="center" vertical="center" textRotation="0" wrapText="false" indent="0" shrinkToFit="false"/>
      <protection locked="true" hidden="false"/>
    </xf>
    <xf numFmtId="165" fontId="32" fillId="3" borderId="1" xfId="32" applyFont="true" applyBorder="true" applyAlignment="true" applyProtection="false">
      <alignment horizontal="left" vertical="center" textRotation="0" wrapText="false" indent="0" shrinkToFit="false"/>
      <protection locked="true" hidden="false"/>
    </xf>
    <xf numFmtId="165" fontId="39" fillId="3" borderId="0" xfId="32" applyFont="true" applyBorder="false" applyAlignment="true" applyProtection="false">
      <alignment horizontal="left" vertical="center" textRotation="0" wrapText="false" indent="0" shrinkToFit="false"/>
      <protection locked="true" hidden="false"/>
    </xf>
    <xf numFmtId="165" fontId="32" fillId="3" borderId="0" xfId="32" applyFont="true" applyBorder="false" applyAlignment="true" applyProtection="false">
      <alignment horizontal="left" vertical="center" textRotation="0" wrapText="true" indent="0" shrinkToFit="false"/>
      <protection locked="true" hidden="false"/>
    </xf>
    <xf numFmtId="165" fontId="39" fillId="3" borderId="0" xfId="32" applyFont="true" applyBorder="false" applyAlignment="true" applyProtection="false">
      <alignment horizontal="general" vertical="center" textRotation="0" wrapText="false" indent="0" shrinkToFit="false"/>
      <protection locked="true" hidden="false"/>
    </xf>
    <xf numFmtId="165" fontId="35" fillId="3" borderId="0" xfId="32" applyFont="true" applyBorder="false" applyAlignment="true" applyProtection="false">
      <alignment horizontal="general" vertical="center" textRotation="0" wrapText="false" indent="0" shrinkToFit="false"/>
      <protection locked="true" hidden="false"/>
    </xf>
    <xf numFmtId="165" fontId="39" fillId="3" borderId="0" xfId="32" applyFont="true" applyBorder="false" applyAlignment="true" applyProtection="false">
      <alignment horizontal="general" vertical="center" textRotation="0" wrapText="false" indent="0" shrinkToFit="true"/>
      <protection locked="true" hidden="false"/>
    </xf>
    <xf numFmtId="165" fontId="42" fillId="3" borderId="0" xfId="32" applyFont="true" applyBorder="false" applyAlignment="true" applyProtection="false">
      <alignment horizontal="general" vertical="center" textRotation="0" wrapText="false" indent="0" shrinkToFit="true"/>
      <protection locked="true" hidden="false"/>
    </xf>
    <xf numFmtId="165" fontId="32" fillId="3" borderId="0" xfId="32" applyFont="true" applyBorder="false" applyAlignment="true" applyProtection="false">
      <alignment horizontal="general" vertical="center" textRotation="0" wrapText="true" indent="0" shrinkToFit="false"/>
      <protection locked="true" hidden="false"/>
    </xf>
    <xf numFmtId="165" fontId="32" fillId="3" borderId="0" xfId="32" applyFont="true" applyBorder="false" applyAlignment="true" applyProtection="false">
      <alignment horizontal="right" vertical="center" textRotation="90" wrapText="false" indent="0" shrinkToFit="false"/>
      <protection locked="true" hidden="false"/>
    </xf>
    <xf numFmtId="165" fontId="43" fillId="3" borderId="0" xfId="32" applyFont="true" applyBorder="false" applyAlignment="true" applyProtection="false">
      <alignment horizontal="general" vertical="center" textRotation="0" wrapText="false" indent="0" shrinkToFit="false"/>
      <protection locked="true" hidden="false"/>
    </xf>
    <xf numFmtId="165" fontId="27" fillId="3" borderId="0" xfId="32" applyFont="true" applyBorder="false" applyAlignment="true" applyProtection="false">
      <alignment horizontal="left" vertical="center" textRotation="0" wrapText="false" indent="0" shrinkToFit="false"/>
      <protection locked="true" hidden="false"/>
    </xf>
    <xf numFmtId="165" fontId="27" fillId="0" borderId="0" xfId="32" applyFont="true" applyBorder="false" applyAlignment="true" applyProtection="false">
      <alignment horizontal="left" vertical="center" textRotation="0" wrapText="false" indent="0" shrinkToFit="false"/>
      <protection locked="true" hidden="false"/>
    </xf>
    <xf numFmtId="165" fontId="47" fillId="3" borderId="0" xfId="32" applyFont="true" applyBorder="false" applyAlignment="true" applyProtection="false">
      <alignment horizontal="general" vertical="center" textRotation="0" wrapText="false" indent="0" shrinkToFit="false"/>
      <protection locked="true" hidden="false"/>
    </xf>
    <xf numFmtId="165" fontId="47" fillId="3" borderId="1" xfId="32" applyFont="true" applyBorder="true" applyAlignment="true" applyProtection="false">
      <alignment horizontal="center" vertical="center" textRotation="0" wrapText="false" indent="0" shrinkToFit="false"/>
      <protection locked="true" hidden="false"/>
    </xf>
    <xf numFmtId="165" fontId="47" fillId="3" borderId="1" xfId="32" applyFont="true" applyBorder="true" applyAlignment="true" applyProtection="false">
      <alignment horizontal="general" vertical="center" textRotation="0" wrapText="false" indent="0" shrinkToFit="false"/>
      <protection locked="true" hidden="false"/>
    </xf>
    <xf numFmtId="165" fontId="47" fillId="3" borderId="99" xfId="32" applyFont="true" applyBorder="true" applyAlignment="true" applyProtection="false">
      <alignment horizontal="center" vertical="center" textRotation="0" wrapText="false" indent="0" shrinkToFit="false"/>
      <protection locked="true" hidden="false"/>
    </xf>
    <xf numFmtId="165" fontId="13" fillId="3" borderId="114" xfId="32" applyFont="true" applyBorder="true" applyAlignment="true" applyProtection="false">
      <alignment horizontal="center" vertical="center" textRotation="0" wrapText="false" indent="0" shrinkToFit="false"/>
      <protection locked="true" hidden="false"/>
    </xf>
    <xf numFmtId="165" fontId="13" fillId="3" borderId="115" xfId="32" applyFont="true" applyBorder="true" applyAlignment="true" applyProtection="false">
      <alignment horizontal="center" vertical="center" textRotation="0" wrapText="false" indent="0" shrinkToFit="false"/>
      <protection locked="true" hidden="false"/>
    </xf>
    <xf numFmtId="165" fontId="13" fillId="3" borderId="101" xfId="32" applyFont="true" applyBorder="true" applyAlignment="true" applyProtection="false">
      <alignment horizontal="center" vertical="center" textRotation="0" wrapText="false" indent="0" shrinkToFit="false"/>
      <protection locked="true" hidden="false"/>
    </xf>
    <xf numFmtId="165" fontId="47" fillId="3" borderId="101" xfId="32" applyFont="true" applyBorder="true" applyAlignment="true" applyProtection="false">
      <alignment horizontal="center" vertical="center" textRotation="0" wrapText="false" indent="0" shrinkToFit="false"/>
      <protection locked="true" hidden="false"/>
    </xf>
    <xf numFmtId="165" fontId="47" fillId="3" borderId="102" xfId="32" applyFont="true" applyBorder="true" applyAlignment="true" applyProtection="false">
      <alignment horizontal="center" vertical="center" textRotation="0" wrapText="false" indent="0" shrinkToFit="false"/>
      <protection locked="true" hidden="false"/>
    </xf>
    <xf numFmtId="165" fontId="47" fillId="3" borderId="116" xfId="32" applyFont="true" applyBorder="true" applyAlignment="true" applyProtection="false">
      <alignment horizontal="center" vertical="center" textRotation="0" wrapText="false" indent="0" shrinkToFit="false"/>
      <protection locked="true" hidden="false"/>
    </xf>
    <xf numFmtId="165" fontId="13" fillId="3" borderId="75" xfId="32" applyFont="true" applyBorder="true" applyAlignment="true" applyProtection="false">
      <alignment horizontal="general" vertical="center" textRotation="0" wrapText="false" indent="0" shrinkToFit="false"/>
      <protection locked="true" hidden="false"/>
    </xf>
    <xf numFmtId="165" fontId="13" fillId="3" borderId="117" xfId="32" applyFont="true" applyBorder="true" applyAlignment="true" applyProtection="false">
      <alignment horizontal="general" vertical="center" textRotation="0" wrapText="false" indent="0" shrinkToFit="false"/>
      <protection locked="true" hidden="false"/>
    </xf>
    <xf numFmtId="165" fontId="13" fillId="3" borderId="108" xfId="32" applyFont="true" applyBorder="true" applyAlignment="true" applyProtection="false">
      <alignment horizontal="general" vertical="center" textRotation="0" wrapText="false" indent="0" shrinkToFit="false"/>
      <protection locked="true" hidden="false"/>
    </xf>
    <xf numFmtId="165" fontId="47" fillId="3" borderId="108" xfId="32" applyFont="true" applyBorder="true" applyAlignment="true" applyProtection="false">
      <alignment horizontal="general" vertical="center" textRotation="0" wrapText="false" indent="0" shrinkToFit="false"/>
      <protection locked="true" hidden="false"/>
    </xf>
    <xf numFmtId="165" fontId="47" fillId="3" borderId="76" xfId="32" applyFont="true" applyBorder="true" applyAlignment="true" applyProtection="false">
      <alignment horizontal="general" vertical="center" textRotation="0" wrapText="false" indent="0" shrinkToFit="false"/>
      <protection locked="true" hidden="false"/>
    </xf>
    <xf numFmtId="165" fontId="13" fillId="3" borderId="90" xfId="32" applyFont="true" applyBorder="true" applyAlignment="true" applyProtection="false">
      <alignment horizontal="general" vertical="center" textRotation="0" wrapText="false" indent="0" shrinkToFit="false"/>
      <protection locked="true" hidden="false"/>
    </xf>
    <xf numFmtId="165" fontId="13" fillId="3" borderId="58" xfId="32" applyFont="true" applyBorder="true" applyAlignment="true" applyProtection="false">
      <alignment horizontal="general" vertical="center" textRotation="0" wrapText="false" indent="0" shrinkToFit="false"/>
      <protection locked="true" hidden="false"/>
    </xf>
    <xf numFmtId="165" fontId="13" fillId="3" borderId="41" xfId="32" applyFont="true" applyBorder="true" applyAlignment="true" applyProtection="false">
      <alignment horizontal="general" vertical="center" textRotation="0" wrapText="false" indent="0" shrinkToFit="false"/>
      <protection locked="true" hidden="false"/>
    </xf>
    <xf numFmtId="165" fontId="47" fillId="3" borderId="82" xfId="32" applyFont="true" applyBorder="true" applyAlignment="true" applyProtection="false">
      <alignment horizontal="general" vertical="center" textRotation="0" wrapText="false" indent="0" shrinkToFit="false"/>
      <protection locked="true" hidden="false"/>
    </xf>
    <xf numFmtId="165" fontId="13" fillId="3" borderId="2" xfId="32" applyFont="true" applyBorder="true" applyAlignment="true" applyProtection="false">
      <alignment horizontal="general" vertical="center" textRotation="0" wrapText="false" indent="0" shrinkToFit="false"/>
      <protection locked="true" hidden="false"/>
    </xf>
    <xf numFmtId="165" fontId="13" fillId="3" borderId="1" xfId="32" applyFont="true" applyBorder="true" applyAlignment="true" applyProtection="false">
      <alignment horizontal="general" vertical="center" textRotation="0" wrapText="false" indent="0" shrinkToFit="false"/>
      <protection locked="true" hidden="false"/>
    </xf>
    <xf numFmtId="165" fontId="13" fillId="3" borderId="105" xfId="32" applyFont="true" applyBorder="true" applyAlignment="true" applyProtection="false">
      <alignment horizontal="general" vertical="center" textRotation="0" wrapText="false" indent="0" shrinkToFit="false"/>
      <protection locked="true" hidden="false"/>
    </xf>
    <xf numFmtId="165" fontId="47" fillId="3" borderId="106" xfId="32" applyFont="true" applyBorder="true" applyAlignment="true" applyProtection="false">
      <alignment horizontal="general" vertical="center" textRotation="0" wrapText="false" indent="0" shrinkToFit="false"/>
      <protection locked="true" hidden="false"/>
    </xf>
    <xf numFmtId="165" fontId="13" fillId="3" borderId="106" xfId="32" applyFont="true" applyBorder="true" applyAlignment="true" applyProtection="false">
      <alignment horizontal="general" vertical="center" textRotation="0" wrapText="false" indent="0" shrinkToFit="false"/>
      <protection locked="true" hidden="false"/>
    </xf>
    <xf numFmtId="165" fontId="47" fillId="3" borderId="107" xfId="32" applyFont="true" applyBorder="true" applyAlignment="true" applyProtection="false">
      <alignment horizontal="general" vertical="center" textRotation="0" wrapText="false" indent="0" shrinkToFit="false"/>
      <protection locked="true" hidden="false"/>
    </xf>
    <xf numFmtId="165" fontId="11" fillId="0" borderId="1" xfId="0" applyFont="true" applyBorder="true" applyAlignment="true" applyProtection="false">
      <alignment horizontal="center" vertical="center" textRotation="0" wrapText="true" indent="0" shrinkToFit="false"/>
      <protection locked="true" hidden="false"/>
    </xf>
    <xf numFmtId="165" fontId="11" fillId="0" borderId="0" xfId="0" applyFont="true" applyBorder="false" applyAlignment="true" applyProtection="false">
      <alignment horizontal="justify" vertical="center" textRotation="0" wrapText="true" indent="0" shrinkToFit="false"/>
      <protection locked="true" hidden="false"/>
    </xf>
    <xf numFmtId="165" fontId="11" fillId="0" borderId="1" xfId="0" applyFont="true" applyBorder="true" applyAlignment="true" applyProtection="false">
      <alignment horizontal="center" vertical="center" textRotation="255" wrapText="true" indent="0" shrinkToFit="false"/>
      <protection locked="true" hidden="false"/>
    </xf>
    <xf numFmtId="165" fontId="11" fillId="0" borderId="3" xfId="0" applyFont="true" applyBorder="true" applyAlignment="true" applyProtection="false">
      <alignment horizontal="left" vertical="center" textRotation="0" wrapText="true" indent="0" shrinkToFit="false"/>
      <protection locked="true" hidden="false"/>
    </xf>
    <xf numFmtId="165" fontId="11" fillId="0" borderId="3" xfId="0" applyFont="true" applyBorder="true" applyAlignment="true" applyProtection="false">
      <alignment horizontal="general" vertical="center" textRotation="0" wrapText="false" indent="0" shrinkToFit="false"/>
      <protection locked="true" hidden="false"/>
    </xf>
    <xf numFmtId="165" fontId="11" fillId="0" borderId="34" xfId="0" applyFont="true" applyBorder="true" applyAlignment="true" applyProtection="false">
      <alignment horizontal="general" vertical="center" textRotation="0" wrapText="false" indent="0" shrinkToFit="false"/>
      <protection locked="true" hidden="false"/>
    </xf>
    <xf numFmtId="165" fontId="11" fillId="0" borderId="35" xfId="0" applyFont="true" applyBorder="true" applyAlignment="true" applyProtection="false">
      <alignment horizontal="general" vertical="center" textRotation="0" wrapText="false" indent="0" shrinkToFit="false"/>
      <protection locked="true" hidden="false"/>
    </xf>
    <xf numFmtId="165" fontId="11" fillId="0" borderId="10" xfId="0" applyFont="true" applyBorder="true" applyAlignment="true" applyProtection="false">
      <alignment horizontal="left" vertical="center" textRotation="0" wrapText="true" indent="0" shrinkToFit="false"/>
      <protection locked="true" hidden="false"/>
    </xf>
    <xf numFmtId="165" fontId="11" fillId="0" borderId="66" xfId="0" applyFont="true" applyBorder="true" applyAlignment="true" applyProtection="false">
      <alignment horizontal="general" vertical="center" textRotation="0" wrapText="false" indent="0" shrinkToFit="false"/>
      <protection locked="true" hidden="false"/>
    </xf>
    <xf numFmtId="165" fontId="11" fillId="0" borderId="67" xfId="0" applyFont="true" applyBorder="true" applyAlignment="true" applyProtection="false">
      <alignment horizontal="general" vertical="center" textRotation="0" wrapText="false" indent="0" shrinkToFit="false"/>
      <protection locked="true" hidden="false"/>
    </xf>
    <xf numFmtId="165" fontId="11" fillId="0" borderId="1" xfId="0" applyFont="true" applyBorder="true" applyAlignment="true" applyProtection="false">
      <alignment horizontal="left" vertical="center" textRotation="0" wrapText="true" indent="0" shrinkToFit="false"/>
      <protection locked="true" hidden="false"/>
    </xf>
    <xf numFmtId="165" fontId="11" fillId="0" borderId="31" xfId="0" applyFont="true" applyBorder="true" applyAlignment="true" applyProtection="false">
      <alignment horizontal="justify" vertical="center" textRotation="0" wrapText="true" indent="0" shrinkToFit="false"/>
      <protection locked="true" hidden="false"/>
    </xf>
    <xf numFmtId="165" fontId="11" fillId="0" borderId="21" xfId="0" applyFont="true" applyBorder="true" applyAlignment="true" applyProtection="false">
      <alignment horizontal="justify" vertical="center" textRotation="0" wrapText="true" indent="0" shrinkToFit="false"/>
      <protection locked="true" hidden="false"/>
    </xf>
    <xf numFmtId="165" fontId="11" fillId="0" borderId="39" xfId="0" applyFont="true" applyBorder="true" applyAlignment="true" applyProtection="false">
      <alignment horizontal="justify" vertical="center" textRotation="0" wrapText="true" indent="0" shrinkToFit="false"/>
      <protection locked="true" hidden="false"/>
    </xf>
    <xf numFmtId="165" fontId="11" fillId="0" borderId="2" xfId="0" applyFont="true" applyBorder="true" applyAlignment="true" applyProtection="false">
      <alignment horizontal="justify" vertical="center" textRotation="0" wrapText="false" indent="0" shrinkToFit="false"/>
      <protection locked="true" hidden="false"/>
    </xf>
    <xf numFmtId="165" fontId="11" fillId="0" borderId="46" xfId="0" applyFont="true" applyBorder="true" applyAlignment="true" applyProtection="false">
      <alignment horizontal="justify" vertical="center" textRotation="0" wrapText="false" indent="0" shrinkToFit="false"/>
      <protection locked="true" hidden="false"/>
    </xf>
    <xf numFmtId="165" fontId="11" fillId="0" borderId="40" xfId="0" applyFont="true" applyBorder="true" applyAlignment="true" applyProtection="false">
      <alignment horizontal="justify" vertical="center" textRotation="0" wrapText="false" indent="0" shrinkToFit="false"/>
      <protection locked="true" hidden="false"/>
    </xf>
    <xf numFmtId="165" fontId="11" fillId="0" borderId="31" xfId="0" applyFont="true" applyBorder="true" applyAlignment="true" applyProtection="false">
      <alignment horizontal="center" vertical="center" textRotation="0" wrapText="true" indent="0" shrinkToFit="false"/>
      <protection locked="true" hidden="false"/>
    </xf>
    <xf numFmtId="165" fontId="11" fillId="0" borderId="3" xfId="0" applyFont="true" applyBorder="true" applyAlignment="true" applyProtection="false">
      <alignment horizontal="justify" vertical="center" textRotation="0" wrapText="false" indent="0" shrinkToFit="false"/>
      <protection locked="true" hidden="false"/>
    </xf>
    <xf numFmtId="165" fontId="11" fillId="0" borderId="34" xfId="0" applyFont="true" applyBorder="true" applyAlignment="true" applyProtection="false">
      <alignment horizontal="justify" vertical="center" textRotation="0" wrapText="false" indent="0" shrinkToFit="false"/>
      <protection locked="true" hidden="false"/>
    </xf>
    <xf numFmtId="165" fontId="11" fillId="0" borderId="35" xfId="0" applyFont="true" applyBorder="true" applyAlignment="true" applyProtection="false">
      <alignment horizontal="justify" vertical="center" textRotation="0" wrapText="true" indent="0" shrinkToFit="false"/>
      <protection locked="true" hidden="false"/>
    </xf>
    <xf numFmtId="165" fontId="11" fillId="0" borderId="1" xfId="0" applyFont="true" applyBorder="true" applyAlignment="true" applyProtection="false">
      <alignment horizontal="left" vertical="bottom" textRotation="0" wrapText="false" indent="0" shrinkToFit="true"/>
      <protection locked="true" hidden="false"/>
    </xf>
    <xf numFmtId="165" fontId="11" fillId="0" borderId="0" xfId="0" applyFont="true" applyBorder="false" applyAlignment="true" applyProtection="false">
      <alignment horizontal="left" vertical="bottom" textRotation="0" wrapText="true" indent="0" shrinkToFit="false"/>
      <protection locked="true" hidden="false"/>
    </xf>
    <xf numFmtId="165" fontId="11" fillId="0" borderId="2" xfId="0" applyFont="true" applyBorder="true" applyAlignment="true" applyProtection="false">
      <alignment horizontal="justify" vertical="bottom" textRotation="0" wrapText="true" indent="0" shrinkToFit="false"/>
      <protection locked="true" hidden="false"/>
    </xf>
    <xf numFmtId="165" fontId="11" fillId="0" borderId="46" xfId="0" applyFont="true" applyBorder="true" applyAlignment="true" applyProtection="false">
      <alignment horizontal="justify" vertical="bottom" textRotation="0" wrapText="true" indent="0" shrinkToFit="false"/>
      <protection locked="true" hidden="false"/>
    </xf>
    <xf numFmtId="165" fontId="11" fillId="0" borderId="2" xfId="0" applyFont="true" applyBorder="true" applyAlignment="true" applyProtection="false">
      <alignment horizontal="left" vertical="bottom" textRotation="0" wrapText="true" indent="0" shrinkToFit="false"/>
      <protection locked="true" hidden="false"/>
    </xf>
    <xf numFmtId="165" fontId="11" fillId="0" borderId="2" xfId="0" applyFont="true" applyBorder="true" applyAlignment="true" applyProtection="false">
      <alignment horizontal="justify" vertical="bottom" textRotation="0" wrapText="false" indent="0" shrinkToFit="false"/>
      <protection locked="true" hidden="false"/>
    </xf>
    <xf numFmtId="165" fontId="11" fillId="0" borderId="46" xfId="0" applyFont="true" applyBorder="true" applyAlignment="true" applyProtection="false">
      <alignment horizontal="justify" vertical="bottom" textRotation="0" wrapText="false" indent="0" shrinkToFit="false"/>
      <protection locked="true" hidden="false"/>
    </xf>
    <xf numFmtId="165" fontId="11" fillId="0" borderId="40" xfId="0" applyFont="true" applyBorder="true" applyAlignment="true" applyProtection="false">
      <alignment horizontal="justify" vertical="bottom" textRotation="0" wrapText="false" indent="0" shrinkToFit="false"/>
      <protection locked="true" hidden="false"/>
    </xf>
    <xf numFmtId="165" fontId="11" fillId="0" borderId="40" xfId="0" applyFont="true" applyBorder="true" applyAlignment="true" applyProtection="false">
      <alignment horizontal="center" vertical="bottom" textRotation="0" wrapText="true" indent="0" shrinkToFit="false"/>
      <protection locked="true" hidden="false"/>
    </xf>
    <xf numFmtId="165" fontId="11" fillId="0" borderId="2" xfId="0" applyFont="true" applyBorder="true" applyAlignment="false" applyProtection="false">
      <alignment horizontal="general" vertical="bottom" textRotation="0" wrapText="false" indent="0" shrinkToFit="false"/>
      <protection locked="true" hidden="false"/>
    </xf>
    <xf numFmtId="165" fontId="11" fillId="0" borderId="31" xfId="0" applyFont="true" applyBorder="true" applyAlignment="true" applyProtection="false">
      <alignment horizontal="left" vertical="center" textRotation="0" wrapText="true" indent="0" shrinkToFit="false"/>
      <protection locked="true" hidden="false"/>
    </xf>
    <xf numFmtId="165" fontId="11" fillId="0" borderId="33" xfId="0" applyFont="true" applyBorder="true" applyAlignment="true" applyProtection="false">
      <alignment horizontal="justify" vertical="center" textRotation="0" wrapText="true" indent="0" shrinkToFit="false"/>
      <protection locked="true" hidden="false"/>
    </xf>
    <xf numFmtId="165" fontId="11" fillId="0" borderId="1" xfId="0" applyFont="true" applyBorder="true" applyAlignment="true" applyProtection="false">
      <alignment horizontal="center" vertical="center" textRotation="255" wrapText="false" indent="0" shrinkToFit="true"/>
      <protection locked="true" hidden="false"/>
    </xf>
    <xf numFmtId="165" fontId="12" fillId="0" borderId="1" xfId="0" applyFont="true" applyBorder="true" applyAlignment="true" applyProtection="false">
      <alignment horizontal="left" vertical="center" textRotation="0" wrapText="true" indent="0" shrinkToFit="false"/>
      <protection locked="true" hidden="false"/>
    </xf>
    <xf numFmtId="165" fontId="11" fillId="0" borderId="35" xfId="0" applyFont="true" applyBorder="true" applyAlignment="true" applyProtection="false">
      <alignment horizontal="justify" vertical="center" textRotation="0" wrapText="false" indent="0" shrinkToFit="false"/>
      <protection locked="true" hidden="false"/>
    </xf>
    <xf numFmtId="165" fontId="11" fillId="0" borderId="1" xfId="0" applyFont="true" applyBorder="true" applyAlignment="true" applyProtection="false">
      <alignment horizontal="center" vertical="bottom" textRotation="0" wrapText="true" indent="0" shrinkToFit="false"/>
      <protection locked="true" hidden="false"/>
    </xf>
    <xf numFmtId="165" fontId="11" fillId="0" borderId="3" xfId="0" applyFont="true" applyBorder="true" applyAlignment="true" applyProtection="false">
      <alignment horizontal="left" vertical="top" textRotation="0" wrapText="true" indent="0" shrinkToFit="false"/>
      <protection locked="true" hidden="false"/>
    </xf>
    <xf numFmtId="165" fontId="11" fillId="0" borderId="118" xfId="0" applyFont="true" applyBorder="true" applyAlignment="true" applyProtection="false">
      <alignment horizontal="center" vertical="bottom" textRotation="0" wrapText="true" indent="0" shrinkToFit="false"/>
      <protection locked="true" hidden="false"/>
    </xf>
    <xf numFmtId="165" fontId="11" fillId="0" borderId="3" xfId="0" applyFont="true" applyBorder="true" applyAlignment="true" applyProtection="false">
      <alignment horizontal="left" vertical="bottom" textRotation="0" wrapText="false" indent="0" shrinkToFit="false"/>
      <protection locked="true" hidden="false"/>
    </xf>
    <xf numFmtId="165" fontId="11" fillId="0" borderId="34" xfId="0" applyFont="true" applyBorder="true" applyAlignment="true" applyProtection="false">
      <alignment horizontal="left" vertical="bottom" textRotation="0" wrapText="false" indent="0" shrinkToFit="false"/>
      <protection locked="true" hidden="false"/>
    </xf>
    <xf numFmtId="165" fontId="11" fillId="0" borderId="35" xfId="0" applyFont="true" applyBorder="true" applyAlignment="true" applyProtection="false">
      <alignment horizontal="left" vertical="bottom" textRotation="0" wrapText="false" indent="0" shrinkToFit="false"/>
      <protection locked="true" hidden="false"/>
    </xf>
    <xf numFmtId="165" fontId="11" fillId="0" borderId="31" xfId="0" applyFont="true" applyBorder="true" applyAlignment="true" applyProtection="false">
      <alignment horizontal="left" vertical="bottom" textRotation="0" wrapText="false" indent="0" shrinkToFit="false"/>
      <protection locked="true" hidden="false"/>
    </xf>
    <xf numFmtId="165" fontId="11" fillId="0" borderId="31" xfId="0" applyFont="true" applyBorder="true" applyAlignment="true" applyProtection="false">
      <alignment horizontal="center" vertical="bottom" textRotation="0" wrapText="false" indent="0" shrinkToFit="false"/>
      <protection locked="true" hidden="false"/>
    </xf>
    <xf numFmtId="165" fontId="11" fillId="0" borderId="31" xfId="0" applyFont="true" applyBorder="true" applyAlignment="true" applyProtection="false">
      <alignment horizontal="center" vertical="bottom" textRotation="0" wrapText="false" indent="0" shrinkToFit="true"/>
      <protection locked="true" hidden="false"/>
    </xf>
    <xf numFmtId="165" fontId="11" fillId="0" borderId="58" xfId="0" applyFont="true" applyBorder="true" applyAlignment="true" applyProtection="false">
      <alignment horizontal="left" vertical="bottom" textRotation="0" wrapText="false" indent="0" shrinkToFit="false"/>
      <protection locked="true" hidden="false"/>
    </xf>
    <xf numFmtId="165" fontId="11" fillId="0" borderId="60" xfId="0" applyFont="true" applyBorder="true" applyAlignment="true" applyProtection="false">
      <alignment horizontal="left" vertical="bottom" textRotation="0" wrapText="false" indent="0" shrinkToFit="false"/>
      <protection locked="true" hidden="false"/>
    </xf>
    <xf numFmtId="165" fontId="11" fillId="0" borderId="59" xfId="0" applyFont="true" applyBorder="true" applyAlignment="true" applyProtection="false">
      <alignment horizontal="left" vertical="bottom" textRotation="0" wrapText="false" indent="0" shrinkToFit="false"/>
      <protection locked="true" hidden="false"/>
    </xf>
    <xf numFmtId="165" fontId="11" fillId="0" borderId="10" xfId="0" applyFont="true" applyBorder="true" applyAlignment="true" applyProtection="false">
      <alignment horizontal="left" vertical="bottom" textRotation="0" wrapText="false" indent="0" shrinkToFit="false"/>
      <protection locked="true" hidden="false"/>
    </xf>
    <xf numFmtId="165" fontId="11" fillId="0" borderId="41" xfId="0" applyFont="true" applyBorder="true" applyAlignment="true" applyProtection="false">
      <alignment horizontal="center" vertical="bottom" textRotation="0" wrapText="false" indent="0" shrinkToFit="false"/>
      <protection locked="true" hidden="false"/>
    </xf>
    <xf numFmtId="165" fontId="11" fillId="0" borderId="41" xfId="0" applyFont="true" applyBorder="true" applyAlignment="true" applyProtection="false">
      <alignment horizontal="center" vertical="bottom" textRotation="0" wrapText="false" indent="0" shrinkToFit="true"/>
      <protection locked="true" hidden="false"/>
    </xf>
    <xf numFmtId="165" fontId="11" fillId="0" borderId="21" xfId="0" applyFont="true" applyBorder="true" applyAlignment="true" applyProtection="false">
      <alignment horizontal="center" vertical="center" textRotation="255" wrapText="true" indent="0" shrinkToFit="false"/>
      <protection locked="true" hidden="false"/>
    </xf>
    <xf numFmtId="165" fontId="11" fillId="0" borderId="2" xfId="0" applyFont="true" applyBorder="true" applyAlignment="true" applyProtection="false">
      <alignment horizontal="center" vertical="center" textRotation="255" wrapText="true" indent="0" shrinkToFit="false"/>
      <protection locked="true" hidden="false"/>
    </xf>
    <xf numFmtId="165" fontId="11" fillId="0" borderId="43" xfId="0" applyFont="true" applyBorder="true" applyAlignment="true" applyProtection="false">
      <alignment horizontal="left" vertical="top" textRotation="0" wrapText="false" indent="0" shrinkToFit="false"/>
      <protection locked="true" hidden="false"/>
    </xf>
    <xf numFmtId="165" fontId="11" fillId="0" borderId="119" xfId="0" applyFont="true" applyBorder="true" applyAlignment="true" applyProtection="false">
      <alignment horizontal="justify" vertical="bottom" textRotation="0" wrapText="true" indent="0" shrinkToFit="false"/>
      <protection locked="true" hidden="false"/>
    </xf>
    <xf numFmtId="165" fontId="11" fillId="0" borderId="40" xfId="0" applyFont="true" applyBorder="true" applyAlignment="true" applyProtection="false">
      <alignment horizontal="justify" vertical="bottom" textRotation="0" wrapText="true" indent="0" shrinkToFit="false"/>
      <protection locked="true" hidden="false"/>
    </xf>
    <xf numFmtId="165" fontId="11" fillId="0" borderId="40" xfId="0" applyFont="true" applyBorder="true" applyAlignment="true" applyProtection="false">
      <alignment horizontal="left" vertical="center" textRotation="0" wrapText="false" indent="0" shrinkToFit="false"/>
      <protection locked="true" hidden="false"/>
    </xf>
    <xf numFmtId="165" fontId="11" fillId="0" borderId="3" xfId="0" applyFont="true" applyBorder="true" applyAlignment="true" applyProtection="false">
      <alignment horizontal="center" vertical="center" textRotation="255" wrapText="true" indent="0" shrinkToFit="false"/>
      <protection locked="true" hidden="false"/>
    </xf>
    <xf numFmtId="165" fontId="11" fillId="0" borderId="120" xfId="0" applyFont="true" applyBorder="true" applyAlignment="true" applyProtection="false">
      <alignment horizontal="left" vertical="top" textRotation="0" wrapText="false" indent="0" shrinkToFit="false"/>
      <protection locked="true" hidden="false"/>
    </xf>
    <xf numFmtId="165" fontId="11" fillId="0" borderId="121" xfId="0" applyFont="true" applyBorder="true" applyAlignment="true" applyProtection="false">
      <alignment horizontal="justify" vertical="bottom" textRotation="0" wrapText="true" indent="0" shrinkToFit="false"/>
      <protection locked="true" hidden="false"/>
    </xf>
    <xf numFmtId="165" fontId="11" fillId="0" borderId="35" xfId="0" applyFont="true" applyBorder="true" applyAlignment="true" applyProtection="false">
      <alignment horizontal="justify" vertical="bottom" textRotation="0" wrapText="true" indent="0" shrinkToFit="false"/>
      <protection locked="true" hidden="false"/>
    </xf>
    <xf numFmtId="165" fontId="11" fillId="0" borderId="3" xfId="0" applyFont="true" applyBorder="true" applyAlignment="true" applyProtection="false">
      <alignment horizontal="justify" vertical="bottom" textRotation="0" wrapText="true" indent="0" shrinkToFit="false"/>
      <protection locked="true" hidden="false"/>
    </xf>
    <xf numFmtId="165" fontId="11" fillId="0" borderId="34" xfId="0" applyFont="true" applyBorder="true" applyAlignment="true" applyProtection="false">
      <alignment horizontal="justify" vertical="bottom" textRotation="0" wrapText="true" indent="0" shrinkToFit="false"/>
      <protection locked="true" hidden="false"/>
    </xf>
    <xf numFmtId="165" fontId="11" fillId="0" borderId="35" xfId="0" applyFont="true" applyBorder="true" applyAlignment="true" applyProtection="false">
      <alignment horizontal="left" vertical="center" textRotation="0" wrapText="false" indent="0" shrinkToFit="false"/>
      <protection locked="true" hidden="false"/>
    </xf>
    <xf numFmtId="165" fontId="11" fillId="0" borderId="31" xfId="0" applyFont="true" applyBorder="true" applyAlignment="true" applyProtection="false">
      <alignment horizontal="left" vertical="center" textRotation="0" wrapText="false" indent="0" shrinkToFit="false"/>
      <protection locked="true" hidden="false"/>
    </xf>
    <xf numFmtId="165" fontId="11" fillId="0" borderId="3" xfId="0" applyFont="true" applyBorder="true" applyAlignment="true" applyProtection="false">
      <alignment horizontal="left" vertical="center" textRotation="0" wrapText="false" indent="0" shrinkToFit="false"/>
      <protection locked="true" hidden="false"/>
    </xf>
    <xf numFmtId="165" fontId="11" fillId="0" borderId="34" xfId="0" applyFont="true" applyBorder="true" applyAlignment="true" applyProtection="false">
      <alignment horizontal="justify" vertical="bottom" textRotation="0" wrapText="false" indent="0" shrinkToFit="false"/>
      <protection locked="true" hidden="false"/>
    </xf>
    <xf numFmtId="165" fontId="11" fillId="0" borderId="69" xfId="0" applyFont="true" applyBorder="true" applyAlignment="true" applyProtection="false">
      <alignment horizontal="center" vertical="center" textRotation="255" wrapText="true" indent="0" shrinkToFit="false"/>
      <protection locked="true" hidden="false"/>
    </xf>
    <xf numFmtId="165" fontId="11" fillId="0" borderId="122" xfId="0" applyFont="true" applyBorder="true" applyAlignment="true" applyProtection="false">
      <alignment horizontal="left" vertical="top" textRotation="0" wrapText="false" indent="0" shrinkToFit="false"/>
      <protection locked="true" hidden="false"/>
    </xf>
    <xf numFmtId="165" fontId="11" fillId="0" borderId="123" xfId="0" applyFont="true" applyBorder="true" applyAlignment="true" applyProtection="false">
      <alignment horizontal="justify" vertical="bottom" textRotation="0" wrapText="true" indent="0" shrinkToFit="false"/>
      <protection locked="true" hidden="false"/>
    </xf>
    <xf numFmtId="165" fontId="11" fillId="0" borderId="70" xfId="0" applyFont="true" applyBorder="true" applyAlignment="true" applyProtection="false">
      <alignment horizontal="justify" vertical="bottom" textRotation="0" wrapText="true" indent="0" shrinkToFit="false"/>
      <protection locked="true" hidden="false"/>
    </xf>
    <xf numFmtId="165" fontId="11" fillId="0" borderId="69" xfId="0" applyFont="true" applyBorder="true" applyAlignment="true" applyProtection="false">
      <alignment horizontal="justify" vertical="bottom" textRotation="0" wrapText="true" indent="0" shrinkToFit="false"/>
      <protection locked="true" hidden="false"/>
    </xf>
    <xf numFmtId="165" fontId="11" fillId="0" borderId="124" xfId="0" applyFont="true" applyBorder="true" applyAlignment="true" applyProtection="false">
      <alignment horizontal="justify" vertical="bottom" textRotation="0" wrapText="true" indent="0" shrinkToFit="false"/>
      <protection locked="true" hidden="false"/>
    </xf>
    <xf numFmtId="165" fontId="11" fillId="0" borderId="70" xfId="0" applyFont="true" applyBorder="true" applyAlignment="true" applyProtection="false">
      <alignment horizontal="left" vertical="center" textRotation="0" wrapText="false" indent="0" shrinkToFit="false"/>
      <protection locked="true" hidden="false"/>
    </xf>
    <xf numFmtId="165" fontId="11" fillId="0" borderId="125" xfId="0" applyFont="true" applyBorder="true" applyAlignment="true" applyProtection="false">
      <alignment horizontal="left" vertical="center" textRotation="0" wrapText="false" indent="0" shrinkToFit="false"/>
      <protection locked="true" hidden="false"/>
    </xf>
    <xf numFmtId="165" fontId="11" fillId="0" borderId="69" xfId="0" applyFont="true" applyBorder="true" applyAlignment="true" applyProtection="false">
      <alignment horizontal="left" vertical="center" textRotation="0" wrapText="false" indent="0" shrinkToFit="false"/>
      <protection locked="true" hidden="false"/>
    </xf>
    <xf numFmtId="165" fontId="11" fillId="0" borderId="124" xfId="0" applyFont="true" applyBorder="true" applyAlignment="true" applyProtection="false">
      <alignment horizontal="justify" vertical="bottom" textRotation="0" wrapText="false" indent="0" shrinkToFit="false"/>
      <protection locked="true" hidden="false"/>
    </xf>
    <xf numFmtId="165" fontId="11" fillId="0" borderId="69" xfId="0" applyFont="true" applyBorder="true" applyAlignment="false" applyProtection="false">
      <alignment horizontal="general" vertical="bottom" textRotation="0" wrapText="false" indent="0" shrinkToFit="false"/>
      <protection locked="true" hidden="false"/>
    </xf>
    <xf numFmtId="165" fontId="11" fillId="0" borderId="124" xfId="0" applyFont="true" applyBorder="true" applyAlignment="false" applyProtection="false">
      <alignment horizontal="general" vertical="bottom" textRotation="0" wrapText="false" indent="0" shrinkToFit="false"/>
      <protection locked="true" hidden="false"/>
    </xf>
    <xf numFmtId="165" fontId="11" fillId="0" borderId="70" xfId="0" applyFont="true" applyBorder="true" applyAlignment="false" applyProtection="false">
      <alignment horizontal="general" vertical="bottom" textRotation="0" wrapText="false" indent="0" shrinkToFit="false"/>
      <protection locked="true" hidden="false"/>
    </xf>
    <xf numFmtId="165" fontId="11" fillId="0" borderId="126" xfId="0" applyFont="true" applyBorder="true" applyAlignment="true" applyProtection="false">
      <alignment horizontal="center" vertical="center" textRotation="255" wrapText="false" indent="0" shrinkToFit="false"/>
      <protection locked="true" hidden="false"/>
    </xf>
    <xf numFmtId="165" fontId="11" fillId="0" borderId="127" xfId="0" applyFont="true" applyBorder="true" applyAlignment="true" applyProtection="false">
      <alignment horizontal="justify" vertical="bottom" textRotation="0" wrapText="true" indent="0" shrinkToFit="false"/>
      <protection locked="true" hidden="false"/>
    </xf>
    <xf numFmtId="165" fontId="11" fillId="0" borderId="127" xfId="0" applyFont="true" applyBorder="true" applyAlignment="true" applyProtection="false">
      <alignment horizontal="left" vertical="center" textRotation="0" wrapText="false" indent="0" shrinkToFit="false"/>
      <protection locked="true" hidden="false"/>
    </xf>
    <xf numFmtId="165" fontId="11" fillId="0" borderId="121" xfId="0" applyFont="true" applyBorder="true" applyAlignment="true" applyProtection="false">
      <alignment horizontal="left" vertical="center" textRotation="0" wrapText="false" indent="0" shrinkToFit="false"/>
      <protection locked="true" hidden="false"/>
    </xf>
    <xf numFmtId="165" fontId="11" fillId="0" borderId="46" xfId="0" applyFont="true" applyBorder="true" applyAlignment="true" applyProtection="false">
      <alignment horizontal="left" vertical="center" textRotation="0" wrapText="false" indent="0" shrinkToFit="false"/>
      <protection locked="true" hidden="false"/>
    </xf>
    <xf numFmtId="165" fontId="11" fillId="0" borderId="46" xfId="0" applyFont="true" applyBorder="true" applyAlignment="true" applyProtection="false">
      <alignment horizontal="left" vertical="bottom" textRotation="0" wrapText="false" indent="0" shrinkToFit="false"/>
      <protection locked="true" hidden="false"/>
    </xf>
    <xf numFmtId="165" fontId="11" fillId="0" borderId="2" xfId="0" applyFont="true" applyBorder="true" applyAlignment="true" applyProtection="false">
      <alignment horizontal="center" vertical="center" textRotation="255" wrapText="false" indent="0" shrinkToFit="false"/>
      <protection locked="true" hidden="false"/>
    </xf>
    <xf numFmtId="165" fontId="11" fillId="0" borderId="60" xfId="0" applyFont="true" applyBorder="true" applyAlignment="true" applyProtection="false">
      <alignment horizontal="left" vertical="center" textRotation="0" wrapText="false" indent="0" shrinkToFit="false"/>
      <protection locked="true" hidden="false"/>
    </xf>
    <xf numFmtId="165" fontId="11" fillId="0" borderId="60" xfId="0" applyFont="true" applyBorder="true" applyAlignment="true" applyProtection="false">
      <alignment horizontal="justify" vertical="bottom" textRotation="0" wrapText="false" indent="0" shrinkToFit="false"/>
      <protection locked="true" hidden="false"/>
    </xf>
    <xf numFmtId="165" fontId="11" fillId="0" borderId="1" xfId="0" applyFont="true" applyBorder="true" applyAlignment="true" applyProtection="false">
      <alignment horizontal="left" vertical="bottom" textRotation="0" wrapText="true" indent="0" shrinkToFit="false"/>
      <protection locked="true" hidden="false"/>
    </xf>
    <xf numFmtId="165" fontId="11" fillId="0" borderId="46" xfId="0" applyFont="true" applyBorder="true" applyAlignment="true" applyProtection="false">
      <alignment horizontal="left" vertical="bottom" textRotation="0" wrapText="true" indent="0" shrinkToFit="false"/>
      <protection locked="true" hidden="false"/>
    </xf>
    <xf numFmtId="165" fontId="11" fillId="0" borderId="34" xfId="0" applyFont="true" applyBorder="true" applyAlignment="true" applyProtection="false">
      <alignment horizontal="left" vertical="center" textRotation="0" wrapText="false" indent="0" shrinkToFit="false"/>
      <protection locked="true" hidden="false"/>
    </xf>
    <xf numFmtId="165" fontId="11" fillId="0" borderId="2" xfId="0" applyFont="true" applyBorder="true" applyAlignment="true" applyProtection="false">
      <alignment horizontal="left" vertical="bottom" textRotation="0" wrapText="false" indent="0" shrinkToFit="false"/>
      <protection locked="true" hidden="false"/>
    </xf>
    <xf numFmtId="165" fontId="11" fillId="0" borderId="47" xfId="0" applyFont="true" applyBorder="true" applyAlignment="true" applyProtection="false">
      <alignment horizontal="left" vertical="bottom" textRotation="0" wrapText="false" indent="0" shrinkToFit="false"/>
      <protection locked="true" hidden="false"/>
    </xf>
    <xf numFmtId="165" fontId="11" fillId="0" borderId="44" xfId="0" applyFont="true" applyBorder="true" applyAlignment="true" applyProtection="false">
      <alignment horizontal="justify" vertical="bottom" textRotation="0" wrapText="true" indent="0" shrinkToFit="false"/>
      <protection locked="true" hidden="false"/>
    </xf>
    <xf numFmtId="165" fontId="11" fillId="0" borderId="44" xfId="0" applyFont="true" applyBorder="true" applyAlignment="false" applyProtection="false">
      <alignment horizontal="general" vertical="bottom" textRotation="0" wrapText="false" indent="0" shrinkToFit="false"/>
      <protection locked="true" hidden="false"/>
    </xf>
    <xf numFmtId="165" fontId="11" fillId="0" borderId="44" xfId="0" applyFont="true" applyBorder="true" applyAlignment="true" applyProtection="false">
      <alignment horizontal="left" vertical="center" textRotation="0" wrapText="false" indent="0" shrinkToFit="false"/>
      <protection locked="true" hidden="false"/>
    </xf>
    <xf numFmtId="165" fontId="48" fillId="0" borderId="0" xfId="0" applyFont="true" applyBorder="false" applyAlignment="true" applyProtection="false">
      <alignment horizontal="justify"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桁区切り 3" xfId="24"/>
    <cellStyle name="標準 2" xfId="25"/>
    <cellStyle name="標準 2 2" xfId="26"/>
    <cellStyle name="標準 2 2 2" xfId="27"/>
    <cellStyle name="標準 2 3" xfId="28"/>
    <cellStyle name="標準 3" xfId="29"/>
    <cellStyle name="標準 3 2" xfId="30"/>
    <cellStyle name="標準 3 2 2" xfId="31"/>
    <cellStyle name="標準 4" xfId="32"/>
    <cellStyle name="標準_Sheet1" xfId="33"/>
    <cellStyle name="標準_療養：短期入所療養（加算届）" xfId="34"/>
    <cellStyle name="標準_訪問介護（加算届）" xfId="35"/>
    <cellStyle name="標準_通所介護（加算届）" xfId="36"/>
  </cellStyles>
  <dxfs count="3">
    <dxf>
      <numFmt numFmtId="164" formatCode="#,##0"/>
    </dxf>
    <dxf>
      <numFmt numFmtId="164" formatCode="#,##0"/>
    </dxf>
    <dxf>
      <numFmt numFmtId="164" formatCode="#,##0"/>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BEEF4"/>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FCC99"/>
      <rgbColor rgb="FF3366FF"/>
      <rgbColor rgb="FF33CCCC"/>
      <rgbColor rgb="FF99CC00"/>
      <rgbColor rgb="FFFFCC00"/>
      <rgbColor rgb="FFF79646"/>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externalLink" Target="externalLinks/externalLink1.xml"/><Relationship Id="rId1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3</xdr:col>
      <xdr:colOff>45720</xdr:colOff>
      <xdr:row>20</xdr:row>
      <xdr:rowOff>146880</xdr:rowOff>
    </xdr:from>
    <xdr:to>
      <xdr:col>11</xdr:col>
      <xdr:colOff>45360</xdr:colOff>
      <xdr:row>23</xdr:row>
      <xdr:rowOff>4680</xdr:rowOff>
    </xdr:to>
    <xdr:sp>
      <xdr:nvSpPr>
        <xdr:cNvPr id="1" name="Check Box 3" hidden="1"/>
        <xdr:cNvSpPr/>
      </xdr:nvSpPr>
      <xdr:spPr>
        <a:xfrm>
          <a:off x="675000" y="4113000"/>
          <a:ext cx="2422800" cy="457920"/>
        </a:xfrm>
        <a:prstGeom prst="rect">
          <a:avLst/>
        </a:prstGeom>
        <a:noFill/>
        <a:ln w="0">
          <a:noFill/>
        </a:ln>
      </xdr:spPr>
      <xdr:style>
        <a:lnRef idx="0"/>
        <a:fillRef idx="0"/>
        <a:effectRef idx="0"/>
        <a:fontRef idx="minor"/>
      </xdr:style>
      <xdr:txBody>
        <a:bodyPr vertOverflow="clip" lIns="36720" rIns="0" tIns="27360" bIns="27360" anchor="ctr" upright="1">
          <a:noAutofit/>
        </a:bodyPr>
        <a:p>
          <a:pPr>
            <a:lnSpc>
              <a:spcPct val="100000"/>
            </a:lnSpc>
          </a:pPr>
          <a:r>
            <a:rPr lang="ja-JP" sz="900" b="0" u="none" strike="noStrike">
              <a:solidFill>
                <a:srgbClr val="000000"/>
              </a:solidFill>
              <a:effectLst/>
              <a:uFillTx/>
              <a:latin typeface="Meiryo UI"/>
              <a:ea typeface="Meiryo UI"/>
            </a:rPr>
            <a:t>認知症対応型サービス事業管理者研修修了証の写</a:t>
          </a:r>
          <a:endParaRPr lang="en-US" sz="900" b="0" u="none" strike="noStrike">
            <a:effectLst/>
            <a:uFillTx/>
            <a:latin typeface="游明朝"/>
          </a:endParaRPr>
        </a:p>
      </xdr:txBody>
    </xdr:sp>
    <xdr:clientData/>
  </xdr:twoCellAnchor>
  <xdr:twoCellAnchor editAs="absolute">
    <xdr:from>
      <xdr:col>3</xdr:col>
      <xdr:colOff>45720</xdr:colOff>
      <xdr:row>21</xdr:row>
      <xdr:rowOff>177120</xdr:rowOff>
    </xdr:from>
    <xdr:to>
      <xdr:col>11</xdr:col>
      <xdr:colOff>45360</xdr:colOff>
      <xdr:row>24</xdr:row>
      <xdr:rowOff>7560</xdr:rowOff>
    </xdr:to>
    <xdr:sp>
      <xdr:nvSpPr>
        <xdr:cNvPr id="2" name="Check Box 4" hidden="1"/>
        <xdr:cNvSpPr/>
      </xdr:nvSpPr>
      <xdr:spPr>
        <a:xfrm>
          <a:off x="675000" y="4343400"/>
          <a:ext cx="2422800" cy="430560"/>
        </a:xfrm>
        <a:prstGeom prst="rect">
          <a:avLst/>
        </a:prstGeom>
        <a:noFill/>
        <a:ln w="0">
          <a:noFill/>
        </a:ln>
      </xdr:spPr>
      <xdr:style>
        <a:lnRef idx="0"/>
        <a:fillRef idx="0"/>
        <a:effectRef idx="0"/>
        <a:fontRef idx="minor"/>
      </xdr:style>
      <xdr:txBody>
        <a:bodyPr vertOverflow="clip" lIns="36720" rIns="0" tIns="27360" bIns="27360" anchor="ctr" upright="1">
          <a:noAutofit/>
        </a:bodyPr>
        <a:p>
          <a:pPr>
            <a:lnSpc>
              <a:spcPct val="100000"/>
            </a:lnSpc>
          </a:pPr>
          <a:r>
            <a:rPr lang="ja-JP" sz="900" b="0" u="none" strike="noStrike">
              <a:solidFill>
                <a:srgbClr val="000000"/>
              </a:solidFill>
              <a:effectLst/>
              <a:uFillTx/>
              <a:latin typeface="Meiryo UI"/>
              <a:ea typeface="Meiryo UI"/>
            </a:rPr>
            <a:t>保健師又は看護師免許の写</a:t>
          </a:r>
          <a:endParaRPr lang="en-US" sz="9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xdr:row>
      <xdr:rowOff>88920</xdr:rowOff>
    </xdr:from>
    <xdr:to>
      <xdr:col>3</xdr:col>
      <xdr:colOff>279000</xdr:colOff>
      <xdr:row>2</xdr:row>
      <xdr:rowOff>177480</xdr:rowOff>
    </xdr:to>
    <xdr:sp>
      <xdr:nvSpPr>
        <xdr:cNvPr id="3" name="正方形/長方形 1"/>
        <xdr:cNvSpPr/>
      </xdr:nvSpPr>
      <xdr:spPr>
        <a:xfrm>
          <a:off x="0" y="345960"/>
          <a:ext cx="1248480" cy="345960"/>
        </a:xfrm>
        <a:prstGeom prst="rect">
          <a:avLst/>
        </a:prstGeom>
        <a:no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lang="ja-JP" sz="1600" b="0" u="none" strike="noStrike">
              <a:solidFill>
                <a:srgbClr val="ff0000"/>
              </a:solidFill>
              <a:effectLst/>
              <a:uFillTx/>
              <a:latin typeface="ＭＳ ゴシック"/>
              <a:ea typeface="ＭＳ ゴシック"/>
            </a:rPr>
            <a:t>【</a:t>
          </a:r>
          <a:r>
            <a:rPr lang="ja-JP" sz="1600" b="0" u="none" strike="noStrike">
              <a:solidFill>
                <a:srgbClr val="ff0000"/>
              </a:solidFill>
              <a:effectLst/>
              <a:uFillTx/>
              <a:latin typeface="ＭＳ ゴシック"/>
              <a:ea typeface="ＭＳ ゴシック"/>
            </a:rPr>
            <a:t>記載例】</a:t>
          </a:r>
          <a:endParaRPr lang="en-US" sz="1600" b="0" u="none" strike="noStrike">
            <a:effectLst/>
            <a:uFillTx/>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352440</xdr:colOff>
      <xdr:row>3</xdr:row>
      <xdr:rowOff>24840</xdr:rowOff>
    </xdr:from>
    <xdr:to>
      <xdr:col>3</xdr:col>
      <xdr:colOff>533160</xdr:colOff>
      <xdr:row>4</xdr:row>
      <xdr:rowOff>186480</xdr:rowOff>
    </xdr:to>
    <xdr:sp>
      <xdr:nvSpPr>
        <xdr:cNvPr id="4" name="右中かっこ 1"/>
        <xdr:cNvSpPr/>
      </xdr:nvSpPr>
      <xdr:spPr>
        <a:xfrm>
          <a:off x="5179680" y="714600"/>
          <a:ext cx="180720" cy="418680"/>
        </a:xfrm>
        <a:prstGeom prst="rightBrace">
          <a:avLst>
            <a:gd name="adj1" fmla="val 8333"/>
            <a:gd name="adj2" fmla="val 50000"/>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0</xdr:col>
      <xdr:colOff>200160</xdr:colOff>
      <xdr:row>68</xdr:row>
      <xdr:rowOff>205920</xdr:rowOff>
    </xdr:from>
    <xdr:to>
      <xdr:col>14</xdr:col>
      <xdr:colOff>495000</xdr:colOff>
      <xdr:row>77</xdr:row>
      <xdr:rowOff>89280</xdr:rowOff>
    </xdr:to>
    <xdr:sp>
      <xdr:nvSpPr>
        <xdr:cNvPr id="5" name="正方形/長方形 2"/>
        <xdr:cNvSpPr/>
      </xdr:nvSpPr>
      <xdr:spPr>
        <a:xfrm>
          <a:off x="200160" y="17611920"/>
          <a:ext cx="12805560" cy="1952280"/>
        </a:xfrm>
        <a:prstGeom prst="rect">
          <a:avLst/>
        </a:prstGeom>
        <a:solidFill>
          <a:srgbClr val="ffffff"/>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100" b="0" u="none" strike="noStrike">
              <a:solidFill>
                <a:srgbClr val="000000"/>
              </a:solidFill>
              <a:effectLst/>
              <a:uFillTx/>
              <a:latin typeface="Calibri"/>
            </a:rPr>
            <a:t>【</a:t>
          </a:r>
          <a:r>
            <a:rPr lang="ja-JP" sz="1100" b="0" u="none" strike="noStrike">
              <a:solidFill>
                <a:srgbClr val="000000"/>
              </a:solidFill>
              <a:effectLst/>
              <a:uFillTx/>
              <a:latin typeface="Calibri"/>
            </a:rPr>
            <a:t>留意事項】</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　（「校閲」⇒「シート保護の解除」をクリック。</a:t>
          </a:r>
          <a:r>
            <a:rPr lang="en-US" sz="1100" b="0" u="none" strike="noStrike">
              <a:solidFill>
                <a:srgbClr val="000000"/>
              </a:solidFill>
              <a:effectLst/>
              <a:uFillTx/>
              <a:latin typeface="Calibri"/>
            </a:rPr>
            <a:t>PW</a:t>
          </a:r>
          <a:r>
            <a:rPr lang="ja-JP" sz="1100" b="0" u="none" strike="noStrike">
              <a:solidFill>
                <a:srgbClr val="000000"/>
              </a:solidFill>
              <a:effectLst/>
              <a:uFillTx/>
              <a:latin typeface="Calibri"/>
            </a:rPr>
            <a:t>は設定していません。再度、シートを保護する場合は、「シートの保護」⇒「</a:t>
          </a:r>
          <a:r>
            <a:rPr lang="en-US" sz="1100" b="0" u="none" strike="noStrike">
              <a:solidFill>
                <a:srgbClr val="000000"/>
              </a:solidFill>
              <a:effectLst/>
              <a:uFillTx/>
              <a:latin typeface="Calibri"/>
            </a:rPr>
            <a:t>OK</a:t>
          </a:r>
          <a:r>
            <a:rPr lang="ja-JP" sz="1100" b="0" u="none" strike="noStrike">
              <a:solidFill>
                <a:srgbClr val="000000"/>
              </a:solidFill>
              <a:effectLst/>
              <a:uFillTx/>
              <a:latin typeface="Calibri"/>
            </a:rPr>
            <a:t>」をクリック。）</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・従業者の入力行が足りない場合は、適宜、行を追加してください。その際、計算式及びプルダウンの設定に支障をきたさないよう留意してください。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・必要項目を満たしていれば、各事業所で使用するシフト表等をもって代替書類として差し支えありません。</a:t>
          </a:r>
          <a:endParaRPr lang="en-US" sz="1100" b="0" u="none" strike="noStrike">
            <a:effectLst/>
            <a:uFillTx/>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afile02/&#20849;&#26377;&#12501;&#12457;&#12523;&#12480;/18_&#39640;&#40802;&#32773;&#20171;&#35703;&#35506;/04_&#20171;&#35703;&#32102;&#20184;&#20418;/04_&#20171;&#35703;&#20445;&#38522;&#26045;&#35373;/04_&#20196;&#21644;&#65302;&#24180;&#24230;/220401_&#20107;&#26989;&#25152;&#25351;&#23450;&#12539;&#25351;&#23566;/R05_&#22320;&#22495;&#23494;&#30528;&#22411;&#12469;&#12540;&#12499;&#12473;&#25351;&#23450;&#12539;&#25351;&#23450;&#26356;&#26032;-10/&#9632;&#9632;&#21152;&#31639;&#65288;&#20171;&#35703;&#32102;&#20184;&#36027;&#31639;&#23450;&#12395;&#20418;&#12427;&#20307;&#21046;&#31561;&#12395;&#38306;&#12377;&#12427;&#23626;&#20986;&#26360;&#27096;&#24335;&#65289;&#9632;&#9632;/R7.4.1&#20462;&#27491;&#65374;&#65288;20250401&#65289;/&#9733;&#65288;2024&#65374;&#65289;40_&#20171;&#35703;&#20104;&#38450;&#22411;&#36890;&#25152;&#12469;&#12540;&#12499;&#1247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チェック表"/>
      <sheetName val="届出書 別紙36"/>
      <sheetName val="別紙１－4  "/>
      <sheetName val="備考（1）"/>
      <sheetName val="別紙14-7"/>
      <sheetName val="別紙38"/>
      <sheetName val="別紙51 "/>
      <sheetName val="参考様式７-1"/>
      <sheetName val="参考様式７-２"/>
      <sheetName val="参考様式７-３"/>
      <sheetName val="参考様式７-４"/>
      <sheetName val="標準様式１（1枚版）"/>
      <sheetName val="標準様式１（100名）"/>
      <sheetName val="標準様式１シフト記号表（勤務時間帯）"/>
      <sheetName val="標準様式１【記載例】シフト記号表（勤務時間帯）"/>
      <sheetName val="標準様式１【記載例】通所介護"/>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2.xml.rels><?xml version="1.0" encoding="UTF-8"?>
<Relationships xmlns="http://schemas.openxmlformats.org/package/2006/relationships"><Relationship Id="rId1" Type="http://schemas.openxmlformats.org/officeDocument/2006/relationships/drawing" Target="../drawings/drawing2.xml"/>
</Relationships>
</file>

<file path=xl/worksheets/_rels/sheet13.xml.rels><?xml version="1.0" encoding="UTF-8"?>
<Relationships xmlns="http://schemas.openxmlformats.org/package/2006/relationships"><Relationship Id="rId1" Type="http://schemas.openxmlformats.org/officeDocument/2006/relationships/drawing" Target="../drawings/drawing3.xml"/>
</Relationships>
</file>

<file path=xl/worksheets/_rels/sheet9.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29"/>
  <sheetViews>
    <sheetView showFormulas="false" showGridLines="true" showRowColHeaders="true" showZeros="true" rightToLeft="false" tabSelected="false" showOutlineSymbols="true" defaultGridColor="true" view="pageBreakPreview" topLeftCell="A8" colorId="64" zoomScale="100" zoomScaleNormal="100" zoomScalePageLayoutView="100" workbookViewId="0">
      <selection pane="topLeft" activeCell="A2" activeCellId="0" sqref="A2"/>
    </sheetView>
  </sheetViews>
  <sheetFormatPr defaultColWidth="9.33984375" defaultRowHeight="10.5" customHeight="false" zeroHeight="false" outlineLevelRow="0" outlineLevelCol="0"/>
  <cols>
    <col collapsed="false" customWidth="true" hidden="false" outlineLevel="0" max="1" min="1" style="1" width="1.66"/>
    <col collapsed="false" customWidth="true" hidden="false" outlineLevel="0" max="2" min="2" style="1" width="16.22"/>
    <col collapsed="false" customWidth="true" hidden="false" outlineLevel="0" max="3" min="3" style="1" width="7.89"/>
    <col collapsed="false" customWidth="true" hidden="false" outlineLevel="0" max="4" min="4" style="2" width="2.44"/>
    <col collapsed="false" customWidth="true" hidden="false" outlineLevel="0" max="5" min="5" style="3" width="2.44"/>
    <col collapsed="false" customWidth="true" hidden="false" outlineLevel="0" max="6" min="6" style="1" width="41.89"/>
    <col collapsed="false" customWidth="true" hidden="false" outlineLevel="0" max="7" min="7" style="4" width="26.34"/>
    <col collapsed="false" customWidth="false" hidden="false" outlineLevel="0" max="16384" min="8" style="1" width="9.34"/>
  </cols>
  <sheetData>
    <row r="1" customFormat="false" ht="30" hidden="false" customHeight="true" outlineLevel="0" collapsed="false">
      <c r="A1" s="5" t="s">
        <v>0</v>
      </c>
      <c r="B1" s="5"/>
      <c r="C1" s="5"/>
      <c r="D1" s="5"/>
      <c r="E1" s="5"/>
      <c r="F1" s="5"/>
      <c r="G1" s="5"/>
    </row>
    <row r="2" customFormat="false" ht="20.25" hidden="false" customHeight="true" outlineLevel="0" collapsed="false">
      <c r="A2" s="6"/>
      <c r="B2" s="7"/>
      <c r="C2" s="7"/>
      <c r="D2" s="7"/>
      <c r="E2" s="7"/>
      <c r="F2" s="7"/>
      <c r="G2" s="7"/>
    </row>
    <row r="3" customFormat="false" ht="20.25" hidden="false" customHeight="true" outlineLevel="0" collapsed="false">
      <c r="A3" s="6"/>
      <c r="B3" s="7"/>
      <c r="C3" s="7"/>
      <c r="D3" s="7"/>
      <c r="E3" s="7"/>
      <c r="F3" s="7"/>
      <c r="G3" s="7"/>
    </row>
    <row r="4" customFormat="false" ht="25.5" hidden="false" customHeight="true" outlineLevel="0" collapsed="false">
      <c r="A4" s="8" t="s">
        <v>1</v>
      </c>
    </row>
    <row r="5" customFormat="false" ht="60" hidden="false" customHeight="true" outlineLevel="0" collapsed="false">
      <c r="A5" s="9" t="s">
        <v>2</v>
      </c>
      <c r="B5" s="9"/>
      <c r="C5" s="10" t="s">
        <v>3</v>
      </c>
      <c r="D5" s="9" t="s">
        <v>4</v>
      </c>
      <c r="E5" s="9"/>
      <c r="F5" s="9"/>
      <c r="G5" s="11" t="s">
        <v>5</v>
      </c>
    </row>
    <row r="6" customFormat="false" ht="24" hidden="false" customHeight="true" outlineLevel="0" collapsed="false">
      <c r="A6" s="12" t="s">
        <v>6</v>
      </c>
      <c r="B6" s="12"/>
      <c r="C6" s="13" t="s">
        <v>7</v>
      </c>
      <c r="D6" s="14" t="s">
        <v>8</v>
      </c>
      <c r="E6" s="15" t="s">
        <v>9</v>
      </c>
      <c r="F6" s="15"/>
      <c r="G6" s="16" t="s">
        <v>10</v>
      </c>
    </row>
    <row r="7" customFormat="false" ht="30" hidden="false" customHeight="true" outlineLevel="0" collapsed="false">
      <c r="A7" s="12"/>
      <c r="B7" s="12"/>
      <c r="C7" s="17" t="s">
        <v>7</v>
      </c>
      <c r="D7" s="14" t="s">
        <v>8</v>
      </c>
      <c r="E7" s="18" t="s">
        <v>11</v>
      </c>
      <c r="F7" s="18"/>
      <c r="G7" s="19" t="s">
        <v>12</v>
      </c>
    </row>
    <row r="8" customFormat="false" ht="25.5" hidden="false" customHeight="true" outlineLevel="0" collapsed="false">
      <c r="A8" s="12"/>
      <c r="B8" s="12"/>
      <c r="C8" s="20" t="s">
        <v>7</v>
      </c>
      <c r="D8" s="14" t="s">
        <v>8</v>
      </c>
      <c r="E8" s="21" t="s">
        <v>13</v>
      </c>
      <c r="F8" s="21"/>
      <c r="G8" s="19"/>
    </row>
    <row r="9" customFormat="false" ht="15" hidden="false" customHeight="true" outlineLevel="0" collapsed="false">
      <c r="A9" s="12"/>
      <c r="B9" s="12"/>
      <c r="C9" s="20" t="s">
        <v>7</v>
      </c>
      <c r="D9" s="2" t="s">
        <v>8</v>
      </c>
      <c r="E9" s="3" t="s">
        <v>14</v>
      </c>
      <c r="G9" s="22" t="s">
        <v>15</v>
      </c>
    </row>
    <row r="10" customFormat="false" ht="15" hidden="false" customHeight="true" outlineLevel="0" collapsed="false">
      <c r="A10" s="12"/>
      <c r="B10" s="12"/>
      <c r="C10" s="20"/>
      <c r="E10" s="23" t="s">
        <v>16</v>
      </c>
      <c r="F10" s="1" t="s">
        <v>17</v>
      </c>
      <c r="G10" s="22"/>
    </row>
    <row r="11" customFormat="false" ht="15" hidden="false" customHeight="true" outlineLevel="0" collapsed="false">
      <c r="A11" s="12"/>
      <c r="B11" s="12"/>
      <c r="C11" s="20"/>
      <c r="G11" s="22"/>
    </row>
    <row r="12" customFormat="false" ht="15" hidden="false" customHeight="true" outlineLevel="0" collapsed="false">
      <c r="A12" s="12"/>
      <c r="B12" s="12"/>
      <c r="C12" s="20"/>
      <c r="G12" s="22"/>
    </row>
    <row r="13" customFormat="false" ht="30" hidden="false" customHeight="true" outlineLevel="0" collapsed="false">
      <c r="A13" s="24"/>
      <c r="B13" s="25" t="s">
        <v>18</v>
      </c>
      <c r="C13" s="20" t="s">
        <v>7</v>
      </c>
      <c r="D13" s="14" t="s">
        <v>8</v>
      </c>
      <c r="E13" s="21" t="s">
        <v>19</v>
      </c>
      <c r="F13" s="21"/>
      <c r="G13" s="19"/>
    </row>
    <row r="14" customFormat="false" ht="18" hidden="false" customHeight="true" outlineLevel="0" collapsed="false">
      <c r="A14" s="24"/>
      <c r="B14" s="25" t="s">
        <v>20</v>
      </c>
      <c r="C14" s="26"/>
      <c r="D14" s="27"/>
      <c r="E14" s="27"/>
      <c r="F14" s="27"/>
      <c r="G14" s="19"/>
    </row>
    <row r="15" customFormat="false" ht="33.75" hidden="false" customHeight="true" outlineLevel="0" collapsed="false">
      <c r="A15" s="24"/>
      <c r="B15" s="28" t="s">
        <v>21</v>
      </c>
      <c r="C15" s="29" t="s">
        <v>7</v>
      </c>
      <c r="D15" s="30"/>
      <c r="E15" s="30"/>
      <c r="F15" s="30"/>
      <c r="G15" s="31"/>
    </row>
    <row r="16" customFormat="false" ht="36" hidden="false" customHeight="true" outlineLevel="0" collapsed="false">
      <c r="A16" s="32"/>
      <c r="B16" s="33" t="s">
        <v>22</v>
      </c>
      <c r="C16" s="34" t="s">
        <v>7</v>
      </c>
      <c r="D16" s="35" t="s">
        <v>8</v>
      </c>
      <c r="E16" s="36" t="s">
        <v>23</v>
      </c>
      <c r="F16" s="36"/>
      <c r="G16" s="37"/>
    </row>
    <row r="17" customFormat="false" ht="16.5" hidden="false" customHeight="true" outlineLevel="0" collapsed="false">
      <c r="A17" s="32"/>
      <c r="B17" s="38" t="s">
        <v>24</v>
      </c>
      <c r="C17" s="26"/>
      <c r="D17" s="30"/>
      <c r="E17" s="30"/>
      <c r="F17" s="30"/>
      <c r="G17" s="39"/>
    </row>
    <row r="18" customFormat="false" ht="16.5" hidden="false" customHeight="true" outlineLevel="0" collapsed="false">
      <c r="A18" s="32"/>
      <c r="B18" s="38"/>
      <c r="C18" s="26"/>
      <c r="D18" s="30"/>
      <c r="E18" s="30"/>
      <c r="F18" s="30"/>
      <c r="G18" s="39"/>
    </row>
    <row r="19" customFormat="false" ht="16.5" hidden="false" customHeight="true" outlineLevel="0" collapsed="false">
      <c r="A19" s="32"/>
      <c r="B19" s="38"/>
      <c r="C19" s="26"/>
      <c r="D19" s="30"/>
      <c r="E19" s="30"/>
      <c r="F19" s="30"/>
      <c r="G19" s="40"/>
    </row>
    <row r="20" customFormat="false" ht="19.5" hidden="false" customHeight="true" outlineLevel="0" collapsed="false">
      <c r="A20" s="32"/>
      <c r="B20" s="41" t="s">
        <v>25</v>
      </c>
      <c r="C20" s="42" t="s">
        <v>7</v>
      </c>
      <c r="D20" s="43" t="s">
        <v>8</v>
      </c>
      <c r="E20" s="21" t="s">
        <v>26</v>
      </c>
      <c r="F20" s="21"/>
      <c r="G20" s="31"/>
    </row>
    <row r="21" customFormat="false" ht="19.5" hidden="false" customHeight="true" outlineLevel="0" collapsed="false">
      <c r="A21" s="32"/>
      <c r="B21" s="41"/>
      <c r="C21" s="42"/>
      <c r="D21" s="43"/>
      <c r="E21" s="21"/>
      <c r="F21" s="21"/>
      <c r="G21" s="39"/>
    </row>
    <row r="22" customFormat="false" ht="19.5" hidden="false" customHeight="true" outlineLevel="0" collapsed="false">
      <c r="A22" s="32"/>
      <c r="B22" s="41"/>
      <c r="C22" s="42"/>
      <c r="D22" s="43"/>
      <c r="E22" s="21"/>
      <c r="F22" s="21"/>
      <c r="G22" s="40"/>
    </row>
    <row r="23" customFormat="false" ht="19.5" hidden="false" customHeight="true" outlineLevel="0" collapsed="false">
      <c r="A23" s="32"/>
      <c r="B23" s="44" t="s">
        <v>27</v>
      </c>
      <c r="C23" s="45" t="s">
        <v>7</v>
      </c>
      <c r="D23" s="46" t="s">
        <v>8</v>
      </c>
      <c r="E23" s="47" t="s">
        <v>28</v>
      </c>
      <c r="F23" s="47"/>
      <c r="G23" s="48"/>
    </row>
    <row r="24" customFormat="false" ht="30" hidden="false" customHeight="true" outlineLevel="0" collapsed="false">
      <c r="A24" s="32"/>
      <c r="B24" s="44"/>
      <c r="C24" s="49" t="s">
        <v>7</v>
      </c>
      <c r="D24" s="50" t="s">
        <v>8</v>
      </c>
      <c r="E24" s="51" t="s">
        <v>29</v>
      </c>
      <c r="F24" s="51"/>
      <c r="G24" s="52"/>
    </row>
    <row r="25" customFormat="false" ht="11.45" hidden="false" customHeight="true" outlineLevel="0" collapsed="false">
      <c r="A25" s="53"/>
      <c r="B25" s="54" t="s">
        <v>30</v>
      </c>
      <c r="C25" s="55" t="s">
        <v>7</v>
      </c>
      <c r="D25" s="56" t="s">
        <v>8</v>
      </c>
      <c r="E25" s="57" t="s">
        <v>31</v>
      </c>
      <c r="F25" s="57"/>
      <c r="G25" s="58"/>
    </row>
    <row r="26" customFormat="false" ht="11.45" hidden="false" customHeight="false" outlineLevel="0" collapsed="false">
      <c r="A26" s="53"/>
      <c r="B26" s="54"/>
      <c r="C26" s="55"/>
      <c r="D26" s="56"/>
      <c r="E26" s="57"/>
      <c r="F26" s="57"/>
      <c r="G26" s="58"/>
    </row>
    <row r="27" customFormat="false" ht="11.45" hidden="false" customHeight="false" outlineLevel="0" collapsed="false">
      <c r="A27" s="53"/>
      <c r="B27" s="54"/>
      <c r="C27" s="55"/>
      <c r="D27" s="56"/>
      <c r="E27" s="57"/>
      <c r="F27" s="57"/>
      <c r="G27" s="58"/>
    </row>
    <row r="28" customFormat="false" ht="11.45" hidden="false" customHeight="false" outlineLevel="0" collapsed="false">
      <c r="A28" s="53"/>
      <c r="B28" s="54"/>
      <c r="C28" s="55"/>
      <c r="D28" s="56"/>
      <c r="E28" s="57"/>
      <c r="F28" s="57"/>
      <c r="G28" s="58"/>
    </row>
    <row r="29" customFormat="false" ht="11.45" hidden="false" customHeight="false" outlineLevel="0" collapsed="false">
      <c r="A29" s="53"/>
      <c r="B29" s="54"/>
      <c r="C29" s="55"/>
      <c r="D29" s="56"/>
      <c r="E29" s="57"/>
      <c r="F29" s="57"/>
      <c r="G29" s="58"/>
    </row>
  </sheetData>
  <mergeCells count="28">
    <mergeCell ref="A1:G1"/>
    <mergeCell ref="A5:B5"/>
    <mergeCell ref="D5:F5"/>
    <mergeCell ref="A6:B12"/>
    <mergeCell ref="E6:F6"/>
    <mergeCell ref="E7:F7"/>
    <mergeCell ref="E8:F8"/>
    <mergeCell ref="C9:C12"/>
    <mergeCell ref="G9:G12"/>
    <mergeCell ref="E13:F13"/>
    <mergeCell ref="D14:F14"/>
    <mergeCell ref="D15:F15"/>
    <mergeCell ref="E16:F16"/>
    <mergeCell ref="B17:B19"/>
    <mergeCell ref="C17:C19"/>
    <mergeCell ref="D17:F19"/>
    <mergeCell ref="B20:B22"/>
    <mergeCell ref="C20:C22"/>
    <mergeCell ref="D20:D22"/>
    <mergeCell ref="E20:F22"/>
    <mergeCell ref="B23:B24"/>
    <mergeCell ref="E23:F23"/>
    <mergeCell ref="E24:F24"/>
    <mergeCell ref="B25:B29"/>
    <mergeCell ref="C25:C29"/>
    <mergeCell ref="D25:D29"/>
    <mergeCell ref="E25:F29"/>
    <mergeCell ref="G25:G29"/>
  </mergeCells>
  <printOptions headings="false" gridLines="false" gridLinesSet="true" horizontalCentered="true" verticalCentered="false"/>
  <pageMargins left="0.7" right="0.7" top="0.75" bottom="0.75" header="0.3" footer="0.511811023622047"/>
  <pageSetup paperSize="9" scale="100" fitToWidth="1" fitToHeight="0" pageOrder="downThenOver" orientation="portrait" blackAndWhite="false" draft="false" cellComments="none" horizontalDpi="300" verticalDpi="300" copies="1"/>
  <headerFooter differentFirst="false" differentOddEven="false">
    <oddHeader>&amp;R&amp;A</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9646"/>
    <pageSetUpPr fitToPage="true"/>
  </sheetPr>
  <dimension ref="B1:BF56"/>
  <sheetViews>
    <sheetView showFormulas="false" showGridLines="false" showRowColHeaders="true" showZeros="true" rightToLeft="false" tabSelected="false" showOutlineSymbols="true" defaultGridColor="true" view="pageBreakPreview" topLeftCell="A1" colorId="64" zoomScale="40" zoomScaleNormal="55" zoomScalePageLayoutView="40" workbookViewId="0">
      <selection pane="topLeft" activeCell="AM2" activeCellId="0" sqref="AM2"/>
    </sheetView>
  </sheetViews>
  <sheetFormatPr defaultColWidth="5.00390625" defaultRowHeight="20.25" customHeight="true" zeroHeight="false" outlineLevelRow="0" outlineLevelCol="0"/>
  <cols>
    <col collapsed="false" customWidth="true" hidden="false" outlineLevel="0" max="1" min="1" style="487" width="1.44"/>
    <col collapsed="false" customWidth="true" hidden="false" outlineLevel="0" max="56" min="2" style="487" width="6.22"/>
    <col collapsed="false" customWidth="false" hidden="false" outlineLevel="0" max="16384" min="57" style="487" width="5"/>
  </cols>
  <sheetData>
    <row r="1" s="488" customFormat="true" ht="20.25" hidden="false" customHeight="true" outlineLevel="0" collapsed="false">
      <c r="C1" s="489" t="s">
        <v>271</v>
      </c>
      <c r="D1" s="489"/>
      <c r="G1" s="490" t="s">
        <v>272</v>
      </c>
      <c r="J1" s="489"/>
      <c r="K1" s="489"/>
      <c r="L1" s="489"/>
      <c r="M1" s="489"/>
      <c r="AK1" s="491" t="s">
        <v>273</v>
      </c>
      <c r="AL1" s="491" t="s">
        <v>274</v>
      </c>
      <c r="AM1" s="492" t="s">
        <v>275</v>
      </c>
      <c r="AN1" s="492"/>
      <c r="AO1" s="492"/>
      <c r="AP1" s="492"/>
      <c r="AQ1" s="492"/>
      <c r="AR1" s="492"/>
      <c r="AS1" s="492"/>
      <c r="AT1" s="492"/>
      <c r="AU1" s="492"/>
      <c r="AV1" s="492"/>
      <c r="AW1" s="492"/>
      <c r="AX1" s="492"/>
      <c r="AY1" s="492"/>
      <c r="AZ1" s="492"/>
      <c r="BA1" s="492"/>
      <c r="BB1" s="493" t="s">
        <v>51</v>
      </c>
    </row>
    <row r="2" s="494" customFormat="true" ht="20.25" hidden="false" customHeight="true" outlineLevel="0" collapsed="false">
      <c r="D2" s="490"/>
      <c r="H2" s="490"/>
      <c r="I2" s="491"/>
      <c r="J2" s="491"/>
      <c r="K2" s="491"/>
      <c r="L2" s="491"/>
      <c r="M2" s="491"/>
      <c r="T2" s="491" t="s">
        <v>35</v>
      </c>
      <c r="U2" s="495" t="n">
        <v>6</v>
      </c>
      <c r="V2" s="495"/>
      <c r="W2" s="491" t="s">
        <v>274</v>
      </c>
      <c r="X2" s="496" t="n">
        <f aca="false">IF(U2=0,"",YEAR(DATE(2018+U2,1,1)))</f>
        <v>2024</v>
      </c>
      <c r="Y2" s="496"/>
      <c r="Z2" s="494" t="s">
        <v>276</v>
      </c>
      <c r="AA2" s="494" t="s">
        <v>36</v>
      </c>
      <c r="AB2" s="495" t="n">
        <v>4</v>
      </c>
      <c r="AC2" s="495"/>
      <c r="AD2" s="494" t="s">
        <v>37</v>
      </c>
      <c r="AJ2" s="493"/>
      <c r="AK2" s="491" t="s">
        <v>177</v>
      </c>
      <c r="AL2" s="491" t="s">
        <v>274</v>
      </c>
      <c r="AM2" s="495"/>
      <c r="AN2" s="495"/>
      <c r="AO2" s="495"/>
      <c r="AP2" s="495"/>
      <c r="AQ2" s="495"/>
      <c r="AR2" s="495"/>
      <c r="AS2" s="495"/>
      <c r="AT2" s="495"/>
      <c r="AU2" s="495"/>
      <c r="AV2" s="495"/>
      <c r="AW2" s="495"/>
      <c r="AX2" s="495"/>
      <c r="AY2" s="495"/>
      <c r="AZ2" s="495"/>
      <c r="BA2" s="495"/>
      <c r="BB2" s="493" t="s">
        <v>51</v>
      </c>
      <c r="BC2" s="491"/>
      <c r="BD2" s="491"/>
      <c r="BE2" s="491"/>
    </row>
    <row r="3" s="494" customFormat="true" ht="20.25" hidden="false" customHeight="true" outlineLevel="0" collapsed="false">
      <c r="D3" s="490"/>
      <c r="H3" s="490"/>
      <c r="I3" s="491"/>
      <c r="J3" s="491"/>
      <c r="K3" s="491"/>
      <c r="L3" s="491"/>
      <c r="M3" s="491"/>
      <c r="T3" s="497"/>
      <c r="U3" s="498"/>
      <c r="V3" s="498"/>
      <c r="W3" s="499"/>
      <c r="X3" s="498"/>
      <c r="Y3" s="498"/>
      <c r="Z3" s="500"/>
      <c r="AA3" s="500"/>
      <c r="AB3" s="498"/>
      <c r="AC3" s="498"/>
      <c r="AD3" s="501"/>
      <c r="AJ3" s="493"/>
      <c r="AK3" s="491"/>
      <c r="AL3" s="491"/>
      <c r="AM3" s="502"/>
      <c r="AN3" s="502"/>
      <c r="AO3" s="502"/>
      <c r="AP3" s="502"/>
      <c r="AQ3" s="502"/>
      <c r="AR3" s="502"/>
      <c r="AS3" s="502"/>
      <c r="AT3" s="502"/>
      <c r="AU3" s="502"/>
      <c r="AV3" s="502"/>
      <c r="AW3" s="502"/>
      <c r="AX3" s="502"/>
      <c r="AY3" s="503" t="s">
        <v>277</v>
      </c>
      <c r="AZ3" s="504" t="s">
        <v>278</v>
      </c>
      <c r="BA3" s="504"/>
      <c r="BB3" s="504"/>
      <c r="BC3" s="504"/>
      <c r="BD3" s="491"/>
      <c r="BE3" s="491"/>
    </row>
    <row r="4" s="494" customFormat="true" ht="20.25" hidden="false" customHeight="true" outlineLevel="0" collapsed="false">
      <c r="B4" s="505"/>
      <c r="C4" s="505"/>
      <c r="D4" s="505"/>
      <c r="E4" s="505"/>
      <c r="F4" s="505"/>
      <c r="G4" s="505"/>
      <c r="H4" s="505"/>
      <c r="I4" s="505"/>
      <c r="J4" s="506"/>
      <c r="K4" s="507"/>
      <c r="L4" s="507"/>
      <c r="M4" s="507"/>
      <c r="N4" s="507"/>
      <c r="O4" s="507"/>
      <c r="P4" s="508"/>
      <c r="Q4" s="507"/>
      <c r="R4" s="507"/>
      <c r="Z4" s="500"/>
      <c r="AA4" s="500"/>
      <c r="AB4" s="498"/>
      <c r="AC4" s="498"/>
      <c r="AD4" s="501"/>
      <c r="AJ4" s="493"/>
      <c r="AK4" s="491"/>
      <c r="AL4" s="491"/>
      <c r="AM4" s="502"/>
      <c r="AN4" s="502"/>
      <c r="AO4" s="502"/>
      <c r="AP4" s="502"/>
      <c r="AQ4" s="502"/>
      <c r="AR4" s="502"/>
      <c r="AS4" s="502"/>
      <c r="AT4" s="502"/>
      <c r="AU4" s="502"/>
      <c r="AV4" s="502"/>
      <c r="AW4" s="502"/>
      <c r="AX4" s="502"/>
      <c r="AY4" s="503" t="s">
        <v>279</v>
      </c>
      <c r="AZ4" s="504" t="s">
        <v>280</v>
      </c>
      <c r="BA4" s="504"/>
      <c r="BB4" s="504"/>
      <c r="BC4" s="504"/>
      <c r="BD4" s="491"/>
      <c r="BE4" s="491"/>
    </row>
    <row r="5" s="494" customFormat="true" ht="20.25" hidden="false" customHeight="true" outlineLevel="0" collapsed="false">
      <c r="B5" s="509"/>
      <c r="C5" s="509"/>
      <c r="D5" s="509"/>
      <c r="E5" s="509"/>
      <c r="F5" s="509"/>
      <c r="G5" s="509"/>
      <c r="H5" s="509"/>
      <c r="I5" s="509"/>
      <c r="J5" s="507"/>
      <c r="K5" s="510"/>
      <c r="L5" s="509"/>
      <c r="M5" s="509"/>
      <c r="N5" s="509"/>
      <c r="O5" s="509"/>
      <c r="P5" s="509"/>
      <c r="Q5" s="505"/>
      <c r="R5" s="505"/>
      <c r="S5" s="488"/>
      <c r="Z5" s="500"/>
      <c r="AA5" s="500"/>
      <c r="AB5" s="498"/>
      <c r="AC5" s="498"/>
      <c r="AD5" s="488"/>
      <c r="AE5" s="488"/>
      <c r="AF5" s="488"/>
      <c r="AG5" s="488"/>
      <c r="AJ5" s="488" t="s">
        <v>281</v>
      </c>
      <c r="AK5" s="488"/>
      <c r="AL5" s="488"/>
      <c r="AM5" s="488"/>
      <c r="AN5" s="488"/>
      <c r="AO5" s="488"/>
      <c r="AP5" s="488"/>
      <c r="AQ5" s="488"/>
      <c r="AR5" s="505"/>
      <c r="AS5" s="505"/>
      <c r="AT5" s="511"/>
      <c r="AU5" s="488"/>
      <c r="AV5" s="512" t="n">
        <v>40</v>
      </c>
      <c r="AW5" s="512"/>
      <c r="AX5" s="511" t="s">
        <v>282</v>
      </c>
      <c r="AY5" s="488"/>
      <c r="AZ5" s="512" t="n">
        <v>160</v>
      </c>
      <c r="BA5" s="512"/>
      <c r="BB5" s="511" t="s">
        <v>283</v>
      </c>
      <c r="BC5" s="488"/>
      <c r="BE5" s="491"/>
    </row>
    <row r="6" s="494" customFormat="true" ht="20.25" hidden="false" customHeight="true" outlineLevel="0" collapsed="false">
      <c r="B6" s="509"/>
      <c r="C6" s="509"/>
      <c r="D6" s="509"/>
      <c r="E6" s="509"/>
      <c r="F6" s="509"/>
      <c r="G6" s="509"/>
      <c r="H6" s="509"/>
      <c r="I6" s="509"/>
      <c r="J6" s="509"/>
      <c r="K6" s="513"/>
      <c r="L6" s="513"/>
      <c r="M6" s="513"/>
      <c r="N6" s="509"/>
      <c r="O6" s="514"/>
      <c r="P6" s="515"/>
      <c r="Q6" s="515"/>
      <c r="R6" s="516"/>
      <c r="S6" s="503"/>
      <c r="Z6" s="500"/>
      <c r="AA6" s="500"/>
      <c r="AB6" s="498"/>
      <c r="AC6" s="498"/>
      <c r="AD6" s="511"/>
      <c r="AE6" s="488"/>
      <c r="AF6" s="488"/>
      <c r="AG6" s="488"/>
      <c r="AL6" s="488"/>
      <c r="AM6" s="488"/>
      <c r="AN6" s="517"/>
      <c r="AO6" s="518"/>
      <c r="AP6" s="518"/>
      <c r="AQ6" s="503"/>
      <c r="AR6" s="503"/>
      <c r="AS6" s="503"/>
      <c r="AT6" s="503"/>
      <c r="AU6" s="503"/>
      <c r="AV6" s="503"/>
      <c r="AW6" s="488" t="s">
        <v>284</v>
      </c>
      <c r="AX6" s="488"/>
      <c r="AY6" s="488"/>
      <c r="AZ6" s="519" t="n">
        <f aca="false">DAY(EOMONTH(DATE(X2,AB2,1),0))</f>
        <v>30</v>
      </c>
      <c r="BA6" s="519"/>
      <c r="BB6" s="511" t="s">
        <v>38</v>
      </c>
      <c r="BE6" s="491"/>
    </row>
    <row r="7" customFormat="false" ht="20.25" hidden="false" customHeight="true" outlineLevel="0" collapsed="false">
      <c r="C7" s="520"/>
      <c r="D7" s="520"/>
      <c r="S7" s="520"/>
      <c r="AJ7" s="520"/>
      <c r="BC7" s="521"/>
      <c r="BD7" s="521"/>
      <c r="BE7" s="521"/>
    </row>
    <row r="8" customFormat="false" ht="20.25" hidden="false" customHeight="true" outlineLevel="0" collapsed="false">
      <c r="B8" s="522" t="s">
        <v>285</v>
      </c>
      <c r="C8" s="523" t="s">
        <v>286</v>
      </c>
      <c r="D8" s="523"/>
      <c r="E8" s="524" t="s">
        <v>287</v>
      </c>
      <c r="F8" s="524"/>
      <c r="G8" s="524" t="s">
        <v>288</v>
      </c>
      <c r="H8" s="524"/>
      <c r="I8" s="524"/>
      <c r="J8" s="524"/>
      <c r="K8" s="524"/>
      <c r="L8" s="525" t="s">
        <v>289</v>
      </c>
      <c r="M8" s="525"/>
      <c r="N8" s="525"/>
      <c r="O8" s="525"/>
      <c r="P8" s="526" t="s">
        <v>290</v>
      </c>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7" t="str">
        <f aca="false">IF(AZ3="４週","(9)1～4週目の勤務時間数合計","(9)1か月の勤務時間数合計")</f>
        <v>(9)1～4週目の勤務時間数合計</v>
      </c>
      <c r="AV8" s="527"/>
      <c r="AW8" s="527" t="s">
        <v>291</v>
      </c>
      <c r="AX8" s="527"/>
      <c r="AY8" s="528" t="s">
        <v>292</v>
      </c>
      <c r="AZ8" s="528"/>
      <c r="BA8" s="528"/>
      <c r="BB8" s="528"/>
      <c r="BC8" s="528"/>
      <c r="BD8" s="528"/>
    </row>
    <row r="9" customFormat="false" ht="20.25" hidden="false" customHeight="true" outlineLevel="0" collapsed="false">
      <c r="B9" s="522"/>
      <c r="C9" s="523"/>
      <c r="D9" s="523"/>
      <c r="E9" s="524"/>
      <c r="F9" s="524"/>
      <c r="G9" s="524"/>
      <c r="H9" s="524"/>
      <c r="I9" s="524"/>
      <c r="J9" s="524"/>
      <c r="K9" s="524"/>
      <c r="L9" s="525"/>
      <c r="M9" s="525"/>
      <c r="N9" s="525"/>
      <c r="O9" s="525"/>
      <c r="P9" s="529" t="s">
        <v>293</v>
      </c>
      <c r="Q9" s="529"/>
      <c r="R9" s="529"/>
      <c r="S9" s="529"/>
      <c r="T9" s="529"/>
      <c r="U9" s="529"/>
      <c r="V9" s="529"/>
      <c r="W9" s="529" t="s">
        <v>294</v>
      </c>
      <c r="X9" s="529"/>
      <c r="Y9" s="529"/>
      <c r="Z9" s="529"/>
      <c r="AA9" s="529"/>
      <c r="AB9" s="529"/>
      <c r="AC9" s="529"/>
      <c r="AD9" s="529" t="s">
        <v>295</v>
      </c>
      <c r="AE9" s="529"/>
      <c r="AF9" s="529"/>
      <c r="AG9" s="529"/>
      <c r="AH9" s="529"/>
      <c r="AI9" s="529"/>
      <c r="AJ9" s="529"/>
      <c r="AK9" s="529" t="s">
        <v>296</v>
      </c>
      <c r="AL9" s="529"/>
      <c r="AM9" s="529"/>
      <c r="AN9" s="529"/>
      <c r="AO9" s="529"/>
      <c r="AP9" s="529"/>
      <c r="AQ9" s="529"/>
      <c r="AR9" s="529" t="s">
        <v>297</v>
      </c>
      <c r="AS9" s="529"/>
      <c r="AT9" s="529"/>
      <c r="AU9" s="527"/>
      <c r="AV9" s="527"/>
      <c r="AW9" s="527"/>
      <c r="AX9" s="527"/>
      <c r="AY9" s="528"/>
      <c r="AZ9" s="528"/>
      <c r="BA9" s="528"/>
      <c r="BB9" s="528"/>
      <c r="BC9" s="528"/>
      <c r="BD9" s="528"/>
    </row>
    <row r="10" customFormat="false" ht="20.25" hidden="false" customHeight="true" outlineLevel="0" collapsed="false">
      <c r="B10" s="522"/>
      <c r="C10" s="523"/>
      <c r="D10" s="523"/>
      <c r="E10" s="524"/>
      <c r="F10" s="524"/>
      <c r="G10" s="524"/>
      <c r="H10" s="524"/>
      <c r="I10" s="524"/>
      <c r="J10" s="524"/>
      <c r="K10" s="524"/>
      <c r="L10" s="525"/>
      <c r="M10" s="525"/>
      <c r="N10" s="525"/>
      <c r="O10" s="525"/>
      <c r="P10" s="530" t="n">
        <f aca="false">DAY(DATE($X$2,$AB$2,1))</f>
        <v>1</v>
      </c>
      <c r="Q10" s="531" t="n">
        <f aca="false">DAY(DATE($X$2,$AB$2,2))</f>
        <v>2</v>
      </c>
      <c r="R10" s="531" t="n">
        <f aca="false">DAY(DATE($X$2,$AB$2,3))</f>
        <v>3</v>
      </c>
      <c r="S10" s="531" t="n">
        <f aca="false">DAY(DATE($X$2,$AB$2,4))</f>
        <v>4</v>
      </c>
      <c r="T10" s="531" t="n">
        <f aca="false">DAY(DATE($X$2,$AB$2,5))</f>
        <v>5</v>
      </c>
      <c r="U10" s="531" t="n">
        <f aca="false">DAY(DATE($X$2,$AB$2,6))</f>
        <v>6</v>
      </c>
      <c r="V10" s="532" t="n">
        <f aca="false">DAY(DATE($X$2,$AB$2,7))</f>
        <v>7</v>
      </c>
      <c r="W10" s="530" t="n">
        <f aca="false">DAY(DATE($X$2,$AB$2,8))</f>
        <v>8</v>
      </c>
      <c r="X10" s="531" t="n">
        <f aca="false">DAY(DATE($X$2,$AB$2,9))</f>
        <v>9</v>
      </c>
      <c r="Y10" s="531" t="n">
        <f aca="false">DAY(DATE($X$2,$AB$2,10))</f>
        <v>10</v>
      </c>
      <c r="Z10" s="531" t="n">
        <f aca="false">DAY(DATE($X$2,$AB$2,11))</f>
        <v>11</v>
      </c>
      <c r="AA10" s="531" t="n">
        <f aca="false">DAY(DATE($X$2,$AB$2,12))</f>
        <v>12</v>
      </c>
      <c r="AB10" s="531" t="n">
        <f aca="false">DAY(DATE($X$2,$AB$2,13))</f>
        <v>13</v>
      </c>
      <c r="AC10" s="532" t="n">
        <f aca="false">DAY(DATE($X$2,$AB$2,14))</f>
        <v>14</v>
      </c>
      <c r="AD10" s="530" t="n">
        <f aca="false">DAY(DATE($X$2,$AB$2,15))</f>
        <v>15</v>
      </c>
      <c r="AE10" s="531" t="n">
        <f aca="false">DAY(DATE($X$2,$AB$2,16))</f>
        <v>16</v>
      </c>
      <c r="AF10" s="531" t="n">
        <f aca="false">DAY(DATE($X$2,$AB$2,17))</f>
        <v>17</v>
      </c>
      <c r="AG10" s="531" t="n">
        <f aca="false">DAY(DATE($X$2,$AB$2,18))</f>
        <v>18</v>
      </c>
      <c r="AH10" s="531" t="n">
        <f aca="false">DAY(DATE($X$2,$AB$2,19))</f>
        <v>19</v>
      </c>
      <c r="AI10" s="531" t="n">
        <f aca="false">DAY(DATE($X$2,$AB$2,20))</f>
        <v>20</v>
      </c>
      <c r="AJ10" s="532" t="n">
        <f aca="false">DAY(DATE($X$2,$AB$2,21))</f>
        <v>21</v>
      </c>
      <c r="AK10" s="530" t="n">
        <f aca="false">DAY(DATE($X$2,$AB$2,22))</f>
        <v>22</v>
      </c>
      <c r="AL10" s="531" t="n">
        <f aca="false">DAY(DATE($X$2,$AB$2,23))</f>
        <v>23</v>
      </c>
      <c r="AM10" s="531" t="n">
        <f aca="false">DAY(DATE($X$2,$AB$2,24))</f>
        <v>24</v>
      </c>
      <c r="AN10" s="531" t="n">
        <f aca="false">DAY(DATE($X$2,$AB$2,25))</f>
        <v>25</v>
      </c>
      <c r="AO10" s="531" t="n">
        <f aca="false">DAY(DATE($X$2,$AB$2,26))</f>
        <v>26</v>
      </c>
      <c r="AP10" s="531" t="n">
        <f aca="false">DAY(DATE($X$2,$AB$2,27))</f>
        <v>27</v>
      </c>
      <c r="AQ10" s="532" t="n">
        <f aca="false">DAY(DATE($X$2,$AB$2,28))</f>
        <v>28</v>
      </c>
      <c r="AR10" s="530" t="str">
        <f aca="false">IF(AZ3="暦月",IF(DAY(DATE($X$2,$AB$2,29))=29,29,""),"")</f>
        <v/>
      </c>
      <c r="AS10" s="531" t="str">
        <f aca="false">IF(AZ3="暦月",IF(DAY(DATE($X$2,$AB$2,30))=30,30,""),"")</f>
        <v/>
      </c>
      <c r="AT10" s="533" t="str">
        <f aca="false">IF(AZ3="暦月",IF(DAY(DATE($X$2,$AB$2,31))=31,31,""),"")</f>
        <v/>
      </c>
      <c r="AU10" s="527"/>
      <c r="AV10" s="527"/>
      <c r="AW10" s="527"/>
      <c r="AX10" s="527"/>
      <c r="AY10" s="528"/>
      <c r="AZ10" s="528"/>
      <c r="BA10" s="528"/>
      <c r="BB10" s="528"/>
      <c r="BC10" s="528"/>
      <c r="BD10" s="528"/>
    </row>
    <row r="11" customFormat="false" ht="20.25" hidden="true" customHeight="true" outlineLevel="0" collapsed="false">
      <c r="B11" s="522"/>
      <c r="C11" s="523"/>
      <c r="D11" s="523"/>
      <c r="E11" s="524"/>
      <c r="F11" s="524"/>
      <c r="G11" s="524"/>
      <c r="H11" s="524"/>
      <c r="I11" s="524"/>
      <c r="J11" s="524"/>
      <c r="K11" s="524"/>
      <c r="L11" s="525"/>
      <c r="M11" s="525"/>
      <c r="N11" s="525"/>
      <c r="O11" s="525"/>
      <c r="P11" s="530" t="n">
        <f aca="false">WEEKDAY(DATE($X$2,$AB$2,1))</f>
        <v>2</v>
      </c>
      <c r="Q11" s="531" t="n">
        <f aca="false">WEEKDAY(DATE($X$2,$AB$2,2))</f>
        <v>3</v>
      </c>
      <c r="R11" s="531" t="n">
        <f aca="false">WEEKDAY(DATE($X$2,$AB$2,3))</f>
        <v>4</v>
      </c>
      <c r="S11" s="531" t="n">
        <f aca="false">WEEKDAY(DATE($X$2,$AB$2,4))</f>
        <v>5</v>
      </c>
      <c r="T11" s="531" t="n">
        <f aca="false">WEEKDAY(DATE($X$2,$AB$2,5))</f>
        <v>6</v>
      </c>
      <c r="U11" s="531" t="n">
        <f aca="false">WEEKDAY(DATE($X$2,$AB$2,6))</f>
        <v>7</v>
      </c>
      <c r="V11" s="532" t="n">
        <f aca="false">WEEKDAY(DATE($X$2,$AB$2,7))</f>
        <v>1</v>
      </c>
      <c r="W11" s="530" t="n">
        <f aca="false">WEEKDAY(DATE($X$2,$AB$2,8))</f>
        <v>2</v>
      </c>
      <c r="X11" s="531" t="n">
        <f aca="false">WEEKDAY(DATE($X$2,$AB$2,9))</f>
        <v>3</v>
      </c>
      <c r="Y11" s="531" t="n">
        <f aca="false">WEEKDAY(DATE($X$2,$AB$2,10))</f>
        <v>4</v>
      </c>
      <c r="Z11" s="531" t="n">
        <f aca="false">WEEKDAY(DATE($X$2,$AB$2,11))</f>
        <v>5</v>
      </c>
      <c r="AA11" s="531" t="n">
        <f aca="false">WEEKDAY(DATE($X$2,$AB$2,12))</f>
        <v>6</v>
      </c>
      <c r="AB11" s="531" t="n">
        <f aca="false">WEEKDAY(DATE($X$2,$AB$2,13))</f>
        <v>7</v>
      </c>
      <c r="AC11" s="532" t="n">
        <f aca="false">WEEKDAY(DATE($X$2,$AB$2,14))</f>
        <v>1</v>
      </c>
      <c r="AD11" s="530" t="n">
        <f aca="false">WEEKDAY(DATE($X$2,$AB$2,15))</f>
        <v>2</v>
      </c>
      <c r="AE11" s="531" t="n">
        <f aca="false">WEEKDAY(DATE($X$2,$AB$2,16))</f>
        <v>3</v>
      </c>
      <c r="AF11" s="531" t="n">
        <f aca="false">WEEKDAY(DATE($X$2,$AB$2,17))</f>
        <v>4</v>
      </c>
      <c r="AG11" s="531" t="n">
        <f aca="false">WEEKDAY(DATE($X$2,$AB$2,18))</f>
        <v>5</v>
      </c>
      <c r="AH11" s="531" t="n">
        <f aca="false">WEEKDAY(DATE($X$2,$AB$2,19))</f>
        <v>6</v>
      </c>
      <c r="AI11" s="531" t="n">
        <f aca="false">WEEKDAY(DATE($X$2,$AB$2,20))</f>
        <v>7</v>
      </c>
      <c r="AJ11" s="532" t="n">
        <f aca="false">WEEKDAY(DATE($X$2,$AB$2,21))</f>
        <v>1</v>
      </c>
      <c r="AK11" s="530" t="n">
        <f aca="false">WEEKDAY(DATE($X$2,$AB$2,22))</f>
        <v>2</v>
      </c>
      <c r="AL11" s="531" t="n">
        <f aca="false">WEEKDAY(DATE($X$2,$AB$2,23))</f>
        <v>3</v>
      </c>
      <c r="AM11" s="531" t="n">
        <f aca="false">WEEKDAY(DATE($X$2,$AB$2,24))</f>
        <v>4</v>
      </c>
      <c r="AN11" s="531" t="n">
        <f aca="false">WEEKDAY(DATE($X$2,$AB$2,25))</f>
        <v>5</v>
      </c>
      <c r="AO11" s="531" t="n">
        <f aca="false">WEEKDAY(DATE($X$2,$AB$2,26))</f>
        <v>6</v>
      </c>
      <c r="AP11" s="531" t="n">
        <f aca="false">WEEKDAY(DATE($X$2,$AB$2,27))</f>
        <v>7</v>
      </c>
      <c r="AQ11" s="532" t="n">
        <f aca="false">WEEKDAY(DATE($X$2,$AB$2,28))</f>
        <v>1</v>
      </c>
      <c r="AR11" s="530" t="n">
        <f aca="false">IF(AR10=29,WEEKDAY(DATE($X$2,$AB$2,29)),0)</f>
        <v>0</v>
      </c>
      <c r="AS11" s="531" t="n">
        <f aca="false">IF(AS10=30,WEEKDAY(DATE($X$2,$AB$2,30)),0)</f>
        <v>0</v>
      </c>
      <c r="AT11" s="533" t="n">
        <f aca="false">IF(AT10=31,WEEKDAY(DATE($X$2,$AB$2,31)),0)</f>
        <v>0</v>
      </c>
      <c r="AU11" s="527"/>
      <c r="AV11" s="527"/>
      <c r="AW11" s="527"/>
      <c r="AX11" s="527"/>
      <c r="AY11" s="528"/>
      <c r="AZ11" s="528"/>
      <c r="BA11" s="528"/>
      <c r="BB11" s="528"/>
      <c r="BC11" s="528"/>
      <c r="BD11" s="528"/>
    </row>
    <row r="12" customFormat="false" ht="20.25" hidden="false" customHeight="true" outlineLevel="0" collapsed="false">
      <c r="B12" s="522"/>
      <c r="C12" s="523"/>
      <c r="D12" s="523"/>
      <c r="E12" s="524"/>
      <c r="F12" s="524"/>
      <c r="G12" s="524"/>
      <c r="H12" s="524"/>
      <c r="I12" s="524"/>
      <c r="J12" s="524"/>
      <c r="K12" s="524"/>
      <c r="L12" s="525"/>
      <c r="M12" s="525"/>
      <c r="N12" s="525"/>
      <c r="O12" s="525"/>
      <c r="P12" s="534" t="str">
        <f aca="false">IF(P11=1,"日",IF(P11=2,"月",IF(P11=3,"火",IF(P11=4,"水",IF(P11=5,"木",IF(P11=6,"金","土"))))))</f>
        <v>月</v>
      </c>
      <c r="Q12" s="535" t="str">
        <f aca="false">IF(Q11=1,"日",IF(Q11=2,"月",IF(Q11=3,"火",IF(Q11=4,"水",IF(Q11=5,"木",IF(Q11=6,"金","土"))))))</f>
        <v>火</v>
      </c>
      <c r="R12" s="535" t="str">
        <f aca="false">IF(R11=1,"日",IF(R11=2,"月",IF(R11=3,"火",IF(R11=4,"水",IF(R11=5,"木",IF(R11=6,"金","土"))))))</f>
        <v>水</v>
      </c>
      <c r="S12" s="535" t="str">
        <f aca="false">IF(S11=1,"日",IF(S11=2,"月",IF(S11=3,"火",IF(S11=4,"水",IF(S11=5,"木",IF(S11=6,"金","土"))))))</f>
        <v>木</v>
      </c>
      <c r="T12" s="535" t="str">
        <f aca="false">IF(T11=1,"日",IF(T11=2,"月",IF(T11=3,"火",IF(T11=4,"水",IF(T11=5,"木",IF(T11=6,"金","土"))))))</f>
        <v>金</v>
      </c>
      <c r="U12" s="535" t="str">
        <f aca="false">IF(U11=1,"日",IF(U11=2,"月",IF(U11=3,"火",IF(U11=4,"水",IF(U11=5,"木",IF(U11=6,"金","土"))))))</f>
        <v>土</v>
      </c>
      <c r="V12" s="536" t="str">
        <f aca="false">IF(V11=1,"日",IF(V11=2,"月",IF(V11=3,"火",IF(V11=4,"水",IF(V11=5,"木",IF(V11=6,"金","土"))))))</f>
        <v>日</v>
      </c>
      <c r="W12" s="534" t="str">
        <f aca="false">IF(W11=1,"日",IF(W11=2,"月",IF(W11=3,"火",IF(W11=4,"水",IF(W11=5,"木",IF(W11=6,"金","土"))))))</f>
        <v>月</v>
      </c>
      <c r="X12" s="535" t="str">
        <f aca="false">IF(X11=1,"日",IF(X11=2,"月",IF(X11=3,"火",IF(X11=4,"水",IF(X11=5,"木",IF(X11=6,"金","土"))))))</f>
        <v>火</v>
      </c>
      <c r="Y12" s="535" t="str">
        <f aca="false">IF(Y11=1,"日",IF(Y11=2,"月",IF(Y11=3,"火",IF(Y11=4,"水",IF(Y11=5,"木",IF(Y11=6,"金","土"))))))</f>
        <v>水</v>
      </c>
      <c r="Z12" s="535" t="str">
        <f aca="false">IF(Z11=1,"日",IF(Z11=2,"月",IF(Z11=3,"火",IF(Z11=4,"水",IF(Z11=5,"木",IF(Z11=6,"金","土"))))))</f>
        <v>木</v>
      </c>
      <c r="AA12" s="535" t="str">
        <f aca="false">IF(AA11=1,"日",IF(AA11=2,"月",IF(AA11=3,"火",IF(AA11=4,"水",IF(AA11=5,"木",IF(AA11=6,"金","土"))))))</f>
        <v>金</v>
      </c>
      <c r="AB12" s="535" t="str">
        <f aca="false">IF(AB11=1,"日",IF(AB11=2,"月",IF(AB11=3,"火",IF(AB11=4,"水",IF(AB11=5,"木",IF(AB11=6,"金","土"))))))</f>
        <v>土</v>
      </c>
      <c r="AC12" s="536" t="str">
        <f aca="false">IF(AC11=1,"日",IF(AC11=2,"月",IF(AC11=3,"火",IF(AC11=4,"水",IF(AC11=5,"木",IF(AC11=6,"金","土"))))))</f>
        <v>日</v>
      </c>
      <c r="AD12" s="534" t="str">
        <f aca="false">IF(AD11=1,"日",IF(AD11=2,"月",IF(AD11=3,"火",IF(AD11=4,"水",IF(AD11=5,"木",IF(AD11=6,"金","土"))))))</f>
        <v>月</v>
      </c>
      <c r="AE12" s="535" t="str">
        <f aca="false">IF(AE11=1,"日",IF(AE11=2,"月",IF(AE11=3,"火",IF(AE11=4,"水",IF(AE11=5,"木",IF(AE11=6,"金","土"))))))</f>
        <v>火</v>
      </c>
      <c r="AF12" s="535" t="str">
        <f aca="false">IF(AF11=1,"日",IF(AF11=2,"月",IF(AF11=3,"火",IF(AF11=4,"水",IF(AF11=5,"木",IF(AF11=6,"金","土"))))))</f>
        <v>水</v>
      </c>
      <c r="AG12" s="535" t="str">
        <f aca="false">IF(AG11=1,"日",IF(AG11=2,"月",IF(AG11=3,"火",IF(AG11=4,"水",IF(AG11=5,"木",IF(AG11=6,"金","土"))))))</f>
        <v>木</v>
      </c>
      <c r="AH12" s="535" t="str">
        <f aca="false">IF(AH11=1,"日",IF(AH11=2,"月",IF(AH11=3,"火",IF(AH11=4,"水",IF(AH11=5,"木",IF(AH11=6,"金","土"))))))</f>
        <v>金</v>
      </c>
      <c r="AI12" s="535" t="str">
        <f aca="false">IF(AI11=1,"日",IF(AI11=2,"月",IF(AI11=3,"火",IF(AI11=4,"水",IF(AI11=5,"木",IF(AI11=6,"金","土"))))))</f>
        <v>土</v>
      </c>
      <c r="AJ12" s="536" t="str">
        <f aca="false">IF(AJ11=1,"日",IF(AJ11=2,"月",IF(AJ11=3,"火",IF(AJ11=4,"水",IF(AJ11=5,"木",IF(AJ11=6,"金","土"))))))</f>
        <v>日</v>
      </c>
      <c r="AK12" s="534" t="str">
        <f aca="false">IF(AK11=1,"日",IF(AK11=2,"月",IF(AK11=3,"火",IF(AK11=4,"水",IF(AK11=5,"木",IF(AK11=6,"金","土"))))))</f>
        <v>月</v>
      </c>
      <c r="AL12" s="535" t="str">
        <f aca="false">IF(AL11=1,"日",IF(AL11=2,"月",IF(AL11=3,"火",IF(AL11=4,"水",IF(AL11=5,"木",IF(AL11=6,"金","土"))))))</f>
        <v>火</v>
      </c>
      <c r="AM12" s="535" t="str">
        <f aca="false">IF(AM11=1,"日",IF(AM11=2,"月",IF(AM11=3,"火",IF(AM11=4,"水",IF(AM11=5,"木",IF(AM11=6,"金","土"))))))</f>
        <v>水</v>
      </c>
      <c r="AN12" s="535" t="str">
        <f aca="false">IF(AN11=1,"日",IF(AN11=2,"月",IF(AN11=3,"火",IF(AN11=4,"水",IF(AN11=5,"木",IF(AN11=6,"金","土"))))))</f>
        <v>木</v>
      </c>
      <c r="AO12" s="535" t="str">
        <f aca="false">IF(AO11=1,"日",IF(AO11=2,"月",IF(AO11=3,"火",IF(AO11=4,"水",IF(AO11=5,"木",IF(AO11=6,"金","土"))))))</f>
        <v>金</v>
      </c>
      <c r="AP12" s="535" t="str">
        <f aca="false">IF(AP11=1,"日",IF(AP11=2,"月",IF(AP11=3,"火",IF(AP11=4,"水",IF(AP11=5,"木",IF(AP11=6,"金","土"))))))</f>
        <v>土</v>
      </c>
      <c r="AQ12" s="536" t="str">
        <f aca="false">IF(AQ11=1,"日",IF(AQ11=2,"月",IF(AQ11=3,"火",IF(AQ11=4,"水",IF(AQ11=5,"木",IF(AQ11=6,"金","土"))))))</f>
        <v>日</v>
      </c>
      <c r="AR12" s="535" t="str">
        <f aca="false">IF(AR11=1,"日",IF(AR11=2,"月",IF(AR11=3,"火",IF(AR11=4,"水",IF(AR11=5,"木",IF(AR11=6,"金",IF(AR11=0,"","土")))))))</f>
        <v/>
      </c>
      <c r="AS12" s="535" t="str">
        <f aca="false">IF(AS11=1,"日",IF(AS11=2,"月",IF(AS11=3,"火",IF(AS11=4,"水",IF(AS11=5,"木",IF(AS11=6,"金",IF(AS11=0,"","土")))))))</f>
        <v/>
      </c>
      <c r="AT12" s="537" t="str">
        <f aca="false">IF(AT11=1,"日",IF(AT11=2,"月",IF(AT11=3,"火",IF(AT11=4,"水",IF(AT11=5,"木",IF(AT11=6,"金",IF(AT11=0,"","土")))))))</f>
        <v/>
      </c>
      <c r="AU12" s="527"/>
      <c r="AV12" s="527"/>
      <c r="AW12" s="527"/>
      <c r="AX12" s="527"/>
      <c r="AY12" s="528"/>
      <c r="AZ12" s="528"/>
      <c r="BA12" s="528"/>
      <c r="BB12" s="528"/>
      <c r="BC12" s="528"/>
      <c r="BD12" s="528"/>
    </row>
    <row r="13" customFormat="false" ht="39.75" hidden="false" customHeight="true" outlineLevel="0" collapsed="false">
      <c r="B13" s="538" t="n">
        <v>1</v>
      </c>
      <c r="C13" s="539"/>
      <c r="D13" s="539"/>
      <c r="E13" s="540"/>
      <c r="F13" s="540"/>
      <c r="G13" s="541"/>
      <c r="H13" s="541"/>
      <c r="I13" s="541"/>
      <c r="J13" s="541"/>
      <c r="K13" s="541"/>
      <c r="L13" s="542"/>
      <c r="M13" s="542"/>
      <c r="N13" s="542"/>
      <c r="O13" s="542"/>
      <c r="P13" s="543"/>
      <c r="Q13" s="544"/>
      <c r="R13" s="544"/>
      <c r="S13" s="544"/>
      <c r="T13" s="544"/>
      <c r="U13" s="544"/>
      <c r="V13" s="545"/>
      <c r="W13" s="543"/>
      <c r="X13" s="544"/>
      <c r="Y13" s="544"/>
      <c r="Z13" s="544"/>
      <c r="AA13" s="544"/>
      <c r="AB13" s="544"/>
      <c r="AC13" s="545"/>
      <c r="AD13" s="543"/>
      <c r="AE13" s="544"/>
      <c r="AF13" s="544"/>
      <c r="AG13" s="544"/>
      <c r="AH13" s="544"/>
      <c r="AI13" s="544"/>
      <c r="AJ13" s="545"/>
      <c r="AK13" s="543"/>
      <c r="AL13" s="544"/>
      <c r="AM13" s="544"/>
      <c r="AN13" s="544"/>
      <c r="AO13" s="544"/>
      <c r="AP13" s="544"/>
      <c r="AQ13" s="545"/>
      <c r="AR13" s="543"/>
      <c r="AS13" s="544"/>
      <c r="AT13" s="545"/>
      <c r="AU13" s="546" t="n">
        <f aca="false">IF($AZ$3="４週",SUM(P13:AQ13),IF($AZ$3="暦月",SUM(P13:AT13),""))</f>
        <v>0</v>
      </c>
      <c r="AV13" s="546"/>
      <c r="AW13" s="547" t="n">
        <f aca="false">IF($AZ$3="４週",AU13/4,IF($AZ$3="暦月",AU13/($AZ$6/7),""))</f>
        <v>0</v>
      </c>
      <c r="AX13" s="547"/>
      <c r="AY13" s="548"/>
      <c r="AZ13" s="548"/>
      <c r="BA13" s="548"/>
      <c r="BB13" s="548"/>
      <c r="BC13" s="548"/>
      <c r="BD13" s="548"/>
    </row>
    <row r="14" customFormat="false" ht="39.75" hidden="false" customHeight="true" outlineLevel="0" collapsed="false">
      <c r="B14" s="549" t="n">
        <f aca="false">B13+1</f>
        <v>2</v>
      </c>
      <c r="C14" s="550"/>
      <c r="D14" s="550"/>
      <c r="E14" s="551"/>
      <c r="F14" s="551"/>
      <c r="G14" s="552"/>
      <c r="H14" s="552"/>
      <c r="I14" s="552"/>
      <c r="J14" s="552"/>
      <c r="K14" s="552"/>
      <c r="L14" s="553"/>
      <c r="M14" s="553"/>
      <c r="N14" s="553"/>
      <c r="O14" s="553"/>
      <c r="P14" s="554"/>
      <c r="Q14" s="555"/>
      <c r="R14" s="555"/>
      <c r="S14" s="555"/>
      <c r="T14" s="555"/>
      <c r="U14" s="555"/>
      <c r="V14" s="556"/>
      <c r="W14" s="554"/>
      <c r="X14" s="555"/>
      <c r="Y14" s="555"/>
      <c r="Z14" s="555"/>
      <c r="AA14" s="555"/>
      <c r="AB14" s="555"/>
      <c r="AC14" s="556"/>
      <c r="AD14" s="554"/>
      <c r="AE14" s="555"/>
      <c r="AF14" s="555"/>
      <c r="AG14" s="555"/>
      <c r="AH14" s="555"/>
      <c r="AI14" s="555"/>
      <c r="AJ14" s="556"/>
      <c r="AK14" s="554"/>
      <c r="AL14" s="555"/>
      <c r="AM14" s="555"/>
      <c r="AN14" s="555"/>
      <c r="AO14" s="555"/>
      <c r="AP14" s="555"/>
      <c r="AQ14" s="556"/>
      <c r="AR14" s="554"/>
      <c r="AS14" s="555"/>
      <c r="AT14" s="556"/>
      <c r="AU14" s="557" t="n">
        <f aca="false">IF($AZ$3="４週",SUM(P14:AQ14),IF($AZ$3="暦月",SUM(P14:AT14),""))</f>
        <v>0</v>
      </c>
      <c r="AV14" s="557"/>
      <c r="AW14" s="558" t="n">
        <f aca="false">IF($AZ$3="４週",AU14/4,IF($AZ$3="暦月",AU14/($AZ$6/7),""))</f>
        <v>0</v>
      </c>
      <c r="AX14" s="558"/>
      <c r="AY14" s="559"/>
      <c r="AZ14" s="559"/>
      <c r="BA14" s="559"/>
      <c r="BB14" s="559"/>
      <c r="BC14" s="559"/>
      <c r="BD14" s="559"/>
    </row>
    <row r="15" customFormat="false" ht="39.75" hidden="false" customHeight="true" outlineLevel="0" collapsed="false">
      <c r="B15" s="549" t="n">
        <f aca="false">B14+1</f>
        <v>3</v>
      </c>
      <c r="C15" s="550"/>
      <c r="D15" s="550"/>
      <c r="E15" s="551"/>
      <c r="F15" s="551"/>
      <c r="G15" s="552"/>
      <c r="H15" s="552"/>
      <c r="I15" s="552"/>
      <c r="J15" s="552"/>
      <c r="K15" s="552"/>
      <c r="L15" s="553"/>
      <c r="M15" s="553"/>
      <c r="N15" s="553"/>
      <c r="O15" s="553"/>
      <c r="P15" s="554"/>
      <c r="Q15" s="555"/>
      <c r="R15" s="555"/>
      <c r="S15" s="555"/>
      <c r="T15" s="555"/>
      <c r="U15" s="555"/>
      <c r="V15" s="556"/>
      <c r="W15" s="554"/>
      <c r="X15" s="555"/>
      <c r="Y15" s="555"/>
      <c r="Z15" s="555"/>
      <c r="AA15" s="555"/>
      <c r="AB15" s="555"/>
      <c r="AC15" s="556"/>
      <c r="AD15" s="554"/>
      <c r="AE15" s="555"/>
      <c r="AF15" s="555"/>
      <c r="AG15" s="555"/>
      <c r="AH15" s="555"/>
      <c r="AI15" s="555"/>
      <c r="AJ15" s="556"/>
      <c r="AK15" s="554"/>
      <c r="AL15" s="555"/>
      <c r="AM15" s="555"/>
      <c r="AN15" s="555"/>
      <c r="AO15" s="555"/>
      <c r="AP15" s="555"/>
      <c r="AQ15" s="556"/>
      <c r="AR15" s="554"/>
      <c r="AS15" s="555"/>
      <c r="AT15" s="556"/>
      <c r="AU15" s="557" t="n">
        <f aca="false">IF($AZ$3="４週",SUM(P15:AQ15),IF($AZ$3="暦月",SUM(P15:AT15),""))</f>
        <v>0</v>
      </c>
      <c r="AV15" s="557"/>
      <c r="AW15" s="558" t="n">
        <f aca="false">IF($AZ$3="４週",AU15/4,IF($AZ$3="暦月",AU15/($AZ$6/7),""))</f>
        <v>0</v>
      </c>
      <c r="AX15" s="558"/>
      <c r="AY15" s="559"/>
      <c r="AZ15" s="559"/>
      <c r="BA15" s="559"/>
      <c r="BB15" s="559"/>
      <c r="BC15" s="559"/>
      <c r="BD15" s="559"/>
    </row>
    <row r="16" customFormat="false" ht="39.75" hidden="false" customHeight="true" outlineLevel="0" collapsed="false">
      <c r="B16" s="549" t="n">
        <f aca="false">B15+1</f>
        <v>4</v>
      </c>
      <c r="C16" s="550"/>
      <c r="D16" s="550"/>
      <c r="E16" s="551"/>
      <c r="F16" s="551"/>
      <c r="G16" s="552"/>
      <c r="H16" s="552"/>
      <c r="I16" s="552"/>
      <c r="J16" s="552"/>
      <c r="K16" s="552"/>
      <c r="L16" s="553"/>
      <c r="M16" s="553"/>
      <c r="N16" s="553"/>
      <c r="O16" s="553"/>
      <c r="P16" s="554"/>
      <c r="Q16" s="555"/>
      <c r="R16" s="555"/>
      <c r="S16" s="555"/>
      <c r="T16" s="555"/>
      <c r="U16" s="555"/>
      <c r="V16" s="556"/>
      <c r="W16" s="554"/>
      <c r="X16" s="555"/>
      <c r="Y16" s="555"/>
      <c r="Z16" s="555"/>
      <c r="AA16" s="555"/>
      <c r="AB16" s="555"/>
      <c r="AC16" s="556"/>
      <c r="AD16" s="554"/>
      <c r="AE16" s="555"/>
      <c r="AF16" s="555"/>
      <c r="AG16" s="555"/>
      <c r="AH16" s="555"/>
      <c r="AI16" s="555"/>
      <c r="AJ16" s="556"/>
      <c r="AK16" s="554"/>
      <c r="AL16" s="555"/>
      <c r="AM16" s="555"/>
      <c r="AN16" s="555"/>
      <c r="AO16" s="555"/>
      <c r="AP16" s="555"/>
      <c r="AQ16" s="556"/>
      <c r="AR16" s="554"/>
      <c r="AS16" s="555"/>
      <c r="AT16" s="556"/>
      <c r="AU16" s="557" t="n">
        <f aca="false">IF($AZ$3="４週",SUM(P16:AQ16),IF($AZ$3="暦月",SUM(P16:AT16),""))</f>
        <v>0</v>
      </c>
      <c r="AV16" s="557"/>
      <c r="AW16" s="558" t="n">
        <f aca="false">IF($AZ$3="４週",AU16/4,IF($AZ$3="暦月",AU16/($AZ$6/7),""))</f>
        <v>0</v>
      </c>
      <c r="AX16" s="558"/>
      <c r="AY16" s="559"/>
      <c r="AZ16" s="559"/>
      <c r="BA16" s="559"/>
      <c r="BB16" s="559"/>
      <c r="BC16" s="559"/>
      <c r="BD16" s="559"/>
    </row>
    <row r="17" customFormat="false" ht="39.75" hidden="false" customHeight="true" outlineLevel="0" collapsed="false">
      <c r="B17" s="549" t="n">
        <f aca="false">B16+1</f>
        <v>5</v>
      </c>
      <c r="C17" s="550"/>
      <c r="D17" s="550"/>
      <c r="E17" s="551"/>
      <c r="F17" s="551"/>
      <c r="G17" s="552"/>
      <c r="H17" s="552"/>
      <c r="I17" s="552"/>
      <c r="J17" s="552"/>
      <c r="K17" s="552"/>
      <c r="L17" s="553"/>
      <c r="M17" s="553"/>
      <c r="N17" s="553"/>
      <c r="O17" s="553"/>
      <c r="P17" s="554"/>
      <c r="Q17" s="555"/>
      <c r="R17" s="555"/>
      <c r="S17" s="555"/>
      <c r="T17" s="555"/>
      <c r="U17" s="555"/>
      <c r="V17" s="556"/>
      <c r="W17" s="554"/>
      <c r="X17" s="555"/>
      <c r="Y17" s="555"/>
      <c r="Z17" s="555"/>
      <c r="AA17" s="555"/>
      <c r="AB17" s="555"/>
      <c r="AC17" s="556"/>
      <c r="AD17" s="554"/>
      <c r="AE17" s="555"/>
      <c r="AF17" s="555"/>
      <c r="AG17" s="555"/>
      <c r="AH17" s="555"/>
      <c r="AI17" s="555"/>
      <c r="AJ17" s="556"/>
      <c r="AK17" s="554"/>
      <c r="AL17" s="555"/>
      <c r="AM17" s="555"/>
      <c r="AN17" s="555"/>
      <c r="AO17" s="555"/>
      <c r="AP17" s="555"/>
      <c r="AQ17" s="556"/>
      <c r="AR17" s="554"/>
      <c r="AS17" s="555"/>
      <c r="AT17" s="556"/>
      <c r="AU17" s="557" t="n">
        <f aca="false">IF($AZ$3="４週",SUM(P17:AQ17),IF($AZ$3="暦月",SUM(P17:AT17),""))</f>
        <v>0</v>
      </c>
      <c r="AV17" s="557"/>
      <c r="AW17" s="558" t="n">
        <f aca="false">IF($AZ$3="４週",AU17/4,IF($AZ$3="暦月",AU17/($AZ$6/7),""))</f>
        <v>0</v>
      </c>
      <c r="AX17" s="558"/>
      <c r="AY17" s="559"/>
      <c r="AZ17" s="559"/>
      <c r="BA17" s="559"/>
      <c r="BB17" s="559"/>
      <c r="BC17" s="559"/>
      <c r="BD17" s="559"/>
    </row>
    <row r="18" customFormat="false" ht="39.75" hidden="false" customHeight="true" outlineLevel="0" collapsed="false">
      <c r="B18" s="549" t="n">
        <f aca="false">B17+1</f>
        <v>6</v>
      </c>
      <c r="C18" s="550"/>
      <c r="D18" s="550"/>
      <c r="E18" s="551"/>
      <c r="F18" s="551"/>
      <c r="G18" s="552"/>
      <c r="H18" s="552"/>
      <c r="I18" s="552"/>
      <c r="J18" s="552"/>
      <c r="K18" s="552"/>
      <c r="L18" s="553"/>
      <c r="M18" s="553"/>
      <c r="N18" s="553"/>
      <c r="O18" s="553"/>
      <c r="P18" s="554"/>
      <c r="Q18" s="555"/>
      <c r="R18" s="555"/>
      <c r="S18" s="555"/>
      <c r="T18" s="555"/>
      <c r="U18" s="555"/>
      <c r="V18" s="556"/>
      <c r="W18" s="554"/>
      <c r="X18" s="555"/>
      <c r="Y18" s="555"/>
      <c r="Z18" s="555"/>
      <c r="AA18" s="555"/>
      <c r="AB18" s="555"/>
      <c r="AC18" s="556"/>
      <c r="AD18" s="554"/>
      <c r="AE18" s="555"/>
      <c r="AF18" s="555"/>
      <c r="AG18" s="555"/>
      <c r="AH18" s="555"/>
      <c r="AI18" s="555"/>
      <c r="AJ18" s="556"/>
      <c r="AK18" s="554"/>
      <c r="AL18" s="555"/>
      <c r="AM18" s="555"/>
      <c r="AN18" s="555"/>
      <c r="AO18" s="555"/>
      <c r="AP18" s="555"/>
      <c r="AQ18" s="556"/>
      <c r="AR18" s="554"/>
      <c r="AS18" s="555"/>
      <c r="AT18" s="556"/>
      <c r="AU18" s="557" t="n">
        <f aca="false">IF($AZ$3="４週",SUM(P18:AQ18),IF($AZ$3="暦月",SUM(P18:AT18),""))</f>
        <v>0</v>
      </c>
      <c r="AV18" s="557"/>
      <c r="AW18" s="558" t="n">
        <f aca="false">IF($AZ$3="４週",AU18/4,IF($AZ$3="暦月",AU18/($AZ$6/7),""))</f>
        <v>0</v>
      </c>
      <c r="AX18" s="558"/>
      <c r="AY18" s="559"/>
      <c r="AZ18" s="559"/>
      <c r="BA18" s="559"/>
      <c r="BB18" s="559"/>
      <c r="BC18" s="559"/>
      <c r="BD18" s="559"/>
    </row>
    <row r="19" customFormat="false" ht="39.75" hidden="false" customHeight="true" outlineLevel="0" collapsed="false">
      <c r="B19" s="549" t="n">
        <f aca="false">B18+1</f>
        <v>7</v>
      </c>
      <c r="C19" s="550"/>
      <c r="D19" s="550"/>
      <c r="E19" s="551"/>
      <c r="F19" s="551"/>
      <c r="G19" s="552"/>
      <c r="H19" s="552"/>
      <c r="I19" s="552"/>
      <c r="J19" s="552"/>
      <c r="K19" s="552"/>
      <c r="L19" s="553"/>
      <c r="M19" s="553"/>
      <c r="N19" s="553"/>
      <c r="O19" s="553"/>
      <c r="P19" s="554"/>
      <c r="Q19" s="555"/>
      <c r="R19" s="555"/>
      <c r="S19" s="555"/>
      <c r="T19" s="555"/>
      <c r="U19" s="555"/>
      <c r="V19" s="556"/>
      <c r="W19" s="554"/>
      <c r="X19" s="555"/>
      <c r="Y19" s="555"/>
      <c r="Z19" s="555"/>
      <c r="AA19" s="555"/>
      <c r="AB19" s="555"/>
      <c r="AC19" s="556"/>
      <c r="AD19" s="554"/>
      <c r="AE19" s="555"/>
      <c r="AF19" s="555"/>
      <c r="AG19" s="555"/>
      <c r="AH19" s="555"/>
      <c r="AI19" s="555"/>
      <c r="AJ19" s="556"/>
      <c r="AK19" s="554"/>
      <c r="AL19" s="555"/>
      <c r="AM19" s="555"/>
      <c r="AN19" s="555"/>
      <c r="AO19" s="555"/>
      <c r="AP19" s="555"/>
      <c r="AQ19" s="556"/>
      <c r="AR19" s="554"/>
      <c r="AS19" s="555"/>
      <c r="AT19" s="556"/>
      <c r="AU19" s="557" t="n">
        <f aca="false">IF($AZ$3="４週",SUM(P19:AQ19),IF($AZ$3="暦月",SUM(P19:AT19),""))</f>
        <v>0</v>
      </c>
      <c r="AV19" s="557"/>
      <c r="AW19" s="558" t="n">
        <f aca="false">IF($AZ$3="４週",AU19/4,IF($AZ$3="暦月",AU19/($AZ$6/7),""))</f>
        <v>0</v>
      </c>
      <c r="AX19" s="558"/>
      <c r="AY19" s="559"/>
      <c r="AZ19" s="559"/>
      <c r="BA19" s="559"/>
      <c r="BB19" s="559"/>
      <c r="BC19" s="559"/>
      <c r="BD19" s="559"/>
    </row>
    <row r="20" customFormat="false" ht="39.75" hidden="false" customHeight="true" outlineLevel="0" collapsed="false">
      <c r="B20" s="549" t="n">
        <f aca="false">B19+1</f>
        <v>8</v>
      </c>
      <c r="C20" s="550"/>
      <c r="D20" s="550"/>
      <c r="E20" s="551"/>
      <c r="F20" s="551"/>
      <c r="G20" s="552"/>
      <c r="H20" s="552"/>
      <c r="I20" s="552"/>
      <c r="J20" s="552"/>
      <c r="K20" s="552"/>
      <c r="L20" s="553"/>
      <c r="M20" s="553"/>
      <c r="N20" s="553"/>
      <c r="O20" s="553"/>
      <c r="P20" s="554"/>
      <c r="Q20" s="555"/>
      <c r="R20" s="555"/>
      <c r="S20" s="555"/>
      <c r="T20" s="555"/>
      <c r="U20" s="555"/>
      <c r="V20" s="556"/>
      <c r="W20" s="554"/>
      <c r="X20" s="555"/>
      <c r="Y20" s="555"/>
      <c r="Z20" s="555"/>
      <c r="AA20" s="555"/>
      <c r="AB20" s="555"/>
      <c r="AC20" s="556"/>
      <c r="AD20" s="554"/>
      <c r="AE20" s="555"/>
      <c r="AF20" s="555"/>
      <c r="AG20" s="555"/>
      <c r="AH20" s="555"/>
      <c r="AI20" s="555"/>
      <c r="AJ20" s="556"/>
      <c r="AK20" s="554"/>
      <c r="AL20" s="555"/>
      <c r="AM20" s="555"/>
      <c r="AN20" s="555"/>
      <c r="AO20" s="555"/>
      <c r="AP20" s="555"/>
      <c r="AQ20" s="556"/>
      <c r="AR20" s="554"/>
      <c r="AS20" s="555"/>
      <c r="AT20" s="556"/>
      <c r="AU20" s="557" t="n">
        <f aca="false">IF($AZ$3="４週",SUM(P20:AQ20),IF($AZ$3="暦月",SUM(P20:AT20),""))</f>
        <v>0</v>
      </c>
      <c r="AV20" s="557"/>
      <c r="AW20" s="558" t="n">
        <f aca="false">IF($AZ$3="４週",AU20/4,IF($AZ$3="暦月",AU20/($AZ$6/7),""))</f>
        <v>0</v>
      </c>
      <c r="AX20" s="558"/>
      <c r="AY20" s="559"/>
      <c r="AZ20" s="559"/>
      <c r="BA20" s="559"/>
      <c r="BB20" s="559"/>
      <c r="BC20" s="559"/>
      <c r="BD20" s="559"/>
    </row>
    <row r="21" customFormat="false" ht="39.75" hidden="false" customHeight="true" outlineLevel="0" collapsed="false">
      <c r="B21" s="549" t="n">
        <f aca="false">B20+1</f>
        <v>9</v>
      </c>
      <c r="C21" s="550"/>
      <c r="D21" s="550"/>
      <c r="E21" s="551"/>
      <c r="F21" s="551"/>
      <c r="G21" s="552"/>
      <c r="H21" s="552"/>
      <c r="I21" s="552"/>
      <c r="J21" s="552"/>
      <c r="K21" s="552"/>
      <c r="L21" s="553"/>
      <c r="M21" s="553"/>
      <c r="N21" s="553"/>
      <c r="O21" s="553"/>
      <c r="P21" s="554"/>
      <c r="Q21" s="555"/>
      <c r="R21" s="555"/>
      <c r="S21" s="555"/>
      <c r="T21" s="555"/>
      <c r="U21" s="555"/>
      <c r="V21" s="556"/>
      <c r="W21" s="554"/>
      <c r="X21" s="555"/>
      <c r="Y21" s="555"/>
      <c r="Z21" s="555"/>
      <c r="AA21" s="555"/>
      <c r="AB21" s="555"/>
      <c r="AC21" s="556"/>
      <c r="AD21" s="554"/>
      <c r="AE21" s="555"/>
      <c r="AF21" s="555"/>
      <c r="AG21" s="555"/>
      <c r="AH21" s="555"/>
      <c r="AI21" s="555"/>
      <c r="AJ21" s="556"/>
      <c r="AK21" s="554"/>
      <c r="AL21" s="555"/>
      <c r="AM21" s="555"/>
      <c r="AN21" s="555"/>
      <c r="AO21" s="555"/>
      <c r="AP21" s="555"/>
      <c r="AQ21" s="556"/>
      <c r="AR21" s="554"/>
      <c r="AS21" s="555"/>
      <c r="AT21" s="556"/>
      <c r="AU21" s="557" t="n">
        <f aca="false">IF($AZ$3="４週",SUM(P21:AQ21),IF($AZ$3="暦月",SUM(P21:AT21),""))</f>
        <v>0</v>
      </c>
      <c r="AV21" s="557"/>
      <c r="AW21" s="558" t="n">
        <f aca="false">IF($AZ$3="４週",AU21/4,IF($AZ$3="暦月",AU21/($AZ$6/7),""))</f>
        <v>0</v>
      </c>
      <c r="AX21" s="558"/>
      <c r="AY21" s="559"/>
      <c r="AZ21" s="559"/>
      <c r="BA21" s="559"/>
      <c r="BB21" s="559"/>
      <c r="BC21" s="559"/>
      <c r="BD21" s="559"/>
    </row>
    <row r="22" customFormat="false" ht="39.75" hidden="false" customHeight="true" outlineLevel="0" collapsed="false">
      <c r="B22" s="549" t="n">
        <f aca="false">B21+1</f>
        <v>10</v>
      </c>
      <c r="C22" s="550"/>
      <c r="D22" s="550"/>
      <c r="E22" s="551"/>
      <c r="F22" s="551"/>
      <c r="G22" s="552"/>
      <c r="H22" s="552"/>
      <c r="I22" s="552"/>
      <c r="J22" s="552"/>
      <c r="K22" s="552"/>
      <c r="L22" s="553"/>
      <c r="M22" s="553"/>
      <c r="N22" s="553"/>
      <c r="O22" s="553"/>
      <c r="P22" s="554"/>
      <c r="Q22" s="555"/>
      <c r="R22" s="555"/>
      <c r="S22" s="555"/>
      <c r="T22" s="555"/>
      <c r="U22" s="555"/>
      <c r="V22" s="556"/>
      <c r="W22" s="554"/>
      <c r="X22" s="555"/>
      <c r="Y22" s="555"/>
      <c r="Z22" s="555"/>
      <c r="AA22" s="555"/>
      <c r="AB22" s="555"/>
      <c r="AC22" s="556"/>
      <c r="AD22" s="554"/>
      <c r="AE22" s="555"/>
      <c r="AF22" s="555"/>
      <c r="AG22" s="555"/>
      <c r="AH22" s="555"/>
      <c r="AI22" s="555"/>
      <c r="AJ22" s="556"/>
      <c r="AK22" s="554"/>
      <c r="AL22" s="555"/>
      <c r="AM22" s="555"/>
      <c r="AN22" s="555"/>
      <c r="AO22" s="555"/>
      <c r="AP22" s="555"/>
      <c r="AQ22" s="556"/>
      <c r="AR22" s="554"/>
      <c r="AS22" s="555"/>
      <c r="AT22" s="556"/>
      <c r="AU22" s="557" t="n">
        <f aca="false">IF($AZ$3="４週",SUM(P22:AQ22),IF($AZ$3="暦月",SUM(P22:AT22),""))</f>
        <v>0</v>
      </c>
      <c r="AV22" s="557"/>
      <c r="AW22" s="558" t="n">
        <f aca="false">IF($AZ$3="４週",AU22/4,IF($AZ$3="暦月",AU22/($AZ$6/7),""))</f>
        <v>0</v>
      </c>
      <c r="AX22" s="558"/>
      <c r="AY22" s="559"/>
      <c r="AZ22" s="559"/>
      <c r="BA22" s="559"/>
      <c r="BB22" s="559"/>
      <c r="BC22" s="559"/>
      <c r="BD22" s="559"/>
    </row>
    <row r="23" customFormat="false" ht="39.75" hidden="false" customHeight="true" outlineLevel="0" collapsed="false">
      <c r="B23" s="549" t="n">
        <f aca="false">B22+1</f>
        <v>11</v>
      </c>
      <c r="C23" s="550"/>
      <c r="D23" s="550"/>
      <c r="E23" s="551"/>
      <c r="F23" s="551"/>
      <c r="G23" s="552"/>
      <c r="H23" s="552"/>
      <c r="I23" s="552"/>
      <c r="J23" s="552"/>
      <c r="K23" s="552"/>
      <c r="L23" s="553"/>
      <c r="M23" s="553"/>
      <c r="N23" s="553"/>
      <c r="O23" s="553"/>
      <c r="P23" s="554"/>
      <c r="Q23" s="555"/>
      <c r="R23" s="555"/>
      <c r="S23" s="555"/>
      <c r="T23" s="555"/>
      <c r="U23" s="555"/>
      <c r="V23" s="556"/>
      <c r="W23" s="554"/>
      <c r="X23" s="555"/>
      <c r="Y23" s="555"/>
      <c r="Z23" s="555"/>
      <c r="AA23" s="555"/>
      <c r="AB23" s="555"/>
      <c r="AC23" s="556"/>
      <c r="AD23" s="554"/>
      <c r="AE23" s="555"/>
      <c r="AF23" s="555"/>
      <c r="AG23" s="555"/>
      <c r="AH23" s="555"/>
      <c r="AI23" s="555"/>
      <c r="AJ23" s="556"/>
      <c r="AK23" s="554"/>
      <c r="AL23" s="555"/>
      <c r="AM23" s="555"/>
      <c r="AN23" s="555"/>
      <c r="AO23" s="555"/>
      <c r="AP23" s="555"/>
      <c r="AQ23" s="556"/>
      <c r="AR23" s="554"/>
      <c r="AS23" s="555"/>
      <c r="AT23" s="556"/>
      <c r="AU23" s="557" t="n">
        <f aca="false">IF($AZ$3="４週",SUM(P23:AQ23),IF($AZ$3="暦月",SUM(P23:AT23),""))</f>
        <v>0</v>
      </c>
      <c r="AV23" s="557"/>
      <c r="AW23" s="558" t="n">
        <f aca="false">IF($AZ$3="４週",AU23/4,IF($AZ$3="暦月",AU23/($AZ$6/7),""))</f>
        <v>0</v>
      </c>
      <c r="AX23" s="558"/>
      <c r="AY23" s="559"/>
      <c r="AZ23" s="559"/>
      <c r="BA23" s="559"/>
      <c r="BB23" s="559"/>
      <c r="BC23" s="559"/>
      <c r="BD23" s="559"/>
    </row>
    <row r="24" customFormat="false" ht="39.75" hidden="false" customHeight="true" outlineLevel="0" collapsed="false">
      <c r="B24" s="549" t="n">
        <f aca="false">B23+1</f>
        <v>12</v>
      </c>
      <c r="C24" s="550"/>
      <c r="D24" s="550"/>
      <c r="E24" s="551"/>
      <c r="F24" s="551"/>
      <c r="G24" s="552"/>
      <c r="H24" s="552"/>
      <c r="I24" s="552"/>
      <c r="J24" s="552"/>
      <c r="K24" s="552"/>
      <c r="L24" s="553"/>
      <c r="M24" s="553"/>
      <c r="N24" s="553"/>
      <c r="O24" s="553"/>
      <c r="P24" s="554"/>
      <c r="Q24" s="555"/>
      <c r="R24" s="555"/>
      <c r="S24" s="555"/>
      <c r="T24" s="555"/>
      <c r="U24" s="555"/>
      <c r="V24" s="556"/>
      <c r="W24" s="554"/>
      <c r="X24" s="555"/>
      <c r="Y24" s="555"/>
      <c r="Z24" s="555"/>
      <c r="AA24" s="555"/>
      <c r="AB24" s="555"/>
      <c r="AC24" s="556"/>
      <c r="AD24" s="554"/>
      <c r="AE24" s="555"/>
      <c r="AF24" s="555"/>
      <c r="AG24" s="555"/>
      <c r="AH24" s="555"/>
      <c r="AI24" s="555"/>
      <c r="AJ24" s="556"/>
      <c r="AK24" s="554"/>
      <c r="AL24" s="555"/>
      <c r="AM24" s="555"/>
      <c r="AN24" s="555"/>
      <c r="AO24" s="555"/>
      <c r="AP24" s="555"/>
      <c r="AQ24" s="556"/>
      <c r="AR24" s="554"/>
      <c r="AS24" s="555"/>
      <c r="AT24" s="556"/>
      <c r="AU24" s="557" t="n">
        <f aca="false">IF($AZ$3="４週",SUM(P24:AQ24),IF($AZ$3="暦月",SUM(P24:AT24),""))</f>
        <v>0</v>
      </c>
      <c r="AV24" s="557"/>
      <c r="AW24" s="558" t="n">
        <f aca="false">IF($AZ$3="４週",AU24/4,IF($AZ$3="暦月",AU24/($AZ$6/7),""))</f>
        <v>0</v>
      </c>
      <c r="AX24" s="558"/>
      <c r="AY24" s="559"/>
      <c r="AZ24" s="559"/>
      <c r="BA24" s="559"/>
      <c r="BB24" s="559"/>
      <c r="BC24" s="559"/>
      <c r="BD24" s="559"/>
    </row>
    <row r="25" customFormat="false" ht="39.75" hidden="false" customHeight="true" outlineLevel="0" collapsed="false">
      <c r="B25" s="549" t="n">
        <f aca="false">B24+1</f>
        <v>13</v>
      </c>
      <c r="C25" s="550"/>
      <c r="D25" s="550"/>
      <c r="E25" s="551"/>
      <c r="F25" s="551"/>
      <c r="G25" s="552"/>
      <c r="H25" s="552"/>
      <c r="I25" s="552"/>
      <c r="J25" s="552"/>
      <c r="K25" s="552"/>
      <c r="L25" s="553"/>
      <c r="M25" s="553"/>
      <c r="N25" s="553"/>
      <c r="O25" s="553"/>
      <c r="P25" s="554"/>
      <c r="Q25" s="555"/>
      <c r="R25" s="555"/>
      <c r="S25" s="555"/>
      <c r="T25" s="555"/>
      <c r="U25" s="555"/>
      <c r="V25" s="556"/>
      <c r="W25" s="554"/>
      <c r="X25" s="555"/>
      <c r="Y25" s="555"/>
      <c r="Z25" s="555"/>
      <c r="AA25" s="555"/>
      <c r="AB25" s="555"/>
      <c r="AC25" s="556"/>
      <c r="AD25" s="554"/>
      <c r="AE25" s="555"/>
      <c r="AF25" s="555"/>
      <c r="AG25" s="555"/>
      <c r="AH25" s="555"/>
      <c r="AI25" s="555"/>
      <c r="AJ25" s="556"/>
      <c r="AK25" s="554"/>
      <c r="AL25" s="555"/>
      <c r="AM25" s="555"/>
      <c r="AN25" s="555"/>
      <c r="AO25" s="555"/>
      <c r="AP25" s="555"/>
      <c r="AQ25" s="556"/>
      <c r="AR25" s="554"/>
      <c r="AS25" s="555"/>
      <c r="AT25" s="556"/>
      <c r="AU25" s="557" t="n">
        <f aca="false">IF($AZ$3="４週",SUM(P25:AQ25),IF($AZ$3="暦月",SUM(P25:AT25),""))</f>
        <v>0</v>
      </c>
      <c r="AV25" s="557"/>
      <c r="AW25" s="558" t="n">
        <f aca="false">IF($AZ$3="４週",AU25/4,IF($AZ$3="暦月",AU25/($AZ$6/7),""))</f>
        <v>0</v>
      </c>
      <c r="AX25" s="558"/>
      <c r="AY25" s="559"/>
      <c r="AZ25" s="559"/>
      <c r="BA25" s="559"/>
      <c r="BB25" s="559"/>
      <c r="BC25" s="559"/>
      <c r="BD25" s="559"/>
    </row>
    <row r="26" customFormat="false" ht="39.75" hidden="false" customHeight="true" outlineLevel="0" collapsed="false">
      <c r="B26" s="549" t="n">
        <f aca="false">B25+1</f>
        <v>14</v>
      </c>
      <c r="C26" s="550"/>
      <c r="D26" s="550"/>
      <c r="E26" s="551"/>
      <c r="F26" s="551"/>
      <c r="G26" s="552"/>
      <c r="H26" s="552"/>
      <c r="I26" s="552"/>
      <c r="J26" s="552"/>
      <c r="K26" s="552"/>
      <c r="L26" s="553"/>
      <c r="M26" s="553"/>
      <c r="N26" s="553"/>
      <c r="O26" s="553"/>
      <c r="P26" s="554"/>
      <c r="Q26" s="555"/>
      <c r="R26" s="555"/>
      <c r="S26" s="555"/>
      <c r="T26" s="555"/>
      <c r="U26" s="555"/>
      <c r="V26" s="556"/>
      <c r="W26" s="554"/>
      <c r="X26" s="555"/>
      <c r="Y26" s="555"/>
      <c r="Z26" s="555"/>
      <c r="AA26" s="555"/>
      <c r="AB26" s="555"/>
      <c r="AC26" s="556"/>
      <c r="AD26" s="554"/>
      <c r="AE26" s="555"/>
      <c r="AF26" s="555"/>
      <c r="AG26" s="555"/>
      <c r="AH26" s="555"/>
      <c r="AI26" s="555"/>
      <c r="AJ26" s="556"/>
      <c r="AK26" s="554"/>
      <c r="AL26" s="555"/>
      <c r="AM26" s="555"/>
      <c r="AN26" s="555"/>
      <c r="AO26" s="555"/>
      <c r="AP26" s="555"/>
      <c r="AQ26" s="556"/>
      <c r="AR26" s="554"/>
      <c r="AS26" s="555"/>
      <c r="AT26" s="556"/>
      <c r="AU26" s="557" t="n">
        <f aca="false">IF($AZ$3="４週",SUM(P26:AQ26),IF($AZ$3="暦月",SUM(P26:AT26),""))</f>
        <v>0</v>
      </c>
      <c r="AV26" s="557"/>
      <c r="AW26" s="558" t="n">
        <f aca="false">IF($AZ$3="４週",AU26/4,IF($AZ$3="暦月",AU26/($AZ$6/7),""))</f>
        <v>0</v>
      </c>
      <c r="AX26" s="558"/>
      <c r="AY26" s="559"/>
      <c r="AZ26" s="559"/>
      <c r="BA26" s="559"/>
      <c r="BB26" s="559"/>
      <c r="BC26" s="559"/>
      <c r="BD26" s="559"/>
    </row>
    <row r="27" customFormat="false" ht="39.75" hidden="false" customHeight="true" outlineLevel="0" collapsed="false">
      <c r="B27" s="549" t="n">
        <f aca="false">B26+1</f>
        <v>15</v>
      </c>
      <c r="C27" s="550"/>
      <c r="D27" s="550"/>
      <c r="E27" s="551"/>
      <c r="F27" s="551"/>
      <c r="G27" s="552"/>
      <c r="H27" s="552"/>
      <c r="I27" s="552"/>
      <c r="J27" s="552"/>
      <c r="K27" s="552"/>
      <c r="L27" s="553"/>
      <c r="M27" s="553"/>
      <c r="N27" s="553"/>
      <c r="O27" s="553"/>
      <c r="P27" s="554"/>
      <c r="Q27" s="555"/>
      <c r="R27" s="555"/>
      <c r="S27" s="555"/>
      <c r="T27" s="555"/>
      <c r="U27" s="555"/>
      <c r="V27" s="556"/>
      <c r="W27" s="554"/>
      <c r="X27" s="555"/>
      <c r="Y27" s="555"/>
      <c r="Z27" s="555"/>
      <c r="AA27" s="555"/>
      <c r="AB27" s="555"/>
      <c r="AC27" s="556"/>
      <c r="AD27" s="554"/>
      <c r="AE27" s="555"/>
      <c r="AF27" s="555"/>
      <c r="AG27" s="555"/>
      <c r="AH27" s="555"/>
      <c r="AI27" s="555"/>
      <c r="AJ27" s="556"/>
      <c r="AK27" s="554"/>
      <c r="AL27" s="555"/>
      <c r="AM27" s="555"/>
      <c r="AN27" s="555"/>
      <c r="AO27" s="555"/>
      <c r="AP27" s="555"/>
      <c r="AQ27" s="556"/>
      <c r="AR27" s="554"/>
      <c r="AS27" s="555"/>
      <c r="AT27" s="556"/>
      <c r="AU27" s="557" t="n">
        <f aca="false">IF($AZ$3="４週",SUM(P27:AQ27),IF($AZ$3="暦月",SUM(P27:AT27),""))</f>
        <v>0</v>
      </c>
      <c r="AV27" s="557"/>
      <c r="AW27" s="558" t="n">
        <f aca="false">IF($AZ$3="４週",AU27/4,IF($AZ$3="暦月",AU27/($AZ$6/7),""))</f>
        <v>0</v>
      </c>
      <c r="AX27" s="558"/>
      <c r="AY27" s="559"/>
      <c r="AZ27" s="559"/>
      <c r="BA27" s="559"/>
      <c r="BB27" s="559"/>
      <c r="BC27" s="559"/>
      <c r="BD27" s="559"/>
    </row>
    <row r="28" customFormat="false" ht="39.75" hidden="false" customHeight="true" outlineLevel="0" collapsed="false">
      <c r="B28" s="549" t="n">
        <f aca="false">B27+1</f>
        <v>16</v>
      </c>
      <c r="C28" s="550"/>
      <c r="D28" s="550"/>
      <c r="E28" s="551"/>
      <c r="F28" s="551"/>
      <c r="G28" s="552"/>
      <c r="H28" s="552"/>
      <c r="I28" s="552"/>
      <c r="J28" s="552"/>
      <c r="K28" s="552"/>
      <c r="L28" s="553"/>
      <c r="M28" s="553"/>
      <c r="N28" s="553"/>
      <c r="O28" s="553"/>
      <c r="P28" s="554"/>
      <c r="Q28" s="555"/>
      <c r="R28" s="555"/>
      <c r="S28" s="555"/>
      <c r="T28" s="555"/>
      <c r="U28" s="555"/>
      <c r="V28" s="556"/>
      <c r="W28" s="554"/>
      <c r="X28" s="555"/>
      <c r="Y28" s="555"/>
      <c r="Z28" s="555"/>
      <c r="AA28" s="555"/>
      <c r="AB28" s="555"/>
      <c r="AC28" s="556"/>
      <c r="AD28" s="554"/>
      <c r="AE28" s="555"/>
      <c r="AF28" s="555"/>
      <c r="AG28" s="555"/>
      <c r="AH28" s="555"/>
      <c r="AI28" s="555"/>
      <c r="AJ28" s="556"/>
      <c r="AK28" s="554"/>
      <c r="AL28" s="555"/>
      <c r="AM28" s="555"/>
      <c r="AN28" s="555"/>
      <c r="AO28" s="555"/>
      <c r="AP28" s="555"/>
      <c r="AQ28" s="556"/>
      <c r="AR28" s="554"/>
      <c r="AS28" s="555"/>
      <c r="AT28" s="556"/>
      <c r="AU28" s="557" t="n">
        <f aca="false">IF($AZ$3="４週",SUM(P28:AQ28),IF($AZ$3="暦月",SUM(P28:AT28),""))</f>
        <v>0</v>
      </c>
      <c r="AV28" s="557"/>
      <c r="AW28" s="558" t="n">
        <f aca="false">IF($AZ$3="４週",AU28/4,IF($AZ$3="暦月",AU28/($AZ$6/7),""))</f>
        <v>0</v>
      </c>
      <c r="AX28" s="558"/>
      <c r="AY28" s="559"/>
      <c r="AZ28" s="559"/>
      <c r="BA28" s="559"/>
      <c r="BB28" s="559"/>
      <c r="BC28" s="559"/>
      <c r="BD28" s="559"/>
    </row>
    <row r="29" customFormat="false" ht="39.75" hidden="false" customHeight="true" outlineLevel="0" collapsed="false">
      <c r="B29" s="549" t="n">
        <f aca="false">B28+1</f>
        <v>17</v>
      </c>
      <c r="C29" s="550"/>
      <c r="D29" s="550"/>
      <c r="E29" s="551"/>
      <c r="F29" s="551"/>
      <c r="G29" s="552"/>
      <c r="H29" s="552"/>
      <c r="I29" s="552"/>
      <c r="J29" s="552"/>
      <c r="K29" s="552"/>
      <c r="L29" s="553"/>
      <c r="M29" s="553"/>
      <c r="N29" s="553"/>
      <c r="O29" s="553"/>
      <c r="P29" s="554"/>
      <c r="Q29" s="555"/>
      <c r="R29" s="555"/>
      <c r="S29" s="555"/>
      <c r="T29" s="555"/>
      <c r="U29" s="555"/>
      <c r="V29" s="556"/>
      <c r="W29" s="554"/>
      <c r="X29" s="555"/>
      <c r="Y29" s="555"/>
      <c r="Z29" s="555"/>
      <c r="AA29" s="555"/>
      <c r="AB29" s="555"/>
      <c r="AC29" s="556"/>
      <c r="AD29" s="554"/>
      <c r="AE29" s="555"/>
      <c r="AF29" s="555"/>
      <c r="AG29" s="555"/>
      <c r="AH29" s="555"/>
      <c r="AI29" s="555"/>
      <c r="AJ29" s="556"/>
      <c r="AK29" s="554"/>
      <c r="AL29" s="555"/>
      <c r="AM29" s="555"/>
      <c r="AN29" s="555"/>
      <c r="AO29" s="555"/>
      <c r="AP29" s="555"/>
      <c r="AQ29" s="556"/>
      <c r="AR29" s="554"/>
      <c r="AS29" s="555"/>
      <c r="AT29" s="556"/>
      <c r="AU29" s="557" t="n">
        <f aca="false">IF($AZ$3="４週",SUM(P29:AQ29),IF($AZ$3="暦月",SUM(P29:AT29),""))</f>
        <v>0</v>
      </c>
      <c r="AV29" s="557"/>
      <c r="AW29" s="558" t="n">
        <f aca="false">IF($AZ$3="４週",AU29/4,IF($AZ$3="暦月",AU29/($AZ$6/7),""))</f>
        <v>0</v>
      </c>
      <c r="AX29" s="558"/>
      <c r="AY29" s="559"/>
      <c r="AZ29" s="559"/>
      <c r="BA29" s="559"/>
      <c r="BB29" s="559"/>
      <c r="BC29" s="559"/>
      <c r="BD29" s="559"/>
    </row>
    <row r="30" customFormat="false" ht="39.75" hidden="false" customHeight="true" outlineLevel="0" collapsed="false">
      <c r="B30" s="560" t="n">
        <f aca="false">B29+1</f>
        <v>18</v>
      </c>
      <c r="C30" s="561"/>
      <c r="D30" s="561"/>
      <c r="E30" s="562"/>
      <c r="F30" s="562"/>
      <c r="G30" s="563"/>
      <c r="H30" s="563"/>
      <c r="I30" s="563"/>
      <c r="J30" s="563"/>
      <c r="K30" s="563"/>
      <c r="L30" s="564"/>
      <c r="M30" s="564"/>
      <c r="N30" s="564"/>
      <c r="O30" s="564"/>
      <c r="P30" s="565"/>
      <c r="Q30" s="566"/>
      <c r="R30" s="566"/>
      <c r="S30" s="566"/>
      <c r="T30" s="566"/>
      <c r="U30" s="566"/>
      <c r="V30" s="567"/>
      <c r="W30" s="565"/>
      <c r="X30" s="566"/>
      <c r="Y30" s="566"/>
      <c r="Z30" s="566"/>
      <c r="AA30" s="566"/>
      <c r="AB30" s="566"/>
      <c r="AC30" s="567"/>
      <c r="AD30" s="565"/>
      <c r="AE30" s="566"/>
      <c r="AF30" s="566"/>
      <c r="AG30" s="566"/>
      <c r="AH30" s="566"/>
      <c r="AI30" s="566"/>
      <c r="AJ30" s="567"/>
      <c r="AK30" s="565"/>
      <c r="AL30" s="566"/>
      <c r="AM30" s="566"/>
      <c r="AN30" s="566"/>
      <c r="AO30" s="566"/>
      <c r="AP30" s="566"/>
      <c r="AQ30" s="567"/>
      <c r="AR30" s="565"/>
      <c r="AS30" s="566"/>
      <c r="AT30" s="567"/>
      <c r="AU30" s="568" t="n">
        <f aca="false">IF($AZ$3="４週",SUM(P30:AQ30),IF($AZ$3="暦月",SUM(P30:AT30),""))</f>
        <v>0</v>
      </c>
      <c r="AV30" s="568"/>
      <c r="AW30" s="569" t="n">
        <f aca="false">IF($AZ$3="４週",AU30/4,IF($AZ$3="暦月",AU30/($AZ$6/7),""))</f>
        <v>0</v>
      </c>
      <c r="AX30" s="569"/>
      <c r="AY30" s="570"/>
      <c r="AZ30" s="570"/>
      <c r="BA30" s="570"/>
      <c r="BB30" s="570"/>
      <c r="BC30" s="570"/>
      <c r="BD30" s="570"/>
    </row>
    <row r="31" customFormat="false" ht="20.25" hidden="false" customHeight="true" outlineLevel="0" collapsed="false">
      <c r="C31" s="571"/>
      <c r="D31" s="572"/>
      <c r="E31" s="573"/>
      <c r="AC31" s="520"/>
    </row>
    <row r="32" customFormat="false" ht="20.25" hidden="false" customHeight="true" outlineLevel="0" collapsed="false">
      <c r="C32" s="511" t="s">
        <v>298</v>
      </c>
      <c r="D32" s="574"/>
      <c r="E32" s="574"/>
      <c r="F32" s="511"/>
      <c r="G32" s="511"/>
      <c r="H32" s="511"/>
      <c r="I32" s="511"/>
      <c r="J32" s="511"/>
      <c r="K32" s="511"/>
      <c r="L32" s="511"/>
      <c r="M32" s="511"/>
      <c r="N32" s="511"/>
      <c r="O32" s="511"/>
      <c r="P32" s="511"/>
      <c r="Q32" s="511" t="s">
        <v>299</v>
      </c>
      <c r="R32" s="511"/>
      <c r="S32" s="511"/>
      <c r="T32" s="511"/>
      <c r="U32" s="511"/>
      <c r="V32" s="511"/>
      <c r="W32" s="511"/>
      <c r="X32" s="511"/>
      <c r="Y32" s="511"/>
      <c r="Z32" s="511"/>
      <c r="AA32" s="517"/>
      <c r="AB32" s="511"/>
      <c r="AC32" s="511"/>
      <c r="AD32" s="511"/>
      <c r="AE32" s="511"/>
      <c r="AF32" s="511"/>
      <c r="AG32" s="511"/>
      <c r="AH32" s="511"/>
      <c r="AI32" s="511" t="s">
        <v>300</v>
      </c>
      <c r="AJ32" s="511"/>
      <c r="AK32" s="511"/>
      <c r="AL32" s="511"/>
      <c r="AM32" s="511"/>
      <c r="AN32" s="511"/>
      <c r="AO32" s="575"/>
      <c r="AP32" s="575"/>
      <c r="AQ32" s="575"/>
      <c r="AR32" s="575"/>
      <c r="AS32" s="576"/>
      <c r="AT32" s="575"/>
      <c r="AU32" s="575"/>
      <c r="AV32" s="575"/>
      <c r="AW32" s="575"/>
    </row>
    <row r="33" customFormat="false" ht="20.25" hidden="false" customHeight="true" outlineLevel="0" collapsed="false">
      <c r="C33" s="511" t="s">
        <v>301</v>
      </c>
      <c r="D33" s="574"/>
      <c r="E33" s="574"/>
      <c r="F33" s="511"/>
      <c r="G33" s="511"/>
      <c r="H33" s="511"/>
      <c r="I33" s="511"/>
      <c r="J33" s="511"/>
      <c r="K33" s="511"/>
      <c r="L33" s="577" t="s">
        <v>302</v>
      </c>
      <c r="M33" s="577"/>
      <c r="N33" s="511"/>
      <c r="O33" s="511"/>
      <c r="P33" s="511"/>
      <c r="Q33" s="511"/>
      <c r="R33" s="578" t="s">
        <v>303</v>
      </c>
      <c r="S33" s="578"/>
      <c r="T33" s="579" t="s">
        <v>304</v>
      </c>
      <c r="U33" s="579"/>
      <c r="V33" s="579"/>
      <c r="W33" s="579"/>
      <c r="X33" s="511"/>
      <c r="Y33" s="580" t="s">
        <v>305</v>
      </c>
      <c r="Z33" s="580"/>
      <c r="AA33" s="580"/>
      <c r="AB33" s="580"/>
      <c r="AC33" s="511"/>
      <c r="AD33" s="511"/>
      <c r="AE33" s="581" t="s">
        <v>306</v>
      </c>
      <c r="AF33" s="581"/>
      <c r="AG33" s="511"/>
      <c r="AH33" s="511"/>
      <c r="AI33" s="531" t="s">
        <v>307</v>
      </c>
      <c r="AJ33" s="531"/>
      <c r="AK33" s="531" t="s">
        <v>308</v>
      </c>
      <c r="AL33" s="531"/>
      <c r="AM33" s="531"/>
      <c r="AN33" s="531"/>
      <c r="AO33" s="575"/>
      <c r="AP33" s="575"/>
      <c r="AQ33" s="575"/>
      <c r="AR33" s="575"/>
      <c r="AS33" s="582"/>
      <c r="AT33" s="582"/>
      <c r="AU33" s="575"/>
      <c r="AV33" s="575"/>
      <c r="AW33" s="575"/>
    </row>
    <row r="34" customFormat="false" ht="20.25" hidden="false" customHeight="true" outlineLevel="0" collapsed="false">
      <c r="C34" s="583"/>
      <c r="D34" s="583"/>
      <c r="E34" s="583"/>
      <c r="F34" s="584" t="n">
        <f aca="false">IF(AB2=1,10,IF(AB2=2,11,IF(AB2=3,12,AB2-3)))</f>
        <v>1</v>
      </c>
      <c r="G34" s="584"/>
      <c r="H34" s="584" t="n">
        <f aca="false">IF(AB2=1,11,IF(AB2=2,12,AB2-2))</f>
        <v>2</v>
      </c>
      <c r="I34" s="584"/>
      <c r="J34" s="584" t="n">
        <f aca="false">IF(AB2=1,12,AB2-1)</f>
        <v>3</v>
      </c>
      <c r="K34" s="584"/>
      <c r="L34" s="531" t="s">
        <v>191</v>
      </c>
      <c r="M34" s="531"/>
      <c r="N34" s="511"/>
      <c r="O34" s="511"/>
      <c r="P34" s="511"/>
      <c r="Q34" s="511"/>
      <c r="R34" s="578"/>
      <c r="S34" s="578"/>
      <c r="T34" s="578" t="s">
        <v>309</v>
      </c>
      <c r="U34" s="578"/>
      <c r="V34" s="578" t="s">
        <v>310</v>
      </c>
      <c r="W34" s="578"/>
      <c r="X34" s="511"/>
      <c r="Y34" s="578" t="s">
        <v>309</v>
      </c>
      <c r="Z34" s="578"/>
      <c r="AA34" s="578" t="s">
        <v>310</v>
      </c>
      <c r="AB34" s="578"/>
      <c r="AC34" s="511"/>
      <c r="AD34" s="511"/>
      <c r="AE34" s="581" t="s">
        <v>311</v>
      </c>
      <c r="AF34" s="581"/>
      <c r="AG34" s="511"/>
      <c r="AH34" s="511"/>
      <c r="AI34" s="531" t="s">
        <v>312</v>
      </c>
      <c r="AJ34" s="531"/>
      <c r="AK34" s="531" t="s">
        <v>313</v>
      </c>
      <c r="AL34" s="531"/>
      <c r="AM34" s="531"/>
      <c r="AN34" s="531"/>
      <c r="AO34" s="585"/>
      <c r="AP34" s="585"/>
      <c r="AQ34" s="575"/>
      <c r="AR34" s="510"/>
      <c r="AS34" s="586"/>
      <c r="AT34" s="586"/>
      <c r="AU34" s="575"/>
      <c r="AV34" s="575"/>
      <c r="AW34" s="575"/>
    </row>
    <row r="35" customFormat="false" ht="20.25" hidden="false" customHeight="true" outlineLevel="0" collapsed="false">
      <c r="C35" s="583" t="s">
        <v>314</v>
      </c>
      <c r="D35" s="583"/>
      <c r="E35" s="583"/>
      <c r="F35" s="587"/>
      <c r="G35" s="587"/>
      <c r="H35" s="587"/>
      <c r="I35" s="587"/>
      <c r="J35" s="587"/>
      <c r="K35" s="587"/>
      <c r="L35" s="588" t="n">
        <f aca="false">SUM(F35:K35)</f>
        <v>0</v>
      </c>
      <c r="M35" s="588"/>
      <c r="N35" s="511"/>
      <c r="O35" s="511"/>
      <c r="P35" s="511"/>
      <c r="Q35" s="511"/>
      <c r="R35" s="531" t="s">
        <v>312</v>
      </c>
      <c r="S35" s="531"/>
      <c r="T35" s="589" t="n">
        <f aca="false">SUMIFS($AU$13:$AV$30,$C$13:$D$30,"訪問介護員",$E$13:$F$30,"A")+SUMIFS($AU$13:$AV$30,$C$13:$D$30,"サービス提供責任者",$E$13:$F$30,"A")</f>
        <v>0</v>
      </c>
      <c r="U35" s="589"/>
      <c r="V35" s="590" t="n">
        <f aca="false">SUMIFS($AW$13:$AX$30,$C$13:$D$30,"訪問介護員",$E$13:$F$30,"A")+SUMIFS($AW$13:$AX$30,$C$13:$D$30,"サービス提供責任者",$E$13:$F$30,"A")</f>
        <v>0</v>
      </c>
      <c r="W35" s="590"/>
      <c r="X35" s="511"/>
      <c r="Y35" s="591" t="n">
        <v>0</v>
      </c>
      <c r="Z35" s="591"/>
      <c r="AA35" s="592" t="n">
        <v>0</v>
      </c>
      <c r="AB35" s="592"/>
      <c r="AC35" s="511"/>
      <c r="AD35" s="511"/>
      <c r="AE35" s="591" t="n">
        <v>0</v>
      </c>
      <c r="AF35" s="591"/>
      <c r="AG35" s="511"/>
      <c r="AH35" s="511"/>
      <c r="AI35" s="531" t="s">
        <v>315</v>
      </c>
      <c r="AJ35" s="531"/>
      <c r="AK35" s="531" t="s">
        <v>316</v>
      </c>
      <c r="AL35" s="531"/>
      <c r="AM35" s="531"/>
      <c r="AN35" s="531"/>
      <c r="AO35" s="510"/>
      <c r="AP35" s="575"/>
      <c r="AQ35" s="593"/>
      <c r="AR35" s="593"/>
      <c r="AS35" s="593"/>
      <c r="AT35" s="593"/>
      <c r="AU35" s="575"/>
      <c r="AV35" s="575"/>
      <c r="AW35" s="575"/>
    </row>
    <row r="36" customFormat="false" ht="20.25" hidden="false" customHeight="true" outlineLevel="0" collapsed="false">
      <c r="C36" s="583" t="s">
        <v>317</v>
      </c>
      <c r="D36" s="583"/>
      <c r="E36" s="583"/>
      <c r="F36" s="587"/>
      <c r="G36" s="587"/>
      <c r="H36" s="587"/>
      <c r="I36" s="587"/>
      <c r="J36" s="587"/>
      <c r="K36" s="587"/>
      <c r="L36" s="588" t="n">
        <f aca="false">SUM(F36:K36)</f>
        <v>0</v>
      </c>
      <c r="M36" s="588"/>
      <c r="N36" s="511"/>
      <c r="O36" s="511"/>
      <c r="P36" s="511"/>
      <c r="Q36" s="511"/>
      <c r="R36" s="531" t="s">
        <v>315</v>
      </c>
      <c r="S36" s="531"/>
      <c r="T36" s="589" t="n">
        <f aca="false">SUMIFS($AU$13:$AV$30,$C$13:$D$30,"訪問介護員",$E$13:$F$30,"B")+SUMIFS($AU$13:$AV$30,$C$13:$D$30,"サービス提供責任者",$E$13:$F$30,"B")</f>
        <v>0</v>
      </c>
      <c r="U36" s="589"/>
      <c r="V36" s="590" t="n">
        <f aca="false">SUMIFS($AW$13:$AX$30,$C$13:$D$30,"訪問介護員",$E$13:$F$30,"B")+SUMIFS($AW$13:$AX$30,$C$13:$D$30,"サービス提供責任者",$E$13:$F$30,"B")</f>
        <v>0</v>
      </c>
      <c r="W36" s="590"/>
      <c r="X36" s="511"/>
      <c r="Y36" s="591" t="n">
        <v>0</v>
      </c>
      <c r="Z36" s="591"/>
      <c r="AA36" s="592" t="n">
        <v>0</v>
      </c>
      <c r="AB36" s="592"/>
      <c r="AC36" s="511"/>
      <c r="AD36" s="511"/>
      <c r="AE36" s="591" t="n">
        <v>0</v>
      </c>
      <c r="AF36" s="591"/>
      <c r="AG36" s="511"/>
      <c r="AH36" s="511"/>
      <c r="AI36" s="531" t="s">
        <v>318</v>
      </c>
      <c r="AJ36" s="531"/>
      <c r="AK36" s="531" t="s">
        <v>319</v>
      </c>
      <c r="AL36" s="531"/>
      <c r="AM36" s="531"/>
      <c r="AN36" s="531"/>
      <c r="AO36" s="510"/>
      <c r="AP36" s="575"/>
      <c r="AQ36" s="594"/>
      <c r="AR36" s="594"/>
      <c r="AS36" s="594"/>
      <c r="AT36" s="594"/>
      <c r="AU36" s="575"/>
      <c r="AV36" s="575"/>
      <c r="AW36" s="575"/>
    </row>
    <row r="37" customFormat="false" ht="20.25" hidden="false" customHeight="true" outlineLevel="0" collapsed="false">
      <c r="C37" s="583" t="s">
        <v>320</v>
      </c>
      <c r="D37" s="583"/>
      <c r="E37" s="583"/>
      <c r="F37" s="587"/>
      <c r="G37" s="587"/>
      <c r="H37" s="587"/>
      <c r="I37" s="587"/>
      <c r="J37" s="587"/>
      <c r="K37" s="587"/>
      <c r="L37" s="588" t="n">
        <f aca="false">SUM(F37:K37)</f>
        <v>0</v>
      </c>
      <c r="M37" s="588"/>
      <c r="N37" s="511"/>
      <c r="O37" s="511"/>
      <c r="P37" s="511"/>
      <c r="Q37" s="511"/>
      <c r="R37" s="531" t="s">
        <v>318</v>
      </c>
      <c r="S37" s="531"/>
      <c r="T37" s="589" t="n">
        <f aca="false">SUMIFS($AU$13:$AV$30,$C$13:$D$30,"訪問介護員",$E$13:$F$30,"C")+SUMIFS($AU$13:$AV$30,$C$13:$D$30,"サービス提供責任者",$E$13:$F$30,"C")</f>
        <v>0</v>
      </c>
      <c r="U37" s="589"/>
      <c r="V37" s="590" t="n">
        <f aca="false">SUMIFS($AW$13:$AX$30,$C$13:$D$30,"訪問介護員",$E$13:$F$30,"C")+SUMIFS($AW$13:$AX$30,$C$13:$D$30,"サービス提供責任者",$E$13:$F$30,"C")</f>
        <v>0</v>
      </c>
      <c r="W37" s="590"/>
      <c r="X37" s="511"/>
      <c r="Y37" s="591" t="n">
        <v>0</v>
      </c>
      <c r="Z37" s="591"/>
      <c r="AA37" s="595" t="n">
        <v>0</v>
      </c>
      <c r="AB37" s="595"/>
      <c r="AC37" s="511"/>
      <c r="AD37" s="511"/>
      <c r="AE37" s="589" t="s">
        <v>321</v>
      </c>
      <c r="AF37" s="589"/>
      <c r="AG37" s="511"/>
      <c r="AH37" s="511"/>
      <c r="AI37" s="531" t="s">
        <v>322</v>
      </c>
      <c r="AJ37" s="531"/>
      <c r="AK37" s="531" t="s">
        <v>323</v>
      </c>
      <c r="AL37" s="531"/>
      <c r="AM37" s="531"/>
      <c r="AN37" s="531"/>
      <c r="AO37" s="596"/>
      <c r="AP37" s="575"/>
      <c r="AQ37" s="597"/>
      <c r="AR37" s="597"/>
      <c r="AS37" s="596"/>
      <c r="AT37" s="596"/>
      <c r="AU37" s="575"/>
      <c r="AV37" s="575"/>
      <c r="AW37" s="575"/>
    </row>
    <row r="38" customFormat="false" ht="20.25" hidden="false" customHeight="true" outlineLevel="0" collapsed="false">
      <c r="C38" s="583" t="s">
        <v>191</v>
      </c>
      <c r="D38" s="583"/>
      <c r="E38" s="583"/>
      <c r="F38" s="588" t="n">
        <f aca="false">SUM(F35:G37)</f>
        <v>0</v>
      </c>
      <c r="G38" s="588"/>
      <c r="H38" s="588" t="n">
        <f aca="false">SUM(H35:I37)</f>
        <v>0</v>
      </c>
      <c r="I38" s="588"/>
      <c r="J38" s="588" t="n">
        <f aca="false">SUM(J35:K37)</f>
        <v>0</v>
      </c>
      <c r="K38" s="588"/>
      <c r="L38" s="588" t="n">
        <f aca="false">SUM(L35:M37)</f>
        <v>0</v>
      </c>
      <c r="M38" s="588"/>
      <c r="N38" s="598"/>
      <c r="O38" s="598"/>
      <c r="P38" s="511"/>
      <c r="Q38" s="511"/>
      <c r="R38" s="531" t="s">
        <v>322</v>
      </c>
      <c r="S38" s="531"/>
      <c r="T38" s="589" t="n">
        <f aca="false">SUMIFS($AU$13:$AV$30,$C$13:$D$30,"訪問介護員",$E$13:$F$30,"D")+SUMIFS($AU$13:$AV$30,$C$13:$D$30,"サービス提供責任者",$E$13:$F$30,"D")</f>
        <v>0</v>
      </c>
      <c r="U38" s="589"/>
      <c r="V38" s="590" t="n">
        <f aca="false">SUMIFS($AW$13:$AX$30,$C$13:$D$30,"訪問介護員",$E$13:$F$30,"D")+SUMIFS($AW$13:$AX$30,$C$13:$D$30,"サービス提供責任者",$E$13:$F$30,"D")</f>
        <v>0</v>
      </c>
      <c r="W38" s="590"/>
      <c r="X38" s="511"/>
      <c r="Y38" s="591" t="n">
        <v>0</v>
      </c>
      <c r="Z38" s="591"/>
      <c r="AA38" s="595" t="n">
        <v>0</v>
      </c>
      <c r="AB38" s="595"/>
      <c r="AC38" s="511"/>
      <c r="AD38" s="511"/>
      <c r="AE38" s="589" t="s">
        <v>321</v>
      </c>
      <c r="AF38" s="589"/>
      <c r="AG38" s="511"/>
      <c r="AH38" s="511"/>
      <c r="AI38" s="511"/>
      <c r="AJ38" s="594"/>
      <c r="AK38" s="594"/>
      <c r="AL38" s="597"/>
      <c r="AM38" s="597"/>
      <c r="AN38" s="596"/>
      <c r="AO38" s="596"/>
      <c r="AP38" s="575"/>
      <c r="AQ38" s="597"/>
      <c r="AR38" s="597"/>
      <c r="AS38" s="596"/>
      <c r="AT38" s="596"/>
      <c r="AU38" s="575"/>
      <c r="AV38" s="575"/>
      <c r="AW38" s="575"/>
    </row>
    <row r="39" customFormat="false" ht="20.25" hidden="false" customHeight="true" outlineLevel="0" collapsed="false">
      <c r="C39" s="511"/>
      <c r="D39" s="511"/>
      <c r="E39" s="511"/>
      <c r="F39" s="511"/>
      <c r="G39" s="511"/>
      <c r="H39" s="511"/>
      <c r="I39" s="511"/>
      <c r="J39" s="511"/>
      <c r="K39" s="511"/>
      <c r="L39" s="581" t="s">
        <v>324</v>
      </c>
      <c r="M39" s="581"/>
      <c r="N39" s="511"/>
      <c r="O39" s="511"/>
      <c r="P39" s="511"/>
      <c r="Q39" s="511"/>
      <c r="R39" s="531" t="s">
        <v>191</v>
      </c>
      <c r="S39" s="531"/>
      <c r="T39" s="589" t="n">
        <f aca="false">SUM(T35:U38)</f>
        <v>0</v>
      </c>
      <c r="U39" s="589"/>
      <c r="V39" s="590" t="n">
        <f aca="false">SUM(V35:W38)</f>
        <v>0</v>
      </c>
      <c r="W39" s="590"/>
      <c r="X39" s="511"/>
      <c r="Y39" s="589" t="n">
        <f aca="false">SUM(Y35:Z38)</f>
        <v>0</v>
      </c>
      <c r="Z39" s="589"/>
      <c r="AA39" s="599" t="n">
        <f aca="false">SUM(AA35:AB38)</f>
        <v>0</v>
      </c>
      <c r="AB39" s="599"/>
      <c r="AC39" s="511"/>
      <c r="AD39" s="511"/>
      <c r="AE39" s="589" t="n">
        <f aca="false">SUM(AE35:AF36)</f>
        <v>0</v>
      </c>
      <c r="AF39" s="589"/>
      <c r="AG39" s="511"/>
      <c r="AH39" s="511"/>
      <c r="AI39" s="511"/>
      <c r="AJ39" s="594"/>
      <c r="AK39" s="594"/>
      <c r="AL39" s="597"/>
      <c r="AM39" s="597"/>
      <c r="AN39" s="600"/>
      <c r="AO39" s="600"/>
      <c r="AP39" s="575"/>
      <c r="AQ39" s="597"/>
      <c r="AR39" s="597"/>
      <c r="AS39" s="596"/>
      <c r="AT39" s="596"/>
      <c r="AU39" s="575"/>
      <c r="AV39" s="575"/>
      <c r="AW39" s="575"/>
    </row>
    <row r="40" customFormat="false" ht="20.25" hidden="false" customHeight="true" outlineLevel="0" collapsed="false">
      <c r="C40" s="511"/>
      <c r="D40" s="511"/>
      <c r="E40" s="511"/>
      <c r="F40" s="511"/>
      <c r="G40" s="511"/>
      <c r="H40" s="511"/>
      <c r="I40" s="511"/>
      <c r="J40" s="511"/>
      <c r="K40" s="511"/>
      <c r="L40" s="601" t="n">
        <f aca="false">L38/3</f>
        <v>0</v>
      </c>
      <c r="M40" s="601"/>
      <c r="N40" s="511"/>
      <c r="O40" s="511"/>
      <c r="P40" s="511"/>
      <c r="Q40" s="511"/>
      <c r="R40" s="511"/>
      <c r="S40" s="511"/>
      <c r="T40" s="511"/>
      <c r="U40" s="511"/>
      <c r="V40" s="511"/>
      <c r="W40" s="511"/>
      <c r="X40" s="511"/>
      <c r="Y40" s="511"/>
      <c r="Z40" s="511"/>
      <c r="AA40" s="517"/>
      <c r="AB40" s="511"/>
      <c r="AC40" s="511"/>
      <c r="AD40" s="511"/>
      <c r="AE40" s="511"/>
      <c r="AF40" s="511"/>
      <c r="AG40" s="511"/>
      <c r="AH40" s="511"/>
      <c r="AI40" s="511"/>
      <c r="AJ40" s="575"/>
      <c r="AK40" s="575"/>
      <c r="AL40" s="575"/>
      <c r="AM40" s="575"/>
      <c r="AN40" s="575"/>
      <c r="AO40" s="575"/>
      <c r="AP40" s="575"/>
      <c r="AQ40" s="575"/>
      <c r="AR40" s="575"/>
      <c r="AS40" s="576"/>
      <c r="AT40" s="575"/>
      <c r="AU40" s="575"/>
      <c r="AV40" s="575"/>
      <c r="AW40" s="575"/>
    </row>
    <row r="41" customFormat="false" ht="20.25" hidden="false" customHeight="true" outlineLevel="0" collapsed="false">
      <c r="C41" s="511"/>
      <c r="D41" s="511"/>
      <c r="E41" s="511"/>
      <c r="F41" s="511"/>
      <c r="G41" s="511"/>
      <c r="H41" s="511"/>
      <c r="I41" s="511"/>
      <c r="J41" s="511"/>
      <c r="K41" s="511"/>
      <c r="L41" s="511"/>
      <c r="M41" s="511"/>
      <c r="N41" s="511"/>
      <c r="O41" s="511"/>
      <c r="P41" s="511"/>
      <c r="Q41" s="511"/>
      <c r="R41" s="517" t="s">
        <v>325</v>
      </c>
      <c r="S41" s="511"/>
      <c r="T41" s="511"/>
      <c r="U41" s="511"/>
      <c r="V41" s="511"/>
      <c r="W41" s="511"/>
      <c r="X41" s="602" t="s">
        <v>326</v>
      </c>
      <c r="Y41" s="603" t="s">
        <v>327</v>
      </c>
      <c r="Z41" s="603"/>
      <c r="AA41" s="604"/>
      <c r="AB41" s="602"/>
      <c r="AC41" s="511"/>
      <c r="AD41" s="511"/>
      <c r="AE41" s="511"/>
      <c r="AF41" s="511"/>
      <c r="AG41" s="511"/>
      <c r="AH41" s="511"/>
      <c r="AI41" s="511"/>
      <c r="AJ41" s="576"/>
      <c r="AK41" s="575"/>
      <c r="AL41" s="575"/>
      <c r="AM41" s="575"/>
      <c r="AN41" s="575"/>
      <c r="AO41" s="575"/>
      <c r="AP41" s="575"/>
      <c r="AQ41" s="575"/>
      <c r="AR41" s="575"/>
      <c r="AS41" s="605"/>
      <c r="AT41" s="605"/>
      <c r="AU41" s="575"/>
      <c r="AV41" s="575"/>
      <c r="AW41" s="575"/>
    </row>
    <row r="42" customFormat="false" ht="20.25" hidden="false" customHeight="true" outlineLevel="0" collapsed="false">
      <c r="C42" s="501"/>
      <c r="D42" s="574"/>
      <c r="E42" s="574"/>
      <c r="F42" s="511"/>
      <c r="G42" s="511"/>
      <c r="H42" s="511"/>
      <c r="I42" s="511"/>
      <c r="J42" s="511"/>
      <c r="K42" s="511"/>
      <c r="L42" s="606" t="s">
        <v>328</v>
      </c>
      <c r="M42" s="517"/>
      <c r="N42" s="517"/>
      <c r="O42" s="607"/>
      <c r="P42" s="511"/>
      <c r="Q42" s="511"/>
      <c r="R42" s="511" t="s">
        <v>329</v>
      </c>
      <c r="S42" s="511"/>
      <c r="T42" s="511"/>
      <c r="U42" s="511"/>
      <c r="V42" s="511"/>
      <c r="W42" s="511" t="s">
        <v>330</v>
      </c>
      <c r="X42" s="511"/>
      <c r="Y42" s="511"/>
      <c r="Z42" s="511"/>
      <c r="AA42" s="517"/>
      <c r="AB42" s="511"/>
      <c r="AC42" s="511"/>
      <c r="AD42" s="511"/>
      <c r="AE42" s="511"/>
      <c r="AF42" s="511"/>
      <c r="AG42" s="511"/>
      <c r="AH42" s="511"/>
      <c r="AI42" s="511"/>
      <c r="AJ42" s="575"/>
      <c r="AK42" s="575"/>
      <c r="AL42" s="575"/>
      <c r="AM42" s="575"/>
      <c r="AN42" s="575"/>
      <c r="AO42" s="575"/>
      <c r="AP42" s="575"/>
      <c r="AQ42" s="575"/>
      <c r="AR42" s="575"/>
      <c r="AS42" s="576"/>
      <c r="AT42" s="575"/>
      <c r="AU42" s="575"/>
      <c r="AV42" s="575"/>
      <c r="AW42" s="575"/>
    </row>
    <row r="43" customFormat="false" ht="20.25" hidden="false" customHeight="true" outlineLevel="0" collapsed="false">
      <c r="C43" s="578" t="s">
        <v>331</v>
      </c>
      <c r="D43" s="578"/>
      <c r="E43" s="511"/>
      <c r="F43" s="578" t="s">
        <v>332</v>
      </c>
      <c r="G43" s="578"/>
      <c r="H43" s="511"/>
      <c r="I43" s="608"/>
      <c r="J43" s="608"/>
      <c r="K43" s="511"/>
      <c r="L43" s="581" t="s">
        <v>333</v>
      </c>
      <c r="M43" s="581"/>
      <c r="N43" s="581"/>
      <c r="O43" s="511"/>
      <c r="P43" s="511"/>
      <c r="Q43" s="511"/>
      <c r="R43" s="511" t="str">
        <f aca="false">IF($Y$41="週","対象時間数（週平均）","対象時間数（当月合計）")</f>
        <v>対象時間数（週平均）</v>
      </c>
      <c r="S43" s="511"/>
      <c r="T43" s="511"/>
      <c r="U43" s="511"/>
      <c r="V43" s="511"/>
      <c r="W43" s="511" t="str">
        <f aca="false">IF($Y$41="週","週に勤務すべき時間数","当月に勤務すべき時間数")</f>
        <v>週に勤務すべき時間数</v>
      </c>
      <c r="X43" s="511"/>
      <c r="Y43" s="511"/>
      <c r="Z43" s="511"/>
      <c r="AA43" s="517"/>
      <c r="AB43" s="578" t="s">
        <v>334</v>
      </c>
      <c r="AC43" s="578"/>
      <c r="AD43" s="578"/>
      <c r="AE43" s="578"/>
      <c r="AF43" s="511"/>
      <c r="AG43" s="511"/>
      <c r="AH43" s="511"/>
      <c r="AI43" s="511"/>
      <c r="AJ43" s="575"/>
      <c r="AK43" s="575"/>
      <c r="AL43" s="575"/>
      <c r="AM43" s="575"/>
      <c r="AN43" s="575"/>
      <c r="AO43" s="575"/>
      <c r="AP43" s="575"/>
      <c r="AQ43" s="575"/>
      <c r="AR43" s="575"/>
      <c r="AS43" s="576"/>
      <c r="AT43" s="575"/>
      <c r="AU43" s="575"/>
      <c r="AV43" s="575"/>
      <c r="AW43" s="575"/>
    </row>
    <row r="44" customFormat="false" ht="20.25" hidden="false" customHeight="true" outlineLevel="0" collapsed="false">
      <c r="C44" s="609" t="n">
        <f aca="false">L40</f>
        <v>0</v>
      </c>
      <c r="D44" s="609"/>
      <c r="E44" s="581" t="s">
        <v>335</v>
      </c>
      <c r="F44" s="610" t="n">
        <v>40</v>
      </c>
      <c r="G44" s="610"/>
      <c r="H44" s="581" t="s">
        <v>336</v>
      </c>
      <c r="I44" s="611" t="n">
        <f aca="false">C44/F44</f>
        <v>0</v>
      </c>
      <c r="J44" s="611"/>
      <c r="K44" s="581" t="s">
        <v>337</v>
      </c>
      <c r="L44" s="612" t="n">
        <f aca="false">IF(C44&lt;40,1,ROUNDUP(I44,1))</f>
        <v>1</v>
      </c>
      <c r="M44" s="612"/>
      <c r="N44" s="612"/>
      <c r="O44" s="511"/>
      <c r="P44" s="511"/>
      <c r="Q44" s="511"/>
      <c r="R44" s="601" t="n">
        <f aca="false">IF($Y$41="週",AA39,Y39)</f>
        <v>0</v>
      </c>
      <c r="S44" s="601"/>
      <c r="T44" s="601"/>
      <c r="U44" s="601"/>
      <c r="V44" s="581" t="s">
        <v>335</v>
      </c>
      <c r="W44" s="531" t="n">
        <f aca="false">IF($Y$41="週",$AV$5,$AZ$5)</f>
        <v>40</v>
      </c>
      <c r="X44" s="531"/>
      <c r="Y44" s="531"/>
      <c r="Z44" s="531"/>
      <c r="AA44" s="581" t="s">
        <v>336</v>
      </c>
      <c r="AB44" s="613" t="n">
        <f aca="false">ROUNDDOWN(R44/W44,1)</f>
        <v>0</v>
      </c>
      <c r="AC44" s="613"/>
      <c r="AD44" s="613"/>
      <c r="AE44" s="613"/>
      <c r="AF44" s="511"/>
      <c r="AG44" s="511"/>
      <c r="AH44" s="511"/>
      <c r="AI44" s="511"/>
      <c r="AJ44" s="614"/>
      <c r="AK44" s="614"/>
      <c r="AL44" s="614"/>
      <c r="AM44" s="614"/>
      <c r="AN44" s="510"/>
      <c r="AO44" s="594"/>
      <c r="AP44" s="594"/>
      <c r="AQ44" s="594"/>
      <c r="AR44" s="594"/>
      <c r="AS44" s="510"/>
      <c r="AT44" s="582"/>
      <c r="AU44" s="582"/>
      <c r="AV44" s="582"/>
      <c r="AW44" s="582"/>
    </row>
    <row r="45" customFormat="false" ht="20.25" hidden="false" customHeight="true" outlineLevel="0" collapsed="false">
      <c r="C45" s="511"/>
      <c r="D45" s="511"/>
      <c r="E45" s="511"/>
      <c r="F45" s="511"/>
      <c r="G45" s="511"/>
      <c r="H45" s="511"/>
      <c r="I45" s="511"/>
      <c r="J45" s="511"/>
      <c r="K45" s="511"/>
      <c r="L45" s="511" t="s">
        <v>338</v>
      </c>
      <c r="M45" s="511"/>
      <c r="N45" s="511"/>
      <c r="O45" s="511"/>
      <c r="P45" s="511"/>
      <c r="Q45" s="511"/>
      <c r="R45" s="511"/>
      <c r="S45" s="511"/>
      <c r="T45" s="511"/>
      <c r="U45" s="511"/>
      <c r="V45" s="511"/>
      <c r="W45" s="511"/>
      <c r="X45" s="511"/>
      <c r="Y45" s="511"/>
      <c r="Z45" s="511"/>
      <c r="AA45" s="517"/>
      <c r="AB45" s="511" t="s">
        <v>339</v>
      </c>
      <c r="AC45" s="511"/>
      <c r="AD45" s="511"/>
      <c r="AE45" s="511"/>
      <c r="AF45" s="511"/>
      <c r="AG45" s="511"/>
      <c r="AH45" s="511"/>
      <c r="AI45" s="511"/>
      <c r="AJ45" s="575"/>
      <c r="AK45" s="575"/>
      <c r="AL45" s="575"/>
      <c r="AM45" s="575"/>
      <c r="AN45" s="575"/>
      <c r="AO45" s="575"/>
      <c r="AP45" s="575"/>
      <c r="AQ45" s="575"/>
      <c r="AR45" s="575"/>
      <c r="AS45" s="576"/>
      <c r="AT45" s="575"/>
      <c r="AU45" s="575"/>
      <c r="AV45" s="575"/>
      <c r="AW45" s="575"/>
    </row>
    <row r="46" customFormat="false" ht="20.25" hidden="false" customHeight="true" outlineLevel="0" collapsed="false">
      <c r="C46" s="511" t="s">
        <v>340</v>
      </c>
      <c r="D46" s="511"/>
      <c r="E46" s="511"/>
      <c r="F46" s="511"/>
      <c r="G46" s="511"/>
      <c r="H46" s="511"/>
      <c r="I46" s="511"/>
      <c r="J46" s="511"/>
      <c r="K46" s="511"/>
      <c r="L46" s="511"/>
      <c r="M46" s="511"/>
      <c r="N46" s="511"/>
      <c r="O46" s="511"/>
      <c r="P46" s="511"/>
      <c r="Q46" s="511"/>
      <c r="R46" s="511" t="s">
        <v>341</v>
      </c>
      <c r="S46" s="511"/>
      <c r="T46" s="511"/>
      <c r="U46" s="511"/>
      <c r="V46" s="511"/>
      <c r="W46" s="511"/>
      <c r="X46" s="511"/>
      <c r="Y46" s="511"/>
      <c r="Z46" s="511"/>
      <c r="AA46" s="517"/>
      <c r="AB46" s="511"/>
      <c r="AC46" s="511"/>
      <c r="AD46" s="511"/>
      <c r="AE46" s="511"/>
      <c r="AF46" s="511"/>
      <c r="AG46" s="511"/>
      <c r="AH46" s="511"/>
      <c r="AI46" s="511"/>
      <c r="AJ46" s="511"/>
      <c r="AK46" s="615"/>
      <c r="AL46" s="616"/>
      <c r="AM46" s="616"/>
      <c r="AN46" s="511"/>
      <c r="AO46" s="511"/>
      <c r="AP46" s="511"/>
      <c r="AQ46" s="511"/>
      <c r="AR46" s="511"/>
      <c r="AS46" s="511"/>
      <c r="AT46" s="511"/>
      <c r="AU46" s="511"/>
      <c r="AV46" s="511"/>
      <c r="AW46" s="511"/>
    </row>
    <row r="47" customFormat="false" ht="20.25" hidden="false" customHeight="true" outlineLevel="0" collapsed="false">
      <c r="C47" s="511"/>
      <c r="D47" s="511" t="s">
        <v>342</v>
      </c>
      <c r="E47" s="511"/>
      <c r="F47" s="511"/>
      <c r="G47" s="511"/>
      <c r="H47" s="511"/>
      <c r="I47" s="511"/>
      <c r="J47" s="511"/>
      <c r="K47" s="511"/>
      <c r="L47" s="511"/>
      <c r="M47" s="511"/>
      <c r="N47" s="511"/>
      <c r="O47" s="511"/>
      <c r="P47" s="511"/>
      <c r="Q47" s="511"/>
      <c r="R47" s="511" t="s">
        <v>306</v>
      </c>
      <c r="S47" s="511"/>
      <c r="T47" s="511"/>
      <c r="U47" s="511"/>
      <c r="V47" s="511"/>
      <c r="W47" s="511"/>
      <c r="X47" s="511"/>
      <c r="Y47" s="511"/>
      <c r="Z47" s="511"/>
      <c r="AA47" s="517"/>
      <c r="AB47" s="581"/>
      <c r="AC47" s="581"/>
      <c r="AD47" s="581"/>
      <c r="AE47" s="581"/>
      <c r="AF47" s="511"/>
      <c r="AG47" s="511"/>
      <c r="AH47" s="511"/>
      <c r="AI47" s="511"/>
      <c r="AJ47" s="511"/>
      <c r="AK47" s="615"/>
      <c r="AL47" s="616"/>
      <c r="AM47" s="616"/>
      <c r="AN47" s="511"/>
      <c r="AO47" s="511"/>
      <c r="AP47" s="511"/>
      <c r="AQ47" s="511"/>
      <c r="AR47" s="511"/>
      <c r="AS47" s="511"/>
      <c r="AT47" s="511"/>
      <c r="AU47" s="511"/>
      <c r="AV47" s="511"/>
      <c r="AW47" s="511"/>
    </row>
    <row r="48" customFormat="false" ht="20.25" hidden="false" customHeight="true" outlineLevel="0" collapsed="false">
      <c r="C48" s="511" t="s">
        <v>343</v>
      </c>
      <c r="D48" s="511"/>
      <c r="E48" s="511"/>
      <c r="F48" s="511"/>
      <c r="G48" s="511"/>
      <c r="H48" s="511"/>
      <c r="I48" s="511"/>
      <c r="J48" s="511"/>
      <c r="K48" s="511"/>
      <c r="L48" s="511"/>
      <c r="M48" s="511"/>
      <c r="N48" s="511"/>
      <c r="O48" s="511"/>
      <c r="P48" s="511"/>
      <c r="Q48" s="511"/>
      <c r="R48" s="511" t="s">
        <v>311</v>
      </c>
      <c r="S48" s="511"/>
      <c r="T48" s="511"/>
      <c r="U48" s="511"/>
      <c r="V48" s="511"/>
      <c r="W48" s="511" t="s">
        <v>344</v>
      </c>
      <c r="X48" s="511"/>
      <c r="Y48" s="511"/>
      <c r="Z48" s="511"/>
      <c r="AA48" s="511"/>
      <c r="AB48" s="578" t="s">
        <v>191</v>
      </c>
      <c r="AC48" s="578"/>
      <c r="AD48" s="578"/>
      <c r="AE48" s="578"/>
      <c r="AF48" s="511"/>
      <c r="AG48" s="511"/>
      <c r="AH48" s="511"/>
      <c r="AI48" s="511"/>
      <c r="AJ48" s="511"/>
      <c r="AK48" s="615"/>
      <c r="AL48" s="616"/>
      <c r="AM48" s="616"/>
      <c r="AN48" s="511"/>
      <c r="AO48" s="511"/>
      <c r="AP48" s="511"/>
      <c r="AQ48" s="511"/>
      <c r="AR48" s="511"/>
      <c r="AS48" s="511"/>
      <c r="AT48" s="511"/>
      <c r="AU48" s="511"/>
      <c r="AV48" s="511"/>
      <c r="AW48" s="511"/>
    </row>
    <row r="49" customFormat="false" ht="20.25" hidden="false" customHeight="true" outlineLevel="0" collapsed="false">
      <c r="C49" s="511" t="s">
        <v>345</v>
      </c>
      <c r="D49" s="511"/>
      <c r="E49" s="511"/>
      <c r="F49" s="511"/>
      <c r="G49" s="511"/>
      <c r="H49" s="511"/>
      <c r="I49" s="511"/>
      <c r="J49" s="511"/>
      <c r="K49" s="511"/>
      <c r="L49" s="511"/>
      <c r="M49" s="511"/>
      <c r="N49" s="511"/>
      <c r="O49" s="511"/>
      <c r="P49" s="511"/>
      <c r="Q49" s="511"/>
      <c r="R49" s="601" t="n">
        <f aca="false">AE39</f>
        <v>0</v>
      </c>
      <c r="S49" s="601"/>
      <c r="T49" s="601"/>
      <c r="U49" s="601"/>
      <c r="V49" s="581" t="s">
        <v>346</v>
      </c>
      <c r="W49" s="613" t="n">
        <f aca="false">AB44</f>
        <v>0</v>
      </c>
      <c r="X49" s="613"/>
      <c r="Y49" s="613"/>
      <c r="Z49" s="613"/>
      <c r="AA49" s="581" t="s">
        <v>336</v>
      </c>
      <c r="AB49" s="617" t="n">
        <f aca="false">ROUNDDOWN(R49+W49,1)</f>
        <v>0</v>
      </c>
      <c r="AC49" s="617"/>
      <c r="AD49" s="617"/>
      <c r="AE49" s="617"/>
      <c r="AF49" s="511"/>
      <c r="AG49" s="511"/>
      <c r="AH49" s="511"/>
      <c r="AI49" s="511"/>
      <c r="AJ49" s="511"/>
      <c r="AK49" s="615"/>
      <c r="AL49" s="616"/>
      <c r="AM49" s="616"/>
      <c r="AN49" s="511"/>
      <c r="AO49" s="511"/>
      <c r="AP49" s="511"/>
      <c r="AQ49" s="511"/>
      <c r="AR49" s="511"/>
      <c r="AS49" s="511"/>
      <c r="AT49" s="511"/>
      <c r="AU49" s="511"/>
      <c r="AV49" s="511"/>
      <c r="AW49" s="511"/>
    </row>
    <row r="50" customFormat="false" ht="20.25" hidden="false" customHeight="true" outlineLevel="0" collapsed="false">
      <c r="C50" s="511" t="s">
        <v>347</v>
      </c>
      <c r="D50" s="574"/>
      <c r="E50" s="574"/>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7"/>
      <c r="AD50" s="511"/>
      <c r="AE50" s="511"/>
      <c r="AF50" s="511"/>
      <c r="AG50" s="511"/>
      <c r="AH50" s="511"/>
      <c r="AI50" s="511"/>
      <c r="AJ50" s="511"/>
      <c r="AK50" s="615"/>
      <c r="AL50" s="616"/>
      <c r="AM50" s="616"/>
      <c r="AN50" s="511"/>
      <c r="AO50" s="511"/>
      <c r="AP50" s="511"/>
      <c r="AQ50" s="511"/>
      <c r="AR50" s="511"/>
      <c r="AS50" s="511"/>
      <c r="AT50" s="511"/>
      <c r="AU50" s="511"/>
      <c r="AV50" s="511"/>
      <c r="AW50" s="511"/>
    </row>
    <row r="51" customFormat="false" ht="20.25" hidden="false" customHeight="true" outlineLevel="0" collapsed="false">
      <c r="C51" s="520"/>
      <c r="D51" s="520"/>
      <c r="T51" s="520"/>
      <c r="AJ51" s="618"/>
      <c r="AK51" s="619"/>
      <c r="AL51" s="619"/>
      <c r="BE51" s="619"/>
    </row>
    <row r="52" customFormat="false" ht="20.25" hidden="false" customHeight="true" outlineLevel="0" collapsed="false">
      <c r="C52" s="520"/>
      <c r="D52" s="520"/>
      <c r="U52" s="520"/>
      <c r="AK52" s="618"/>
      <c r="AL52" s="619"/>
      <c r="AM52" s="619"/>
      <c r="BF52" s="619"/>
    </row>
    <row r="53" customFormat="false" ht="20.25" hidden="false" customHeight="true" outlineLevel="0" collapsed="false">
      <c r="D53" s="520"/>
      <c r="U53" s="520"/>
      <c r="AK53" s="618"/>
      <c r="AL53" s="619"/>
      <c r="AM53" s="619"/>
      <c r="BF53" s="619"/>
    </row>
    <row r="54" customFormat="false" ht="20.25" hidden="false" customHeight="true" outlineLevel="0" collapsed="false">
      <c r="C54" s="520"/>
      <c r="D54" s="520"/>
      <c r="U54" s="520"/>
      <c r="AK54" s="618"/>
      <c r="AL54" s="619"/>
      <c r="AM54" s="619"/>
      <c r="BF54" s="619"/>
    </row>
    <row r="55" customFormat="false" ht="20.25" hidden="false" customHeight="true" outlineLevel="0" collapsed="false">
      <c r="C55" s="618"/>
      <c r="D55" s="618"/>
      <c r="E55" s="618"/>
      <c r="F55" s="618"/>
      <c r="G55" s="618"/>
      <c r="H55" s="618"/>
      <c r="I55" s="618"/>
      <c r="J55" s="618"/>
      <c r="K55" s="618"/>
      <c r="L55" s="618"/>
      <c r="M55" s="618"/>
      <c r="N55" s="618"/>
      <c r="O55" s="618"/>
      <c r="P55" s="618"/>
      <c r="Q55" s="618"/>
      <c r="R55" s="618"/>
      <c r="S55" s="618"/>
      <c r="T55" s="618"/>
      <c r="U55" s="619"/>
      <c r="V55" s="619"/>
      <c r="W55" s="618"/>
      <c r="X55" s="618"/>
      <c r="Y55" s="618"/>
      <c r="Z55" s="618"/>
      <c r="AA55" s="618"/>
      <c r="AB55" s="618"/>
      <c r="AC55" s="618"/>
      <c r="AD55" s="618"/>
      <c r="AE55" s="618"/>
      <c r="AF55" s="618"/>
      <c r="AG55" s="618"/>
      <c r="AH55" s="618"/>
      <c r="AI55" s="618"/>
      <c r="AJ55" s="618"/>
      <c r="AK55" s="618"/>
      <c r="AL55" s="619"/>
      <c r="AM55" s="619"/>
      <c r="BF55" s="619"/>
    </row>
    <row r="56" customFormat="false" ht="20.25" hidden="false" customHeight="true" outlineLevel="0" collapsed="false">
      <c r="C56" s="618"/>
      <c r="D56" s="618"/>
      <c r="E56" s="618"/>
      <c r="F56" s="618"/>
      <c r="G56" s="618"/>
      <c r="H56" s="618"/>
      <c r="I56" s="618"/>
      <c r="J56" s="618"/>
      <c r="K56" s="618"/>
      <c r="L56" s="618"/>
      <c r="M56" s="618"/>
      <c r="N56" s="618"/>
      <c r="O56" s="618"/>
      <c r="P56" s="618"/>
      <c r="Q56" s="618"/>
      <c r="R56" s="618"/>
      <c r="S56" s="618"/>
      <c r="T56" s="618"/>
      <c r="U56" s="619"/>
      <c r="V56" s="619"/>
      <c r="W56" s="618"/>
      <c r="X56" s="618"/>
      <c r="Y56" s="618"/>
      <c r="Z56" s="618"/>
      <c r="AA56" s="618"/>
      <c r="AB56" s="618"/>
      <c r="AC56" s="618"/>
      <c r="AD56" s="618"/>
      <c r="AE56" s="618"/>
      <c r="AF56" s="618"/>
      <c r="AG56" s="618"/>
      <c r="AH56" s="618"/>
      <c r="AI56" s="618"/>
      <c r="AJ56" s="618"/>
      <c r="AK56" s="618"/>
      <c r="AL56" s="619"/>
      <c r="AM56" s="619"/>
      <c r="BF56" s="619"/>
    </row>
  </sheetData>
  <mergeCells count="258">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C35:E35"/>
    <mergeCell ref="F35:G35"/>
    <mergeCell ref="H35:I35"/>
    <mergeCell ref="J35:K35"/>
    <mergeCell ref="L35:M35"/>
    <mergeCell ref="R35:S35"/>
    <mergeCell ref="T35:U35"/>
    <mergeCell ref="V35:W35"/>
    <mergeCell ref="Y35:Z35"/>
    <mergeCell ref="AA35:AB35"/>
    <mergeCell ref="AE35:AF35"/>
    <mergeCell ref="AI35:AJ35"/>
    <mergeCell ref="AK35:AN35"/>
    <mergeCell ref="AQ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R36"/>
    <mergeCell ref="AS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N38:O38"/>
    <mergeCell ref="R38:S38"/>
    <mergeCell ref="T38:U38"/>
    <mergeCell ref="V38:W38"/>
    <mergeCell ref="Y38:Z38"/>
    <mergeCell ref="AA38:AB38"/>
    <mergeCell ref="AE38:AF38"/>
    <mergeCell ref="AJ38:AK38"/>
    <mergeCell ref="AL38:AM38"/>
    <mergeCell ref="AN38:AO38"/>
    <mergeCell ref="AQ38:AR38"/>
    <mergeCell ref="AS38:AT38"/>
    <mergeCell ref="R39:S39"/>
    <mergeCell ref="T39:U39"/>
    <mergeCell ref="V39:W39"/>
    <mergeCell ref="Y39:Z39"/>
    <mergeCell ref="AA39:AB39"/>
    <mergeCell ref="AE39:AF39"/>
    <mergeCell ref="AJ39:AK39"/>
    <mergeCell ref="AL39:AM39"/>
    <mergeCell ref="AN39:AO39"/>
    <mergeCell ref="AQ39:AR39"/>
    <mergeCell ref="AS39:AT39"/>
    <mergeCell ref="L40:M40"/>
    <mergeCell ref="Y41:Z41"/>
    <mergeCell ref="AB43:AE43"/>
    <mergeCell ref="C44:D44"/>
    <mergeCell ref="F44:G44"/>
    <mergeCell ref="I44:J44"/>
    <mergeCell ref="L44:N44"/>
    <mergeCell ref="R44:U44"/>
    <mergeCell ref="W44:Z44"/>
    <mergeCell ref="AB44:AE44"/>
    <mergeCell ref="AJ44:AM44"/>
    <mergeCell ref="AO44:AR44"/>
    <mergeCell ref="AT44:AW44"/>
    <mergeCell ref="AB48:AE48"/>
    <mergeCell ref="R49:U49"/>
    <mergeCell ref="W49:Z49"/>
    <mergeCell ref="AB49:AE49"/>
  </mergeCells>
  <conditionalFormatting sqref="C44:D44 F35:M38 L40:M40 R44:U44 R49:U49 AU13:AX30">
    <cfRule type="expression" priority="2" aboveAverage="0" equalAverage="0" bottom="0" percent="0" rank="0" text="" dxfId="0">
      <formula>INDIRECT(ADDRESS(ROW(),COLUMN()))=TRUNC(INDIRECT(ADDRESS(ROW(),COLUMN())))</formula>
    </cfRule>
  </conditionalFormatting>
  <dataValidations count="9">
    <dataValidation allowBlank="true" errorStyle="stop" operator="between" showDropDown="false" showErrorMessage="true" showInputMessage="true" sqref="AZ4" type="list">
      <formula1>"予定,実績,予定・実績"</formula1>
      <formula2>0</formula2>
    </dataValidation>
    <dataValidation allowBlank="true" error="リストにない場合のみ、入力してください。" errorStyle="warning" operator="between" showDropDown="false" showErrorMessage="false" showInputMessage="true" sqref="G13:K30" type="list">
      <formula1>INDIRECT(C13)</formula1>
      <formula2>0</formula2>
    </dataValidation>
    <dataValidation allowBlank="true" errorStyle="stop" operator="between" showDropDown="false" showErrorMessage="false" showInputMessage="true" sqref="E13:F30" type="list">
      <formula1>"A,B,C,D"</formula1>
      <formula2>0</formula2>
    </dataValidation>
    <dataValidation allowBlank="true" errorStyle="stop" operator="between" showDropDown="false" showErrorMessage="false" showInputMessage="true" sqref="C13:D30" type="list">
      <formula1>職種</formula1>
      <formula2>0</formula2>
    </dataValidation>
    <dataValidation allowBlank="true" errorStyle="stop" operator="between" showDropDown="false" showErrorMessage="true" showInputMessage="true" sqref="AZ3" type="list">
      <formula1>"４週,暦月"</formula1>
      <formula2>0</formula2>
    </dataValidation>
    <dataValidation allowBlank="true" errorStyle="stop" operator="between" showDropDown="false" showErrorMessage="true" showInputMessage="true" sqref="Y41:Z41" type="list">
      <formula1>"週,暦月"</formula1>
      <formula2>0</formula2>
    </dataValidation>
    <dataValidation allowBlank="true" error="入力可能範囲　32～40" errorStyle="stop" operator="between" showDropDown="false" showErrorMessage="true" showInputMessage="true" sqref="AV5" type="decimal">
      <formula1>32</formula1>
      <formula2>40</formula2>
    </dataValidation>
    <dataValidation allowBlank="true" errorStyle="stop" operator="between" showDropDown="false" showErrorMessage="true" showInputMessage="true" sqref="F44" type="list">
      <formula1>"40,50"</formula1>
      <formula2>0</formula2>
    </dataValidation>
    <dataValidation allowBlank="true" errorStyle="stop" operator="between" showDropDown="false" showErrorMessage="false" showInputMessage="true" sqref="AM1:BA1" type="list">
      <formula1>標準様式１プルダウン・リスト!$C$4:$C$8</formula1>
      <formula2>0</formula2>
    </dataValidation>
  </dataValidations>
  <printOptions headings="false" gridLines="false" gridLinesSet="true" horizontalCentered="true" verticalCentered="false"/>
  <pageMargins left="0.236111111111111" right="0.236111111111111" top="0.433333333333333" bottom="0.275694444444444"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colBreaks count="1" manualBreakCount="1">
    <brk id="58" man="true" max="65535" min="0"/>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9646"/>
    <pageSetUpPr fitToPage="true"/>
  </sheetPr>
  <dimension ref="B1:BF138"/>
  <sheetViews>
    <sheetView showFormulas="false" showGridLines="false" showRowColHeaders="true" showZeros="true" rightToLeft="false" tabSelected="false" showOutlineSymbols="true" defaultGridColor="true" view="pageBreakPreview" topLeftCell="J1" colorId="64" zoomScale="75" zoomScaleNormal="55" zoomScalePageLayoutView="75" workbookViewId="0">
      <selection pane="topLeft" activeCell="R15" activeCellId="0" sqref="R15"/>
    </sheetView>
  </sheetViews>
  <sheetFormatPr defaultColWidth="5.00390625" defaultRowHeight="20.25" customHeight="true" zeroHeight="false" outlineLevelRow="0" outlineLevelCol="0"/>
  <cols>
    <col collapsed="false" customWidth="true" hidden="false" outlineLevel="0" max="1" min="1" style="487" width="1.44"/>
    <col collapsed="false" customWidth="true" hidden="false" outlineLevel="0" max="56" min="2" style="487" width="6.22"/>
    <col collapsed="false" customWidth="false" hidden="false" outlineLevel="0" max="16384" min="57" style="487" width="5"/>
  </cols>
  <sheetData>
    <row r="1" s="488" customFormat="true" ht="20.25" hidden="false" customHeight="true" outlineLevel="0" collapsed="false">
      <c r="C1" s="489" t="s">
        <v>271</v>
      </c>
      <c r="D1" s="489"/>
      <c r="G1" s="490" t="s">
        <v>272</v>
      </c>
      <c r="J1" s="489"/>
      <c r="K1" s="489"/>
      <c r="L1" s="489"/>
      <c r="M1" s="489"/>
      <c r="AK1" s="491" t="s">
        <v>273</v>
      </c>
      <c r="AL1" s="491" t="s">
        <v>274</v>
      </c>
      <c r="AM1" s="492" t="s">
        <v>275</v>
      </c>
      <c r="AN1" s="492"/>
      <c r="AO1" s="492"/>
      <c r="AP1" s="492"/>
      <c r="AQ1" s="492"/>
      <c r="AR1" s="492"/>
      <c r="AS1" s="492"/>
      <c r="AT1" s="492"/>
      <c r="AU1" s="492"/>
      <c r="AV1" s="492"/>
      <c r="AW1" s="492"/>
      <c r="AX1" s="492"/>
      <c r="AY1" s="492"/>
      <c r="AZ1" s="492"/>
      <c r="BA1" s="492"/>
      <c r="BB1" s="493" t="s">
        <v>51</v>
      </c>
    </row>
    <row r="2" s="494" customFormat="true" ht="20.25" hidden="false" customHeight="true" outlineLevel="0" collapsed="false">
      <c r="D2" s="490"/>
      <c r="H2" s="490"/>
      <c r="I2" s="491"/>
      <c r="J2" s="491"/>
      <c r="K2" s="491"/>
      <c r="L2" s="491"/>
      <c r="M2" s="491"/>
      <c r="T2" s="491" t="s">
        <v>35</v>
      </c>
      <c r="U2" s="495" t="n">
        <v>6</v>
      </c>
      <c r="V2" s="495"/>
      <c r="W2" s="491" t="s">
        <v>274</v>
      </c>
      <c r="X2" s="496" t="n">
        <f aca="false">IF(U2=0,"",YEAR(DATE(2018+U2,1,1)))</f>
        <v>2024</v>
      </c>
      <c r="Y2" s="496"/>
      <c r="Z2" s="494" t="s">
        <v>276</v>
      </c>
      <c r="AA2" s="494" t="s">
        <v>36</v>
      </c>
      <c r="AB2" s="495" t="n">
        <v>4</v>
      </c>
      <c r="AC2" s="495"/>
      <c r="AD2" s="494" t="s">
        <v>37</v>
      </c>
      <c r="AJ2" s="493"/>
      <c r="AK2" s="491" t="s">
        <v>177</v>
      </c>
      <c r="AL2" s="491" t="s">
        <v>274</v>
      </c>
      <c r="AM2" s="495"/>
      <c r="AN2" s="495"/>
      <c r="AO2" s="495"/>
      <c r="AP2" s="495"/>
      <c r="AQ2" s="495"/>
      <c r="AR2" s="495"/>
      <c r="AS2" s="495"/>
      <c r="AT2" s="495"/>
      <c r="AU2" s="495"/>
      <c r="AV2" s="495"/>
      <c r="AW2" s="495"/>
      <c r="AX2" s="495"/>
      <c r="AY2" s="495"/>
      <c r="AZ2" s="495"/>
      <c r="BA2" s="495"/>
      <c r="BB2" s="493" t="s">
        <v>51</v>
      </c>
      <c r="BC2" s="491"/>
      <c r="BD2" s="491"/>
      <c r="BE2" s="491"/>
    </row>
    <row r="3" s="494" customFormat="true" ht="20.25" hidden="false" customHeight="true" outlineLevel="0" collapsed="false">
      <c r="D3" s="490"/>
      <c r="H3" s="490"/>
      <c r="I3" s="491"/>
      <c r="J3" s="491"/>
      <c r="K3" s="491"/>
      <c r="L3" s="491"/>
      <c r="M3" s="491"/>
      <c r="T3" s="497"/>
      <c r="U3" s="498"/>
      <c r="V3" s="498"/>
      <c r="W3" s="499"/>
      <c r="X3" s="498"/>
      <c r="Y3" s="498"/>
      <c r="Z3" s="500"/>
      <c r="AA3" s="500"/>
      <c r="AB3" s="498"/>
      <c r="AC3" s="498"/>
      <c r="AD3" s="501"/>
      <c r="AJ3" s="493"/>
      <c r="AK3" s="491"/>
      <c r="AL3" s="491"/>
      <c r="AM3" s="502"/>
      <c r="AN3" s="502"/>
      <c r="AO3" s="502"/>
      <c r="AP3" s="502"/>
      <c r="AQ3" s="502"/>
      <c r="AR3" s="502"/>
      <c r="AS3" s="502"/>
      <c r="AT3" s="502"/>
      <c r="AU3" s="502"/>
      <c r="AV3" s="502"/>
      <c r="AW3" s="502"/>
      <c r="AX3" s="502"/>
      <c r="AY3" s="503" t="s">
        <v>277</v>
      </c>
      <c r="AZ3" s="504" t="s">
        <v>278</v>
      </c>
      <c r="BA3" s="504"/>
      <c r="BB3" s="504"/>
      <c r="BC3" s="504"/>
      <c r="BD3" s="491"/>
      <c r="BE3" s="491"/>
    </row>
    <row r="4" s="494" customFormat="true" ht="20.25" hidden="false" customHeight="true" outlineLevel="0" collapsed="false">
      <c r="B4" s="505"/>
      <c r="C4" s="505"/>
      <c r="D4" s="505"/>
      <c r="E4" s="505"/>
      <c r="F4" s="505"/>
      <c r="G4" s="505"/>
      <c r="H4" s="505"/>
      <c r="I4" s="505"/>
      <c r="J4" s="506"/>
      <c r="K4" s="507"/>
      <c r="L4" s="507"/>
      <c r="M4" s="507"/>
      <c r="N4" s="507"/>
      <c r="O4" s="507"/>
      <c r="P4" s="508"/>
      <c r="Q4" s="507"/>
      <c r="R4" s="507"/>
      <c r="Z4" s="500"/>
      <c r="AA4" s="500"/>
      <c r="AB4" s="498"/>
      <c r="AC4" s="498"/>
      <c r="AD4" s="501"/>
      <c r="AJ4" s="493"/>
      <c r="AK4" s="491"/>
      <c r="AL4" s="491"/>
      <c r="AM4" s="502"/>
      <c r="AN4" s="502"/>
      <c r="AO4" s="502"/>
      <c r="AP4" s="502"/>
      <c r="AQ4" s="502"/>
      <c r="AR4" s="502"/>
      <c r="AS4" s="502"/>
      <c r="AT4" s="502"/>
      <c r="AU4" s="502"/>
      <c r="AV4" s="502"/>
      <c r="AW4" s="502"/>
      <c r="AX4" s="502"/>
      <c r="AY4" s="503" t="s">
        <v>279</v>
      </c>
      <c r="AZ4" s="504" t="s">
        <v>280</v>
      </c>
      <c r="BA4" s="504"/>
      <c r="BB4" s="504"/>
      <c r="BC4" s="504"/>
      <c r="BD4" s="491"/>
      <c r="BE4" s="491"/>
    </row>
    <row r="5" s="494" customFormat="true" ht="20.25" hidden="false" customHeight="true" outlineLevel="0" collapsed="false">
      <c r="B5" s="509"/>
      <c r="C5" s="509"/>
      <c r="D5" s="509"/>
      <c r="E5" s="509"/>
      <c r="F5" s="509"/>
      <c r="G5" s="509"/>
      <c r="H5" s="509"/>
      <c r="I5" s="509"/>
      <c r="J5" s="507"/>
      <c r="K5" s="510"/>
      <c r="L5" s="509"/>
      <c r="M5" s="509"/>
      <c r="N5" s="509"/>
      <c r="O5" s="509"/>
      <c r="P5" s="509"/>
      <c r="Q5" s="505"/>
      <c r="R5" s="505"/>
      <c r="S5" s="488"/>
      <c r="Z5" s="500"/>
      <c r="AA5" s="500"/>
      <c r="AB5" s="498"/>
      <c r="AC5" s="498"/>
      <c r="AD5" s="488"/>
      <c r="AE5" s="488"/>
      <c r="AF5" s="488"/>
      <c r="AG5" s="488"/>
      <c r="AJ5" s="488" t="s">
        <v>281</v>
      </c>
      <c r="AK5" s="488"/>
      <c r="AL5" s="488"/>
      <c r="AM5" s="488"/>
      <c r="AN5" s="488"/>
      <c r="AO5" s="488"/>
      <c r="AP5" s="488"/>
      <c r="AQ5" s="488"/>
      <c r="AR5" s="505"/>
      <c r="AS5" s="505"/>
      <c r="AT5" s="511"/>
      <c r="AU5" s="488"/>
      <c r="AV5" s="512" t="n">
        <v>40</v>
      </c>
      <c r="AW5" s="512"/>
      <c r="AX5" s="511" t="s">
        <v>282</v>
      </c>
      <c r="AY5" s="488"/>
      <c r="AZ5" s="512" t="n">
        <v>160</v>
      </c>
      <c r="BA5" s="512"/>
      <c r="BB5" s="511" t="s">
        <v>283</v>
      </c>
      <c r="BC5" s="488"/>
      <c r="BE5" s="491"/>
    </row>
    <row r="6" s="494" customFormat="true" ht="20.25" hidden="false" customHeight="true" outlineLevel="0" collapsed="false">
      <c r="B6" s="509"/>
      <c r="C6" s="509"/>
      <c r="D6" s="509"/>
      <c r="E6" s="509"/>
      <c r="F6" s="509"/>
      <c r="G6" s="509"/>
      <c r="H6" s="509"/>
      <c r="I6" s="509"/>
      <c r="J6" s="509"/>
      <c r="K6" s="513"/>
      <c r="L6" s="513"/>
      <c r="M6" s="513"/>
      <c r="N6" s="509"/>
      <c r="O6" s="514"/>
      <c r="P6" s="515"/>
      <c r="Q6" s="515"/>
      <c r="R6" s="516"/>
      <c r="S6" s="503"/>
      <c r="Z6" s="500"/>
      <c r="AA6" s="500"/>
      <c r="AB6" s="498"/>
      <c r="AC6" s="498"/>
      <c r="AD6" s="511"/>
      <c r="AE6" s="488"/>
      <c r="AF6" s="488"/>
      <c r="AG6" s="488"/>
      <c r="AL6" s="488"/>
      <c r="AM6" s="488"/>
      <c r="AN6" s="517"/>
      <c r="AO6" s="518"/>
      <c r="AP6" s="518"/>
      <c r="AQ6" s="503"/>
      <c r="AR6" s="503"/>
      <c r="AS6" s="503"/>
      <c r="AT6" s="503"/>
      <c r="AU6" s="503"/>
      <c r="AV6" s="503"/>
      <c r="AW6" s="488" t="s">
        <v>284</v>
      </c>
      <c r="AX6" s="488"/>
      <c r="AY6" s="488"/>
      <c r="AZ6" s="519" t="n">
        <f aca="false">DAY(EOMONTH(DATE(X2,AB2,1),0))</f>
        <v>30</v>
      </c>
      <c r="BA6" s="519"/>
      <c r="BB6" s="511" t="s">
        <v>38</v>
      </c>
      <c r="BE6" s="491"/>
    </row>
    <row r="7" customFormat="false" ht="20.25" hidden="false" customHeight="true" outlineLevel="0" collapsed="false">
      <c r="C7" s="520"/>
      <c r="D7" s="520"/>
      <c r="S7" s="520"/>
      <c r="AJ7" s="520"/>
      <c r="BC7" s="521"/>
      <c r="BD7" s="521"/>
      <c r="BE7" s="521"/>
    </row>
    <row r="8" customFormat="false" ht="20.25" hidden="false" customHeight="true" outlineLevel="0" collapsed="false">
      <c r="B8" s="522" t="s">
        <v>285</v>
      </c>
      <c r="C8" s="523" t="s">
        <v>286</v>
      </c>
      <c r="D8" s="523"/>
      <c r="E8" s="524" t="s">
        <v>287</v>
      </c>
      <c r="F8" s="524"/>
      <c r="G8" s="524" t="s">
        <v>288</v>
      </c>
      <c r="H8" s="524"/>
      <c r="I8" s="524"/>
      <c r="J8" s="524"/>
      <c r="K8" s="524"/>
      <c r="L8" s="525" t="s">
        <v>289</v>
      </c>
      <c r="M8" s="525"/>
      <c r="N8" s="525"/>
      <c r="O8" s="525"/>
      <c r="P8" s="526" t="s">
        <v>290</v>
      </c>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7" t="str">
        <f aca="false">IF(AZ3="４週","(9)1～4週目の勤務時間数合計","(9)1か月の勤務時間数合計")</f>
        <v>(9)1～4週目の勤務時間数合計</v>
      </c>
      <c r="AV8" s="527"/>
      <c r="AW8" s="527" t="s">
        <v>291</v>
      </c>
      <c r="AX8" s="527"/>
      <c r="AY8" s="620" t="s">
        <v>292</v>
      </c>
      <c r="AZ8" s="620"/>
      <c r="BA8" s="620"/>
      <c r="BB8" s="620"/>
      <c r="BC8" s="620"/>
      <c r="BD8" s="620"/>
    </row>
    <row r="9" customFormat="false" ht="20.25" hidden="false" customHeight="true" outlineLevel="0" collapsed="false">
      <c r="B9" s="522"/>
      <c r="C9" s="523"/>
      <c r="D9" s="523"/>
      <c r="E9" s="524"/>
      <c r="F9" s="524"/>
      <c r="G9" s="524"/>
      <c r="H9" s="524"/>
      <c r="I9" s="524"/>
      <c r="J9" s="524"/>
      <c r="K9" s="524"/>
      <c r="L9" s="525"/>
      <c r="M9" s="525"/>
      <c r="N9" s="525"/>
      <c r="O9" s="525"/>
      <c r="P9" s="529" t="s">
        <v>293</v>
      </c>
      <c r="Q9" s="529"/>
      <c r="R9" s="529"/>
      <c r="S9" s="529"/>
      <c r="T9" s="529"/>
      <c r="U9" s="529"/>
      <c r="V9" s="529"/>
      <c r="W9" s="529" t="s">
        <v>294</v>
      </c>
      <c r="X9" s="529"/>
      <c r="Y9" s="529"/>
      <c r="Z9" s="529"/>
      <c r="AA9" s="529"/>
      <c r="AB9" s="529"/>
      <c r="AC9" s="529"/>
      <c r="AD9" s="529" t="s">
        <v>295</v>
      </c>
      <c r="AE9" s="529"/>
      <c r="AF9" s="529"/>
      <c r="AG9" s="529"/>
      <c r="AH9" s="529"/>
      <c r="AI9" s="529"/>
      <c r="AJ9" s="529"/>
      <c r="AK9" s="529" t="s">
        <v>296</v>
      </c>
      <c r="AL9" s="529"/>
      <c r="AM9" s="529"/>
      <c r="AN9" s="529"/>
      <c r="AO9" s="529"/>
      <c r="AP9" s="529"/>
      <c r="AQ9" s="529"/>
      <c r="AR9" s="529" t="s">
        <v>297</v>
      </c>
      <c r="AS9" s="529"/>
      <c r="AT9" s="529"/>
      <c r="AU9" s="527"/>
      <c r="AV9" s="527"/>
      <c r="AW9" s="527"/>
      <c r="AX9" s="527"/>
      <c r="AY9" s="620"/>
      <c r="AZ9" s="620"/>
      <c r="BA9" s="620"/>
      <c r="BB9" s="620"/>
      <c r="BC9" s="620"/>
      <c r="BD9" s="620"/>
    </row>
    <row r="10" customFormat="false" ht="20.25" hidden="false" customHeight="true" outlineLevel="0" collapsed="false">
      <c r="B10" s="522"/>
      <c r="C10" s="523"/>
      <c r="D10" s="523"/>
      <c r="E10" s="524"/>
      <c r="F10" s="524"/>
      <c r="G10" s="524"/>
      <c r="H10" s="524"/>
      <c r="I10" s="524"/>
      <c r="J10" s="524"/>
      <c r="K10" s="524"/>
      <c r="L10" s="525"/>
      <c r="M10" s="525"/>
      <c r="N10" s="525"/>
      <c r="O10" s="525"/>
      <c r="P10" s="530" t="n">
        <f aca="false">DAY(DATE($X$2,$AB$2,1))</f>
        <v>1</v>
      </c>
      <c r="Q10" s="531" t="n">
        <f aca="false">DAY(DATE($X$2,$AB$2,2))</f>
        <v>2</v>
      </c>
      <c r="R10" s="531" t="n">
        <f aca="false">DAY(DATE($X$2,$AB$2,3))</f>
        <v>3</v>
      </c>
      <c r="S10" s="531" t="n">
        <f aca="false">DAY(DATE($X$2,$AB$2,4))</f>
        <v>4</v>
      </c>
      <c r="T10" s="531" t="n">
        <f aca="false">DAY(DATE($X$2,$AB$2,5))</f>
        <v>5</v>
      </c>
      <c r="U10" s="531" t="n">
        <f aca="false">DAY(DATE($X$2,$AB$2,6))</f>
        <v>6</v>
      </c>
      <c r="V10" s="532" t="n">
        <f aca="false">DAY(DATE($X$2,$AB$2,7))</f>
        <v>7</v>
      </c>
      <c r="W10" s="530" t="n">
        <f aca="false">DAY(DATE($X$2,$AB$2,8))</f>
        <v>8</v>
      </c>
      <c r="X10" s="531" t="n">
        <f aca="false">DAY(DATE($X$2,$AB$2,9))</f>
        <v>9</v>
      </c>
      <c r="Y10" s="531" t="n">
        <f aca="false">DAY(DATE($X$2,$AB$2,10))</f>
        <v>10</v>
      </c>
      <c r="Z10" s="531" t="n">
        <f aca="false">DAY(DATE($X$2,$AB$2,11))</f>
        <v>11</v>
      </c>
      <c r="AA10" s="531" t="n">
        <f aca="false">DAY(DATE($X$2,$AB$2,12))</f>
        <v>12</v>
      </c>
      <c r="AB10" s="531" t="n">
        <f aca="false">DAY(DATE($X$2,$AB$2,13))</f>
        <v>13</v>
      </c>
      <c r="AC10" s="532" t="n">
        <f aca="false">DAY(DATE($X$2,$AB$2,14))</f>
        <v>14</v>
      </c>
      <c r="AD10" s="530" t="n">
        <f aca="false">DAY(DATE($X$2,$AB$2,15))</f>
        <v>15</v>
      </c>
      <c r="AE10" s="531" t="n">
        <f aca="false">DAY(DATE($X$2,$AB$2,16))</f>
        <v>16</v>
      </c>
      <c r="AF10" s="531" t="n">
        <f aca="false">DAY(DATE($X$2,$AB$2,17))</f>
        <v>17</v>
      </c>
      <c r="AG10" s="531" t="n">
        <f aca="false">DAY(DATE($X$2,$AB$2,18))</f>
        <v>18</v>
      </c>
      <c r="AH10" s="531" t="n">
        <f aca="false">DAY(DATE($X$2,$AB$2,19))</f>
        <v>19</v>
      </c>
      <c r="AI10" s="531" t="n">
        <f aca="false">DAY(DATE($X$2,$AB$2,20))</f>
        <v>20</v>
      </c>
      <c r="AJ10" s="532" t="n">
        <f aca="false">DAY(DATE($X$2,$AB$2,21))</f>
        <v>21</v>
      </c>
      <c r="AK10" s="530" t="n">
        <f aca="false">DAY(DATE($X$2,$AB$2,22))</f>
        <v>22</v>
      </c>
      <c r="AL10" s="531" t="n">
        <f aca="false">DAY(DATE($X$2,$AB$2,23))</f>
        <v>23</v>
      </c>
      <c r="AM10" s="531" t="n">
        <f aca="false">DAY(DATE($X$2,$AB$2,24))</f>
        <v>24</v>
      </c>
      <c r="AN10" s="531" t="n">
        <f aca="false">DAY(DATE($X$2,$AB$2,25))</f>
        <v>25</v>
      </c>
      <c r="AO10" s="531" t="n">
        <f aca="false">DAY(DATE($X$2,$AB$2,26))</f>
        <v>26</v>
      </c>
      <c r="AP10" s="531" t="n">
        <f aca="false">DAY(DATE($X$2,$AB$2,27))</f>
        <v>27</v>
      </c>
      <c r="AQ10" s="532" t="n">
        <f aca="false">DAY(DATE($X$2,$AB$2,28))</f>
        <v>28</v>
      </c>
      <c r="AR10" s="530" t="str">
        <f aca="false">IF(AZ3="暦月",IF(DAY(DATE($X$2,$AB$2,29))=29,29,""),"")</f>
        <v/>
      </c>
      <c r="AS10" s="531" t="str">
        <f aca="false">IF(AZ3="暦月",IF(DAY(DATE($X$2,$AB$2,30))=30,30,""),"")</f>
        <v/>
      </c>
      <c r="AT10" s="532" t="str">
        <f aca="false">IF(AZ3="暦月",IF(DAY(DATE($X$2,$AB$2,31))=31,31,""),"")</f>
        <v/>
      </c>
      <c r="AU10" s="527"/>
      <c r="AV10" s="527"/>
      <c r="AW10" s="527"/>
      <c r="AX10" s="527"/>
      <c r="AY10" s="620"/>
      <c r="AZ10" s="620"/>
      <c r="BA10" s="620"/>
      <c r="BB10" s="620"/>
      <c r="BC10" s="620"/>
      <c r="BD10" s="620"/>
    </row>
    <row r="11" customFormat="false" ht="20.25" hidden="true" customHeight="true" outlineLevel="0" collapsed="false">
      <c r="B11" s="522"/>
      <c r="C11" s="523"/>
      <c r="D11" s="523"/>
      <c r="E11" s="524"/>
      <c r="F11" s="524"/>
      <c r="G11" s="524"/>
      <c r="H11" s="524"/>
      <c r="I11" s="524"/>
      <c r="J11" s="524"/>
      <c r="K11" s="524"/>
      <c r="L11" s="525"/>
      <c r="M11" s="525"/>
      <c r="N11" s="525"/>
      <c r="O11" s="525"/>
      <c r="P11" s="530" t="n">
        <f aca="false">WEEKDAY(DATE($X$2,$AB$2,1))</f>
        <v>2</v>
      </c>
      <c r="Q11" s="531" t="n">
        <f aca="false">WEEKDAY(DATE($X$2,$AB$2,2))</f>
        <v>3</v>
      </c>
      <c r="R11" s="531" t="n">
        <f aca="false">WEEKDAY(DATE($X$2,$AB$2,3))</f>
        <v>4</v>
      </c>
      <c r="S11" s="531" t="n">
        <f aca="false">WEEKDAY(DATE($X$2,$AB$2,4))</f>
        <v>5</v>
      </c>
      <c r="T11" s="531" t="n">
        <f aca="false">WEEKDAY(DATE($X$2,$AB$2,5))</f>
        <v>6</v>
      </c>
      <c r="U11" s="531" t="n">
        <f aca="false">WEEKDAY(DATE($X$2,$AB$2,6))</f>
        <v>7</v>
      </c>
      <c r="V11" s="532" t="n">
        <f aca="false">WEEKDAY(DATE($X$2,$AB$2,7))</f>
        <v>1</v>
      </c>
      <c r="W11" s="530" t="n">
        <f aca="false">WEEKDAY(DATE($X$2,$AB$2,8))</f>
        <v>2</v>
      </c>
      <c r="X11" s="531" t="n">
        <f aca="false">WEEKDAY(DATE($X$2,$AB$2,9))</f>
        <v>3</v>
      </c>
      <c r="Y11" s="531" t="n">
        <f aca="false">WEEKDAY(DATE($X$2,$AB$2,10))</f>
        <v>4</v>
      </c>
      <c r="Z11" s="531" t="n">
        <f aca="false">WEEKDAY(DATE($X$2,$AB$2,11))</f>
        <v>5</v>
      </c>
      <c r="AA11" s="531" t="n">
        <f aca="false">WEEKDAY(DATE($X$2,$AB$2,12))</f>
        <v>6</v>
      </c>
      <c r="AB11" s="531" t="n">
        <f aca="false">WEEKDAY(DATE($X$2,$AB$2,13))</f>
        <v>7</v>
      </c>
      <c r="AC11" s="532" t="n">
        <f aca="false">WEEKDAY(DATE($X$2,$AB$2,14))</f>
        <v>1</v>
      </c>
      <c r="AD11" s="530" t="n">
        <f aca="false">WEEKDAY(DATE($X$2,$AB$2,15))</f>
        <v>2</v>
      </c>
      <c r="AE11" s="531" t="n">
        <f aca="false">WEEKDAY(DATE($X$2,$AB$2,16))</f>
        <v>3</v>
      </c>
      <c r="AF11" s="531" t="n">
        <f aca="false">WEEKDAY(DATE($X$2,$AB$2,17))</f>
        <v>4</v>
      </c>
      <c r="AG11" s="531" t="n">
        <f aca="false">WEEKDAY(DATE($X$2,$AB$2,18))</f>
        <v>5</v>
      </c>
      <c r="AH11" s="531" t="n">
        <f aca="false">WEEKDAY(DATE($X$2,$AB$2,19))</f>
        <v>6</v>
      </c>
      <c r="AI11" s="531" t="n">
        <f aca="false">WEEKDAY(DATE($X$2,$AB$2,20))</f>
        <v>7</v>
      </c>
      <c r="AJ11" s="532" t="n">
        <f aca="false">WEEKDAY(DATE($X$2,$AB$2,21))</f>
        <v>1</v>
      </c>
      <c r="AK11" s="530" t="n">
        <f aca="false">WEEKDAY(DATE($X$2,$AB$2,22))</f>
        <v>2</v>
      </c>
      <c r="AL11" s="531" t="n">
        <f aca="false">WEEKDAY(DATE($X$2,$AB$2,23))</f>
        <v>3</v>
      </c>
      <c r="AM11" s="531" t="n">
        <f aca="false">WEEKDAY(DATE($X$2,$AB$2,24))</f>
        <v>4</v>
      </c>
      <c r="AN11" s="531" t="n">
        <f aca="false">WEEKDAY(DATE($X$2,$AB$2,25))</f>
        <v>5</v>
      </c>
      <c r="AO11" s="531" t="n">
        <f aca="false">WEEKDAY(DATE($X$2,$AB$2,26))</f>
        <v>6</v>
      </c>
      <c r="AP11" s="531" t="n">
        <f aca="false">WEEKDAY(DATE($X$2,$AB$2,27))</f>
        <v>7</v>
      </c>
      <c r="AQ11" s="532" t="n">
        <f aca="false">WEEKDAY(DATE($X$2,$AB$2,28))</f>
        <v>1</v>
      </c>
      <c r="AR11" s="530" t="n">
        <f aca="false">IF(AR10=29,WEEKDAY(DATE($X$2,$AB$2,29)),0)</f>
        <v>0</v>
      </c>
      <c r="AS11" s="531" t="n">
        <f aca="false">IF(AS10=30,WEEKDAY(DATE($X$2,$AB$2,30)),0)</f>
        <v>0</v>
      </c>
      <c r="AT11" s="532" t="n">
        <f aca="false">IF(AT10=31,WEEKDAY(DATE($X$2,$AB$2,31)),0)</f>
        <v>0</v>
      </c>
      <c r="AU11" s="527"/>
      <c r="AV11" s="527"/>
      <c r="AW11" s="527"/>
      <c r="AX11" s="527"/>
      <c r="AY11" s="620"/>
      <c r="AZ11" s="620"/>
      <c r="BA11" s="620"/>
      <c r="BB11" s="620"/>
      <c r="BC11" s="620"/>
      <c r="BD11" s="620"/>
    </row>
    <row r="12" customFormat="false" ht="20.25" hidden="false" customHeight="true" outlineLevel="0" collapsed="false">
      <c r="B12" s="522"/>
      <c r="C12" s="523"/>
      <c r="D12" s="523"/>
      <c r="E12" s="524"/>
      <c r="F12" s="524"/>
      <c r="G12" s="524"/>
      <c r="H12" s="524"/>
      <c r="I12" s="524"/>
      <c r="J12" s="524"/>
      <c r="K12" s="524"/>
      <c r="L12" s="525"/>
      <c r="M12" s="525"/>
      <c r="N12" s="525"/>
      <c r="O12" s="525"/>
      <c r="P12" s="534" t="str">
        <f aca="false">IF(P11=1,"日",IF(P11=2,"月",IF(P11=3,"火",IF(P11=4,"水",IF(P11=5,"木",IF(P11=6,"金","土"))))))</f>
        <v>月</v>
      </c>
      <c r="Q12" s="535" t="str">
        <f aca="false">IF(Q11=1,"日",IF(Q11=2,"月",IF(Q11=3,"火",IF(Q11=4,"水",IF(Q11=5,"木",IF(Q11=6,"金","土"))))))</f>
        <v>火</v>
      </c>
      <c r="R12" s="535" t="str">
        <f aca="false">IF(R11=1,"日",IF(R11=2,"月",IF(R11=3,"火",IF(R11=4,"水",IF(R11=5,"木",IF(R11=6,"金","土"))))))</f>
        <v>水</v>
      </c>
      <c r="S12" s="535" t="str">
        <f aca="false">IF(S11=1,"日",IF(S11=2,"月",IF(S11=3,"火",IF(S11=4,"水",IF(S11=5,"木",IF(S11=6,"金","土"))))))</f>
        <v>木</v>
      </c>
      <c r="T12" s="535" t="str">
        <f aca="false">IF(T11=1,"日",IF(T11=2,"月",IF(T11=3,"火",IF(T11=4,"水",IF(T11=5,"木",IF(T11=6,"金","土"))))))</f>
        <v>金</v>
      </c>
      <c r="U12" s="535" t="str">
        <f aca="false">IF(U11=1,"日",IF(U11=2,"月",IF(U11=3,"火",IF(U11=4,"水",IF(U11=5,"木",IF(U11=6,"金","土"))))))</f>
        <v>土</v>
      </c>
      <c r="V12" s="536" t="str">
        <f aca="false">IF(V11=1,"日",IF(V11=2,"月",IF(V11=3,"火",IF(V11=4,"水",IF(V11=5,"木",IF(V11=6,"金","土"))))))</f>
        <v>日</v>
      </c>
      <c r="W12" s="534" t="str">
        <f aca="false">IF(W11=1,"日",IF(W11=2,"月",IF(W11=3,"火",IF(W11=4,"水",IF(W11=5,"木",IF(W11=6,"金","土"))))))</f>
        <v>月</v>
      </c>
      <c r="X12" s="535" t="str">
        <f aca="false">IF(X11=1,"日",IF(X11=2,"月",IF(X11=3,"火",IF(X11=4,"水",IF(X11=5,"木",IF(X11=6,"金","土"))))))</f>
        <v>火</v>
      </c>
      <c r="Y12" s="535" t="str">
        <f aca="false">IF(Y11=1,"日",IF(Y11=2,"月",IF(Y11=3,"火",IF(Y11=4,"水",IF(Y11=5,"木",IF(Y11=6,"金","土"))))))</f>
        <v>水</v>
      </c>
      <c r="Z12" s="535" t="str">
        <f aca="false">IF(Z11=1,"日",IF(Z11=2,"月",IF(Z11=3,"火",IF(Z11=4,"水",IF(Z11=5,"木",IF(Z11=6,"金","土"))))))</f>
        <v>木</v>
      </c>
      <c r="AA12" s="535" t="str">
        <f aca="false">IF(AA11=1,"日",IF(AA11=2,"月",IF(AA11=3,"火",IF(AA11=4,"水",IF(AA11=5,"木",IF(AA11=6,"金","土"))))))</f>
        <v>金</v>
      </c>
      <c r="AB12" s="535" t="str">
        <f aca="false">IF(AB11=1,"日",IF(AB11=2,"月",IF(AB11=3,"火",IF(AB11=4,"水",IF(AB11=5,"木",IF(AB11=6,"金","土"))))))</f>
        <v>土</v>
      </c>
      <c r="AC12" s="536" t="str">
        <f aca="false">IF(AC11=1,"日",IF(AC11=2,"月",IF(AC11=3,"火",IF(AC11=4,"水",IF(AC11=5,"木",IF(AC11=6,"金","土"))))))</f>
        <v>日</v>
      </c>
      <c r="AD12" s="534" t="str">
        <f aca="false">IF(AD11=1,"日",IF(AD11=2,"月",IF(AD11=3,"火",IF(AD11=4,"水",IF(AD11=5,"木",IF(AD11=6,"金","土"))))))</f>
        <v>月</v>
      </c>
      <c r="AE12" s="535" t="str">
        <f aca="false">IF(AE11=1,"日",IF(AE11=2,"月",IF(AE11=3,"火",IF(AE11=4,"水",IF(AE11=5,"木",IF(AE11=6,"金","土"))))))</f>
        <v>火</v>
      </c>
      <c r="AF12" s="535" t="str">
        <f aca="false">IF(AF11=1,"日",IF(AF11=2,"月",IF(AF11=3,"火",IF(AF11=4,"水",IF(AF11=5,"木",IF(AF11=6,"金","土"))))))</f>
        <v>水</v>
      </c>
      <c r="AG12" s="535" t="str">
        <f aca="false">IF(AG11=1,"日",IF(AG11=2,"月",IF(AG11=3,"火",IF(AG11=4,"水",IF(AG11=5,"木",IF(AG11=6,"金","土"))))))</f>
        <v>木</v>
      </c>
      <c r="AH12" s="535" t="str">
        <f aca="false">IF(AH11=1,"日",IF(AH11=2,"月",IF(AH11=3,"火",IF(AH11=4,"水",IF(AH11=5,"木",IF(AH11=6,"金","土"))))))</f>
        <v>金</v>
      </c>
      <c r="AI12" s="535" t="str">
        <f aca="false">IF(AI11=1,"日",IF(AI11=2,"月",IF(AI11=3,"火",IF(AI11=4,"水",IF(AI11=5,"木",IF(AI11=6,"金","土"))))))</f>
        <v>土</v>
      </c>
      <c r="AJ12" s="536" t="str">
        <f aca="false">IF(AJ11=1,"日",IF(AJ11=2,"月",IF(AJ11=3,"火",IF(AJ11=4,"水",IF(AJ11=5,"木",IF(AJ11=6,"金","土"))))))</f>
        <v>日</v>
      </c>
      <c r="AK12" s="534" t="str">
        <f aca="false">IF(AK11=1,"日",IF(AK11=2,"月",IF(AK11=3,"火",IF(AK11=4,"水",IF(AK11=5,"木",IF(AK11=6,"金","土"))))))</f>
        <v>月</v>
      </c>
      <c r="AL12" s="535" t="str">
        <f aca="false">IF(AL11=1,"日",IF(AL11=2,"月",IF(AL11=3,"火",IF(AL11=4,"水",IF(AL11=5,"木",IF(AL11=6,"金","土"))))))</f>
        <v>火</v>
      </c>
      <c r="AM12" s="535" t="str">
        <f aca="false">IF(AM11=1,"日",IF(AM11=2,"月",IF(AM11=3,"火",IF(AM11=4,"水",IF(AM11=5,"木",IF(AM11=6,"金","土"))))))</f>
        <v>水</v>
      </c>
      <c r="AN12" s="535" t="str">
        <f aca="false">IF(AN11=1,"日",IF(AN11=2,"月",IF(AN11=3,"火",IF(AN11=4,"水",IF(AN11=5,"木",IF(AN11=6,"金","土"))))))</f>
        <v>木</v>
      </c>
      <c r="AO12" s="535" t="str">
        <f aca="false">IF(AO11=1,"日",IF(AO11=2,"月",IF(AO11=3,"火",IF(AO11=4,"水",IF(AO11=5,"木",IF(AO11=6,"金","土"))))))</f>
        <v>金</v>
      </c>
      <c r="AP12" s="535" t="str">
        <f aca="false">IF(AP11=1,"日",IF(AP11=2,"月",IF(AP11=3,"火",IF(AP11=4,"水",IF(AP11=5,"木",IF(AP11=6,"金","土"))))))</f>
        <v>土</v>
      </c>
      <c r="AQ12" s="536" t="str">
        <f aca="false">IF(AQ11=1,"日",IF(AQ11=2,"月",IF(AQ11=3,"火",IF(AQ11=4,"水",IF(AQ11=5,"木",IF(AQ11=6,"金","土"))))))</f>
        <v>日</v>
      </c>
      <c r="AR12" s="535" t="str">
        <f aca="false">IF(AR11=1,"日",IF(AR11=2,"月",IF(AR11=3,"火",IF(AR11=4,"水",IF(AR11=5,"木",IF(AR11=6,"金",IF(AR11=0,"","土")))))))</f>
        <v/>
      </c>
      <c r="AS12" s="535" t="str">
        <f aca="false">IF(AS11=1,"日",IF(AS11=2,"月",IF(AS11=3,"火",IF(AS11=4,"水",IF(AS11=5,"木",IF(AS11=6,"金",IF(AS11=0,"","土")))))))</f>
        <v/>
      </c>
      <c r="AT12" s="535" t="str">
        <f aca="false">IF(AT11=1,"日",IF(AT11=2,"月",IF(AT11=3,"火",IF(AT11=4,"水",IF(AT11=5,"木",IF(AT11=6,"金",IF(AT11=0,"","土")))))))</f>
        <v/>
      </c>
      <c r="AU12" s="527"/>
      <c r="AV12" s="527"/>
      <c r="AW12" s="527"/>
      <c r="AX12" s="527"/>
      <c r="AY12" s="620"/>
      <c r="AZ12" s="620"/>
      <c r="BA12" s="620"/>
      <c r="BB12" s="620"/>
      <c r="BC12" s="620"/>
      <c r="BD12" s="620"/>
    </row>
    <row r="13" customFormat="false" ht="39.75" hidden="false" customHeight="true" outlineLevel="0" collapsed="false">
      <c r="B13" s="621" t="n">
        <v>1</v>
      </c>
      <c r="C13" s="539"/>
      <c r="D13" s="539"/>
      <c r="E13" s="540"/>
      <c r="F13" s="540"/>
      <c r="G13" s="541"/>
      <c r="H13" s="541"/>
      <c r="I13" s="541"/>
      <c r="J13" s="541"/>
      <c r="K13" s="541"/>
      <c r="L13" s="542"/>
      <c r="M13" s="542"/>
      <c r="N13" s="542"/>
      <c r="O13" s="542"/>
      <c r="P13" s="543"/>
      <c r="Q13" s="544"/>
      <c r="R13" s="544"/>
      <c r="S13" s="544"/>
      <c r="T13" s="544"/>
      <c r="U13" s="544"/>
      <c r="V13" s="545"/>
      <c r="W13" s="543"/>
      <c r="X13" s="544"/>
      <c r="Y13" s="544"/>
      <c r="Z13" s="544"/>
      <c r="AA13" s="544"/>
      <c r="AB13" s="544"/>
      <c r="AC13" s="545"/>
      <c r="AD13" s="543"/>
      <c r="AE13" s="544"/>
      <c r="AF13" s="544"/>
      <c r="AG13" s="544"/>
      <c r="AH13" s="544"/>
      <c r="AI13" s="544"/>
      <c r="AJ13" s="545"/>
      <c r="AK13" s="543"/>
      <c r="AL13" s="544"/>
      <c r="AM13" s="544"/>
      <c r="AN13" s="544"/>
      <c r="AO13" s="544"/>
      <c r="AP13" s="544"/>
      <c r="AQ13" s="545"/>
      <c r="AR13" s="543"/>
      <c r="AS13" s="544"/>
      <c r="AT13" s="545"/>
      <c r="AU13" s="546" t="n">
        <f aca="false">IF($AZ$3="４週",SUM(P13:AQ13),IF($AZ$3="暦月",SUM(P13:AT13),""))</f>
        <v>0</v>
      </c>
      <c r="AV13" s="546"/>
      <c r="AW13" s="547" t="n">
        <f aca="false">IF($AZ$3="４週",AU13/4,IF($AZ$3="暦月",AU13/($AZ$6/7),""))</f>
        <v>0</v>
      </c>
      <c r="AX13" s="547"/>
      <c r="AY13" s="548"/>
      <c r="AZ13" s="548"/>
      <c r="BA13" s="548"/>
      <c r="BB13" s="548"/>
      <c r="BC13" s="548"/>
      <c r="BD13" s="548"/>
    </row>
    <row r="14" customFormat="false" ht="39.75" hidden="false" customHeight="true" outlineLevel="0" collapsed="false">
      <c r="B14" s="549" t="n">
        <f aca="false">B13+1</f>
        <v>2</v>
      </c>
      <c r="C14" s="550"/>
      <c r="D14" s="550"/>
      <c r="E14" s="551"/>
      <c r="F14" s="551"/>
      <c r="G14" s="552"/>
      <c r="H14" s="552"/>
      <c r="I14" s="552"/>
      <c r="J14" s="552"/>
      <c r="K14" s="552"/>
      <c r="L14" s="553"/>
      <c r="M14" s="553"/>
      <c r="N14" s="553"/>
      <c r="O14" s="553"/>
      <c r="P14" s="554"/>
      <c r="Q14" s="555"/>
      <c r="R14" s="555"/>
      <c r="S14" s="555"/>
      <c r="T14" s="555"/>
      <c r="U14" s="555"/>
      <c r="V14" s="556"/>
      <c r="W14" s="554"/>
      <c r="X14" s="555"/>
      <c r="Y14" s="555"/>
      <c r="Z14" s="555"/>
      <c r="AA14" s="555"/>
      <c r="AB14" s="555"/>
      <c r="AC14" s="556"/>
      <c r="AD14" s="554"/>
      <c r="AE14" s="555"/>
      <c r="AF14" s="555"/>
      <c r="AG14" s="555"/>
      <c r="AH14" s="555"/>
      <c r="AI14" s="555"/>
      <c r="AJ14" s="556"/>
      <c r="AK14" s="554"/>
      <c r="AL14" s="555"/>
      <c r="AM14" s="555"/>
      <c r="AN14" s="555"/>
      <c r="AO14" s="555"/>
      <c r="AP14" s="555"/>
      <c r="AQ14" s="556"/>
      <c r="AR14" s="554"/>
      <c r="AS14" s="555"/>
      <c r="AT14" s="556"/>
      <c r="AU14" s="557" t="n">
        <f aca="false">IF($AZ$3="４週",SUM(P14:AQ14),IF($AZ$3="暦月",SUM(P14:AT14),""))</f>
        <v>0</v>
      </c>
      <c r="AV14" s="557"/>
      <c r="AW14" s="558" t="n">
        <f aca="false">IF($AZ$3="４週",AU14/4,IF($AZ$3="暦月",AU14/($AZ$6/7),""))</f>
        <v>0</v>
      </c>
      <c r="AX14" s="558"/>
      <c r="AY14" s="559"/>
      <c r="AZ14" s="559"/>
      <c r="BA14" s="559"/>
      <c r="BB14" s="559"/>
      <c r="BC14" s="559"/>
      <c r="BD14" s="559"/>
    </row>
    <row r="15" customFormat="false" ht="39.75" hidden="false" customHeight="true" outlineLevel="0" collapsed="false">
      <c r="B15" s="549" t="n">
        <f aca="false">B14+1</f>
        <v>3</v>
      </c>
      <c r="C15" s="550"/>
      <c r="D15" s="550"/>
      <c r="E15" s="551"/>
      <c r="F15" s="551"/>
      <c r="G15" s="552"/>
      <c r="H15" s="552"/>
      <c r="I15" s="552"/>
      <c r="J15" s="552"/>
      <c r="K15" s="552"/>
      <c r="L15" s="553"/>
      <c r="M15" s="553"/>
      <c r="N15" s="553"/>
      <c r="O15" s="553"/>
      <c r="P15" s="554"/>
      <c r="Q15" s="555"/>
      <c r="R15" s="555"/>
      <c r="S15" s="555"/>
      <c r="T15" s="555"/>
      <c r="U15" s="555"/>
      <c r="V15" s="556"/>
      <c r="W15" s="554"/>
      <c r="X15" s="555"/>
      <c r="Y15" s="555"/>
      <c r="Z15" s="555"/>
      <c r="AA15" s="555"/>
      <c r="AB15" s="555"/>
      <c r="AC15" s="556"/>
      <c r="AD15" s="554"/>
      <c r="AE15" s="555"/>
      <c r="AF15" s="555"/>
      <c r="AG15" s="555"/>
      <c r="AH15" s="555"/>
      <c r="AI15" s="555"/>
      <c r="AJ15" s="556"/>
      <c r="AK15" s="554"/>
      <c r="AL15" s="555"/>
      <c r="AM15" s="555"/>
      <c r="AN15" s="555"/>
      <c r="AO15" s="555"/>
      <c r="AP15" s="555"/>
      <c r="AQ15" s="556"/>
      <c r="AR15" s="554"/>
      <c r="AS15" s="555"/>
      <c r="AT15" s="556"/>
      <c r="AU15" s="557" t="n">
        <f aca="false">IF($AZ$3="４週",SUM(P15:AQ15),IF($AZ$3="暦月",SUM(P15:AT15),""))</f>
        <v>0</v>
      </c>
      <c r="AV15" s="557"/>
      <c r="AW15" s="558" t="n">
        <f aca="false">IF($AZ$3="４週",AU15/4,IF($AZ$3="暦月",AU15/($AZ$6/7),""))</f>
        <v>0</v>
      </c>
      <c r="AX15" s="558"/>
      <c r="AY15" s="559"/>
      <c r="AZ15" s="559"/>
      <c r="BA15" s="559"/>
      <c r="BB15" s="559"/>
      <c r="BC15" s="559"/>
      <c r="BD15" s="559"/>
    </row>
    <row r="16" customFormat="false" ht="39.75" hidden="false" customHeight="true" outlineLevel="0" collapsed="false">
      <c r="B16" s="549" t="n">
        <f aca="false">B15+1</f>
        <v>4</v>
      </c>
      <c r="C16" s="550"/>
      <c r="D16" s="550"/>
      <c r="E16" s="551"/>
      <c r="F16" s="551"/>
      <c r="G16" s="552"/>
      <c r="H16" s="552"/>
      <c r="I16" s="552"/>
      <c r="J16" s="552"/>
      <c r="K16" s="552"/>
      <c r="L16" s="553"/>
      <c r="M16" s="553"/>
      <c r="N16" s="553"/>
      <c r="O16" s="553"/>
      <c r="P16" s="554"/>
      <c r="Q16" s="555"/>
      <c r="R16" s="555"/>
      <c r="S16" s="555"/>
      <c r="T16" s="555"/>
      <c r="U16" s="555"/>
      <c r="V16" s="556"/>
      <c r="W16" s="554"/>
      <c r="X16" s="555"/>
      <c r="Y16" s="555"/>
      <c r="Z16" s="555"/>
      <c r="AA16" s="555"/>
      <c r="AB16" s="555"/>
      <c r="AC16" s="556"/>
      <c r="AD16" s="554"/>
      <c r="AE16" s="555"/>
      <c r="AF16" s="555"/>
      <c r="AG16" s="555"/>
      <c r="AH16" s="555"/>
      <c r="AI16" s="555"/>
      <c r="AJ16" s="556"/>
      <c r="AK16" s="554"/>
      <c r="AL16" s="555"/>
      <c r="AM16" s="555"/>
      <c r="AN16" s="555"/>
      <c r="AO16" s="555"/>
      <c r="AP16" s="555"/>
      <c r="AQ16" s="556"/>
      <c r="AR16" s="554"/>
      <c r="AS16" s="555"/>
      <c r="AT16" s="556"/>
      <c r="AU16" s="557" t="n">
        <f aca="false">IF($AZ$3="４週",SUM(P16:AQ16),IF($AZ$3="暦月",SUM(P16:AT16),""))</f>
        <v>0</v>
      </c>
      <c r="AV16" s="557"/>
      <c r="AW16" s="558" t="n">
        <f aca="false">IF($AZ$3="４週",AU16/4,IF($AZ$3="暦月",AU16/($AZ$6/7),""))</f>
        <v>0</v>
      </c>
      <c r="AX16" s="558"/>
      <c r="AY16" s="559"/>
      <c r="AZ16" s="559"/>
      <c r="BA16" s="559"/>
      <c r="BB16" s="559"/>
      <c r="BC16" s="559"/>
      <c r="BD16" s="559"/>
    </row>
    <row r="17" customFormat="false" ht="39.75" hidden="false" customHeight="true" outlineLevel="0" collapsed="false">
      <c r="B17" s="549" t="n">
        <f aca="false">B16+1</f>
        <v>5</v>
      </c>
      <c r="C17" s="550"/>
      <c r="D17" s="550"/>
      <c r="E17" s="551"/>
      <c r="F17" s="551"/>
      <c r="G17" s="552"/>
      <c r="H17" s="552"/>
      <c r="I17" s="552"/>
      <c r="J17" s="552"/>
      <c r="K17" s="552"/>
      <c r="L17" s="553"/>
      <c r="M17" s="553"/>
      <c r="N17" s="553"/>
      <c r="O17" s="553"/>
      <c r="P17" s="554"/>
      <c r="Q17" s="555"/>
      <c r="R17" s="555"/>
      <c r="S17" s="555"/>
      <c r="T17" s="555"/>
      <c r="U17" s="555"/>
      <c r="V17" s="556"/>
      <c r="W17" s="554"/>
      <c r="X17" s="555"/>
      <c r="Y17" s="555"/>
      <c r="Z17" s="555"/>
      <c r="AA17" s="555"/>
      <c r="AB17" s="555"/>
      <c r="AC17" s="556"/>
      <c r="AD17" s="554"/>
      <c r="AE17" s="555"/>
      <c r="AF17" s="555"/>
      <c r="AG17" s="555"/>
      <c r="AH17" s="555"/>
      <c r="AI17" s="555"/>
      <c r="AJ17" s="556"/>
      <c r="AK17" s="554"/>
      <c r="AL17" s="555"/>
      <c r="AM17" s="555"/>
      <c r="AN17" s="555"/>
      <c r="AO17" s="555"/>
      <c r="AP17" s="555"/>
      <c r="AQ17" s="556"/>
      <c r="AR17" s="554"/>
      <c r="AS17" s="555"/>
      <c r="AT17" s="556"/>
      <c r="AU17" s="557" t="n">
        <f aca="false">IF($AZ$3="４週",SUM(P17:AQ17),IF($AZ$3="暦月",SUM(P17:AT17),""))</f>
        <v>0</v>
      </c>
      <c r="AV17" s="557"/>
      <c r="AW17" s="558" t="n">
        <f aca="false">IF($AZ$3="４週",AU17/4,IF($AZ$3="暦月",AU17/($AZ$6/7),""))</f>
        <v>0</v>
      </c>
      <c r="AX17" s="558"/>
      <c r="AY17" s="559"/>
      <c r="AZ17" s="559"/>
      <c r="BA17" s="559"/>
      <c r="BB17" s="559"/>
      <c r="BC17" s="559"/>
      <c r="BD17" s="559"/>
    </row>
    <row r="18" customFormat="false" ht="39.75" hidden="false" customHeight="true" outlineLevel="0" collapsed="false">
      <c r="B18" s="549" t="n">
        <f aca="false">B17+1</f>
        <v>6</v>
      </c>
      <c r="C18" s="550"/>
      <c r="D18" s="550"/>
      <c r="E18" s="551"/>
      <c r="F18" s="551"/>
      <c r="G18" s="552"/>
      <c r="H18" s="552"/>
      <c r="I18" s="552"/>
      <c r="J18" s="552"/>
      <c r="K18" s="552"/>
      <c r="L18" s="553"/>
      <c r="M18" s="553"/>
      <c r="N18" s="553"/>
      <c r="O18" s="553"/>
      <c r="P18" s="554"/>
      <c r="Q18" s="555"/>
      <c r="R18" s="555"/>
      <c r="S18" s="555"/>
      <c r="T18" s="555"/>
      <c r="U18" s="555"/>
      <c r="V18" s="556"/>
      <c r="W18" s="554"/>
      <c r="X18" s="555"/>
      <c r="Y18" s="555"/>
      <c r="Z18" s="555"/>
      <c r="AA18" s="555"/>
      <c r="AB18" s="555"/>
      <c r="AC18" s="556"/>
      <c r="AD18" s="554"/>
      <c r="AE18" s="555"/>
      <c r="AF18" s="555"/>
      <c r="AG18" s="555"/>
      <c r="AH18" s="555"/>
      <c r="AI18" s="555"/>
      <c r="AJ18" s="556"/>
      <c r="AK18" s="554"/>
      <c r="AL18" s="555"/>
      <c r="AM18" s="555"/>
      <c r="AN18" s="555"/>
      <c r="AO18" s="555"/>
      <c r="AP18" s="555"/>
      <c r="AQ18" s="556"/>
      <c r="AR18" s="554"/>
      <c r="AS18" s="555"/>
      <c r="AT18" s="556"/>
      <c r="AU18" s="557" t="n">
        <f aca="false">IF($AZ$3="４週",SUM(P18:AQ18),IF($AZ$3="暦月",SUM(P18:AT18),""))</f>
        <v>0</v>
      </c>
      <c r="AV18" s="557"/>
      <c r="AW18" s="558" t="n">
        <f aca="false">IF($AZ$3="４週",AU18/4,IF($AZ$3="暦月",AU18/($AZ$6/7),""))</f>
        <v>0</v>
      </c>
      <c r="AX18" s="558"/>
      <c r="AY18" s="559"/>
      <c r="AZ18" s="559"/>
      <c r="BA18" s="559"/>
      <c r="BB18" s="559"/>
      <c r="BC18" s="559"/>
      <c r="BD18" s="559"/>
    </row>
    <row r="19" customFormat="false" ht="39.75" hidden="false" customHeight="true" outlineLevel="0" collapsed="false">
      <c r="B19" s="549" t="n">
        <f aca="false">B18+1</f>
        <v>7</v>
      </c>
      <c r="C19" s="550"/>
      <c r="D19" s="550"/>
      <c r="E19" s="551"/>
      <c r="F19" s="551"/>
      <c r="G19" s="552"/>
      <c r="H19" s="552"/>
      <c r="I19" s="552"/>
      <c r="J19" s="552"/>
      <c r="K19" s="552"/>
      <c r="L19" s="553"/>
      <c r="M19" s="553"/>
      <c r="N19" s="553"/>
      <c r="O19" s="553"/>
      <c r="P19" s="554"/>
      <c r="Q19" s="555"/>
      <c r="R19" s="555"/>
      <c r="S19" s="555"/>
      <c r="T19" s="555"/>
      <c r="U19" s="555"/>
      <c r="V19" s="556"/>
      <c r="W19" s="554"/>
      <c r="X19" s="555"/>
      <c r="Y19" s="555"/>
      <c r="Z19" s="555"/>
      <c r="AA19" s="555"/>
      <c r="AB19" s="555"/>
      <c r="AC19" s="556"/>
      <c r="AD19" s="554"/>
      <c r="AE19" s="555"/>
      <c r="AF19" s="555"/>
      <c r="AG19" s="555"/>
      <c r="AH19" s="555"/>
      <c r="AI19" s="555"/>
      <c r="AJ19" s="556"/>
      <c r="AK19" s="554"/>
      <c r="AL19" s="555"/>
      <c r="AM19" s="555"/>
      <c r="AN19" s="555"/>
      <c r="AO19" s="555"/>
      <c r="AP19" s="555"/>
      <c r="AQ19" s="556"/>
      <c r="AR19" s="554"/>
      <c r="AS19" s="555"/>
      <c r="AT19" s="556"/>
      <c r="AU19" s="557" t="n">
        <f aca="false">IF($AZ$3="４週",SUM(P19:AQ19),IF($AZ$3="暦月",SUM(P19:AT19),""))</f>
        <v>0</v>
      </c>
      <c r="AV19" s="557"/>
      <c r="AW19" s="558" t="n">
        <f aca="false">IF($AZ$3="４週",AU19/4,IF($AZ$3="暦月",AU19/($AZ$6/7),""))</f>
        <v>0</v>
      </c>
      <c r="AX19" s="558"/>
      <c r="AY19" s="559"/>
      <c r="AZ19" s="559"/>
      <c r="BA19" s="559"/>
      <c r="BB19" s="559"/>
      <c r="BC19" s="559"/>
      <c r="BD19" s="559"/>
    </row>
    <row r="20" customFormat="false" ht="39.75" hidden="false" customHeight="true" outlineLevel="0" collapsed="false">
      <c r="B20" s="549" t="n">
        <f aca="false">B19+1</f>
        <v>8</v>
      </c>
      <c r="C20" s="550"/>
      <c r="D20" s="550"/>
      <c r="E20" s="551"/>
      <c r="F20" s="551"/>
      <c r="G20" s="552"/>
      <c r="H20" s="552"/>
      <c r="I20" s="552"/>
      <c r="J20" s="552"/>
      <c r="K20" s="552"/>
      <c r="L20" s="553"/>
      <c r="M20" s="553"/>
      <c r="N20" s="553"/>
      <c r="O20" s="553"/>
      <c r="P20" s="554"/>
      <c r="Q20" s="555"/>
      <c r="R20" s="555"/>
      <c r="S20" s="555"/>
      <c r="T20" s="555"/>
      <c r="U20" s="555"/>
      <c r="V20" s="556"/>
      <c r="W20" s="554"/>
      <c r="X20" s="555"/>
      <c r="Y20" s="555"/>
      <c r="Z20" s="555"/>
      <c r="AA20" s="555"/>
      <c r="AB20" s="555"/>
      <c r="AC20" s="556"/>
      <c r="AD20" s="554"/>
      <c r="AE20" s="555"/>
      <c r="AF20" s="555"/>
      <c r="AG20" s="555"/>
      <c r="AH20" s="555"/>
      <c r="AI20" s="555"/>
      <c r="AJ20" s="556"/>
      <c r="AK20" s="554"/>
      <c r="AL20" s="555"/>
      <c r="AM20" s="555"/>
      <c r="AN20" s="555"/>
      <c r="AO20" s="555"/>
      <c r="AP20" s="555"/>
      <c r="AQ20" s="556"/>
      <c r="AR20" s="554"/>
      <c r="AS20" s="555"/>
      <c r="AT20" s="556"/>
      <c r="AU20" s="557" t="n">
        <f aca="false">IF($AZ$3="４週",SUM(P20:AQ20),IF($AZ$3="暦月",SUM(P20:AT20),""))</f>
        <v>0</v>
      </c>
      <c r="AV20" s="557"/>
      <c r="AW20" s="558" t="n">
        <f aca="false">IF($AZ$3="４週",AU20/4,IF($AZ$3="暦月",AU20/($AZ$6/7),""))</f>
        <v>0</v>
      </c>
      <c r="AX20" s="558"/>
      <c r="AY20" s="559"/>
      <c r="AZ20" s="559"/>
      <c r="BA20" s="559"/>
      <c r="BB20" s="559"/>
      <c r="BC20" s="559"/>
      <c r="BD20" s="559"/>
    </row>
    <row r="21" customFormat="false" ht="39.75" hidden="false" customHeight="true" outlineLevel="0" collapsed="false">
      <c r="B21" s="549" t="n">
        <f aca="false">B20+1</f>
        <v>9</v>
      </c>
      <c r="C21" s="550"/>
      <c r="D21" s="550"/>
      <c r="E21" s="551"/>
      <c r="F21" s="551"/>
      <c r="G21" s="552"/>
      <c r="H21" s="552"/>
      <c r="I21" s="552"/>
      <c r="J21" s="552"/>
      <c r="K21" s="552"/>
      <c r="L21" s="553"/>
      <c r="M21" s="553"/>
      <c r="N21" s="553"/>
      <c r="O21" s="553"/>
      <c r="P21" s="554"/>
      <c r="Q21" s="555"/>
      <c r="R21" s="555"/>
      <c r="S21" s="555"/>
      <c r="T21" s="555"/>
      <c r="U21" s="555"/>
      <c r="V21" s="556"/>
      <c r="W21" s="554"/>
      <c r="X21" s="555"/>
      <c r="Y21" s="555"/>
      <c r="Z21" s="555"/>
      <c r="AA21" s="555"/>
      <c r="AB21" s="555"/>
      <c r="AC21" s="556"/>
      <c r="AD21" s="554"/>
      <c r="AE21" s="555"/>
      <c r="AF21" s="555"/>
      <c r="AG21" s="555"/>
      <c r="AH21" s="555"/>
      <c r="AI21" s="555"/>
      <c r="AJ21" s="556"/>
      <c r="AK21" s="554"/>
      <c r="AL21" s="555"/>
      <c r="AM21" s="555"/>
      <c r="AN21" s="555"/>
      <c r="AO21" s="555"/>
      <c r="AP21" s="555"/>
      <c r="AQ21" s="556"/>
      <c r="AR21" s="554"/>
      <c r="AS21" s="555"/>
      <c r="AT21" s="556"/>
      <c r="AU21" s="557" t="n">
        <f aca="false">IF($AZ$3="４週",SUM(P21:AQ21),IF($AZ$3="暦月",SUM(P21:AT21),""))</f>
        <v>0</v>
      </c>
      <c r="AV21" s="557"/>
      <c r="AW21" s="558" t="n">
        <f aca="false">IF($AZ$3="４週",AU21/4,IF($AZ$3="暦月",AU21/($AZ$6/7),""))</f>
        <v>0</v>
      </c>
      <c r="AX21" s="558"/>
      <c r="AY21" s="559"/>
      <c r="AZ21" s="559"/>
      <c r="BA21" s="559"/>
      <c r="BB21" s="559"/>
      <c r="BC21" s="559"/>
      <c r="BD21" s="559"/>
    </row>
    <row r="22" customFormat="false" ht="39.75" hidden="false" customHeight="true" outlineLevel="0" collapsed="false">
      <c r="B22" s="549" t="n">
        <f aca="false">B21+1</f>
        <v>10</v>
      </c>
      <c r="C22" s="550"/>
      <c r="D22" s="550"/>
      <c r="E22" s="551"/>
      <c r="F22" s="551"/>
      <c r="G22" s="552"/>
      <c r="H22" s="552"/>
      <c r="I22" s="552"/>
      <c r="J22" s="552"/>
      <c r="K22" s="552"/>
      <c r="L22" s="553"/>
      <c r="M22" s="553"/>
      <c r="N22" s="553"/>
      <c r="O22" s="553"/>
      <c r="P22" s="554"/>
      <c r="Q22" s="555"/>
      <c r="R22" s="555"/>
      <c r="S22" s="555"/>
      <c r="T22" s="555"/>
      <c r="U22" s="555"/>
      <c r="V22" s="556"/>
      <c r="W22" s="554"/>
      <c r="X22" s="555"/>
      <c r="Y22" s="555"/>
      <c r="Z22" s="555"/>
      <c r="AA22" s="555"/>
      <c r="AB22" s="555"/>
      <c r="AC22" s="556"/>
      <c r="AD22" s="554"/>
      <c r="AE22" s="555"/>
      <c r="AF22" s="555"/>
      <c r="AG22" s="555"/>
      <c r="AH22" s="555"/>
      <c r="AI22" s="555"/>
      <c r="AJ22" s="556"/>
      <c r="AK22" s="554"/>
      <c r="AL22" s="555"/>
      <c r="AM22" s="555"/>
      <c r="AN22" s="555"/>
      <c r="AO22" s="555"/>
      <c r="AP22" s="555"/>
      <c r="AQ22" s="556"/>
      <c r="AR22" s="554"/>
      <c r="AS22" s="555"/>
      <c r="AT22" s="556"/>
      <c r="AU22" s="557" t="n">
        <f aca="false">IF($AZ$3="４週",SUM(P22:AQ22),IF($AZ$3="暦月",SUM(P22:AT22),""))</f>
        <v>0</v>
      </c>
      <c r="AV22" s="557"/>
      <c r="AW22" s="558" t="n">
        <f aca="false">IF($AZ$3="４週",AU22/4,IF($AZ$3="暦月",AU22/($AZ$6/7),""))</f>
        <v>0</v>
      </c>
      <c r="AX22" s="558"/>
      <c r="AY22" s="559"/>
      <c r="AZ22" s="559"/>
      <c r="BA22" s="559"/>
      <c r="BB22" s="559"/>
      <c r="BC22" s="559"/>
      <c r="BD22" s="559"/>
    </row>
    <row r="23" customFormat="false" ht="39.75" hidden="false" customHeight="true" outlineLevel="0" collapsed="false">
      <c r="B23" s="549" t="n">
        <f aca="false">B22+1</f>
        <v>11</v>
      </c>
      <c r="C23" s="550"/>
      <c r="D23" s="550"/>
      <c r="E23" s="551"/>
      <c r="F23" s="551"/>
      <c r="G23" s="552"/>
      <c r="H23" s="552"/>
      <c r="I23" s="552"/>
      <c r="J23" s="552"/>
      <c r="K23" s="552"/>
      <c r="L23" s="553"/>
      <c r="M23" s="553"/>
      <c r="N23" s="553"/>
      <c r="O23" s="553"/>
      <c r="P23" s="554"/>
      <c r="Q23" s="555"/>
      <c r="R23" s="555"/>
      <c r="S23" s="555"/>
      <c r="T23" s="555"/>
      <c r="U23" s="555"/>
      <c r="V23" s="556"/>
      <c r="W23" s="554"/>
      <c r="X23" s="555"/>
      <c r="Y23" s="555"/>
      <c r="Z23" s="555"/>
      <c r="AA23" s="555"/>
      <c r="AB23" s="555"/>
      <c r="AC23" s="556"/>
      <c r="AD23" s="554"/>
      <c r="AE23" s="555"/>
      <c r="AF23" s="555"/>
      <c r="AG23" s="555"/>
      <c r="AH23" s="555"/>
      <c r="AI23" s="555"/>
      <c r="AJ23" s="556"/>
      <c r="AK23" s="554"/>
      <c r="AL23" s="555"/>
      <c r="AM23" s="555"/>
      <c r="AN23" s="555"/>
      <c r="AO23" s="555"/>
      <c r="AP23" s="555"/>
      <c r="AQ23" s="556"/>
      <c r="AR23" s="554"/>
      <c r="AS23" s="555"/>
      <c r="AT23" s="556"/>
      <c r="AU23" s="557" t="n">
        <f aca="false">IF($AZ$3="４週",SUM(P23:AQ23),IF($AZ$3="暦月",SUM(P23:AT23),""))</f>
        <v>0</v>
      </c>
      <c r="AV23" s="557"/>
      <c r="AW23" s="558" t="n">
        <f aca="false">IF($AZ$3="４週",AU23/4,IF($AZ$3="暦月",AU23/($AZ$6/7),""))</f>
        <v>0</v>
      </c>
      <c r="AX23" s="558"/>
      <c r="AY23" s="559"/>
      <c r="AZ23" s="559"/>
      <c r="BA23" s="559"/>
      <c r="BB23" s="559"/>
      <c r="BC23" s="559"/>
      <c r="BD23" s="559"/>
    </row>
    <row r="24" customFormat="false" ht="39.75" hidden="false" customHeight="true" outlineLevel="0" collapsed="false">
      <c r="B24" s="549" t="n">
        <f aca="false">B23+1</f>
        <v>12</v>
      </c>
      <c r="C24" s="550"/>
      <c r="D24" s="550"/>
      <c r="E24" s="551"/>
      <c r="F24" s="551"/>
      <c r="G24" s="552"/>
      <c r="H24" s="552"/>
      <c r="I24" s="552"/>
      <c r="J24" s="552"/>
      <c r="K24" s="552"/>
      <c r="L24" s="553"/>
      <c r="M24" s="553"/>
      <c r="N24" s="553"/>
      <c r="O24" s="553"/>
      <c r="P24" s="554"/>
      <c r="Q24" s="555"/>
      <c r="R24" s="555"/>
      <c r="S24" s="555"/>
      <c r="T24" s="555"/>
      <c r="U24" s="555"/>
      <c r="V24" s="556"/>
      <c r="W24" s="554"/>
      <c r="X24" s="555"/>
      <c r="Y24" s="555"/>
      <c r="Z24" s="555"/>
      <c r="AA24" s="555"/>
      <c r="AB24" s="555"/>
      <c r="AC24" s="556"/>
      <c r="AD24" s="554"/>
      <c r="AE24" s="555"/>
      <c r="AF24" s="555"/>
      <c r="AG24" s="555"/>
      <c r="AH24" s="555"/>
      <c r="AI24" s="555"/>
      <c r="AJ24" s="556"/>
      <c r="AK24" s="554"/>
      <c r="AL24" s="555"/>
      <c r="AM24" s="555"/>
      <c r="AN24" s="555"/>
      <c r="AO24" s="555"/>
      <c r="AP24" s="555"/>
      <c r="AQ24" s="556"/>
      <c r="AR24" s="554"/>
      <c r="AS24" s="555"/>
      <c r="AT24" s="556"/>
      <c r="AU24" s="557" t="n">
        <f aca="false">IF($AZ$3="４週",SUM(P24:AQ24),IF($AZ$3="暦月",SUM(P24:AT24),""))</f>
        <v>0</v>
      </c>
      <c r="AV24" s="557"/>
      <c r="AW24" s="558" t="n">
        <f aca="false">IF($AZ$3="４週",AU24/4,IF($AZ$3="暦月",AU24/($AZ$6/7),""))</f>
        <v>0</v>
      </c>
      <c r="AX24" s="558"/>
      <c r="AY24" s="559"/>
      <c r="AZ24" s="559"/>
      <c r="BA24" s="559"/>
      <c r="BB24" s="559"/>
      <c r="BC24" s="559"/>
      <c r="BD24" s="559"/>
    </row>
    <row r="25" customFormat="false" ht="39.75" hidden="false" customHeight="true" outlineLevel="0" collapsed="false">
      <c r="B25" s="549" t="n">
        <f aca="false">B24+1</f>
        <v>13</v>
      </c>
      <c r="C25" s="550"/>
      <c r="D25" s="550"/>
      <c r="E25" s="551"/>
      <c r="F25" s="551"/>
      <c r="G25" s="552"/>
      <c r="H25" s="552"/>
      <c r="I25" s="552"/>
      <c r="J25" s="552"/>
      <c r="K25" s="552"/>
      <c r="L25" s="553"/>
      <c r="M25" s="553"/>
      <c r="N25" s="553"/>
      <c r="O25" s="553"/>
      <c r="P25" s="554"/>
      <c r="Q25" s="555"/>
      <c r="R25" s="555"/>
      <c r="S25" s="555"/>
      <c r="T25" s="555"/>
      <c r="U25" s="555"/>
      <c r="V25" s="556"/>
      <c r="W25" s="554"/>
      <c r="X25" s="555"/>
      <c r="Y25" s="555"/>
      <c r="Z25" s="555"/>
      <c r="AA25" s="555"/>
      <c r="AB25" s="555"/>
      <c r="AC25" s="556"/>
      <c r="AD25" s="554"/>
      <c r="AE25" s="555"/>
      <c r="AF25" s="555"/>
      <c r="AG25" s="555"/>
      <c r="AH25" s="555"/>
      <c r="AI25" s="555"/>
      <c r="AJ25" s="556"/>
      <c r="AK25" s="554"/>
      <c r="AL25" s="555"/>
      <c r="AM25" s="555"/>
      <c r="AN25" s="555"/>
      <c r="AO25" s="555"/>
      <c r="AP25" s="555"/>
      <c r="AQ25" s="556"/>
      <c r="AR25" s="554"/>
      <c r="AS25" s="555"/>
      <c r="AT25" s="556"/>
      <c r="AU25" s="557" t="n">
        <f aca="false">IF($AZ$3="４週",SUM(P25:AQ25),IF($AZ$3="暦月",SUM(P25:AT25),""))</f>
        <v>0</v>
      </c>
      <c r="AV25" s="557"/>
      <c r="AW25" s="558" t="n">
        <f aca="false">IF($AZ$3="４週",AU25/4,IF($AZ$3="暦月",AU25/($AZ$6/7),""))</f>
        <v>0</v>
      </c>
      <c r="AX25" s="558"/>
      <c r="AY25" s="559"/>
      <c r="AZ25" s="559"/>
      <c r="BA25" s="559"/>
      <c r="BB25" s="559"/>
      <c r="BC25" s="559"/>
      <c r="BD25" s="559"/>
    </row>
    <row r="26" customFormat="false" ht="39.75" hidden="false" customHeight="true" outlineLevel="0" collapsed="false">
      <c r="B26" s="549" t="n">
        <f aca="false">B25+1</f>
        <v>14</v>
      </c>
      <c r="C26" s="550"/>
      <c r="D26" s="550"/>
      <c r="E26" s="551"/>
      <c r="F26" s="551"/>
      <c r="G26" s="552"/>
      <c r="H26" s="552"/>
      <c r="I26" s="552"/>
      <c r="J26" s="552"/>
      <c r="K26" s="552"/>
      <c r="L26" s="553"/>
      <c r="M26" s="553"/>
      <c r="N26" s="553"/>
      <c r="O26" s="553"/>
      <c r="P26" s="554"/>
      <c r="Q26" s="555"/>
      <c r="R26" s="555"/>
      <c r="S26" s="555"/>
      <c r="T26" s="555"/>
      <c r="U26" s="555"/>
      <c r="V26" s="556"/>
      <c r="W26" s="554"/>
      <c r="X26" s="555"/>
      <c r="Y26" s="555"/>
      <c r="Z26" s="555"/>
      <c r="AA26" s="555"/>
      <c r="AB26" s="555"/>
      <c r="AC26" s="556"/>
      <c r="AD26" s="554"/>
      <c r="AE26" s="555"/>
      <c r="AF26" s="555"/>
      <c r="AG26" s="555"/>
      <c r="AH26" s="555"/>
      <c r="AI26" s="555"/>
      <c r="AJ26" s="556"/>
      <c r="AK26" s="554"/>
      <c r="AL26" s="555"/>
      <c r="AM26" s="555"/>
      <c r="AN26" s="555"/>
      <c r="AO26" s="555"/>
      <c r="AP26" s="555"/>
      <c r="AQ26" s="556"/>
      <c r="AR26" s="554"/>
      <c r="AS26" s="555"/>
      <c r="AT26" s="556"/>
      <c r="AU26" s="557" t="n">
        <f aca="false">IF($AZ$3="４週",SUM(P26:AQ26),IF($AZ$3="暦月",SUM(P26:AT26),""))</f>
        <v>0</v>
      </c>
      <c r="AV26" s="557"/>
      <c r="AW26" s="558" t="n">
        <f aca="false">IF($AZ$3="４週",AU26/4,IF($AZ$3="暦月",AU26/($AZ$6/7),""))</f>
        <v>0</v>
      </c>
      <c r="AX26" s="558"/>
      <c r="AY26" s="559"/>
      <c r="AZ26" s="559"/>
      <c r="BA26" s="559"/>
      <c r="BB26" s="559"/>
      <c r="BC26" s="559"/>
      <c r="BD26" s="559"/>
    </row>
    <row r="27" customFormat="false" ht="39.75" hidden="false" customHeight="true" outlineLevel="0" collapsed="false">
      <c r="B27" s="549" t="n">
        <f aca="false">B26+1</f>
        <v>15</v>
      </c>
      <c r="C27" s="550"/>
      <c r="D27" s="550"/>
      <c r="E27" s="551"/>
      <c r="F27" s="551"/>
      <c r="G27" s="552"/>
      <c r="H27" s="552"/>
      <c r="I27" s="552"/>
      <c r="J27" s="552"/>
      <c r="K27" s="552"/>
      <c r="L27" s="553"/>
      <c r="M27" s="553"/>
      <c r="N27" s="553"/>
      <c r="O27" s="553"/>
      <c r="P27" s="554"/>
      <c r="Q27" s="555"/>
      <c r="R27" s="555"/>
      <c r="S27" s="555"/>
      <c r="T27" s="555"/>
      <c r="U27" s="555"/>
      <c r="V27" s="556"/>
      <c r="W27" s="554"/>
      <c r="X27" s="555"/>
      <c r="Y27" s="555"/>
      <c r="Z27" s="555"/>
      <c r="AA27" s="555"/>
      <c r="AB27" s="555"/>
      <c r="AC27" s="556"/>
      <c r="AD27" s="554"/>
      <c r="AE27" s="555"/>
      <c r="AF27" s="555"/>
      <c r="AG27" s="555"/>
      <c r="AH27" s="555"/>
      <c r="AI27" s="555"/>
      <c r="AJ27" s="556"/>
      <c r="AK27" s="554"/>
      <c r="AL27" s="555"/>
      <c r="AM27" s="555"/>
      <c r="AN27" s="555"/>
      <c r="AO27" s="555"/>
      <c r="AP27" s="555"/>
      <c r="AQ27" s="556"/>
      <c r="AR27" s="554"/>
      <c r="AS27" s="555"/>
      <c r="AT27" s="556"/>
      <c r="AU27" s="557" t="n">
        <f aca="false">IF($AZ$3="４週",SUM(P27:AQ27),IF($AZ$3="暦月",SUM(P27:AT27),""))</f>
        <v>0</v>
      </c>
      <c r="AV27" s="557"/>
      <c r="AW27" s="558" t="n">
        <f aca="false">IF($AZ$3="４週",AU27/4,IF($AZ$3="暦月",AU27/($AZ$6/7),""))</f>
        <v>0</v>
      </c>
      <c r="AX27" s="558"/>
      <c r="AY27" s="559"/>
      <c r="AZ27" s="559"/>
      <c r="BA27" s="559"/>
      <c r="BB27" s="559"/>
      <c r="BC27" s="559"/>
      <c r="BD27" s="559"/>
    </row>
    <row r="28" customFormat="false" ht="39.75" hidden="false" customHeight="true" outlineLevel="0" collapsed="false">
      <c r="B28" s="549" t="n">
        <f aca="false">B27+1</f>
        <v>16</v>
      </c>
      <c r="C28" s="550"/>
      <c r="D28" s="550"/>
      <c r="E28" s="551"/>
      <c r="F28" s="551"/>
      <c r="G28" s="552"/>
      <c r="H28" s="552"/>
      <c r="I28" s="552"/>
      <c r="J28" s="552"/>
      <c r="K28" s="552"/>
      <c r="L28" s="553"/>
      <c r="M28" s="553"/>
      <c r="N28" s="553"/>
      <c r="O28" s="553"/>
      <c r="P28" s="554"/>
      <c r="Q28" s="555"/>
      <c r="R28" s="555"/>
      <c r="S28" s="555"/>
      <c r="T28" s="555"/>
      <c r="U28" s="555"/>
      <c r="V28" s="556"/>
      <c r="W28" s="554"/>
      <c r="X28" s="555"/>
      <c r="Y28" s="555"/>
      <c r="Z28" s="555"/>
      <c r="AA28" s="555"/>
      <c r="AB28" s="555"/>
      <c r="AC28" s="556"/>
      <c r="AD28" s="554"/>
      <c r="AE28" s="555"/>
      <c r="AF28" s="555"/>
      <c r="AG28" s="555"/>
      <c r="AH28" s="555"/>
      <c r="AI28" s="555"/>
      <c r="AJ28" s="556"/>
      <c r="AK28" s="554"/>
      <c r="AL28" s="555"/>
      <c r="AM28" s="555"/>
      <c r="AN28" s="555"/>
      <c r="AO28" s="555"/>
      <c r="AP28" s="555"/>
      <c r="AQ28" s="556"/>
      <c r="AR28" s="554"/>
      <c r="AS28" s="555"/>
      <c r="AT28" s="556"/>
      <c r="AU28" s="557" t="n">
        <f aca="false">IF($AZ$3="４週",SUM(P28:AQ28),IF($AZ$3="暦月",SUM(P28:AT28),""))</f>
        <v>0</v>
      </c>
      <c r="AV28" s="557"/>
      <c r="AW28" s="558" t="n">
        <f aca="false">IF($AZ$3="４週",AU28/4,IF($AZ$3="暦月",AU28/($AZ$6/7),""))</f>
        <v>0</v>
      </c>
      <c r="AX28" s="558"/>
      <c r="AY28" s="559"/>
      <c r="AZ28" s="559"/>
      <c r="BA28" s="559"/>
      <c r="BB28" s="559"/>
      <c r="BC28" s="559"/>
      <c r="BD28" s="559"/>
    </row>
    <row r="29" customFormat="false" ht="39.75" hidden="false" customHeight="true" outlineLevel="0" collapsed="false">
      <c r="B29" s="549" t="n">
        <f aca="false">B28+1</f>
        <v>17</v>
      </c>
      <c r="C29" s="550"/>
      <c r="D29" s="550"/>
      <c r="E29" s="551"/>
      <c r="F29" s="551"/>
      <c r="G29" s="552"/>
      <c r="H29" s="552"/>
      <c r="I29" s="552"/>
      <c r="J29" s="552"/>
      <c r="K29" s="552"/>
      <c r="L29" s="553"/>
      <c r="M29" s="553"/>
      <c r="N29" s="553"/>
      <c r="O29" s="553"/>
      <c r="P29" s="554"/>
      <c r="Q29" s="555"/>
      <c r="R29" s="555"/>
      <c r="S29" s="555"/>
      <c r="T29" s="555"/>
      <c r="U29" s="555"/>
      <c r="V29" s="556"/>
      <c r="W29" s="554"/>
      <c r="X29" s="555"/>
      <c r="Y29" s="555"/>
      <c r="Z29" s="555"/>
      <c r="AA29" s="555"/>
      <c r="AB29" s="555"/>
      <c r="AC29" s="556"/>
      <c r="AD29" s="554"/>
      <c r="AE29" s="555"/>
      <c r="AF29" s="555"/>
      <c r="AG29" s="555"/>
      <c r="AH29" s="555"/>
      <c r="AI29" s="555"/>
      <c r="AJ29" s="556"/>
      <c r="AK29" s="554"/>
      <c r="AL29" s="555"/>
      <c r="AM29" s="555"/>
      <c r="AN29" s="555"/>
      <c r="AO29" s="555"/>
      <c r="AP29" s="555"/>
      <c r="AQ29" s="556"/>
      <c r="AR29" s="554"/>
      <c r="AS29" s="555"/>
      <c r="AT29" s="556"/>
      <c r="AU29" s="557" t="n">
        <f aca="false">IF($AZ$3="４週",SUM(P29:AQ29),IF($AZ$3="暦月",SUM(P29:AT29),""))</f>
        <v>0</v>
      </c>
      <c r="AV29" s="557"/>
      <c r="AW29" s="558" t="n">
        <f aca="false">IF($AZ$3="４週",AU29/4,IF($AZ$3="暦月",AU29/($AZ$6/7),""))</f>
        <v>0</v>
      </c>
      <c r="AX29" s="558"/>
      <c r="AY29" s="559"/>
      <c r="AZ29" s="559"/>
      <c r="BA29" s="559"/>
      <c r="BB29" s="559"/>
      <c r="BC29" s="559"/>
      <c r="BD29" s="559"/>
    </row>
    <row r="30" customFormat="false" ht="39.75" hidden="false" customHeight="true" outlineLevel="0" collapsed="false">
      <c r="B30" s="549" t="n">
        <f aca="false">B29+1</f>
        <v>18</v>
      </c>
      <c r="C30" s="550"/>
      <c r="D30" s="550"/>
      <c r="E30" s="551"/>
      <c r="F30" s="551"/>
      <c r="G30" s="552"/>
      <c r="H30" s="552"/>
      <c r="I30" s="552"/>
      <c r="J30" s="552"/>
      <c r="K30" s="552"/>
      <c r="L30" s="553"/>
      <c r="M30" s="553"/>
      <c r="N30" s="553"/>
      <c r="O30" s="553"/>
      <c r="P30" s="554"/>
      <c r="Q30" s="555"/>
      <c r="R30" s="555"/>
      <c r="S30" s="555"/>
      <c r="T30" s="555"/>
      <c r="U30" s="555"/>
      <c r="V30" s="556"/>
      <c r="W30" s="554"/>
      <c r="X30" s="555"/>
      <c r="Y30" s="555"/>
      <c r="Z30" s="555"/>
      <c r="AA30" s="555"/>
      <c r="AB30" s="555"/>
      <c r="AC30" s="556"/>
      <c r="AD30" s="554"/>
      <c r="AE30" s="555"/>
      <c r="AF30" s="555"/>
      <c r="AG30" s="555"/>
      <c r="AH30" s="555"/>
      <c r="AI30" s="555"/>
      <c r="AJ30" s="556"/>
      <c r="AK30" s="554"/>
      <c r="AL30" s="555"/>
      <c r="AM30" s="555"/>
      <c r="AN30" s="555"/>
      <c r="AO30" s="555"/>
      <c r="AP30" s="555"/>
      <c r="AQ30" s="556"/>
      <c r="AR30" s="554"/>
      <c r="AS30" s="555"/>
      <c r="AT30" s="556"/>
      <c r="AU30" s="557" t="n">
        <f aca="false">IF($AZ$3="４週",SUM(P30:AQ30),IF($AZ$3="暦月",SUM(P30:AT30),""))</f>
        <v>0</v>
      </c>
      <c r="AV30" s="557"/>
      <c r="AW30" s="558" t="n">
        <f aca="false">IF($AZ$3="４週",AU30/4,IF($AZ$3="暦月",AU30/($AZ$6/7),""))</f>
        <v>0</v>
      </c>
      <c r="AX30" s="558"/>
      <c r="AY30" s="559"/>
      <c r="AZ30" s="559"/>
      <c r="BA30" s="559"/>
      <c r="BB30" s="559"/>
      <c r="BC30" s="559"/>
      <c r="BD30" s="559"/>
    </row>
    <row r="31" customFormat="false" ht="39.75" hidden="false" customHeight="true" outlineLevel="0" collapsed="false">
      <c r="B31" s="549" t="n">
        <f aca="false">B30+1</f>
        <v>19</v>
      </c>
      <c r="C31" s="550"/>
      <c r="D31" s="550"/>
      <c r="E31" s="551"/>
      <c r="F31" s="551"/>
      <c r="G31" s="552"/>
      <c r="H31" s="552"/>
      <c r="I31" s="552"/>
      <c r="J31" s="552"/>
      <c r="K31" s="552"/>
      <c r="L31" s="553"/>
      <c r="M31" s="553"/>
      <c r="N31" s="553"/>
      <c r="O31" s="553"/>
      <c r="P31" s="554"/>
      <c r="Q31" s="555"/>
      <c r="R31" s="555"/>
      <c r="S31" s="555"/>
      <c r="T31" s="555"/>
      <c r="U31" s="555"/>
      <c r="V31" s="556"/>
      <c r="W31" s="554"/>
      <c r="X31" s="555"/>
      <c r="Y31" s="555"/>
      <c r="Z31" s="555"/>
      <c r="AA31" s="555"/>
      <c r="AB31" s="555"/>
      <c r="AC31" s="556"/>
      <c r="AD31" s="554"/>
      <c r="AE31" s="555"/>
      <c r="AF31" s="555"/>
      <c r="AG31" s="555"/>
      <c r="AH31" s="555"/>
      <c r="AI31" s="555"/>
      <c r="AJ31" s="556"/>
      <c r="AK31" s="554"/>
      <c r="AL31" s="555"/>
      <c r="AM31" s="555"/>
      <c r="AN31" s="555"/>
      <c r="AO31" s="555"/>
      <c r="AP31" s="555"/>
      <c r="AQ31" s="556"/>
      <c r="AR31" s="554"/>
      <c r="AS31" s="555"/>
      <c r="AT31" s="556"/>
      <c r="AU31" s="557" t="n">
        <f aca="false">IF($AZ$3="４週",SUM(P31:AQ31),IF($AZ$3="暦月",SUM(P31:AT31),""))</f>
        <v>0</v>
      </c>
      <c r="AV31" s="557"/>
      <c r="AW31" s="558" t="n">
        <f aca="false">IF($AZ$3="４週",AU31/4,IF($AZ$3="暦月",AU31/($AZ$6/7),""))</f>
        <v>0</v>
      </c>
      <c r="AX31" s="558"/>
      <c r="AY31" s="559"/>
      <c r="AZ31" s="559"/>
      <c r="BA31" s="559"/>
      <c r="BB31" s="559"/>
      <c r="BC31" s="559"/>
      <c r="BD31" s="559"/>
    </row>
    <row r="32" customFormat="false" ht="39.75" hidden="false" customHeight="true" outlineLevel="0" collapsed="false">
      <c r="B32" s="549" t="n">
        <f aca="false">B31+1</f>
        <v>20</v>
      </c>
      <c r="C32" s="550"/>
      <c r="D32" s="550"/>
      <c r="E32" s="551"/>
      <c r="F32" s="551"/>
      <c r="G32" s="552"/>
      <c r="H32" s="552"/>
      <c r="I32" s="552"/>
      <c r="J32" s="552"/>
      <c r="K32" s="552"/>
      <c r="L32" s="553"/>
      <c r="M32" s="553"/>
      <c r="N32" s="553"/>
      <c r="O32" s="553"/>
      <c r="P32" s="554"/>
      <c r="Q32" s="555"/>
      <c r="R32" s="555"/>
      <c r="S32" s="555"/>
      <c r="T32" s="555"/>
      <c r="U32" s="555"/>
      <c r="V32" s="556"/>
      <c r="W32" s="554"/>
      <c r="X32" s="555"/>
      <c r="Y32" s="555"/>
      <c r="Z32" s="555"/>
      <c r="AA32" s="555"/>
      <c r="AB32" s="555"/>
      <c r="AC32" s="556"/>
      <c r="AD32" s="554"/>
      <c r="AE32" s="555"/>
      <c r="AF32" s="555"/>
      <c r="AG32" s="555"/>
      <c r="AH32" s="555"/>
      <c r="AI32" s="555"/>
      <c r="AJ32" s="556"/>
      <c r="AK32" s="554"/>
      <c r="AL32" s="555"/>
      <c r="AM32" s="555"/>
      <c r="AN32" s="555"/>
      <c r="AO32" s="555"/>
      <c r="AP32" s="555"/>
      <c r="AQ32" s="556"/>
      <c r="AR32" s="554"/>
      <c r="AS32" s="555"/>
      <c r="AT32" s="556"/>
      <c r="AU32" s="557" t="n">
        <f aca="false">IF($AZ$3="４週",SUM(P32:AQ32),IF($AZ$3="暦月",SUM(P32:AT32),""))</f>
        <v>0</v>
      </c>
      <c r="AV32" s="557"/>
      <c r="AW32" s="558" t="n">
        <f aca="false">IF($AZ$3="４週",AU32/4,IF($AZ$3="暦月",AU32/($AZ$6/7),""))</f>
        <v>0</v>
      </c>
      <c r="AX32" s="558"/>
      <c r="AY32" s="559"/>
      <c r="AZ32" s="559"/>
      <c r="BA32" s="559"/>
      <c r="BB32" s="559"/>
      <c r="BC32" s="559"/>
      <c r="BD32" s="559"/>
    </row>
    <row r="33" customFormat="false" ht="39.75" hidden="false" customHeight="true" outlineLevel="0" collapsed="false">
      <c r="B33" s="549" t="n">
        <f aca="false">B32+1</f>
        <v>21</v>
      </c>
      <c r="C33" s="550"/>
      <c r="D33" s="550"/>
      <c r="E33" s="551"/>
      <c r="F33" s="551"/>
      <c r="G33" s="552"/>
      <c r="H33" s="552"/>
      <c r="I33" s="552"/>
      <c r="J33" s="552"/>
      <c r="K33" s="552"/>
      <c r="L33" s="553"/>
      <c r="M33" s="553"/>
      <c r="N33" s="553"/>
      <c r="O33" s="553"/>
      <c r="P33" s="554"/>
      <c r="Q33" s="555"/>
      <c r="R33" s="555"/>
      <c r="S33" s="555"/>
      <c r="T33" s="555"/>
      <c r="U33" s="555"/>
      <c r="V33" s="556"/>
      <c r="W33" s="554"/>
      <c r="X33" s="555"/>
      <c r="Y33" s="555"/>
      <c r="Z33" s="555"/>
      <c r="AA33" s="555"/>
      <c r="AB33" s="555"/>
      <c r="AC33" s="556"/>
      <c r="AD33" s="554"/>
      <c r="AE33" s="555"/>
      <c r="AF33" s="555"/>
      <c r="AG33" s="555"/>
      <c r="AH33" s="555"/>
      <c r="AI33" s="555"/>
      <c r="AJ33" s="556"/>
      <c r="AK33" s="554"/>
      <c r="AL33" s="555"/>
      <c r="AM33" s="555"/>
      <c r="AN33" s="555"/>
      <c r="AO33" s="555"/>
      <c r="AP33" s="555"/>
      <c r="AQ33" s="556"/>
      <c r="AR33" s="554"/>
      <c r="AS33" s="555"/>
      <c r="AT33" s="556"/>
      <c r="AU33" s="557" t="n">
        <f aca="false">IF($AZ$3="４週",SUM(P33:AQ33),IF($AZ$3="暦月",SUM(P33:AT33),""))</f>
        <v>0</v>
      </c>
      <c r="AV33" s="557"/>
      <c r="AW33" s="558" t="n">
        <f aca="false">IF($AZ$3="４週",AU33/4,IF($AZ$3="暦月",AU33/($AZ$6/7),""))</f>
        <v>0</v>
      </c>
      <c r="AX33" s="558"/>
      <c r="AY33" s="559"/>
      <c r="AZ33" s="559"/>
      <c r="BA33" s="559"/>
      <c r="BB33" s="559"/>
      <c r="BC33" s="559"/>
      <c r="BD33" s="559"/>
    </row>
    <row r="34" customFormat="false" ht="39.75" hidden="false" customHeight="true" outlineLevel="0" collapsed="false">
      <c r="B34" s="549" t="n">
        <f aca="false">B33+1</f>
        <v>22</v>
      </c>
      <c r="C34" s="550"/>
      <c r="D34" s="550"/>
      <c r="E34" s="551"/>
      <c r="F34" s="551"/>
      <c r="G34" s="552"/>
      <c r="H34" s="552"/>
      <c r="I34" s="552"/>
      <c r="J34" s="552"/>
      <c r="K34" s="552"/>
      <c r="L34" s="553"/>
      <c r="M34" s="553"/>
      <c r="N34" s="553"/>
      <c r="O34" s="553"/>
      <c r="P34" s="554"/>
      <c r="Q34" s="555"/>
      <c r="R34" s="555"/>
      <c r="S34" s="555"/>
      <c r="T34" s="555"/>
      <c r="U34" s="555"/>
      <c r="V34" s="556"/>
      <c r="W34" s="554"/>
      <c r="X34" s="555"/>
      <c r="Y34" s="555"/>
      <c r="Z34" s="555"/>
      <c r="AA34" s="555"/>
      <c r="AB34" s="555"/>
      <c r="AC34" s="556"/>
      <c r="AD34" s="554"/>
      <c r="AE34" s="555"/>
      <c r="AF34" s="555"/>
      <c r="AG34" s="555"/>
      <c r="AH34" s="555"/>
      <c r="AI34" s="555"/>
      <c r="AJ34" s="556"/>
      <c r="AK34" s="554"/>
      <c r="AL34" s="555"/>
      <c r="AM34" s="555"/>
      <c r="AN34" s="555"/>
      <c r="AO34" s="555"/>
      <c r="AP34" s="555"/>
      <c r="AQ34" s="556"/>
      <c r="AR34" s="554"/>
      <c r="AS34" s="555"/>
      <c r="AT34" s="556"/>
      <c r="AU34" s="557" t="n">
        <f aca="false">IF($AZ$3="４週",SUM(P34:AQ34),IF($AZ$3="暦月",SUM(P34:AT34),""))</f>
        <v>0</v>
      </c>
      <c r="AV34" s="557"/>
      <c r="AW34" s="558" t="n">
        <f aca="false">IF($AZ$3="４週",AU34/4,IF($AZ$3="暦月",AU34/($AZ$6/7),""))</f>
        <v>0</v>
      </c>
      <c r="AX34" s="558"/>
      <c r="AY34" s="559"/>
      <c r="AZ34" s="559"/>
      <c r="BA34" s="559"/>
      <c r="BB34" s="559"/>
      <c r="BC34" s="559"/>
      <c r="BD34" s="559"/>
    </row>
    <row r="35" customFormat="false" ht="39.75" hidden="false" customHeight="true" outlineLevel="0" collapsed="false">
      <c r="B35" s="549" t="n">
        <f aca="false">B34+1</f>
        <v>23</v>
      </c>
      <c r="C35" s="550"/>
      <c r="D35" s="550"/>
      <c r="E35" s="551"/>
      <c r="F35" s="551"/>
      <c r="G35" s="552"/>
      <c r="H35" s="552"/>
      <c r="I35" s="552"/>
      <c r="J35" s="552"/>
      <c r="K35" s="552"/>
      <c r="L35" s="553"/>
      <c r="M35" s="553"/>
      <c r="N35" s="553"/>
      <c r="O35" s="553"/>
      <c r="P35" s="554"/>
      <c r="Q35" s="555"/>
      <c r="R35" s="555"/>
      <c r="S35" s="555"/>
      <c r="T35" s="555"/>
      <c r="U35" s="555"/>
      <c r="V35" s="556"/>
      <c r="W35" s="554"/>
      <c r="X35" s="555"/>
      <c r="Y35" s="555"/>
      <c r="Z35" s="555"/>
      <c r="AA35" s="555"/>
      <c r="AB35" s="555"/>
      <c r="AC35" s="556"/>
      <c r="AD35" s="554"/>
      <c r="AE35" s="555"/>
      <c r="AF35" s="555"/>
      <c r="AG35" s="555"/>
      <c r="AH35" s="555"/>
      <c r="AI35" s="555"/>
      <c r="AJ35" s="556"/>
      <c r="AK35" s="554"/>
      <c r="AL35" s="555"/>
      <c r="AM35" s="555"/>
      <c r="AN35" s="555"/>
      <c r="AO35" s="555"/>
      <c r="AP35" s="555"/>
      <c r="AQ35" s="556"/>
      <c r="AR35" s="554"/>
      <c r="AS35" s="555"/>
      <c r="AT35" s="556"/>
      <c r="AU35" s="557" t="n">
        <f aca="false">IF($AZ$3="４週",SUM(P35:AQ35),IF($AZ$3="暦月",SUM(P35:AT35),""))</f>
        <v>0</v>
      </c>
      <c r="AV35" s="557"/>
      <c r="AW35" s="558" t="n">
        <f aca="false">IF($AZ$3="４週",AU35/4,IF($AZ$3="暦月",AU35/($AZ$6/7),""))</f>
        <v>0</v>
      </c>
      <c r="AX35" s="558"/>
      <c r="AY35" s="559"/>
      <c r="AZ35" s="559"/>
      <c r="BA35" s="559"/>
      <c r="BB35" s="559"/>
      <c r="BC35" s="559"/>
      <c r="BD35" s="559"/>
    </row>
    <row r="36" customFormat="false" ht="39.75" hidden="false" customHeight="true" outlineLevel="0" collapsed="false">
      <c r="B36" s="549" t="n">
        <f aca="false">B35+1</f>
        <v>24</v>
      </c>
      <c r="C36" s="550"/>
      <c r="D36" s="550"/>
      <c r="E36" s="551"/>
      <c r="F36" s="551"/>
      <c r="G36" s="552"/>
      <c r="H36" s="552"/>
      <c r="I36" s="552"/>
      <c r="J36" s="552"/>
      <c r="K36" s="552"/>
      <c r="L36" s="553"/>
      <c r="M36" s="553"/>
      <c r="N36" s="553"/>
      <c r="O36" s="553"/>
      <c r="P36" s="554"/>
      <c r="Q36" s="555"/>
      <c r="R36" s="555"/>
      <c r="S36" s="555"/>
      <c r="T36" s="555"/>
      <c r="U36" s="555"/>
      <c r="V36" s="556"/>
      <c r="W36" s="554"/>
      <c r="X36" s="555"/>
      <c r="Y36" s="555"/>
      <c r="Z36" s="555"/>
      <c r="AA36" s="555"/>
      <c r="AB36" s="555"/>
      <c r="AC36" s="556"/>
      <c r="AD36" s="554"/>
      <c r="AE36" s="555"/>
      <c r="AF36" s="555"/>
      <c r="AG36" s="555"/>
      <c r="AH36" s="555"/>
      <c r="AI36" s="555"/>
      <c r="AJ36" s="556"/>
      <c r="AK36" s="554"/>
      <c r="AL36" s="555"/>
      <c r="AM36" s="555"/>
      <c r="AN36" s="555"/>
      <c r="AO36" s="555"/>
      <c r="AP36" s="555"/>
      <c r="AQ36" s="556"/>
      <c r="AR36" s="554"/>
      <c r="AS36" s="555"/>
      <c r="AT36" s="556"/>
      <c r="AU36" s="557" t="n">
        <f aca="false">IF($AZ$3="４週",SUM(P36:AQ36),IF($AZ$3="暦月",SUM(P36:AT36),""))</f>
        <v>0</v>
      </c>
      <c r="AV36" s="557"/>
      <c r="AW36" s="558" t="n">
        <f aca="false">IF($AZ$3="４週",AU36/4,IF($AZ$3="暦月",AU36/($AZ$6/7),""))</f>
        <v>0</v>
      </c>
      <c r="AX36" s="558"/>
      <c r="AY36" s="559"/>
      <c r="AZ36" s="559"/>
      <c r="BA36" s="559"/>
      <c r="BB36" s="559"/>
      <c r="BC36" s="559"/>
      <c r="BD36" s="559"/>
    </row>
    <row r="37" customFormat="false" ht="39.75" hidden="false" customHeight="true" outlineLevel="0" collapsed="false">
      <c r="B37" s="549" t="n">
        <f aca="false">B36+1</f>
        <v>25</v>
      </c>
      <c r="C37" s="550"/>
      <c r="D37" s="550"/>
      <c r="E37" s="551"/>
      <c r="F37" s="551"/>
      <c r="G37" s="552"/>
      <c r="H37" s="552"/>
      <c r="I37" s="552"/>
      <c r="J37" s="552"/>
      <c r="K37" s="552"/>
      <c r="L37" s="553"/>
      <c r="M37" s="553"/>
      <c r="N37" s="553"/>
      <c r="O37" s="553"/>
      <c r="P37" s="554"/>
      <c r="Q37" s="555"/>
      <c r="R37" s="555"/>
      <c r="S37" s="555"/>
      <c r="T37" s="555"/>
      <c r="U37" s="555"/>
      <c r="V37" s="556"/>
      <c r="W37" s="554"/>
      <c r="X37" s="555"/>
      <c r="Y37" s="555"/>
      <c r="Z37" s="555"/>
      <c r="AA37" s="555"/>
      <c r="AB37" s="555"/>
      <c r="AC37" s="556"/>
      <c r="AD37" s="554"/>
      <c r="AE37" s="555"/>
      <c r="AF37" s="555"/>
      <c r="AG37" s="555"/>
      <c r="AH37" s="555"/>
      <c r="AI37" s="555"/>
      <c r="AJ37" s="556"/>
      <c r="AK37" s="554"/>
      <c r="AL37" s="555"/>
      <c r="AM37" s="555"/>
      <c r="AN37" s="555"/>
      <c r="AO37" s="555"/>
      <c r="AP37" s="555"/>
      <c r="AQ37" s="556"/>
      <c r="AR37" s="554"/>
      <c r="AS37" s="555"/>
      <c r="AT37" s="556"/>
      <c r="AU37" s="557" t="n">
        <f aca="false">IF($AZ$3="４週",SUM(P37:AQ37),IF($AZ$3="暦月",SUM(P37:AT37),""))</f>
        <v>0</v>
      </c>
      <c r="AV37" s="557"/>
      <c r="AW37" s="558" t="n">
        <f aca="false">IF($AZ$3="４週",AU37/4,IF($AZ$3="暦月",AU37/($AZ$6/7),""))</f>
        <v>0</v>
      </c>
      <c r="AX37" s="558"/>
      <c r="AY37" s="559"/>
      <c r="AZ37" s="559"/>
      <c r="BA37" s="559"/>
      <c r="BB37" s="559"/>
      <c r="BC37" s="559"/>
      <c r="BD37" s="559"/>
    </row>
    <row r="38" customFormat="false" ht="39.75" hidden="false" customHeight="true" outlineLevel="0" collapsed="false">
      <c r="B38" s="549" t="n">
        <f aca="false">B37+1</f>
        <v>26</v>
      </c>
      <c r="C38" s="550"/>
      <c r="D38" s="550"/>
      <c r="E38" s="551"/>
      <c r="F38" s="551"/>
      <c r="G38" s="552"/>
      <c r="H38" s="552"/>
      <c r="I38" s="552"/>
      <c r="J38" s="552"/>
      <c r="K38" s="552"/>
      <c r="L38" s="553"/>
      <c r="M38" s="553"/>
      <c r="N38" s="553"/>
      <c r="O38" s="553"/>
      <c r="P38" s="554"/>
      <c r="Q38" s="555"/>
      <c r="R38" s="555"/>
      <c r="S38" s="555"/>
      <c r="T38" s="555"/>
      <c r="U38" s="555"/>
      <c r="V38" s="556"/>
      <c r="W38" s="554"/>
      <c r="X38" s="555"/>
      <c r="Y38" s="555"/>
      <c r="Z38" s="555"/>
      <c r="AA38" s="555"/>
      <c r="AB38" s="555"/>
      <c r="AC38" s="556"/>
      <c r="AD38" s="554"/>
      <c r="AE38" s="555"/>
      <c r="AF38" s="555"/>
      <c r="AG38" s="555"/>
      <c r="AH38" s="555"/>
      <c r="AI38" s="555"/>
      <c r="AJ38" s="556"/>
      <c r="AK38" s="554"/>
      <c r="AL38" s="555"/>
      <c r="AM38" s="555"/>
      <c r="AN38" s="555"/>
      <c r="AO38" s="555"/>
      <c r="AP38" s="555"/>
      <c r="AQ38" s="556"/>
      <c r="AR38" s="554"/>
      <c r="AS38" s="555"/>
      <c r="AT38" s="556"/>
      <c r="AU38" s="557" t="n">
        <f aca="false">IF($AZ$3="４週",SUM(P38:AQ38),IF($AZ$3="暦月",SUM(P38:AT38),""))</f>
        <v>0</v>
      </c>
      <c r="AV38" s="557"/>
      <c r="AW38" s="558" t="n">
        <f aca="false">IF($AZ$3="４週",AU38/4,IF($AZ$3="暦月",AU38/($AZ$6/7),""))</f>
        <v>0</v>
      </c>
      <c r="AX38" s="558"/>
      <c r="AY38" s="559"/>
      <c r="AZ38" s="559"/>
      <c r="BA38" s="559"/>
      <c r="BB38" s="559"/>
      <c r="BC38" s="559"/>
      <c r="BD38" s="559"/>
    </row>
    <row r="39" customFormat="false" ht="39.75" hidden="false" customHeight="true" outlineLevel="0" collapsed="false">
      <c r="B39" s="549" t="n">
        <f aca="false">B38+1</f>
        <v>27</v>
      </c>
      <c r="C39" s="550"/>
      <c r="D39" s="550"/>
      <c r="E39" s="551"/>
      <c r="F39" s="551"/>
      <c r="G39" s="552"/>
      <c r="H39" s="552"/>
      <c r="I39" s="552"/>
      <c r="J39" s="552"/>
      <c r="K39" s="552"/>
      <c r="L39" s="553"/>
      <c r="M39" s="553"/>
      <c r="N39" s="553"/>
      <c r="O39" s="553"/>
      <c r="P39" s="554"/>
      <c r="Q39" s="555"/>
      <c r="R39" s="555"/>
      <c r="S39" s="555"/>
      <c r="T39" s="555"/>
      <c r="U39" s="555"/>
      <c r="V39" s="556"/>
      <c r="W39" s="554"/>
      <c r="X39" s="555"/>
      <c r="Y39" s="555"/>
      <c r="Z39" s="555"/>
      <c r="AA39" s="555"/>
      <c r="AB39" s="555"/>
      <c r="AC39" s="556"/>
      <c r="AD39" s="554"/>
      <c r="AE39" s="555"/>
      <c r="AF39" s="555"/>
      <c r="AG39" s="555"/>
      <c r="AH39" s="555"/>
      <c r="AI39" s="555"/>
      <c r="AJ39" s="556"/>
      <c r="AK39" s="554"/>
      <c r="AL39" s="555"/>
      <c r="AM39" s="555"/>
      <c r="AN39" s="555"/>
      <c r="AO39" s="555"/>
      <c r="AP39" s="555"/>
      <c r="AQ39" s="556"/>
      <c r="AR39" s="554"/>
      <c r="AS39" s="555"/>
      <c r="AT39" s="556"/>
      <c r="AU39" s="557" t="n">
        <f aca="false">IF($AZ$3="４週",SUM(P39:AQ39),IF($AZ$3="暦月",SUM(P39:AT39),""))</f>
        <v>0</v>
      </c>
      <c r="AV39" s="557"/>
      <c r="AW39" s="558" t="n">
        <f aca="false">IF($AZ$3="４週",AU39/4,IF($AZ$3="暦月",AU39/($AZ$6/7),""))</f>
        <v>0</v>
      </c>
      <c r="AX39" s="558"/>
      <c r="AY39" s="559"/>
      <c r="AZ39" s="559"/>
      <c r="BA39" s="559"/>
      <c r="BB39" s="559"/>
      <c r="BC39" s="559"/>
      <c r="BD39" s="559"/>
    </row>
    <row r="40" customFormat="false" ht="39.75" hidden="false" customHeight="true" outlineLevel="0" collapsed="false">
      <c r="B40" s="549" t="n">
        <f aca="false">B39+1</f>
        <v>28</v>
      </c>
      <c r="C40" s="550"/>
      <c r="D40" s="550"/>
      <c r="E40" s="551"/>
      <c r="F40" s="551"/>
      <c r="G40" s="552"/>
      <c r="H40" s="552"/>
      <c r="I40" s="552"/>
      <c r="J40" s="552"/>
      <c r="K40" s="552"/>
      <c r="L40" s="553"/>
      <c r="M40" s="553"/>
      <c r="N40" s="553"/>
      <c r="O40" s="553"/>
      <c r="P40" s="622"/>
      <c r="Q40" s="623"/>
      <c r="R40" s="623"/>
      <c r="S40" s="623"/>
      <c r="T40" s="623"/>
      <c r="U40" s="623"/>
      <c r="V40" s="624"/>
      <c r="W40" s="622"/>
      <c r="X40" s="623"/>
      <c r="Y40" s="623"/>
      <c r="Z40" s="623"/>
      <c r="AA40" s="623"/>
      <c r="AB40" s="623"/>
      <c r="AC40" s="624"/>
      <c r="AD40" s="622"/>
      <c r="AE40" s="623"/>
      <c r="AF40" s="623"/>
      <c r="AG40" s="623"/>
      <c r="AH40" s="623"/>
      <c r="AI40" s="623"/>
      <c r="AJ40" s="624"/>
      <c r="AK40" s="622"/>
      <c r="AL40" s="623"/>
      <c r="AM40" s="623"/>
      <c r="AN40" s="623"/>
      <c r="AO40" s="623"/>
      <c r="AP40" s="623"/>
      <c r="AQ40" s="624"/>
      <c r="AR40" s="622"/>
      <c r="AS40" s="623"/>
      <c r="AT40" s="624"/>
      <c r="AU40" s="557" t="n">
        <f aca="false">IF($AZ$3="４週",SUM(P40:AQ40),IF($AZ$3="暦月",SUM(P40:AT40),""))</f>
        <v>0</v>
      </c>
      <c r="AV40" s="557"/>
      <c r="AW40" s="558" t="n">
        <f aca="false">IF($AZ$3="４週",AU40/4,IF($AZ$3="暦月",AU40/($AZ$6/7),""))</f>
        <v>0</v>
      </c>
      <c r="AX40" s="558"/>
      <c r="AY40" s="559"/>
      <c r="AZ40" s="559"/>
      <c r="BA40" s="559"/>
      <c r="BB40" s="559"/>
      <c r="BC40" s="559"/>
      <c r="BD40" s="559"/>
    </row>
    <row r="41" customFormat="false" ht="39.75" hidden="false" customHeight="true" outlineLevel="0" collapsed="false">
      <c r="B41" s="549" t="n">
        <f aca="false">B40+1</f>
        <v>29</v>
      </c>
      <c r="C41" s="550"/>
      <c r="D41" s="550"/>
      <c r="E41" s="551"/>
      <c r="F41" s="551"/>
      <c r="G41" s="552"/>
      <c r="H41" s="552"/>
      <c r="I41" s="552"/>
      <c r="J41" s="552"/>
      <c r="K41" s="552"/>
      <c r="L41" s="553"/>
      <c r="M41" s="553"/>
      <c r="N41" s="553"/>
      <c r="O41" s="553"/>
      <c r="P41" s="554"/>
      <c r="Q41" s="555"/>
      <c r="R41" s="555"/>
      <c r="S41" s="555"/>
      <c r="T41" s="555"/>
      <c r="U41" s="555"/>
      <c r="V41" s="556"/>
      <c r="W41" s="554"/>
      <c r="X41" s="555"/>
      <c r="Y41" s="555"/>
      <c r="Z41" s="555"/>
      <c r="AA41" s="555"/>
      <c r="AB41" s="555"/>
      <c r="AC41" s="556"/>
      <c r="AD41" s="554"/>
      <c r="AE41" s="555"/>
      <c r="AF41" s="555"/>
      <c r="AG41" s="555"/>
      <c r="AH41" s="555"/>
      <c r="AI41" s="555"/>
      <c r="AJ41" s="556"/>
      <c r="AK41" s="554"/>
      <c r="AL41" s="555"/>
      <c r="AM41" s="555"/>
      <c r="AN41" s="555"/>
      <c r="AO41" s="555"/>
      <c r="AP41" s="555"/>
      <c r="AQ41" s="556"/>
      <c r="AR41" s="554"/>
      <c r="AS41" s="555"/>
      <c r="AT41" s="556"/>
      <c r="AU41" s="557" t="n">
        <f aca="false">IF($AZ$3="４週",SUM(P41:AQ41),IF($AZ$3="暦月",SUM(P41:AT41),""))</f>
        <v>0</v>
      </c>
      <c r="AV41" s="557"/>
      <c r="AW41" s="558" t="n">
        <f aca="false">IF($AZ$3="４週",AU41/4,IF($AZ$3="暦月",AU41/($AZ$6/7),""))</f>
        <v>0</v>
      </c>
      <c r="AX41" s="558"/>
      <c r="AY41" s="559"/>
      <c r="AZ41" s="559"/>
      <c r="BA41" s="559"/>
      <c r="BB41" s="559"/>
      <c r="BC41" s="559"/>
      <c r="BD41" s="559"/>
    </row>
    <row r="42" customFormat="false" ht="39.75" hidden="false" customHeight="true" outlineLevel="0" collapsed="false">
      <c r="B42" s="549" t="n">
        <f aca="false">B41+1</f>
        <v>30</v>
      </c>
      <c r="C42" s="550"/>
      <c r="D42" s="550"/>
      <c r="E42" s="551"/>
      <c r="F42" s="551"/>
      <c r="G42" s="552"/>
      <c r="H42" s="552"/>
      <c r="I42" s="552"/>
      <c r="J42" s="552"/>
      <c r="K42" s="552"/>
      <c r="L42" s="553"/>
      <c r="M42" s="553"/>
      <c r="N42" s="553"/>
      <c r="O42" s="553"/>
      <c r="P42" s="554"/>
      <c r="Q42" s="555"/>
      <c r="R42" s="555"/>
      <c r="S42" s="555"/>
      <c r="T42" s="555"/>
      <c r="U42" s="555"/>
      <c r="V42" s="556"/>
      <c r="W42" s="554"/>
      <c r="X42" s="555"/>
      <c r="Y42" s="555"/>
      <c r="Z42" s="555"/>
      <c r="AA42" s="555"/>
      <c r="AB42" s="555"/>
      <c r="AC42" s="556"/>
      <c r="AD42" s="554"/>
      <c r="AE42" s="555"/>
      <c r="AF42" s="555"/>
      <c r="AG42" s="555"/>
      <c r="AH42" s="555"/>
      <c r="AI42" s="555"/>
      <c r="AJ42" s="556"/>
      <c r="AK42" s="554"/>
      <c r="AL42" s="555"/>
      <c r="AM42" s="555"/>
      <c r="AN42" s="555"/>
      <c r="AO42" s="555"/>
      <c r="AP42" s="555"/>
      <c r="AQ42" s="556"/>
      <c r="AR42" s="554"/>
      <c r="AS42" s="555"/>
      <c r="AT42" s="556"/>
      <c r="AU42" s="557" t="n">
        <f aca="false">IF($AZ$3="４週",SUM(P42:AQ42),IF($AZ$3="暦月",SUM(P42:AT42),""))</f>
        <v>0</v>
      </c>
      <c r="AV42" s="557"/>
      <c r="AW42" s="558" t="n">
        <f aca="false">IF($AZ$3="４週",AU42/4,IF($AZ$3="暦月",AU42/($AZ$6/7),""))</f>
        <v>0</v>
      </c>
      <c r="AX42" s="558"/>
      <c r="AY42" s="559"/>
      <c r="AZ42" s="559"/>
      <c r="BA42" s="559"/>
      <c r="BB42" s="559"/>
      <c r="BC42" s="559"/>
      <c r="BD42" s="559"/>
    </row>
    <row r="43" customFormat="false" ht="39.75" hidden="false" customHeight="true" outlineLevel="0" collapsed="false">
      <c r="B43" s="549" t="n">
        <f aca="false">B42+1</f>
        <v>31</v>
      </c>
      <c r="C43" s="550"/>
      <c r="D43" s="550"/>
      <c r="E43" s="551"/>
      <c r="F43" s="551"/>
      <c r="G43" s="552"/>
      <c r="H43" s="552"/>
      <c r="I43" s="552"/>
      <c r="J43" s="552"/>
      <c r="K43" s="552"/>
      <c r="L43" s="553"/>
      <c r="M43" s="553"/>
      <c r="N43" s="553"/>
      <c r="O43" s="553"/>
      <c r="P43" s="554"/>
      <c r="Q43" s="555"/>
      <c r="R43" s="555"/>
      <c r="S43" s="555"/>
      <c r="T43" s="555"/>
      <c r="U43" s="555"/>
      <c r="V43" s="556"/>
      <c r="W43" s="554"/>
      <c r="X43" s="555"/>
      <c r="Y43" s="555"/>
      <c r="Z43" s="555"/>
      <c r="AA43" s="555"/>
      <c r="AB43" s="555"/>
      <c r="AC43" s="556"/>
      <c r="AD43" s="554"/>
      <c r="AE43" s="555"/>
      <c r="AF43" s="555"/>
      <c r="AG43" s="555"/>
      <c r="AH43" s="555"/>
      <c r="AI43" s="555"/>
      <c r="AJ43" s="556"/>
      <c r="AK43" s="554"/>
      <c r="AL43" s="555"/>
      <c r="AM43" s="555"/>
      <c r="AN43" s="555"/>
      <c r="AO43" s="555"/>
      <c r="AP43" s="555"/>
      <c r="AQ43" s="556"/>
      <c r="AR43" s="554"/>
      <c r="AS43" s="555"/>
      <c r="AT43" s="556"/>
      <c r="AU43" s="557" t="n">
        <f aca="false">IF($AZ$3="４週",SUM(P43:AQ43),IF($AZ$3="暦月",SUM(P43:AT43),""))</f>
        <v>0</v>
      </c>
      <c r="AV43" s="557"/>
      <c r="AW43" s="558" t="n">
        <f aca="false">IF($AZ$3="４週",AU43/4,IF($AZ$3="暦月",AU43/($AZ$6/7),""))</f>
        <v>0</v>
      </c>
      <c r="AX43" s="558"/>
      <c r="AY43" s="559"/>
      <c r="AZ43" s="559"/>
      <c r="BA43" s="559"/>
      <c r="BB43" s="559"/>
      <c r="BC43" s="559"/>
      <c r="BD43" s="559"/>
    </row>
    <row r="44" customFormat="false" ht="39.75" hidden="false" customHeight="true" outlineLevel="0" collapsed="false">
      <c r="B44" s="549" t="n">
        <f aca="false">B43+1</f>
        <v>32</v>
      </c>
      <c r="C44" s="550"/>
      <c r="D44" s="550"/>
      <c r="E44" s="551"/>
      <c r="F44" s="551"/>
      <c r="G44" s="552"/>
      <c r="H44" s="552"/>
      <c r="I44" s="552"/>
      <c r="J44" s="552"/>
      <c r="K44" s="552"/>
      <c r="L44" s="553"/>
      <c r="M44" s="553"/>
      <c r="N44" s="553"/>
      <c r="O44" s="553"/>
      <c r="P44" s="554"/>
      <c r="Q44" s="555"/>
      <c r="R44" s="555"/>
      <c r="S44" s="555"/>
      <c r="T44" s="555"/>
      <c r="U44" s="555"/>
      <c r="V44" s="556"/>
      <c r="W44" s="554"/>
      <c r="X44" s="555"/>
      <c r="Y44" s="555"/>
      <c r="Z44" s="555"/>
      <c r="AA44" s="555"/>
      <c r="AB44" s="555"/>
      <c r="AC44" s="556"/>
      <c r="AD44" s="554"/>
      <c r="AE44" s="555"/>
      <c r="AF44" s="555"/>
      <c r="AG44" s="555"/>
      <c r="AH44" s="555"/>
      <c r="AI44" s="555"/>
      <c r="AJ44" s="556"/>
      <c r="AK44" s="554"/>
      <c r="AL44" s="555"/>
      <c r="AM44" s="555"/>
      <c r="AN44" s="555"/>
      <c r="AO44" s="555"/>
      <c r="AP44" s="555"/>
      <c r="AQ44" s="556"/>
      <c r="AR44" s="554"/>
      <c r="AS44" s="555"/>
      <c r="AT44" s="556"/>
      <c r="AU44" s="557" t="n">
        <f aca="false">IF($AZ$3="４週",SUM(P44:AQ44),IF($AZ$3="暦月",SUM(P44:AT44),""))</f>
        <v>0</v>
      </c>
      <c r="AV44" s="557"/>
      <c r="AW44" s="558" t="n">
        <f aca="false">IF($AZ$3="４週",AU44/4,IF($AZ$3="暦月",AU44/($AZ$6/7),""))</f>
        <v>0</v>
      </c>
      <c r="AX44" s="558"/>
      <c r="AY44" s="559"/>
      <c r="AZ44" s="559"/>
      <c r="BA44" s="559"/>
      <c r="BB44" s="559"/>
      <c r="BC44" s="559"/>
      <c r="BD44" s="559"/>
    </row>
    <row r="45" customFormat="false" ht="39.75" hidden="false" customHeight="true" outlineLevel="0" collapsed="false">
      <c r="B45" s="549" t="n">
        <f aca="false">B44+1</f>
        <v>33</v>
      </c>
      <c r="C45" s="550"/>
      <c r="D45" s="550"/>
      <c r="E45" s="551"/>
      <c r="F45" s="551"/>
      <c r="G45" s="552"/>
      <c r="H45" s="552"/>
      <c r="I45" s="552"/>
      <c r="J45" s="552"/>
      <c r="K45" s="552"/>
      <c r="L45" s="553"/>
      <c r="M45" s="553"/>
      <c r="N45" s="553"/>
      <c r="O45" s="553"/>
      <c r="P45" s="554"/>
      <c r="Q45" s="555"/>
      <c r="R45" s="555"/>
      <c r="S45" s="555"/>
      <c r="T45" s="555"/>
      <c r="U45" s="555"/>
      <c r="V45" s="556"/>
      <c r="W45" s="554"/>
      <c r="X45" s="555"/>
      <c r="Y45" s="555"/>
      <c r="Z45" s="555"/>
      <c r="AA45" s="555"/>
      <c r="AB45" s="555"/>
      <c r="AC45" s="556"/>
      <c r="AD45" s="554"/>
      <c r="AE45" s="555"/>
      <c r="AF45" s="555"/>
      <c r="AG45" s="555"/>
      <c r="AH45" s="555"/>
      <c r="AI45" s="555"/>
      <c r="AJ45" s="556"/>
      <c r="AK45" s="554"/>
      <c r="AL45" s="555"/>
      <c r="AM45" s="555"/>
      <c r="AN45" s="555"/>
      <c r="AO45" s="555"/>
      <c r="AP45" s="555"/>
      <c r="AQ45" s="556"/>
      <c r="AR45" s="554"/>
      <c r="AS45" s="555"/>
      <c r="AT45" s="556"/>
      <c r="AU45" s="557" t="n">
        <f aca="false">IF($AZ$3="４週",SUM(P45:AQ45),IF($AZ$3="暦月",SUM(P45:AT45),""))</f>
        <v>0</v>
      </c>
      <c r="AV45" s="557"/>
      <c r="AW45" s="558" t="n">
        <f aca="false">IF($AZ$3="４週",AU45/4,IF($AZ$3="暦月",AU45/($AZ$6/7),""))</f>
        <v>0</v>
      </c>
      <c r="AX45" s="558"/>
      <c r="AY45" s="559"/>
      <c r="AZ45" s="559"/>
      <c r="BA45" s="559"/>
      <c r="BB45" s="559"/>
      <c r="BC45" s="559"/>
      <c r="BD45" s="559"/>
    </row>
    <row r="46" customFormat="false" ht="39.75" hidden="false" customHeight="true" outlineLevel="0" collapsed="false">
      <c r="B46" s="549" t="n">
        <f aca="false">B45+1</f>
        <v>34</v>
      </c>
      <c r="C46" s="550"/>
      <c r="D46" s="550"/>
      <c r="E46" s="551"/>
      <c r="F46" s="551"/>
      <c r="G46" s="552"/>
      <c r="H46" s="552"/>
      <c r="I46" s="552"/>
      <c r="J46" s="552"/>
      <c r="K46" s="552"/>
      <c r="L46" s="553"/>
      <c r="M46" s="553"/>
      <c r="N46" s="553"/>
      <c r="O46" s="553"/>
      <c r="P46" s="554"/>
      <c r="Q46" s="555"/>
      <c r="R46" s="555"/>
      <c r="S46" s="555"/>
      <c r="T46" s="555"/>
      <c r="U46" s="555"/>
      <c r="V46" s="556"/>
      <c r="W46" s="554"/>
      <c r="X46" s="555"/>
      <c r="Y46" s="555"/>
      <c r="Z46" s="555"/>
      <c r="AA46" s="555"/>
      <c r="AB46" s="555"/>
      <c r="AC46" s="556"/>
      <c r="AD46" s="554"/>
      <c r="AE46" s="555"/>
      <c r="AF46" s="555"/>
      <c r="AG46" s="555"/>
      <c r="AH46" s="555"/>
      <c r="AI46" s="555"/>
      <c r="AJ46" s="556"/>
      <c r="AK46" s="554"/>
      <c r="AL46" s="555"/>
      <c r="AM46" s="555"/>
      <c r="AN46" s="555"/>
      <c r="AO46" s="555"/>
      <c r="AP46" s="555"/>
      <c r="AQ46" s="556"/>
      <c r="AR46" s="554"/>
      <c r="AS46" s="555"/>
      <c r="AT46" s="556"/>
      <c r="AU46" s="557" t="n">
        <f aca="false">IF($AZ$3="４週",SUM(P46:AQ46),IF($AZ$3="暦月",SUM(P46:AT46),""))</f>
        <v>0</v>
      </c>
      <c r="AV46" s="557"/>
      <c r="AW46" s="558" t="n">
        <f aca="false">IF($AZ$3="４週",AU46/4,IF($AZ$3="暦月",AU46/($AZ$6/7),""))</f>
        <v>0</v>
      </c>
      <c r="AX46" s="558"/>
      <c r="AY46" s="559"/>
      <c r="AZ46" s="559"/>
      <c r="BA46" s="559"/>
      <c r="BB46" s="559"/>
      <c r="BC46" s="559"/>
      <c r="BD46" s="559"/>
    </row>
    <row r="47" customFormat="false" ht="39.75" hidden="false" customHeight="true" outlineLevel="0" collapsed="false">
      <c r="B47" s="549" t="n">
        <f aca="false">B46+1</f>
        <v>35</v>
      </c>
      <c r="C47" s="550"/>
      <c r="D47" s="550"/>
      <c r="E47" s="551"/>
      <c r="F47" s="551"/>
      <c r="G47" s="552"/>
      <c r="H47" s="552"/>
      <c r="I47" s="552"/>
      <c r="J47" s="552"/>
      <c r="K47" s="552"/>
      <c r="L47" s="553"/>
      <c r="M47" s="553"/>
      <c r="N47" s="553"/>
      <c r="O47" s="553"/>
      <c r="P47" s="554"/>
      <c r="Q47" s="555"/>
      <c r="R47" s="555"/>
      <c r="S47" s="555"/>
      <c r="T47" s="555"/>
      <c r="U47" s="555"/>
      <c r="V47" s="556"/>
      <c r="W47" s="554"/>
      <c r="X47" s="555"/>
      <c r="Y47" s="555"/>
      <c r="Z47" s="555"/>
      <c r="AA47" s="555"/>
      <c r="AB47" s="555"/>
      <c r="AC47" s="556"/>
      <c r="AD47" s="554"/>
      <c r="AE47" s="555"/>
      <c r="AF47" s="555"/>
      <c r="AG47" s="555"/>
      <c r="AH47" s="555"/>
      <c r="AI47" s="555"/>
      <c r="AJ47" s="556"/>
      <c r="AK47" s="554"/>
      <c r="AL47" s="555"/>
      <c r="AM47" s="555"/>
      <c r="AN47" s="555"/>
      <c r="AO47" s="555"/>
      <c r="AP47" s="555"/>
      <c r="AQ47" s="556"/>
      <c r="AR47" s="554"/>
      <c r="AS47" s="555"/>
      <c r="AT47" s="556"/>
      <c r="AU47" s="557" t="n">
        <f aca="false">IF($AZ$3="４週",SUM(P47:AQ47),IF($AZ$3="暦月",SUM(P47:AT47),""))</f>
        <v>0</v>
      </c>
      <c r="AV47" s="557"/>
      <c r="AW47" s="558" t="n">
        <f aca="false">IF($AZ$3="４週",AU47/4,IF($AZ$3="暦月",AU47/($AZ$6/7),""))</f>
        <v>0</v>
      </c>
      <c r="AX47" s="558"/>
      <c r="AY47" s="559"/>
      <c r="AZ47" s="559"/>
      <c r="BA47" s="559"/>
      <c r="BB47" s="559"/>
      <c r="BC47" s="559"/>
      <c r="BD47" s="559"/>
    </row>
    <row r="48" customFormat="false" ht="39.75" hidden="false" customHeight="true" outlineLevel="0" collapsed="false">
      <c r="B48" s="549" t="n">
        <f aca="false">B47+1</f>
        <v>36</v>
      </c>
      <c r="C48" s="550"/>
      <c r="D48" s="550"/>
      <c r="E48" s="551"/>
      <c r="F48" s="551"/>
      <c r="G48" s="552"/>
      <c r="H48" s="552"/>
      <c r="I48" s="552"/>
      <c r="J48" s="552"/>
      <c r="K48" s="552"/>
      <c r="L48" s="553"/>
      <c r="M48" s="553"/>
      <c r="N48" s="553"/>
      <c r="O48" s="553"/>
      <c r="P48" s="554"/>
      <c r="Q48" s="555"/>
      <c r="R48" s="555"/>
      <c r="S48" s="555"/>
      <c r="T48" s="555"/>
      <c r="U48" s="555"/>
      <c r="V48" s="556"/>
      <c r="W48" s="554"/>
      <c r="X48" s="555"/>
      <c r="Y48" s="555"/>
      <c r="Z48" s="555"/>
      <c r="AA48" s="555"/>
      <c r="AB48" s="555"/>
      <c r="AC48" s="556"/>
      <c r="AD48" s="554"/>
      <c r="AE48" s="555"/>
      <c r="AF48" s="555"/>
      <c r="AG48" s="555"/>
      <c r="AH48" s="555"/>
      <c r="AI48" s="555"/>
      <c r="AJ48" s="556"/>
      <c r="AK48" s="554"/>
      <c r="AL48" s="555"/>
      <c r="AM48" s="555"/>
      <c r="AN48" s="555"/>
      <c r="AO48" s="555"/>
      <c r="AP48" s="555"/>
      <c r="AQ48" s="556"/>
      <c r="AR48" s="554"/>
      <c r="AS48" s="555"/>
      <c r="AT48" s="556"/>
      <c r="AU48" s="557" t="n">
        <f aca="false">IF($AZ$3="４週",SUM(P48:AQ48),IF($AZ$3="暦月",SUM(P48:AT48),""))</f>
        <v>0</v>
      </c>
      <c r="AV48" s="557"/>
      <c r="AW48" s="558" t="n">
        <f aca="false">IF($AZ$3="４週",AU48/4,IF($AZ$3="暦月",AU48/($AZ$6/7),""))</f>
        <v>0</v>
      </c>
      <c r="AX48" s="558"/>
      <c r="AY48" s="559"/>
      <c r="AZ48" s="559"/>
      <c r="BA48" s="559"/>
      <c r="BB48" s="559"/>
      <c r="BC48" s="559"/>
      <c r="BD48" s="559"/>
    </row>
    <row r="49" customFormat="false" ht="39.75" hidden="false" customHeight="true" outlineLevel="0" collapsed="false">
      <c r="B49" s="549" t="n">
        <f aca="false">B48+1</f>
        <v>37</v>
      </c>
      <c r="C49" s="550"/>
      <c r="D49" s="550"/>
      <c r="E49" s="551"/>
      <c r="F49" s="551"/>
      <c r="G49" s="552"/>
      <c r="H49" s="552"/>
      <c r="I49" s="552"/>
      <c r="J49" s="552"/>
      <c r="K49" s="552"/>
      <c r="L49" s="553"/>
      <c r="M49" s="553"/>
      <c r="N49" s="553"/>
      <c r="O49" s="553"/>
      <c r="P49" s="554"/>
      <c r="Q49" s="555"/>
      <c r="R49" s="555"/>
      <c r="S49" s="555"/>
      <c r="T49" s="555"/>
      <c r="U49" s="555"/>
      <c r="V49" s="556"/>
      <c r="W49" s="554"/>
      <c r="X49" s="555"/>
      <c r="Y49" s="555"/>
      <c r="Z49" s="555"/>
      <c r="AA49" s="555"/>
      <c r="AB49" s="555"/>
      <c r="AC49" s="556"/>
      <c r="AD49" s="554"/>
      <c r="AE49" s="555"/>
      <c r="AF49" s="555"/>
      <c r="AG49" s="555"/>
      <c r="AH49" s="555"/>
      <c r="AI49" s="555"/>
      <c r="AJ49" s="556"/>
      <c r="AK49" s="554"/>
      <c r="AL49" s="555"/>
      <c r="AM49" s="555"/>
      <c r="AN49" s="555"/>
      <c r="AO49" s="555"/>
      <c r="AP49" s="555"/>
      <c r="AQ49" s="556"/>
      <c r="AR49" s="554"/>
      <c r="AS49" s="555"/>
      <c r="AT49" s="556"/>
      <c r="AU49" s="557" t="n">
        <f aca="false">IF($AZ$3="４週",SUM(P49:AQ49),IF($AZ$3="暦月",SUM(P49:AT49),""))</f>
        <v>0</v>
      </c>
      <c r="AV49" s="557"/>
      <c r="AW49" s="558" t="n">
        <f aca="false">IF($AZ$3="４週",AU49/4,IF($AZ$3="暦月",AU49/($AZ$6/7),""))</f>
        <v>0</v>
      </c>
      <c r="AX49" s="558"/>
      <c r="AY49" s="559"/>
      <c r="AZ49" s="559"/>
      <c r="BA49" s="559"/>
      <c r="BB49" s="559"/>
      <c r="BC49" s="559"/>
      <c r="BD49" s="559"/>
    </row>
    <row r="50" customFormat="false" ht="39.75" hidden="false" customHeight="true" outlineLevel="0" collapsed="false">
      <c r="B50" s="549" t="n">
        <f aca="false">B49+1</f>
        <v>38</v>
      </c>
      <c r="C50" s="550"/>
      <c r="D50" s="550"/>
      <c r="E50" s="551"/>
      <c r="F50" s="551"/>
      <c r="G50" s="552"/>
      <c r="H50" s="552"/>
      <c r="I50" s="552"/>
      <c r="J50" s="552"/>
      <c r="K50" s="552"/>
      <c r="L50" s="553"/>
      <c r="M50" s="553"/>
      <c r="N50" s="553"/>
      <c r="O50" s="553"/>
      <c r="P50" s="554"/>
      <c r="Q50" s="555"/>
      <c r="R50" s="555"/>
      <c r="S50" s="555"/>
      <c r="T50" s="555"/>
      <c r="U50" s="555"/>
      <c r="V50" s="556"/>
      <c r="W50" s="554"/>
      <c r="X50" s="555"/>
      <c r="Y50" s="555"/>
      <c r="Z50" s="555"/>
      <c r="AA50" s="555"/>
      <c r="AB50" s="555"/>
      <c r="AC50" s="556"/>
      <c r="AD50" s="554"/>
      <c r="AE50" s="555"/>
      <c r="AF50" s="555"/>
      <c r="AG50" s="555"/>
      <c r="AH50" s="555"/>
      <c r="AI50" s="555"/>
      <c r="AJ50" s="556"/>
      <c r="AK50" s="554"/>
      <c r="AL50" s="555"/>
      <c r="AM50" s="555"/>
      <c r="AN50" s="555"/>
      <c r="AO50" s="555"/>
      <c r="AP50" s="555"/>
      <c r="AQ50" s="556"/>
      <c r="AR50" s="554"/>
      <c r="AS50" s="555"/>
      <c r="AT50" s="556"/>
      <c r="AU50" s="557" t="n">
        <f aca="false">IF($AZ$3="４週",SUM(P50:AQ50),IF($AZ$3="暦月",SUM(P50:AT50),""))</f>
        <v>0</v>
      </c>
      <c r="AV50" s="557"/>
      <c r="AW50" s="558" t="n">
        <f aca="false">IF($AZ$3="４週",AU50/4,IF($AZ$3="暦月",AU50/($AZ$6/7),""))</f>
        <v>0</v>
      </c>
      <c r="AX50" s="558"/>
      <c r="AY50" s="559"/>
      <c r="AZ50" s="559"/>
      <c r="BA50" s="559"/>
      <c r="BB50" s="559"/>
      <c r="BC50" s="559"/>
      <c r="BD50" s="559"/>
    </row>
    <row r="51" customFormat="false" ht="39.75" hidden="false" customHeight="true" outlineLevel="0" collapsed="false">
      <c r="B51" s="549" t="n">
        <f aca="false">B50+1</f>
        <v>39</v>
      </c>
      <c r="C51" s="550"/>
      <c r="D51" s="550"/>
      <c r="E51" s="551"/>
      <c r="F51" s="551"/>
      <c r="G51" s="552"/>
      <c r="H51" s="552"/>
      <c r="I51" s="552"/>
      <c r="J51" s="552"/>
      <c r="K51" s="552"/>
      <c r="L51" s="553"/>
      <c r="M51" s="553"/>
      <c r="N51" s="553"/>
      <c r="O51" s="553"/>
      <c r="P51" s="554"/>
      <c r="Q51" s="555"/>
      <c r="R51" s="555"/>
      <c r="S51" s="555"/>
      <c r="T51" s="555"/>
      <c r="U51" s="555"/>
      <c r="V51" s="556"/>
      <c r="W51" s="554"/>
      <c r="X51" s="555"/>
      <c r="Y51" s="555"/>
      <c r="Z51" s="555"/>
      <c r="AA51" s="555"/>
      <c r="AB51" s="555"/>
      <c r="AC51" s="556"/>
      <c r="AD51" s="554"/>
      <c r="AE51" s="555"/>
      <c r="AF51" s="555"/>
      <c r="AG51" s="555"/>
      <c r="AH51" s="555"/>
      <c r="AI51" s="555"/>
      <c r="AJ51" s="556"/>
      <c r="AK51" s="554"/>
      <c r="AL51" s="555"/>
      <c r="AM51" s="555"/>
      <c r="AN51" s="555"/>
      <c r="AO51" s="555"/>
      <c r="AP51" s="555"/>
      <c r="AQ51" s="556"/>
      <c r="AR51" s="554"/>
      <c r="AS51" s="555"/>
      <c r="AT51" s="556"/>
      <c r="AU51" s="557" t="n">
        <f aca="false">IF($AZ$3="４週",SUM(P51:AQ51),IF($AZ$3="暦月",SUM(P51:AT51),""))</f>
        <v>0</v>
      </c>
      <c r="AV51" s="557"/>
      <c r="AW51" s="558" t="n">
        <f aca="false">IF($AZ$3="４週",AU51/4,IF($AZ$3="暦月",AU51/($AZ$6/7),""))</f>
        <v>0</v>
      </c>
      <c r="AX51" s="558"/>
      <c r="AY51" s="559"/>
      <c r="AZ51" s="559"/>
      <c r="BA51" s="559"/>
      <c r="BB51" s="559"/>
      <c r="BC51" s="559"/>
      <c r="BD51" s="559"/>
    </row>
    <row r="52" customFormat="false" ht="39.75" hidden="false" customHeight="true" outlineLevel="0" collapsed="false">
      <c r="B52" s="549" t="n">
        <f aca="false">B51+1</f>
        <v>40</v>
      </c>
      <c r="C52" s="550"/>
      <c r="D52" s="550"/>
      <c r="E52" s="551"/>
      <c r="F52" s="551"/>
      <c r="G52" s="552"/>
      <c r="H52" s="552"/>
      <c r="I52" s="552"/>
      <c r="J52" s="552"/>
      <c r="K52" s="552"/>
      <c r="L52" s="553"/>
      <c r="M52" s="553"/>
      <c r="N52" s="553"/>
      <c r="O52" s="553"/>
      <c r="P52" s="554"/>
      <c r="Q52" s="555"/>
      <c r="R52" s="555"/>
      <c r="S52" s="555"/>
      <c r="T52" s="555"/>
      <c r="U52" s="555"/>
      <c r="V52" s="556"/>
      <c r="W52" s="554"/>
      <c r="X52" s="555"/>
      <c r="Y52" s="555"/>
      <c r="Z52" s="555"/>
      <c r="AA52" s="555"/>
      <c r="AB52" s="555"/>
      <c r="AC52" s="556"/>
      <c r="AD52" s="554"/>
      <c r="AE52" s="555"/>
      <c r="AF52" s="555"/>
      <c r="AG52" s="555"/>
      <c r="AH52" s="555"/>
      <c r="AI52" s="555"/>
      <c r="AJ52" s="556"/>
      <c r="AK52" s="554"/>
      <c r="AL52" s="555"/>
      <c r="AM52" s="555"/>
      <c r="AN52" s="555"/>
      <c r="AO52" s="555"/>
      <c r="AP52" s="555"/>
      <c r="AQ52" s="556"/>
      <c r="AR52" s="554"/>
      <c r="AS52" s="555"/>
      <c r="AT52" s="556"/>
      <c r="AU52" s="557" t="n">
        <f aca="false">IF($AZ$3="４週",SUM(P52:AQ52),IF($AZ$3="暦月",SUM(P52:AT52),""))</f>
        <v>0</v>
      </c>
      <c r="AV52" s="557"/>
      <c r="AW52" s="558" t="n">
        <f aca="false">IF($AZ$3="４週",AU52/4,IF($AZ$3="暦月",AU52/($AZ$6/7),""))</f>
        <v>0</v>
      </c>
      <c r="AX52" s="558"/>
      <c r="AY52" s="559"/>
      <c r="AZ52" s="559"/>
      <c r="BA52" s="559"/>
      <c r="BB52" s="559"/>
      <c r="BC52" s="559"/>
      <c r="BD52" s="559"/>
    </row>
    <row r="53" customFormat="false" ht="39.75" hidden="false" customHeight="true" outlineLevel="0" collapsed="false">
      <c r="B53" s="549" t="n">
        <f aca="false">B52+1</f>
        <v>41</v>
      </c>
      <c r="C53" s="550"/>
      <c r="D53" s="550"/>
      <c r="E53" s="551"/>
      <c r="F53" s="551"/>
      <c r="G53" s="552"/>
      <c r="H53" s="552"/>
      <c r="I53" s="552"/>
      <c r="J53" s="552"/>
      <c r="K53" s="552"/>
      <c r="L53" s="553"/>
      <c r="M53" s="553"/>
      <c r="N53" s="553"/>
      <c r="O53" s="553"/>
      <c r="P53" s="554"/>
      <c r="Q53" s="555"/>
      <c r="R53" s="555"/>
      <c r="S53" s="555"/>
      <c r="T53" s="555"/>
      <c r="U53" s="555"/>
      <c r="V53" s="556"/>
      <c r="W53" s="554"/>
      <c r="X53" s="555"/>
      <c r="Y53" s="555"/>
      <c r="Z53" s="555"/>
      <c r="AA53" s="555"/>
      <c r="AB53" s="555"/>
      <c r="AC53" s="556"/>
      <c r="AD53" s="554"/>
      <c r="AE53" s="555"/>
      <c r="AF53" s="555"/>
      <c r="AG53" s="555"/>
      <c r="AH53" s="555"/>
      <c r="AI53" s="555"/>
      <c r="AJ53" s="556"/>
      <c r="AK53" s="554"/>
      <c r="AL53" s="555"/>
      <c r="AM53" s="555"/>
      <c r="AN53" s="555"/>
      <c r="AO53" s="555"/>
      <c r="AP53" s="555"/>
      <c r="AQ53" s="556"/>
      <c r="AR53" s="554"/>
      <c r="AS53" s="555"/>
      <c r="AT53" s="556"/>
      <c r="AU53" s="557" t="n">
        <f aca="false">IF($AZ$3="４週",SUM(P53:AQ53),IF($AZ$3="暦月",SUM(P53:AT53),""))</f>
        <v>0</v>
      </c>
      <c r="AV53" s="557"/>
      <c r="AW53" s="558" t="n">
        <f aca="false">IF($AZ$3="４週",AU53/4,IF($AZ$3="暦月",AU53/($AZ$6/7),""))</f>
        <v>0</v>
      </c>
      <c r="AX53" s="558"/>
      <c r="AY53" s="559"/>
      <c r="AZ53" s="559"/>
      <c r="BA53" s="559"/>
      <c r="BB53" s="559"/>
      <c r="BC53" s="559"/>
      <c r="BD53" s="559"/>
    </row>
    <row r="54" customFormat="false" ht="39.75" hidden="false" customHeight="true" outlineLevel="0" collapsed="false">
      <c r="B54" s="549" t="n">
        <f aca="false">B53+1</f>
        <v>42</v>
      </c>
      <c r="C54" s="550"/>
      <c r="D54" s="550"/>
      <c r="E54" s="551"/>
      <c r="F54" s="551"/>
      <c r="G54" s="552"/>
      <c r="H54" s="552"/>
      <c r="I54" s="552"/>
      <c r="J54" s="552"/>
      <c r="K54" s="552"/>
      <c r="L54" s="553"/>
      <c r="M54" s="553"/>
      <c r="N54" s="553"/>
      <c r="O54" s="553"/>
      <c r="P54" s="554"/>
      <c r="Q54" s="555"/>
      <c r="R54" s="555"/>
      <c r="S54" s="555"/>
      <c r="T54" s="555"/>
      <c r="U54" s="555"/>
      <c r="V54" s="556"/>
      <c r="W54" s="554"/>
      <c r="X54" s="555"/>
      <c r="Y54" s="555"/>
      <c r="Z54" s="555"/>
      <c r="AA54" s="555"/>
      <c r="AB54" s="555"/>
      <c r="AC54" s="556"/>
      <c r="AD54" s="554"/>
      <c r="AE54" s="555"/>
      <c r="AF54" s="555"/>
      <c r="AG54" s="555"/>
      <c r="AH54" s="555"/>
      <c r="AI54" s="555"/>
      <c r="AJ54" s="556"/>
      <c r="AK54" s="554"/>
      <c r="AL54" s="555"/>
      <c r="AM54" s="555"/>
      <c r="AN54" s="555"/>
      <c r="AO54" s="555"/>
      <c r="AP54" s="555"/>
      <c r="AQ54" s="556"/>
      <c r="AR54" s="554"/>
      <c r="AS54" s="555"/>
      <c r="AT54" s="556"/>
      <c r="AU54" s="557" t="n">
        <f aca="false">IF($AZ$3="４週",SUM(P54:AQ54),IF($AZ$3="暦月",SUM(P54:AT54),""))</f>
        <v>0</v>
      </c>
      <c r="AV54" s="557"/>
      <c r="AW54" s="558" t="n">
        <f aca="false">IF($AZ$3="４週",AU54/4,IF($AZ$3="暦月",AU54/($AZ$6/7),""))</f>
        <v>0</v>
      </c>
      <c r="AX54" s="558"/>
      <c r="AY54" s="559"/>
      <c r="AZ54" s="559"/>
      <c r="BA54" s="559"/>
      <c r="BB54" s="559"/>
      <c r="BC54" s="559"/>
      <c r="BD54" s="559"/>
    </row>
    <row r="55" customFormat="false" ht="39.75" hidden="false" customHeight="true" outlineLevel="0" collapsed="false">
      <c r="B55" s="549" t="n">
        <f aca="false">B54+1</f>
        <v>43</v>
      </c>
      <c r="C55" s="550"/>
      <c r="D55" s="550"/>
      <c r="E55" s="551"/>
      <c r="F55" s="551"/>
      <c r="G55" s="552"/>
      <c r="H55" s="552"/>
      <c r="I55" s="552"/>
      <c r="J55" s="552"/>
      <c r="K55" s="552"/>
      <c r="L55" s="553"/>
      <c r="M55" s="553"/>
      <c r="N55" s="553"/>
      <c r="O55" s="553"/>
      <c r="P55" s="554"/>
      <c r="Q55" s="555"/>
      <c r="R55" s="555"/>
      <c r="S55" s="555"/>
      <c r="T55" s="555"/>
      <c r="U55" s="555"/>
      <c r="V55" s="556"/>
      <c r="W55" s="554"/>
      <c r="X55" s="555"/>
      <c r="Y55" s="555"/>
      <c r="Z55" s="555"/>
      <c r="AA55" s="555"/>
      <c r="AB55" s="555"/>
      <c r="AC55" s="556"/>
      <c r="AD55" s="554"/>
      <c r="AE55" s="555"/>
      <c r="AF55" s="555"/>
      <c r="AG55" s="555"/>
      <c r="AH55" s="555"/>
      <c r="AI55" s="555"/>
      <c r="AJ55" s="556"/>
      <c r="AK55" s="554"/>
      <c r="AL55" s="555"/>
      <c r="AM55" s="555"/>
      <c r="AN55" s="555"/>
      <c r="AO55" s="555"/>
      <c r="AP55" s="555"/>
      <c r="AQ55" s="556"/>
      <c r="AR55" s="554"/>
      <c r="AS55" s="555"/>
      <c r="AT55" s="556"/>
      <c r="AU55" s="557" t="n">
        <f aca="false">IF($AZ$3="４週",SUM(P55:AQ55),IF($AZ$3="暦月",SUM(P55:AT55),""))</f>
        <v>0</v>
      </c>
      <c r="AV55" s="557"/>
      <c r="AW55" s="558" t="n">
        <f aca="false">IF($AZ$3="４週",AU55/4,IF($AZ$3="暦月",AU55/($AZ$6/7),""))</f>
        <v>0</v>
      </c>
      <c r="AX55" s="558"/>
      <c r="AY55" s="559"/>
      <c r="AZ55" s="559"/>
      <c r="BA55" s="559"/>
      <c r="BB55" s="559"/>
      <c r="BC55" s="559"/>
      <c r="BD55" s="559"/>
    </row>
    <row r="56" customFormat="false" ht="39.75" hidden="false" customHeight="true" outlineLevel="0" collapsed="false">
      <c r="B56" s="549" t="n">
        <f aca="false">B55+1</f>
        <v>44</v>
      </c>
      <c r="C56" s="550"/>
      <c r="D56" s="550"/>
      <c r="E56" s="551"/>
      <c r="F56" s="551"/>
      <c r="G56" s="552"/>
      <c r="H56" s="552"/>
      <c r="I56" s="552"/>
      <c r="J56" s="552"/>
      <c r="K56" s="552"/>
      <c r="L56" s="553"/>
      <c r="M56" s="553"/>
      <c r="N56" s="553"/>
      <c r="O56" s="553"/>
      <c r="P56" s="554"/>
      <c r="Q56" s="555"/>
      <c r="R56" s="555"/>
      <c r="S56" s="555"/>
      <c r="T56" s="555"/>
      <c r="U56" s="555"/>
      <c r="V56" s="556"/>
      <c r="W56" s="554"/>
      <c r="X56" s="555"/>
      <c r="Y56" s="555"/>
      <c r="Z56" s="555"/>
      <c r="AA56" s="555"/>
      <c r="AB56" s="555"/>
      <c r="AC56" s="556"/>
      <c r="AD56" s="554"/>
      <c r="AE56" s="555"/>
      <c r="AF56" s="555"/>
      <c r="AG56" s="555"/>
      <c r="AH56" s="555"/>
      <c r="AI56" s="555"/>
      <c r="AJ56" s="556"/>
      <c r="AK56" s="554"/>
      <c r="AL56" s="555"/>
      <c r="AM56" s="555"/>
      <c r="AN56" s="555"/>
      <c r="AO56" s="555"/>
      <c r="AP56" s="555"/>
      <c r="AQ56" s="556"/>
      <c r="AR56" s="554"/>
      <c r="AS56" s="555"/>
      <c r="AT56" s="556"/>
      <c r="AU56" s="557" t="n">
        <f aca="false">IF($AZ$3="４週",SUM(P56:AQ56),IF($AZ$3="暦月",SUM(P56:AT56),""))</f>
        <v>0</v>
      </c>
      <c r="AV56" s="557"/>
      <c r="AW56" s="558" t="n">
        <f aca="false">IF($AZ$3="４週",AU56/4,IF($AZ$3="暦月",AU56/($AZ$6/7),""))</f>
        <v>0</v>
      </c>
      <c r="AX56" s="558"/>
      <c r="AY56" s="559"/>
      <c r="AZ56" s="559"/>
      <c r="BA56" s="559"/>
      <c r="BB56" s="559"/>
      <c r="BC56" s="559"/>
      <c r="BD56" s="559"/>
    </row>
    <row r="57" customFormat="false" ht="39.75" hidden="false" customHeight="true" outlineLevel="0" collapsed="false">
      <c r="B57" s="549" t="n">
        <f aca="false">B56+1</f>
        <v>45</v>
      </c>
      <c r="C57" s="550"/>
      <c r="D57" s="550"/>
      <c r="E57" s="551"/>
      <c r="F57" s="551"/>
      <c r="G57" s="552"/>
      <c r="H57" s="552"/>
      <c r="I57" s="552"/>
      <c r="J57" s="552"/>
      <c r="K57" s="552"/>
      <c r="L57" s="553"/>
      <c r="M57" s="553"/>
      <c r="N57" s="553"/>
      <c r="O57" s="553"/>
      <c r="P57" s="554"/>
      <c r="Q57" s="555"/>
      <c r="R57" s="555"/>
      <c r="S57" s="555"/>
      <c r="T57" s="555"/>
      <c r="U57" s="555"/>
      <c r="V57" s="556"/>
      <c r="W57" s="554"/>
      <c r="X57" s="555"/>
      <c r="Y57" s="555"/>
      <c r="Z57" s="555"/>
      <c r="AA57" s="555"/>
      <c r="AB57" s="555"/>
      <c r="AC57" s="556"/>
      <c r="AD57" s="554"/>
      <c r="AE57" s="555"/>
      <c r="AF57" s="555"/>
      <c r="AG57" s="555"/>
      <c r="AH57" s="555"/>
      <c r="AI57" s="555"/>
      <c r="AJ57" s="556"/>
      <c r="AK57" s="554"/>
      <c r="AL57" s="555"/>
      <c r="AM57" s="555"/>
      <c r="AN57" s="555"/>
      <c r="AO57" s="555"/>
      <c r="AP57" s="555"/>
      <c r="AQ57" s="556"/>
      <c r="AR57" s="554"/>
      <c r="AS57" s="555"/>
      <c r="AT57" s="556"/>
      <c r="AU57" s="557" t="n">
        <f aca="false">IF($AZ$3="４週",SUM(P57:AQ57),IF($AZ$3="暦月",SUM(P57:AT57),""))</f>
        <v>0</v>
      </c>
      <c r="AV57" s="557"/>
      <c r="AW57" s="558" t="n">
        <f aca="false">IF($AZ$3="４週",AU57/4,IF($AZ$3="暦月",AU57/($AZ$6/7),""))</f>
        <v>0</v>
      </c>
      <c r="AX57" s="558"/>
      <c r="AY57" s="559"/>
      <c r="AZ57" s="559"/>
      <c r="BA57" s="559"/>
      <c r="BB57" s="559"/>
      <c r="BC57" s="559"/>
      <c r="BD57" s="559"/>
    </row>
    <row r="58" customFormat="false" ht="39.75" hidden="false" customHeight="true" outlineLevel="0" collapsed="false">
      <c r="B58" s="549" t="n">
        <f aca="false">B57+1</f>
        <v>46</v>
      </c>
      <c r="C58" s="550"/>
      <c r="D58" s="550"/>
      <c r="E58" s="551"/>
      <c r="F58" s="551"/>
      <c r="G58" s="552"/>
      <c r="H58" s="552"/>
      <c r="I58" s="552"/>
      <c r="J58" s="552"/>
      <c r="K58" s="552"/>
      <c r="L58" s="553"/>
      <c r="M58" s="553"/>
      <c r="N58" s="553"/>
      <c r="O58" s="553"/>
      <c r="P58" s="554"/>
      <c r="Q58" s="555"/>
      <c r="R58" s="555"/>
      <c r="S58" s="555"/>
      <c r="T58" s="555"/>
      <c r="U58" s="555"/>
      <c r="V58" s="556"/>
      <c r="W58" s="554"/>
      <c r="X58" s="555"/>
      <c r="Y58" s="555"/>
      <c r="Z58" s="555"/>
      <c r="AA58" s="555"/>
      <c r="AB58" s="555"/>
      <c r="AC58" s="556"/>
      <c r="AD58" s="554"/>
      <c r="AE58" s="555"/>
      <c r="AF58" s="555"/>
      <c r="AG58" s="555"/>
      <c r="AH58" s="555"/>
      <c r="AI58" s="555"/>
      <c r="AJ58" s="556"/>
      <c r="AK58" s="554"/>
      <c r="AL58" s="555"/>
      <c r="AM58" s="555"/>
      <c r="AN58" s="555"/>
      <c r="AO58" s="555"/>
      <c r="AP58" s="555"/>
      <c r="AQ58" s="556"/>
      <c r="AR58" s="554"/>
      <c r="AS58" s="555"/>
      <c r="AT58" s="556"/>
      <c r="AU58" s="557" t="n">
        <f aca="false">IF($AZ$3="４週",SUM(P58:AQ58),IF($AZ$3="暦月",SUM(P58:AT58),""))</f>
        <v>0</v>
      </c>
      <c r="AV58" s="557"/>
      <c r="AW58" s="558" t="n">
        <f aca="false">IF($AZ$3="４週",AU58/4,IF($AZ$3="暦月",AU58/($AZ$6/7),""))</f>
        <v>0</v>
      </c>
      <c r="AX58" s="558"/>
      <c r="AY58" s="559"/>
      <c r="AZ58" s="559"/>
      <c r="BA58" s="559"/>
      <c r="BB58" s="559"/>
      <c r="BC58" s="559"/>
      <c r="BD58" s="559"/>
    </row>
    <row r="59" customFormat="false" ht="39.75" hidden="false" customHeight="true" outlineLevel="0" collapsed="false">
      <c r="B59" s="549" t="n">
        <f aca="false">B58+1</f>
        <v>47</v>
      </c>
      <c r="C59" s="550"/>
      <c r="D59" s="550"/>
      <c r="E59" s="551"/>
      <c r="F59" s="551"/>
      <c r="G59" s="552"/>
      <c r="H59" s="552"/>
      <c r="I59" s="552"/>
      <c r="J59" s="552"/>
      <c r="K59" s="552"/>
      <c r="L59" s="553"/>
      <c r="M59" s="553"/>
      <c r="N59" s="553"/>
      <c r="O59" s="553"/>
      <c r="P59" s="554"/>
      <c r="Q59" s="555"/>
      <c r="R59" s="555"/>
      <c r="S59" s="555"/>
      <c r="T59" s="555"/>
      <c r="U59" s="555"/>
      <c r="V59" s="556"/>
      <c r="W59" s="554"/>
      <c r="X59" s="555"/>
      <c r="Y59" s="555"/>
      <c r="Z59" s="555"/>
      <c r="AA59" s="555"/>
      <c r="AB59" s="555"/>
      <c r="AC59" s="556"/>
      <c r="AD59" s="554"/>
      <c r="AE59" s="555"/>
      <c r="AF59" s="555"/>
      <c r="AG59" s="555"/>
      <c r="AH59" s="555"/>
      <c r="AI59" s="555"/>
      <c r="AJ59" s="556"/>
      <c r="AK59" s="554"/>
      <c r="AL59" s="555"/>
      <c r="AM59" s="555"/>
      <c r="AN59" s="555"/>
      <c r="AO59" s="555"/>
      <c r="AP59" s="555"/>
      <c r="AQ59" s="556"/>
      <c r="AR59" s="554"/>
      <c r="AS59" s="555"/>
      <c r="AT59" s="556"/>
      <c r="AU59" s="557" t="n">
        <f aca="false">IF($AZ$3="４週",SUM(P59:AQ59),IF($AZ$3="暦月",SUM(P59:AT59),""))</f>
        <v>0</v>
      </c>
      <c r="AV59" s="557"/>
      <c r="AW59" s="558" t="n">
        <f aca="false">IF($AZ$3="４週",AU59/4,IF($AZ$3="暦月",AU59/($AZ$6/7),""))</f>
        <v>0</v>
      </c>
      <c r="AX59" s="558"/>
      <c r="AY59" s="559"/>
      <c r="AZ59" s="559"/>
      <c r="BA59" s="559"/>
      <c r="BB59" s="559"/>
      <c r="BC59" s="559"/>
      <c r="BD59" s="559"/>
    </row>
    <row r="60" customFormat="false" ht="39.75" hidden="false" customHeight="true" outlineLevel="0" collapsed="false">
      <c r="B60" s="549" t="n">
        <f aca="false">B59+1</f>
        <v>48</v>
      </c>
      <c r="C60" s="550"/>
      <c r="D60" s="550"/>
      <c r="E60" s="551"/>
      <c r="F60" s="551"/>
      <c r="G60" s="552"/>
      <c r="H60" s="552"/>
      <c r="I60" s="552"/>
      <c r="J60" s="552"/>
      <c r="K60" s="552"/>
      <c r="L60" s="553"/>
      <c r="M60" s="553"/>
      <c r="N60" s="553"/>
      <c r="O60" s="553"/>
      <c r="P60" s="554"/>
      <c r="Q60" s="555"/>
      <c r="R60" s="555"/>
      <c r="S60" s="555"/>
      <c r="T60" s="555"/>
      <c r="U60" s="555"/>
      <c r="V60" s="556"/>
      <c r="W60" s="554"/>
      <c r="X60" s="555"/>
      <c r="Y60" s="555"/>
      <c r="Z60" s="555"/>
      <c r="AA60" s="555"/>
      <c r="AB60" s="555"/>
      <c r="AC60" s="556"/>
      <c r="AD60" s="554"/>
      <c r="AE60" s="555"/>
      <c r="AF60" s="555"/>
      <c r="AG60" s="555"/>
      <c r="AH60" s="555"/>
      <c r="AI60" s="555"/>
      <c r="AJ60" s="556"/>
      <c r="AK60" s="554"/>
      <c r="AL60" s="555"/>
      <c r="AM60" s="555"/>
      <c r="AN60" s="555"/>
      <c r="AO60" s="555"/>
      <c r="AP60" s="555"/>
      <c r="AQ60" s="556"/>
      <c r="AR60" s="554"/>
      <c r="AS60" s="555"/>
      <c r="AT60" s="556"/>
      <c r="AU60" s="557" t="n">
        <f aca="false">IF($AZ$3="４週",SUM(P60:AQ60),IF($AZ$3="暦月",SUM(P60:AT60),""))</f>
        <v>0</v>
      </c>
      <c r="AV60" s="557"/>
      <c r="AW60" s="558" t="n">
        <f aca="false">IF($AZ$3="４週",AU60/4,IF($AZ$3="暦月",AU60/($AZ$6/7),""))</f>
        <v>0</v>
      </c>
      <c r="AX60" s="558"/>
      <c r="AY60" s="559"/>
      <c r="AZ60" s="559"/>
      <c r="BA60" s="559"/>
      <c r="BB60" s="559"/>
      <c r="BC60" s="559"/>
      <c r="BD60" s="559"/>
    </row>
    <row r="61" customFormat="false" ht="39.75" hidden="false" customHeight="true" outlineLevel="0" collapsed="false">
      <c r="B61" s="549" t="n">
        <f aca="false">B60+1</f>
        <v>49</v>
      </c>
      <c r="C61" s="550"/>
      <c r="D61" s="550"/>
      <c r="E61" s="551"/>
      <c r="F61" s="551"/>
      <c r="G61" s="552"/>
      <c r="H61" s="552"/>
      <c r="I61" s="552"/>
      <c r="J61" s="552"/>
      <c r="K61" s="552"/>
      <c r="L61" s="553"/>
      <c r="M61" s="553"/>
      <c r="N61" s="553"/>
      <c r="O61" s="553"/>
      <c r="P61" s="554"/>
      <c r="Q61" s="555"/>
      <c r="R61" s="555"/>
      <c r="S61" s="555"/>
      <c r="T61" s="555"/>
      <c r="U61" s="555"/>
      <c r="V61" s="556"/>
      <c r="W61" s="554"/>
      <c r="X61" s="555"/>
      <c r="Y61" s="555"/>
      <c r="Z61" s="555"/>
      <c r="AA61" s="555"/>
      <c r="AB61" s="555"/>
      <c r="AC61" s="556"/>
      <c r="AD61" s="554"/>
      <c r="AE61" s="555"/>
      <c r="AF61" s="555"/>
      <c r="AG61" s="555"/>
      <c r="AH61" s="555"/>
      <c r="AI61" s="555"/>
      <c r="AJ61" s="556"/>
      <c r="AK61" s="554"/>
      <c r="AL61" s="555"/>
      <c r="AM61" s="555"/>
      <c r="AN61" s="555"/>
      <c r="AO61" s="555"/>
      <c r="AP61" s="555"/>
      <c r="AQ61" s="556"/>
      <c r="AR61" s="554"/>
      <c r="AS61" s="555"/>
      <c r="AT61" s="556"/>
      <c r="AU61" s="557" t="n">
        <f aca="false">IF($AZ$3="４週",SUM(P61:AQ61),IF($AZ$3="暦月",SUM(P61:AT61),""))</f>
        <v>0</v>
      </c>
      <c r="AV61" s="557"/>
      <c r="AW61" s="558" t="n">
        <f aca="false">IF($AZ$3="４週",AU61/4,IF($AZ$3="暦月",AU61/($AZ$6/7),""))</f>
        <v>0</v>
      </c>
      <c r="AX61" s="558"/>
      <c r="AY61" s="559"/>
      <c r="AZ61" s="559"/>
      <c r="BA61" s="559"/>
      <c r="BB61" s="559"/>
      <c r="BC61" s="559"/>
      <c r="BD61" s="559"/>
    </row>
    <row r="62" customFormat="false" ht="39.75" hidden="false" customHeight="true" outlineLevel="0" collapsed="false">
      <c r="B62" s="549" t="n">
        <f aca="false">B61+1</f>
        <v>50</v>
      </c>
      <c r="C62" s="550"/>
      <c r="D62" s="550"/>
      <c r="E62" s="551"/>
      <c r="F62" s="551"/>
      <c r="G62" s="552"/>
      <c r="H62" s="552"/>
      <c r="I62" s="552"/>
      <c r="J62" s="552"/>
      <c r="K62" s="552"/>
      <c r="L62" s="553"/>
      <c r="M62" s="553"/>
      <c r="N62" s="553"/>
      <c r="O62" s="553"/>
      <c r="P62" s="554"/>
      <c r="Q62" s="555"/>
      <c r="R62" s="555"/>
      <c r="S62" s="555"/>
      <c r="T62" s="555"/>
      <c r="U62" s="555"/>
      <c r="V62" s="556"/>
      <c r="W62" s="554"/>
      <c r="X62" s="555"/>
      <c r="Y62" s="555"/>
      <c r="Z62" s="555"/>
      <c r="AA62" s="555"/>
      <c r="AB62" s="555"/>
      <c r="AC62" s="556"/>
      <c r="AD62" s="554"/>
      <c r="AE62" s="555"/>
      <c r="AF62" s="555"/>
      <c r="AG62" s="555"/>
      <c r="AH62" s="555"/>
      <c r="AI62" s="555"/>
      <c r="AJ62" s="556"/>
      <c r="AK62" s="554"/>
      <c r="AL62" s="555"/>
      <c r="AM62" s="555"/>
      <c r="AN62" s="555"/>
      <c r="AO62" s="555"/>
      <c r="AP62" s="555"/>
      <c r="AQ62" s="556"/>
      <c r="AR62" s="554"/>
      <c r="AS62" s="555"/>
      <c r="AT62" s="556"/>
      <c r="AU62" s="557" t="n">
        <f aca="false">IF($AZ$3="４週",SUM(P62:AQ62),IF($AZ$3="暦月",SUM(P62:AT62),""))</f>
        <v>0</v>
      </c>
      <c r="AV62" s="557"/>
      <c r="AW62" s="558" t="n">
        <f aca="false">IF($AZ$3="４週",AU62/4,IF($AZ$3="暦月",AU62/($AZ$6/7),""))</f>
        <v>0</v>
      </c>
      <c r="AX62" s="558"/>
      <c r="AY62" s="559"/>
      <c r="AZ62" s="559"/>
      <c r="BA62" s="559"/>
      <c r="BB62" s="559"/>
      <c r="BC62" s="559"/>
      <c r="BD62" s="559"/>
    </row>
    <row r="63" customFormat="false" ht="39.75" hidden="false" customHeight="true" outlineLevel="0" collapsed="false">
      <c r="B63" s="549" t="n">
        <f aca="false">B62+1</f>
        <v>51</v>
      </c>
      <c r="C63" s="550"/>
      <c r="D63" s="550"/>
      <c r="E63" s="551"/>
      <c r="F63" s="551"/>
      <c r="G63" s="552"/>
      <c r="H63" s="552"/>
      <c r="I63" s="552"/>
      <c r="J63" s="552"/>
      <c r="K63" s="552"/>
      <c r="L63" s="553"/>
      <c r="M63" s="553"/>
      <c r="N63" s="553"/>
      <c r="O63" s="553"/>
      <c r="P63" s="554"/>
      <c r="Q63" s="555"/>
      <c r="R63" s="555"/>
      <c r="S63" s="555"/>
      <c r="T63" s="555"/>
      <c r="U63" s="555"/>
      <c r="V63" s="556"/>
      <c r="W63" s="554"/>
      <c r="X63" s="555"/>
      <c r="Y63" s="555"/>
      <c r="Z63" s="555"/>
      <c r="AA63" s="555"/>
      <c r="AB63" s="555"/>
      <c r="AC63" s="556"/>
      <c r="AD63" s="554"/>
      <c r="AE63" s="555"/>
      <c r="AF63" s="555"/>
      <c r="AG63" s="555"/>
      <c r="AH63" s="555"/>
      <c r="AI63" s="555"/>
      <c r="AJ63" s="556"/>
      <c r="AK63" s="554"/>
      <c r="AL63" s="555"/>
      <c r="AM63" s="555"/>
      <c r="AN63" s="555"/>
      <c r="AO63" s="555"/>
      <c r="AP63" s="555"/>
      <c r="AQ63" s="556"/>
      <c r="AR63" s="554"/>
      <c r="AS63" s="555"/>
      <c r="AT63" s="556"/>
      <c r="AU63" s="557" t="n">
        <f aca="false">IF($AZ$3="４週",SUM(P63:AQ63),IF($AZ$3="暦月",SUM(P63:AT63),""))</f>
        <v>0</v>
      </c>
      <c r="AV63" s="557"/>
      <c r="AW63" s="558" t="n">
        <f aca="false">IF($AZ$3="４週",AU63/4,IF($AZ$3="暦月",AU63/($AZ$6/7),""))</f>
        <v>0</v>
      </c>
      <c r="AX63" s="558"/>
      <c r="AY63" s="559"/>
      <c r="AZ63" s="559"/>
      <c r="BA63" s="559"/>
      <c r="BB63" s="559"/>
      <c r="BC63" s="559"/>
      <c r="BD63" s="559"/>
    </row>
    <row r="64" customFormat="false" ht="39.75" hidden="false" customHeight="true" outlineLevel="0" collapsed="false">
      <c r="B64" s="549" t="n">
        <f aca="false">B63+1</f>
        <v>52</v>
      </c>
      <c r="C64" s="550"/>
      <c r="D64" s="550"/>
      <c r="E64" s="551"/>
      <c r="F64" s="551"/>
      <c r="G64" s="552"/>
      <c r="H64" s="552"/>
      <c r="I64" s="552"/>
      <c r="J64" s="552"/>
      <c r="K64" s="552"/>
      <c r="L64" s="553"/>
      <c r="M64" s="553"/>
      <c r="N64" s="553"/>
      <c r="O64" s="553"/>
      <c r="P64" s="554"/>
      <c r="Q64" s="555"/>
      <c r="R64" s="555"/>
      <c r="S64" s="555"/>
      <c r="T64" s="555"/>
      <c r="U64" s="555"/>
      <c r="V64" s="556"/>
      <c r="W64" s="554"/>
      <c r="X64" s="555"/>
      <c r="Y64" s="555"/>
      <c r="Z64" s="555"/>
      <c r="AA64" s="555"/>
      <c r="AB64" s="555"/>
      <c r="AC64" s="556"/>
      <c r="AD64" s="554"/>
      <c r="AE64" s="555"/>
      <c r="AF64" s="555"/>
      <c r="AG64" s="555"/>
      <c r="AH64" s="555"/>
      <c r="AI64" s="555"/>
      <c r="AJ64" s="556"/>
      <c r="AK64" s="554"/>
      <c r="AL64" s="555"/>
      <c r="AM64" s="555"/>
      <c r="AN64" s="555"/>
      <c r="AO64" s="555"/>
      <c r="AP64" s="555"/>
      <c r="AQ64" s="556"/>
      <c r="AR64" s="554"/>
      <c r="AS64" s="555"/>
      <c r="AT64" s="556"/>
      <c r="AU64" s="557" t="n">
        <f aca="false">IF($AZ$3="４週",SUM(P64:AQ64),IF($AZ$3="暦月",SUM(P64:AT64),""))</f>
        <v>0</v>
      </c>
      <c r="AV64" s="557"/>
      <c r="AW64" s="558" t="n">
        <f aca="false">IF($AZ$3="４週",AU64/4,IF($AZ$3="暦月",AU64/($AZ$6/7),""))</f>
        <v>0</v>
      </c>
      <c r="AX64" s="558"/>
      <c r="AY64" s="559"/>
      <c r="AZ64" s="559"/>
      <c r="BA64" s="559"/>
      <c r="BB64" s="559"/>
      <c r="BC64" s="559"/>
      <c r="BD64" s="559"/>
    </row>
    <row r="65" customFormat="false" ht="39.75" hidden="false" customHeight="true" outlineLevel="0" collapsed="false">
      <c r="B65" s="549" t="n">
        <f aca="false">B64+1</f>
        <v>53</v>
      </c>
      <c r="C65" s="550"/>
      <c r="D65" s="550"/>
      <c r="E65" s="551"/>
      <c r="F65" s="551"/>
      <c r="G65" s="552"/>
      <c r="H65" s="552"/>
      <c r="I65" s="552"/>
      <c r="J65" s="552"/>
      <c r="K65" s="552"/>
      <c r="L65" s="553"/>
      <c r="M65" s="553"/>
      <c r="N65" s="553"/>
      <c r="O65" s="553"/>
      <c r="P65" s="554"/>
      <c r="Q65" s="555"/>
      <c r="R65" s="555"/>
      <c r="S65" s="555"/>
      <c r="T65" s="555"/>
      <c r="U65" s="555"/>
      <c r="V65" s="556"/>
      <c r="W65" s="554"/>
      <c r="X65" s="555"/>
      <c r="Y65" s="555"/>
      <c r="Z65" s="555"/>
      <c r="AA65" s="555"/>
      <c r="AB65" s="555"/>
      <c r="AC65" s="556"/>
      <c r="AD65" s="554"/>
      <c r="AE65" s="555"/>
      <c r="AF65" s="555"/>
      <c r="AG65" s="555"/>
      <c r="AH65" s="555"/>
      <c r="AI65" s="555"/>
      <c r="AJ65" s="556"/>
      <c r="AK65" s="554"/>
      <c r="AL65" s="555"/>
      <c r="AM65" s="555"/>
      <c r="AN65" s="555"/>
      <c r="AO65" s="555"/>
      <c r="AP65" s="555"/>
      <c r="AQ65" s="556"/>
      <c r="AR65" s="554"/>
      <c r="AS65" s="555"/>
      <c r="AT65" s="556"/>
      <c r="AU65" s="557" t="n">
        <f aca="false">IF($AZ$3="４週",SUM(P65:AQ65),IF($AZ$3="暦月",SUM(P65:AT65),""))</f>
        <v>0</v>
      </c>
      <c r="AV65" s="557"/>
      <c r="AW65" s="558" t="n">
        <f aca="false">IF($AZ$3="４週",AU65/4,IF($AZ$3="暦月",AU65/($AZ$6/7),""))</f>
        <v>0</v>
      </c>
      <c r="AX65" s="558"/>
      <c r="AY65" s="559"/>
      <c r="AZ65" s="559"/>
      <c r="BA65" s="559"/>
      <c r="BB65" s="559"/>
      <c r="BC65" s="559"/>
      <c r="BD65" s="559"/>
    </row>
    <row r="66" customFormat="false" ht="39.75" hidden="false" customHeight="true" outlineLevel="0" collapsed="false">
      <c r="B66" s="549" t="n">
        <f aca="false">B65+1</f>
        <v>54</v>
      </c>
      <c r="C66" s="550"/>
      <c r="D66" s="550"/>
      <c r="E66" s="551"/>
      <c r="F66" s="551"/>
      <c r="G66" s="552"/>
      <c r="H66" s="552"/>
      <c r="I66" s="552"/>
      <c r="J66" s="552"/>
      <c r="K66" s="552"/>
      <c r="L66" s="553"/>
      <c r="M66" s="553"/>
      <c r="N66" s="553"/>
      <c r="O66" s="553"/>
      <c r="P66" s="554"/>
      <c r="Q66" s="555"/>
      <c r="R66" s="555"/>
      <c r="S66" s="555"/>
      <c r="T66" s="555"/>
      <c r="U66" s="555"/>
      <c r="V66" s="556"/>
      <c r="W66" s="554"/>
      <c r="X66" s="555"/>
      <c r="Y66" s="555"/>
      <c r="Z66" s="555"/>
      <c r="AA66" s="555"/>
      <c r="AB66" s="555"/>
      <c r="AC66" s="556"/>
      <c r="AD66" s="554"/>
      <c r="AE66" s="555"/>
      <c r="AF66" s="555"/>
      <c r="AG66" s="555"/>
      <c r="AH66" s="555"/>
      <c r="AI66" s="555"/>
      <c r="AJ66" s="556"/>
      <c r="AK66" s="554"/>
      <c r="AL66" s="555"/>
      <c r="AM66" s="555"/>
      <c r="AN66" s="555"/>
      <c r="AO66" s="555"/>
      <c r="AP66" s="555"/>
      <c r="AQ66" s="556"/>
      <c r="AR66" s="554"/>
      <c r="AS66" s="555"/>
      <c r="AT66" s="556"/>
      <c r="AU66" s="557" t="n">
        <f aca="false">IF($AZ$3="４週",SUM(P66:AQ66),IF($AZ$3="暦月",SUM(P66:AT66),""))</f>
        <v>0</v>
      </c>
      <c r="AV66" s="557"/>
      <c r="AW66" s="558" t="n">
        <f aca="false">IF($AZ$3="４週",AU66/4,IF($AZ$3="暦月",AU66/($AZ$6/7),""))</f>
        <v>0</v>
      </c>
      <c r="AX66" s="558"/>
      <c r="AY66" s="559"/>
      <c r="AZ66" s="559"/>
      <c r="BA66" s="559"/>
      <c r="BB66" s="559"/>
      <c r="BC66" s="559"/>
      <c r="BD66" s="559"/>
    </row>
    <row r="67" customFormat="false" ht="39.75" hidden="false" customHeight="true" outlineLevel="0" collapsed="false">
      <c r="B67" s="549" t="n">
        <f aca="false">B66+1</f>
        <v>55</v>
      </c>
      <c r="C67" s="550"/>
      <c r="D67" s="550"/>
      <c r="E67" s="551"/>
      <c r="F67" s="551"/>
      <c r="G67" s="552"/>
      <c r="H67" s="552"/>
      <c r="I67" s="552"/>
      <c r="J67" s="552"/>
      <c r="K67" s="552"/>
      <c r="L67" s="553"/>
      <c r="M67" s="553"/>
      <c r="N67" s="553"/>
      <c r="O67" s="553"/>
      <c r="P67" s="554"/>
      <c r="Q67" s="555"/>
      <c r="R67" s="555"/>
      <c r="S67" s="555"/>
      <c r="T67" s="555"/>
      <c r="U67" s="555"/>
      <c r="V67" s="556"/>
      <c r="W67" s="554"/>
      <c r="X67" s="555"/>
      <c r="Y67" s="555"/>
      <c r="Z67" s="555"/>
      <c r="AA67" s="555"/>
      <c r="AB67" s="555"/>
      <c r="AC67" s="556"/>
      <c r="AD67" s="554"/>
      <c r="AE67" s="555"/>
      <c r="AF67" s="555"/>
      <c r="AG67" s="555"/>
      <c r="AH67" s="555"/>
      <c r="AI67" s="555"/>
      <c r="AJ67" s="556"/>
      <c r="AK67" s="554"/>
      <c r="AL67" s="555"/>
      <c r="AM67" s="555"/>
      <c r="AN67" s="555"/>
      <c r="AO67" s="555"/>
      <c r="AP67" s="555"/>
      <c r="AQ67" s="556"/>
      <c r="AR67" s="554"/>
      <c r="AS67" s="555"/>
      <c r="AT67" s="556"/>
      <c r="AU67" s="557" t="n">
        <f aca="false">IF($AZ$3="４週",SUM(P67:AQ67),IF($AZ$3="暦月",SUM(P67:AT67),""))</f>
        <v>0</v>
      </c>
      <c r="AV67" s="557"/>
      <c r="AW67" s="558" t="n">
        <f aca="false">IF($AZ$3="４週",AU67/4,IF($AZ$3="暦月",AU67/($AZ$6/7),""))</f>
        <v>0</v>
      </c>
      <c r="AX67" s="558"/>
      <c r="AY67" s="559"/>
      <c r="AZ67" s="559"/>
      <c r="BA67" s="559"/>
      <c r="BB67" s="559"/>
      <c r="BC67" s="559"/>
      <c r="BD67" s="559"/>
    </row>
    <row r="68" customFormat="false" ht="39.75" hidden="false" customHeight="true" outlineLevel="0" collapsed="false">
      <c r="B68" s="549" t="n">
        <f aca="false">B67+1</f>
        <v>56</v>
      </c>
      <c r="C68" s="550"/>
      <c r="D68" s="550"/>
      <c r="E68" s="551"/>
      <c r="F68" s="551"/>
      <c r="G68" s="552"/>
      <c r="H68" s="552"/>
      <c r="I68" s="552"/>
      <c r="J68" s="552"/>
      <c r="K68" s="552"/>
      <c r="L68" s="553"/>
      <c r="M68" s="553"/>
      <c r="N68" s="553"/>
      <c r="O68" s="553"/>
      <c r="P68" s="622"/>
      <c r="Q68" s="623"/>
      <c r="R68" s="623"/>
      <c r="S68" s="623"/>
      <c r="T68" s="623"/>
      <c r="U68" s="623"/>
      <c r="V68" s="624"/>
      <c r="W68" s="622"/>
      <c r="X68" s="623"/>
      <c r="Y68" s="623"/>
      <c r="Z68" s="623"/>
      <c r="AA68" s="623"/>
      <c r="AB68" s="623"/>
      <c r="AC68" s="624"/>
      <c r="AD68" s="622"/>
      <c r="AE68" s="623"/>
      <c r="AF68" s="623"/>
      <c r="AG68" s="623"/>
      <c r="AH68" s="623"/>
      <c r="AI68" s="623"/>
      <c r="AJ68" s="624"/>
      <c r="AK68" s="622"/>
      <c r="AL68" s="623"/>
      <c r="AM68" s="623"/>
      <c r="AN68" s="623"/>
      <c r="AO68" s="623"/>
      <c r="AP68" s="623"/>
      <c r="AQ68" s="624"/>
      <c r="AR68" s="622"/>
      <c r="AS68" s="623"/>
      <c r="AT68" s="624"/>
      <c r="AU68" s="557" t="n">
        <f aca="false">IF($AZ$3="４週",SUM(P68:AQ68),IF($AZ$3="暦月",SUM(P68:AT68),""))</f>
        <v>0</v>
      </c>
      <c r="AV68" s="557"/>
      <c r="AW68" s="558" t="n">
        <f aca="false">IF($AZ$3="４週",AU68/4,IF($AZ$3="暦月",AU68/($AZ$6/7),""))</f>
        <v>0</v>
      </c>
      <c r="AX68" s="558"/>
      <c r="AY68" s="559"/>
      <c r="AZ68" s="559"/>
      <c r="BA68" s="559"/>
      <c r="BB68" s="559"/>
      <c r="BC68" s="559"/>
      <c r="BD68" s="559"/>
    </row>
    <row r="69" customFormat="false" ht="39.75" hidden="false" customHeight="true" outlineLevel="0" collapsed="false">
      <c r="B69" s="549" t="n">
        <f aca="false">B68+1</f>
        <v>57</v>
      </c>
      <c r="C69" s="550"/>
      <c r="D69" s="550"/>
      <c r="E69" s="551"/>
      <c r="F69" s="551"/>
      <c r="G69" s="552"/>
      <c r="H69" s="552"/>
      <c r="I69" s="552"/>
      <c r="J69" s="552"/>
      <c r="K69" s="552"/>
      <c r="L69" s="553"/>
      <c r="M69" s="553"/>
      <c r="N69" s="553"/>
      <c r="O69" s="553"/>
      <c r="P69" s="554"/>
      <c r="Q69" s="555"/>
      <c r="R69" s="555"/>
      <c r="S69" s="555"/>
      <c r="T69" s="555"/>
      <c r="U69" s="555"/>
      <c r="V69" s="556"/>
      <c r="W69" s="554"/>
      <c r="X69" s="555"/>
      <c r="Y69" s="555"/>
      <c r="Z69" s="555"/>
      <c r="AA69" s="555"/>
      <c r="AB69" s="555"/>
      <c r="AC69" s="556"/>
      <c r="AD69" s="554"/>
      <c r="AE69" s="555"/>
      <c r="AF69" s="555"/>
      <c r="AG69" s="555"/>
      <c r="AH69" s="555"/>
      <c r="AI69" s="555"/>
      <c r="AJ69" s="556"/>
      <c r="AK69" s="554"/>
      <c r="AL69" s="555"/>
      <c r="AM69" s="555"/>
      <c r="AN69" s="555"/>
      <c r="AO69" s="555"/>
      <c r="AP69" s="555"/>
      <c r="AQ69" s="556"/>
      <c r="AR69" s="554"/>
      <c r="AS69" s="555"/>
      <c r="AT69" s="556"/>
      <c r="AU69" s="557" t="n">
        <f aca="false">IF($AZ$3="４週",SUM(P69:AQ69),IF($AZ$3="暦月",SUM(P69:AT69),""))</f>
        <v>0</v>
      </c>
      <c r="AV69" s="557"/>
      <c r="AW69" s="558" t="n">
        <f aca="false">IF($AZ$3="４週",AU69/4,IF($AZ$3="暦月",AU69/($AZ$6/7),""))</f>
        <v>0</v>
      </c>
      <c r="AX69" s="558"/>
      <c r="AY69" s="559"/>
      <c r="AZ69" s="559"/>
      <c r="BA69" s="559"/>
      <c r="BB69" s="559"/>
      <c r="BC69" s="559"/>
      <c r="BD69" s="559"/>
    </row>
    <row r="70" customFormat="false" ht="39.75" hidden="false" customHeight="true" outlineLevel="0" collapsed="false">
      <c r="B70" s="549" t="n">
        <f aca="false">B69+1</f>
        <v>58</v>
      </c>
      <c r="C70" s="550"/>
      <c r="D70" s="550"/>
      <c r="E70" s="551"/>
      <c r="F70" s="551"/>
      <c r="G70" s="552"/>
      <c r="H70" s="552"/>
      <c r="I70" s="552"/>
      <c r="J70" s="552"/>
      <c r="K70" s="552"/>
      <c r="L70" s="553"/>
      <c r="M70" s="553"/>
      <c r="N70" s="553"/>
      <c r="O70" s="553"/>
      <c r="P70" s="554"/>
      <c r="Q70" s="555"/>
      <c r="R70" s="555"/>
      <c r="S70" s="555"/>
      <c r="T70" s="555"/>
      <c r="U70" s="555"/>
      <c r="V70" s="556"/>
      <c r="W70" s="554"/>
      <c r="X70" s="555"/>
      <c r="Y70" s="555"/>
      <c r="Z70" s="555"/>
      <c r="AA70" s="555"/>
      <c r="AB70" s="555"/>
      <c r="AC70" s="556"/>
      <c r="AD70" s="554"/>
      <c r="AE70" s="555"/>
      <c r="AF70" s="555"/>
      <c r="AG70" s="555"/>
      <c r="AH70" s="555"/>
      <c r="AI70" s="555"/>
      <c r="AJ70" s="556"/>
      <c r="AK70" s="554"/>
      <c r="AL70" s="555"/>
      <c r="AM70" s="555"/>
      <c r="AN70" s="555"/>
      <c r="AO70" s="555"/>
      <c r="AP70" s="555"/>
      <c r="AQ70" s="556"/>
      <c r="AR70" s="554"/>
      <c r="AS70" s="555"/>
      <c r="AT70" s="556"/>
      <c r="AU70" s="557" t="n">
        <f aca="false">IF($AZ$3="４週",SUM(P70:AQ70),IF($AZ$3="暦月",SUM(P70:AT70),""))</f>
        <v>0</v>
      </c>
      <c r="AV70" s="557"/>
      <c r="AW70" s="558" t="n">
        <f aca="false">IF($AZ$3="４週",AU70/4,IF($AZ$3="暦月",AU70/($AZ$6/7),""))</f>
        <v>0</v>
      </c>
      <c r="AX70" s="558"/>
      <c r="AY70" s="559"/>
      <c r="AZ70" s="559"/>
      <c r="BA70" s="559"/>
      <c r="BB70" s="559"/>
      <c r="BC70" s="559"/>
      <c r="BD70" s="559"/>
    </row>
    <row r="71" customFormat="false" ht="39.75" hidden="false" customHeight="true" outlineLevel="0" collapsed="false">
      <c r="B71" s="549" t="n">
        <f aca="false">B70+1</f>
        <v>59</v>
      </c>
      <c r="C71" s="550"/>
      <c r="D71" s="550"/>
      <c r="E71" s="551"/>
      <c r="F71" s="551"/>
      <c r="G71" s="552"/>
      <c r="H71" s="552"/>
      <c r="I71" s="552"/>
      <c r="J71" s="552"/>
      <c r="K71" s="552"/>
      <c r="L71" s="553"/>
      <c r="M71" s="553"/>
      <c r="N71" s="553"/>
      <c r="O71" s="553"/>
      <c r="P71" s="554"/>
      <c r="Q71" s="555"/>
      <c r="R71" s="555"/>
      <c r="S71" s="555"/>
      <c r="T71" s="555"/>
      <c r="U71" s="555"/>
      <c r="V71" s="556"/>
      <c r="W71" s="554"/>
      <c r="X71" s="555"/>
      <c r="Y71" s="555"/>
      <c r="Z71" s="555"/>
      <c r="AA71" s="555"/>
      <c r="AB71" s="555"/>
      <c r="AC71" s="556"/>
      <c r="AD71" s="554"/>
      <c r="AE71" s="555"/>
      <c r="AF71" s="555"/>
      <c r="AG71" s="555"/>
      <c r="AH71" s="555"/>
      <c r="AI71" s="555"/>
      <c r="AJ71" s="556"/>
      <c r="AK71" s="554"/>
      <c r="AL71" s="555"/>
      <c r="AM71" s="555"/>
      <c r="AN71" s="555"/>
      <c r="AO71" s="555"/>
      <c r="AP71" s="555"/>
      <c r="AQ71" s="556"/>
      <c r="AR71" s="554"/>
      <c r="AS71" s="555"/>
      <c r="AT71" s="556"/>
      <c r="AU71" s="557" t="n">
        <f aca="false">IF($AZ$3="４週",SUM(P71:AQ71),IF($AZ$3="暦月",SUM(P71:AT71),""))</f>
        <v>0</v>
      </c>
      <c r="AV71" s="557"/>
      <c r="AW71" s="558" t="n">
        <f aca="false">IF($AZ$3="４週",AU71/4,IF($AZ$3="暦月",AU71/($AZ$6/7),""))</f>
        <v>0</v>
      </c>
      <c r="AX71" s="558"/>
      <c r="AY71" s="559"/>
      <c r="AZ71" s="559"/>
      <c r="BA71" s="559"/>
      <c r="BB71" s="559"/>
      <c r="BC71" s="559"/>
      <c r="BD71" s="559"/>
    </row>
    <row r="72" customFormat="false" ht="39.75" hidden="false" customHeight="true" outlineLevel="0" collapsed="false">
      <c r="B72" s="549" t="n">
        <f aca="false">B71+1</f>
        <v>60</v>
      </c>
      <c r="C72" s="550"/>
      <c r="D72" s="550"/>
      <c r="E72" s="551"/>
      <c r="F72" s="551"/>
      <c r="G72" s="552"/>
      <c r="H72" s="552"/>
      <c r="I72" s="552"/>
      <c r="J72" s="552"/>
      <c r="K72" s="552"/>
      <c r="L72" s="553"/>
      <c r="M72" s="553"/>
      <c r="N72" s="553"/>
      <c r="O72" s="553"/>
      <c r="P72" s="554"/>
      <c r="Q72" s="555"/>
      <c r="R72" s="555"/>
      <c r="S72" s="555"/>
      <c r="T72" s="555"/>
      <c r="U72" s="555"/>
      <c r="V72" s="556"/>
      <c r="W72" s="554"/>
      <c r="X72" s="555"/>
      <c r="Y72" s="555"/>
      <c r="Z72" s="555"/>
      <c r="AA72" s="555"/>
      <c r="AB72" s="555"/>
      <c r="AC72" s="556"/>
      <c r="AD72" s="554"/>
      <c r="AE72" s="555"/>
      <c r="AF72" s="555"/>
      <c r="AG72" s="555"/>
      <c r="AH72" s="555"/>
      <c r="AI72" s="555"/>
      <c r="AJ72" s="556"/>
      <c r="AK72" s="554"/>
      <c r="AL72" s="555"/>
      <c r="AM72" s="555"/>
      <c r="AN72" s="555"/>
      <c r="AO72" s="555"/>
      <c r="AP72" s="555"/>
      <c r="AQ72" s="556"/>
      <c r="AR72" s="554"/>
      <c r="AS72" s="555"/>
      <c r="AT72" s="556"/>
      <c r="AU72" s="557" t="n">
        <f aca="false">IF($AZ$3="４週",SUM(P72:AQ72),IF($AZ$3="暦月",SUM(P72:AT72),""))</f>
        <v>0</v>
      </c>
      <c r="AV72" s="557"/>
      <c r="AW72" s="558" t="n">
        <f aca="false">IF($AZ$3="４週",AU72/4,IF($AZ$3="暦月",AU72/($AZ$6/7),""))</f>
        <v>0</v>
      </c>
      <c r="AX72" s="558"/>
      <c r="AY72" s="559"/>
      <c r="AZ72" s="559"/>
      <c r="BA72" s="559"/>
      <c r="BB72" s="559"/>
      <c r="BC72" s="559"/>
      <c r="BD72" s="559"/>
    </row>
    <row r="73" customFormat="false" ht="39.75" hidden="false" customHeight="true" outlineLevel="0" collapsed="false">
      <c r="B73" s="549" t="n">
        <f aca="false">B72+1</f>
        <v>61</v>
      </c>
      <c r="C73" s="550"/>
      <c r="D73" s="550"/>
      <c r="E73" s="551"/>
      <c r="F73" s="551"/>
      <c r="G73" s="552"/>
      <c r="H73" s="552"/>
      <c r="I73" s="552"/>
      <c r="J73" s="552"/>
      <c r="K73" s="552"/>
      <c r="L73" s="553"/>
      <c r="M73" s="553"/>
      <c r="N73" s="553"/>
      <c r="O73" s="553"/>
      <c r="P73" s="554"/>
      <c r="Q73" s="555"/>
      <c r="R73" s="555"/>
      <c r="S73" s="555"/>
      <c r="T73" s="555"/>
      <c r="U73" s="555"/>
      <c r="V73" s="556"/>
      <c r="W73" s="554"/>
      <c r="X73" s="555"/>
      <c r="Y73" s="555"/>
      <c r="Z73" s="555"/>
      <c r="AA73" s="555"/>
      <c r="AB73" s="555"/>
      <c r="AC73" s="556"/>
      <c r="AD73" s="554"/>
      <c r="AE73" s="555"/>
      <c r="AF73" s="555"/>
      <c r="AG73" s="555"/>
      <c r="AH73" s="555"/>
      <c r="AI73" s="555"/>
      <c r="AJ73" s="556"/>
      <c r="AK73" s="554"/>
      <c r="AL73" s="555"/>
      <c r="AM73" s="555"/>
      <c r="AN73" s="555"/>
      <c r="AO73" s="555"/>
      <c r="AP73" s="555"/>
      <c r="AQ73" s="556"/>
      <c r="AR73" s="554"/>
      <c r="AS73" s="555"/>
      <c r="AT73" s="556"/>
      <c r="AU73" s="557" t="n">
        <f aca="false">IF($AZ$3="４週",SUM(P73:AQ73),IF($AZ$3="暦月",SUM(P73:AT73),""))</f>
        <v>0</v>
      </c>
      <c r="AV73" s="557"/>
      <c r="AW73" s="558" t="n">
        <f aca="false">IF($AZ$3="４週",AU73/4,IF($AZ$3="暦月",AU73/($AZ$6/7),""))</f>
        <v>0</v>
      </c>
      <c r="AX73" s="558"/>
      <c r="AY73" s="559"/>
      <c r="AZ73" s="559"/>
      <c r="BA73" s="559"/>
      <c r="BB73" s="559"/>
      <c r="BC73" s="559"/>
      <c r="BD73" s="559"/>
    </row>
    <row r="74" customFormat="false" ht="39.75" hidden="false" customHeight="true" outlineLevel="0" collapsed="false">
      <c r="B74" s="549" t="n">
        <f aca="false">B73+1</f>
        <v>62</v>
      </c>
      <c r="C74" s="550"/>
      <c r="D74" s="550"/>
      <c r="E74" s="551"/>
      <c r="F74" s="551"/>
      <c r="G74" s="552"/>
      <c r="H74" s="552"/>
      <c r="I74" s="552"/>
      <c r="J74" s="552"/>
      <c r="K74" s="552"/>
      <c r="L74" s="553"/>
      <c r="M74" s="553"/>
      <c r="N74" s="553"/>
      <c r="O74" s="553"/>
      <c r="P74" s="554"/>
      <c r="Q74" s="555"/>
      <c r="R74" s="555"/>
      <c r="S74" s="555"/>
      <c r="T74" s="555"/>
      <c r="U74" s="555"/>
      <c r="V74" s="556"/>
      <c r="W74" s="554"/>
      <c r="X74" s="555"/>
      <c r="Y74" s="555"/>
      <c r="Z74" s="555"/>
      <c r="AA74" s="555"/>
      <c r="AB74" s="555"/>
      <c r="AC74" s="556"/>
      <c r="AD74" s="554"/>
      <c r="AE74" s="555"/>
      <c r="AF74" s="555"/>
      <c r="AG74" s="555"/>
      <c r="AH74" s="555"/>
      <c r="AI74" s="555"/>
      <c r="AJ74" s="556"/>
      <c r="AK74" s="554"/>
      <c r="AL74" s="555"/>
      <c r="AM74" s="555"/>
      <c r="AN74" s="555"/>
      <c r="AO74" s="555"/>
      <c r="AP74" s="555"/>
      <c r="AQ74" s="556"/>
      <c r="AR74" s="554"/>
      <c r="AS74" s="555"/>
      <c r="AT74" s="556"/>
      <c r="AU74" s="557" t="n">
        <f aca="false">IF($AZ$3="４週",SUM(P74:AQ74),IF($AZ$3="暦月",SUM(P74:AT74),""))</f>
        <v>0</v>
      </c>
      <c r="AV74" s="557"/>
      <c r="AW74" s="558" t="n">
        <f aca="false">IF($AZ$3="４週",AU74/4,IF($AZ$3="暦月",AU74/($AZ$6/7),""))</f>
        <v>0</v>
      </c>
      <c r="AX74" s="558"/>
      <c r="AY74" s="559"/>
      <c r="AZ74" s="559"/>
      <c r="BA74" s="559"/>
      <c r="BB74" s="559"/>
      <c r="BC74" s="559"/>
      <c r="BD74" s="559"/>
    </row>
    <row r="75" customFormat="false" ht="39.75" hidden="false" customHeight="true" outlineLevel="0" collapsed="false">
      <c r="B75" s="549" t="n">
        <f aca="false">B74+1</f>
        <v>63</v>
      </c>
      <c r="C75" s="550"/>
      <c r="D75" s="550"/>
      <c r="E75" s="551"/>
      <c r="F75" s="551"/>
      <c r="G75" s="552"/>
      <c r="H75" s="552"/>
      <c r="I75" s="552"/>
      <c r="J75" s="552"/>
      <c r="K75" s="552"/>
      <c r="L75" s="553"/>
      <c r="M75" s="553"/>
      <c r="N75" s="553"/>
      <c r="O75" s="553"/>
      <c r="P75" s="554"/>
      <c r="Q75" s="555"/>
      <c r="R75" s="555"/>
      <c r="S75" s="555"/>
      <c r="T75" s="555"/>
      <c r="U75" s="555"/>
      <c r="V75" s="556"/>
      <c r="W75" s="554"/>
      <c r="X75" s="555"/>
      <c r="Y75" s="555"/>
      <c r="Z75" s="555"/>
      <c r="AA75" s="555"/>
      <c r="AB75" s="555"/>
      <c r="AC75" s="556"/>
      <c r="AD75" s="554"/>
      <c r="AE75" s="555"/>
      <c r="AF75" s="555"/>
      <c r="AG75" s="555"/>
      <c r="AH75" s="555"/>
      <c r="AI75" s="555"/>
      <c r="AJ75" s="556"/>
      <c r="AK75" s="554"/>
      <c r="AL75" s="555"/>
      <c r="AM75" s="555"/>
      <c r="AN75" s="555"/>
      <c r="AO75" s="555"/>
      <c r="AP75" s="555"/>
      <c r="AQ75" s="556"/>
      <c r="AR75" s="554"/>
      <c r="AS75" s="555"/>
      <c r="AT75" s="556"/>
      <c r="AU75" s="557" t="n">
        <f aca="false">IF($AZ$3="４週",SUM(P75:AQ75),IF($AZ$3="暦月",SUM(P75:AT75),""))</f>
        <v>0</v>
      </c>
      <c r="AV75" s="557"/>
      <c r="AW75" s="558" t="n">
        <f aca="false">IF($AZ$3="４週",AU75/4,IF($AZ$3="暦月",AU75/($AZ$6/7),""))</f>
        <v>0</v>
      </c>
      <c r="AX75" s="558"/>
      <c r="AY75" s="559"/>
      <c r="AZ75" s="559"/>
      <c r="BA75" s="559"/>
      <c r="BB75" s="559"/>
      <c r="BC75" s="559"/>
      <c r="BD75" s="559"/>
    </row>
    <row r="76" customFormat="false" ht="39.75" hidden="false" customHeight="true" outlineLevel="0" collapsed="false">
      <c r="B76" s="549" t="n">
        <f aca="false">B75+1</f>
        <v>64</v>
      </c>
      <c r="C76" s="550"/>
      <c r="D76" s="550"/>
      <c r="E76" s="551"/>
      <c r="F76" s="551"/>
      <c r="G76" s="552"/>
      <c r="H76" s="552"/>
      <c r="I76" s="552"/>
      <c r="J76" s="552"/>
      <c r="K76" s="552"/>
      <c r="L76" s="553"/>
      <c r="M76" s="553"/>
      <c r="N76" s="553"/>
      <c r="O76" s="553"/>
      <c r="P76" s="554"/>
      <c r="Q76" s="555"/>
      <c r="R76" s="555"/>
      <c r="S76" s="555"/>
      <c r="T76" s="555"/>
      <c r="U76" s="555"/>
      <c r="V76" s="556"/>
      <c r="W76" s="554"/>
      <c r="X76" s="555"/>
      <c r="Y76" s="555"/>
      <c r="Z76" s="555"/>
      <c r="AA76" s="555"/>
      <c r="AB76" s="555"/>
      <c r="AC76" s="556"/>
      <c r="AD76" s="554"/>
      <c r="AE76" s="555"/>
      <c r="AF76" s="555"/>
      <c r="AG76" s="555"/>
      <c r="AH76" s="555"/>
      <c r="AI76" s="555"/>
      <c r="AJ76" s="556"/>
      <c r="AK76" s="554"/>
      <c r="AL76" s="555"/>
      <c r="AM76" s="555"/>
      <c r="AN76" s="555"/>
      <c r="AO76" s="555"/>
      <c r="AP76" s="555"/>
      <c r="AQ76" s="556"/>
      <c r="AR76" s="554"/>
      <c r="AS76" s="555"/>
      <c r="AT76" s="556"/>
      <c r="AU76" s="557" t="n">
        <f aca="false">IF($AZ$3="４週",SUM(P76:AQ76),IF($AZ$3="暦月",SUM(P76:AT76),""))</f>
        <v>0</v>
      </c>
      <c r="AV76" s="557"/>
      <c r="AW76" s="558" t="n">
        <f aca="false">IF($AZ$3="４週",AU76/4,IF($AZ$3="暦月",AU76/($AZ$6/7),""))</f>
        <v>0</v>
      </c>
      <c r="AX76" s="558"/>
      <c r="AY76" s="559"/>
      <c r="AZ76" s="559"/>
      <c r="BA76" s="559"/>
      <c r="BB76" s="559"/>
      <c r="BC76" s="559"/>
      <c r="BD76" s="559"/>
    </row>
    <row r="77" customFormat="false" ht="39.75" hidden="false" customHeight="true" outlineLevel="0" collapsed="false">
      <c r="B77" s="549" t="n">
        <f aca="false">B76+1</f>
        <v>65</v>
      </c>
      <c r="C77" s="550"/>
      <c r="D77" s="550"/>
      <c r="E77" s="551"/>
      <c r="F77" s="551"/>
      <c r="G77" s="552"/>
      <c r="H77" s="552"/>
      <c r="I77" s="552"/>
      <c r="J77" s="552"/>
      <c r="K77" s="552"/>
      <c r="L77" s="553"/>
      <c r="M77" s="553"/>
      <c r="N77" s="553"/>
      <c r="O77" s="553"/>
      <c r="P77" s="554"/>
      <c r="Q77" s="555"/>
      <c r="R77" s="555"/>
      <c r="S77" s="555"/>
      <c r="T77" s="555"/>
      <c r="U77" s="555"/>
      <c r="V77" s="556"/>
      <c r="W77" s="554"/>
      <c r="X77" s="555"/>
      <c r="Y77" s="555"/>
      <c r="Z77" s="555"/>
      <c r="AA77" s="555"/>
      <c r="AB77" s="555"/>
      <c r="AC77" s="556"/>
      <c r="AD77" s="554"/>
      <c r="AE77" s="555"/>
      <c r="AF77" s="555"/>
      <c r="AG77" s="555"/>
      <c r="AH77" s="555"/>
      <c r="AI77" s="555"/>
      <c r="AJ77" s="556"/>
      <c r="AK77" s="554"/>
      <c r="AL77" s="555"/>
      <c r="AM77" s="555"/>
      <c r="AN77" s="555"/>
      <c r="AO77" s="555"/>
      <c r="AP77" s="555"/>
      <c r="AQ77" s="556"/>
      <c r="AR77" s="554"/>
      <c r="AS77" s="555"/>
      <c r="AT77" s="556"/>
      <c r="AU77" s="557" t="n">
        <f aca="false">IF($AZ$3="４週",SUM(P77:AQ77),IF($AZ$3="暦月",SUM(P77:AT77),""))</f>
        <v>0</v>
      </c>
      <c r="AV77" s="557"/>
      <c r="AW77" s="558" t="n">
        <f aca="false">IF($AZ$3="４週",AU77/4,IF($AZ$3="暦月",AU77/($AZ$6/7),""))</f>
        <v>0</v>
      </c>
      <c r="AX77" s="558"/>
      <c r="AY77" s="559"/>
      <c r="AZ77" s="559"/>
      <c r="BA77" s="559"/>
      <c r="BB77" s="559"/>
      <c r="BC77" s="559"/>
      <c r="BD77" s="559"/>
    </row>
    <row r="78" customFormat="false" ht="39.75" hidden="false" customHeight="true" outlineLevel="0" collapsed="false">
      <c r="B78" s="549" t="n">
        <f aca="false">B77+1</f>
        <v>66</v>
      </c>
      <c r="C78" s="550"/>
      <c r="D78" s="550"/>
      <c r="E78" s="551"/>
      <c r="F78" s="551"/>
      <c r="G78" s="552"/>
      <c r="H78" s="552"/>
      <c r="I78" s="552"/>
      <c r="J78" s="552"/>
      <c r="K78" s="552"/>
      <c r="L78" s="553"/>
      <c r="M78" s="553"/>
      <c r="N78" s="553"/>
      <c r="O78" s="553"/>
      <c r="P78" s="554"/>
      <c r="Q78" s="555"/>
      <c r="R78" s="555"/>
      <c r="S78" s="555"/>
      <c r="T78" s="555"/>
      <c r="U78" s="555"/>
      <c r="V78" s="556"/>
      <c r="W78" s="554"/>
      <c r="X78" s="555"/>
      <c r="Y78" s="555"/>
      <c r="Z78" s="555"/>
      <c r="AA78" s="555"/>
      <c r="AB78" s="555"/>
      <c r="AC78" s="556"/>
      <c r="AD78" s="554"/>
      <c r="AE78" s="555"/>
      <c r="AF78" s="555"/>
      <c r="AG78" s="555"/>
      <c r="AH78" s="555"/>
      <c r="AI78" s="555"/>
      <c r="AJ78" s="556"/>
      <c r="AK78" s="554"/>
      <c r="AL78" s="555"/>
      <c r="AM78" s="555"/>
      <c r="AN78" s="555"/>
      <c r="AO78" s="555"/>
      <c r="AP78" s="555"/>
      <c r="AQ78" s="556"/>
      <c r="AR78" s="554"/>
      <c r="AS78" s="555"/>
      <c r="AT78" s="556"/>
      <c r="AU78" s="557" t="n">
        <f aca="false">IF($AZ$3="４週",SUM(P78:AQ78),IF($AZ$3="暦月",SUM(P78:AT78),""))</f>
        <v>0</v>
      </c>
      <c r="AV78" s="557"/>
      <c r="AW78" s="558" t="n">
        <f aca="false">IF($AZ$3="４週",AU78/4,IF($AZ$3="暦月",AU78/($AZ$6/7),""))</f>
        <v>0</v>
      </c>
      <c r="AX78" s="558"/>
      <c r="AY78" s="559"/>
      <c r="AZ78" s="559"/>
      <c r="BA78" s="559"/>
      <c r="BB78" s="559"/>
      <c r="BC78" s="559"/>
      <c r="BD78" s="559"/>
    </row>
    <row r="79" customFormat="false" ht="39.75" hidden="false" customHeight="true" outlineLevel="0" collapsed="false">
      <c r="B79" s="549" t="n">
        <f aca="false">B78+1</f>
        <v>67</v>
      </c>
      <c r="C79" s="550"/>
      <c r="D79" s="550"/>
      <c r="E79" s="551"/>
      <c r="F79" s="551"/>
      <c r="G79" s="552"/>
      <c r="H79" s="552"/>
      <c r="I79" s="552"/>
      <c r="J79" s="552"/>
      <c r="K79" s="552"/>
      <c r="L79" s="553"/>
      <c r="M79" s="553"/>
      <c r="N79" s="553"/>
      <c r="O79" s="553"/>
      <c r="P79" s="554"/>
      <c r="Q79" s="555"/>
      <c r="R79" s="555"/>
      <c r="S79" s="555"/>
      <c r="T79" s="555"/>
      <c r="U79" s="555"/>
      <c r="V79" s="556"/>
      <c r="W79" s="554"/>
      <c r="X79" s="555"/>
      <c r="Y79" s="555"/>
      <c r="Z79" s="555"/>
      <c r="AA79" s="555"/>
      <c r="AB79" s="555"/>
      <c r="AC79" s="556"/>
      <c r="AD79" s="554"/>
      <c r="AE79" s="555"/>
      <c r="AF79" s="555"/>
      <c r="AG79" s="555"/>
      <c r="AH79" s="555"/>
      <c r="AI79" s="555"/>
      <c r="AJ79" s="556"/>
      <c r="AK79" s="554"/>
      <c r="AL79" s="555"/>
      <c r="AM79" s="555"/>
      <c r="AN79" s="555"/>
      <c r="AO79" s="555"/>
      <c r="AP79" s="555"/>
      <c r="AQ79" s="556"/>
      <c r="AR79" s="554"/>
      <c r="AS79" s="555"/>
      <c r="AT79" s="556"/>
      <c r="AU79" s="557" t="n">
        <f aca="false">IF($AZ$3="４週",SUM(P79:AQ79),IF($AZ$3="暦月",SUM(P79:AT79),""))</f>
        <v>0</v>
      </c>
      <c r="AV79" s="557"/>
      <c r="AW79" s="558" t="n">
        <f aca="false">IF($AZ$3="４週",AU79/4,IF($AZ$3="暦月",AU79/($AZ$6/7),""))</f>
        <v>0</v>
      </c>
      <c r="AX79" s="558"/>
      <c r="AY79" s="559"/>
      <c r="AZ79" s="559"/>
      <c r="BA79" s="559"/>
      <c r="BB79" s="559"/>
      <c r="BC79" s="559"/>
      <c r="BD79" s="559"/>
    </row>
    <row r="80" customFormat="false" ht="39.75" hidden="false" customHeight="true" outlineLevel="0" collapsed="false">
      <c r="B80" s="549" t="n">
        <f aca="false">B79+1</f>
        <v>68</v>
      </c>
      <c r="C80" s="550"/>
      <c r="D80" s="550"/>
      <c r="E80" s="551"/>
      <c r="F80" s="551"/>
      <c r="G80" s="552"/>
      <c r="H80" s="552"/>
      <c r="I80" s="552"/>
      <c r="J80" s="552"/>
      <c r="K80" s="552"/>
      <c r="L80" s="553"/>
      <c r="M80" s="553"/>
      <c r="N80" s="553"/>
      <c r="O80" s="553"/>
      <c r="P80" s="554"/>
      <c r="Q80" s="555"/>
      <c r="R80" s="555"/>
      <c r="S80" s="555"/>
      <c r="T80" s="555"/>
      <c r="U80" s="555"/>
      <c r="V80" s="556"/>
      <c r="W80" s="554"/>
      <c r="X80" s="555"/>
      <c r="Y80" s="555"/>
      <c r="Z80" s="555"/>
      <c r="AA80" s="555"/>
      <c r="AB80" s="555"/>
      <c r="AC80" s="556"/>
      <c r="AD80" s="554"/>
      <c r="AE80" s="555"/>
      <c r="AF80" s="555"/>
      <c r="AG80" s="555"/>
      <c r="AH80" s="555"/>
      <c r="AI80" s="555"/>
      <c r="AJ80" s="556"/>
      <c r="AK80" s="554"/>
      <c r="AL80" s="555"/>
      <c r="AM80" s="555"/>
      <c r="AN80" s="555"/>
      <c r="AO80" s="555"/>
      <c r="AP80" s="555"/>
      <c r="AQ80" s="556"/>
      <c r="AR80" s="554"/>
      <c r="AS80" s="555"/>
      <c r="AT80" s="556"/>
      <c r="AU80" s="557" t="n">
        <f aca="false">IF($AZ$3="４週",SUM(P80:AQ80),IF($AZ$3="暦月",SUM(P80:AT80),""))</f>
        <v>0</v>
      </c>
      <c r="AV80" s="557"/>
      <c r="AW80" s="558" t="n">
        <f aca="false">IF($AZ$3="４週",AU80/4,IF($AZ$3="暦月",AU80/($AZ$6/7),""))</f>
        <v>0</v>
      </c>
      <c r="AX80" s="558"/>
      <c r="AY80" s="559"/>
      <c r="AZ80" s="559"/>
      <c r="BA80" s="559"/>
      <c r="BB80" s="559"/>
      <c r="BC80" s="559"/>
      <c r="BD80" s="559"/>
    </row>
    <row r="81" customFormat="false" ht="39.75" hidden="false" customHeight="true" outlineLevel="0" collapsed="false">
      <c r="B81" s="549" t="n">
        <f aca="false">B80+1</f>
        <v>69</v>
      </c>
      <c r="C81" s="550"/>
      <c r="D81" s="550"/>
      <c r="E81" s="551"/>
      <c r="F81" s="551"/>
      <c r="G81" s="552"/>
      <c r="H81" s="552"/>
      <c r="I81" s="552"/>
      <c r="J81" s="552"/>
      <c r="K81" s="552"/>
      <c r="L81" s="553"/>
      <c r="M81" s="553"/>
      <c r="N81" s="553"/>
      <c r="O81" s="553"/>
      <c r="P81" s="554"/>
      <c r="Q81" s="555"/>
      <c r="R81" s="555"/>
      <c r="S81" s="555"/>
      <c r="T81" s="555"/>
      <c r="U81" s="555"/>
      <c r="V81" s="556"/>
      <c r="W81" s="554"/>
      <c r="X81" s="555"/>
      <c r="Y81" s="555"/>
      <c r="Z81" s="555"/>
      <c r="AA81" s="555"/>
      <c r="AB81" s="555"/>
      <c r="AC81" s="556"/>
      <c r="AD81" s="554"/>
      <c r="AE81" s="555"/>
      <c r="AF81" s="555"/>
      <c r="AG81" s="555"/>
      <c r="AH81" s="555"/>
      <c r="AI81" s="555"/>
      <c r="AJ81" s="556"/>
      <c r="AK81" s="554"/>
      <c r="AL81" s="555"/>
      <c r="AM81" s="555"/>
      <c r="AN81" s="555"/>
      <c r="AO81" s="555"/>
      <c r="AP81" s="555"/>
      <c r="AQ81" s="556"/>
      <c r="AR81" s="554"/>
      <c r="AS81" s="555"/>
      <c r="AT81" s="556"/>
      <c r="AU81" s="557" t="n">
        <f aca="false">IF($AZ$3="４週",SUM(P81:AQ81),IF($AZ$3="暦月",SUM(P81:AT81),""))</f>
        <v>0</v>
      </c>
      <c r="AV81" s="557"/>
      <c r="AW81" s="558" t="n">
        <f aca="false">IF($AZ$3="４週",AU81/4,IF($AZ$3="暦月",AU81/($AZ$6/7),""))</f>
        <v>0</v>
      </c>
      <c r="AX81" s="558"/>
      <c r="AY81" s="559"/>
      <c r="AZ81" s="559"/>
      <c r="BA81" s="559"/>
      <c r="BB81" s="559"/>
      <c r="BC81" s="559"/>
      <c r="BD81" s="559"/>
    </row>
    <row r="82" customFormat="false" ht="39.75" hidden="false" customHeight="true" outlineLevel="0" collapsed="false">
      <c r="B82" s="549" t="n">
        <f aca="false">B81+1</f>
        <v>70</v>
      </c>
      <c r="C82" s="550"/>
      <c r="D82" s="550"/>
      <c r="E82" s="551"/>
      <c r="F82" s="551"/>
      <c r="G82" s="552"/>
      <c r="H82" s="552"/>
      <c r="I82" s="552"/>
      <c r="J82" s="552"/>
      <c r="K82" s="552"/>
      <c r="L82" s="553"/>
      <c r="M82" s="553"/>
      <c r="N82" s="553"/>
      <c r="O82" s="553"/>
      <c r="P82" s="554"/>
      <c r="Q82" s="555"/>
      <c r="R82" s="555"/>
      <c r="S82" s="555"/>
      <c r="T82" s="555"/>
      <c r="U82" s="555"/>
      <c r="V82" s="556"/>
      <c r="W82" s="554"/>
      <c r="X82" s="555"/>
      <c r="Y82" s="555"/>
      <c r="Z82" s="555"/>
      <c r="AA82" s="555"/>
      <c r="AB82" s="555"/>
      <c r="AC82" s="556"/>
      <c r="AD82" s="554"/>
      <c r="AE82" s="555"/>
      <c r="AF82" s="555"/>
      <c r="AG82" s="555"/>
      <c r="AH82" s="555"/>
      <c r="AI82" s="555"/>
      <c r="AJ82" s="556"/>
      <c r="AK82" s="554"/>
      <c r="AL82" s="555"/>
      <c r="AM82" s="555"/>
      <c r="AN82" s="555"/>
      <c r="AO82" s="555"/>
      <c r="AP82" s="555"/>
      <c r="AQ82" s="556"/>
      <c r="AR82" s="554"/>
      <c r="AS82" s="555"/>
      <c r="AT82" s="556"/>
      <c r="AU82" s="557" t="n">
        <f aca="false">IF($AZ$3="４週",SUM(P82:AQ82),IF($AZ$3="暦月",SUM(P82:AT82),""))</f>
        <v>0</v>
      </c>
      <c r="AV82" s="557"/>
      <c r="AW82" s="558" t="n">
        <f aca="false">IF($AZ$3="４週",AU82/4,IF($AZ$3="暦月",AU82/($AZ$6/7),""))</f>
        <v>0</v>
      </c>
      <c r="AX82" s="558"/>
      <c r="AY82" s="559"/>
      <c r="AZ82" s="559"/>
      <c r="BA82" s="559"/>
      <c r="BB82" s="559"/>
      <c r="BC82" s="559"/>
      <c r="BD82" s="559"/>
    </row>
    <row r="83" customFormat="false" ht="39.75" hidden="false" customHeight="true" outlineLevel="0" collapsed="false">
      <c r="B83" s="549" t="n">
        <f aca="false">B82+1</f>
        <v>71</v>
      </c>
      <c r="C83" s="550"/>
      <c r="D83" s="550"/>
      <c r="E83" s="551"/>
      <c r="F83" s="551"/>
      <c r="G83" s="552"/>
      <c r="H83" s="552"/>
      <c r="I83" s="552"/>
      <c r="J83" s="552"/>
      <c r="K83" s="552"/>
      <c r="L83" s="553"/>
      <c r="M83" s="553"/>
      <c r="N83" s="553"/>
      <c r="O83" s="553"/>
      <c r="P83" s="554"/>
      <c r="Q83" s="555"/>
      <c r="R83" s="555"/>
      <c r="S83" s="555"/>
      <c r="T83" s="555"/>
      <c r="U83" s="555"/>
      <c r="V83" s="556"/>
      <c r="W83" s="554"/>
      <c r="X83" s="555"/>
      <c r="Y83" s="555"/>
      <c r="Z83" s="555"/>
      <c r="AA83" s="555"/>
      <c r="AB83" s="555"/>
      <c r="AC83" s="556"/>
      <c r="AD83" s="554"/>
      <c r="AE83" s="555"/>
      <c r="AF83" s="555"/>
      <c r="AG83" s="555"/>
      <c r="AH83" s="555"/>
      <c r="AI83" s="555"/>
      <c r="AJ83" s="556"/>
      <c r="AK83" s="554"/>
      <c r="AL83" s="555"/>
      <c r="AM83" s="555"/>
      <c r="AN83" s="555"/>
      <c r="AO83" s="555"/>
      <c r="AP83" s="555"/>
      <c r="AQ83" s="556"/>
      <c r="AR83" s="554"/>
      <c r="AS83" s="555"/>
      <c r="AT83" s="556"/>
      <c r="AU83" s="557" t="n">
        <f aca="false">IF($AZ$3="４週",SUM(P83:AQ83),IF($AZ$3="暦月",SUM(P83:AT83),""))</f>
        <v>0</v>
      </c>
      <c r="AV83" s="557"/>
      <c r="AW83" s="558" t="n">
        <f aca="false">IF($AZ$3="４週",AU83/4,IF($AZ$3="暦月",AU83/($AZ$6/7),""))</f>
        <v>0</v>
      </c>
      <c r="AX83" s="558"/>
      <c r="AY83" s="559"/>
      <c r="AZ83" s="559"/>
      <c r="BA83" s="559"/>
      <c r="BB83" s="559"/>
      <c r="BC83" s="559"/>
      <c r="BD83" s="559"/>
    </row>
    <row r="84" customFormat="false" ht="39.75" hidden="false" customHeight="true" outlineLevel="0" collapsed="false">
      <c r="B84" s="549" t="n">
        <f aca="false">B83+1</f>
        <v>72</v>
      </c>
      <c r="C84" s="550"/>
      <c r="D84" s="550"/>
      <c r="E84" s="551"/>
      <c r="F84" s="551"/>
      <c r="G84" s="552"/>
      <c r="H84" s="552"/>
      <c r="I84" s="552"/>
      <c r="J84" s="552"/>
      <c r="K84" s="552"/>
      <c r="L84" s="553"/>
      <c r="M84" s="553"/>
      <c r="N84" s="553"/>
      <c r="O84" s="553"/>
      <c r="P84" s="554"/>
      <c r="Q84" s="555"/>
      <c r="R84" s="555"/>
      <c r="S84" s="555"/>
      <c r="T84" s="555"/>
      <c r="U84" s="555"/>
      <c r="V84" s="556"/>
      <c r="W84" s="554"/>
      <c r="X84" s="555"/>
      <c r="Y84" s="555"/>
      <c r="Z84" s="555"/>
      <c r="AA84" s="555"/>
      <c r="AB84" s="555"/>
      <c r="AC84" s="556"/>
      <c r="AD84" s="554"/>
      <c r="AE84" s="555"/>
      <c r="AF84" s="555"/>
      <c r="AG84" s="555"/>
      <c r="AH84" s="555"/>
      <c r="AI84" s="555"/>
      <c r="AJ84" s="556"/>
      <c r="AK84" s="554"/>
      <c r="AL84" s="555"/>
      <c r="AM84" s="555"/>
      <c r="AN84" s="555"/>
      <c r="AO84" s="555"/>
      <c r="AP84" s="555"/>
      <c r="AQ84" s="556"/>
      <c r="AR84" s="554"/>
      <c r="AS84" s="555"/>
      <c r="AT84" s="556"/>
      <c r="AU84" s="557" t="n">
        <f aca="false">IF($AZ$3="４週",SUM(P84:AQ84),IF($AZ$3="暦月",SUM(P84:AT84),""))</f>
        <v>0</v>
      </c>
      <c r="AV84" s="557"/>
      <c r="AW84" s="558" t="n">
        <f aca="false">IF($AZ$3="４週",AU84/4,IF($AZ$3="暦月",AU84/($AZ$6/7),""))</f>
        <v>0</v>
      </c>
      <c r="AX84" s="558"/>
      <c r="AY84" s="559"/>
      <c r="AZ84" s="559"/>
      <c r="BA84" s="559"/>
      <c r="BB84" s="559"/>
      <c r="BC84" s="559"/>
      <c r="BD84" s="559"/>
    </row>
    <row r="85" customFormat="false" ht="39.75" hidden="false" customHeight="true" outlineLevel="0" collapsed="false">
      <c r="B85" s="549" t="n">
        <f aca="false">B84+1</f>
        <v>73</v>
      </c>
      <c r="C85" s="550"/>
      <c r="D85" s="550"/>
      <c r="E85" s="551"/>
      <c r="F85" s="551"/>
      <c r="G85" s="552"/>
      <c r="H85" s="552"/>
      <c r="I85" s="552"/>
      <c r="J85" s="552"/>
      <c r="K85" s="552"/>
      <c r="L85" s="553"/>
      <c r="M85" s="553"/>
      <c r="N85" s="553"/>
      <c r="O85" s="553"/>
      <c r="P85" s="554"/>
      <c r="Q85" s="555"/>
      <c r="R85" s="555"/>
      <c r="S85" s="555"/>
      <c r="T85" s="555"/>
      <c r="U85" s="555"/>
      <c r="V85" s="556"/>
      <c r="W85" s="554"/>
      <c r="X85" s="555"/>
      <c r="Y85" s="555"/>
      <c r="Z85" s="555"/>
      <c r="AA85" s="555"/>
      <c r="AB85" s="555"/>
      <c r="AC85" s="556"/>
      <c r="AD85" s="554"/>
      <c r="AE85" s="555"/>
      <c r="AF85" s="555"/>
      <c r="AG85" s="555"/>
      <c r="AH85" s="555"/>
      <c r="AI85" s="555"/>
      <c r="AJ85" s="556"/>
      <c r="AK85" s="554"/>
      <c r="AL85" s="555"/>
      <c r="AM85" s="555"/>
      <c r="AN85" s="555"/>
      <c r="AO85" s="555"/>
      <c r="AP85" s="555"/>
      <c r="AQ85" s="556"/>
      <c r="AR85" s="554"/>
      <c r="AS85" s="555"/>
      <c r="AT85" s="556"/>
      <c r="AU85" s="557" t="n">
        <f aca="false">IF($AZ$3="４週",SUM(P85:AQ85),IF($AZ$3="暦月",SUM(P85:AT85),""))</f>
        <v>0</v>
      </c>
      <c r="AV85" s="557"/>
      <c r="AW85" s="558" t="n">
        <f aca="false">IF($AZ$3="４週",AU85/4,IF($AZ$3="暦月",AU85/($AZ$6/7),""))</f>
        <v>0</v>
      </c>
      <c r="AX85" s="558"/>
      <c r="AY85" s="559"/>
      <c r="AZ85" s="559"/>
      <c r="BA85" s="559"/>
      <c r="BB85" s="559"/>
      <c r="BC85" s="559"/>
      <c r="BD85" s="559"/>
    </row>
    <row r="86" customFormat="false" ht="39.75" hidden="false" customHeight="true" outlineLevel="0" collapsed="false">
      <c r="B86" s="549" t="n">
        <f aca="false">B85+1</f>
        <v>74</v>
      </c>
      <c r="C86" s="550"/>
      <c r="D86" s="550"/>
      <c r="E86" s="551"/>
      <c r="F86" s="551"/>
      <c r="G86" s="552"/>
      <c r="H86" s="552"/>
      <c r="I86" s="552"/>
      <c r="J86" s="552"/>
      <c r="K86" s="552"/>
      <c r="L86" s="553"/>
      <c r="M86" s="553"/>
      <c r="N86" s="553"/>
      <c r="O86" s="553"/>
      <c r="P86" s="554"/>
      <c r="Q86" s="555"/>
      <c r="R86" s="555"/>
      <c r="S86" s="555"/>
      <c r="T86" s="555"/>
      <c r="U86" s="555"/>
      <c r="V86" s="556"/>
      <c r="W86" s="554"/>
      <c r="X86" s="555"/>
      <c r="Y86" s="555"/>
      <c r="Z86" s="555"/>
      <c r="AA86" s="555"/>
      <c r="AB86" s="555"/>
      <c r="AC86" s="556"/>
      <c r="AD86" s="554"/>
      <c r="AE86" s="555"/>
      <c r="AF86" s="555"/>
      <c r="AG86" s="555"/>
      <c r="AH86" s="555"/>
      <c r="AI86" s="555"/>
      <c r="AJ86" s="556"/>
      <c r="AK86" s="554"/>
      <c r="AL86" s="555"/>
      <c r="AM86" s="555"/>
      <c r="AN86" s="555"/>
      <c r="AO86" s="555"/>
      <c r="AP86" s="555"/>
      <c r="AQ86" s="556"/>
      <c r="AR86" s="554"/>
      <c r="AS86" s="555"/>
      <c r="AT86" s="556"/>
      <c r="AU86" s="557" t="n">
        <f aca="false">IF($AZ$3="４週",SUM(P86:AQ86),IF($AZ$3="暦月",SUM(P86:AT86),""))</f>
        <v>0</v>
      </c>
      <c r="AV86" s="557"/>
      <c r="AW86" s="558" t="n">
        <f aca="false">IF($AZ$3="４週",AU86/4,IF($AZ$3="暦月",AU86/($AZ$6/7),""))</f>
        <v>0</v>
      </c>
      <c r="AX86" s="558"/>
      <c r="AY86" s="559"/>
      <c r="AZ86" s="559"/>
      <c r="BA86" s="559"/>
      <c r="BB86" s="559"/>
      <c r="BC86" s="559"/>
      <c r="BD86" s="559"/>
    </row>
    <row r="87" customFormat="false" ht="39.75" hidden="false" customHeight="true" outlineLevel="0" collapsed="false">
      <c r="B87" s="549" t="n">
        <f aca="false">B86+1</f>
        <v>75</v>
      </c>
      <c r="C87" s="550"/>
      <c r="D87" s="550"/>
      <c r="E87" s="551"/>
      <c r="F87" s="551"/>
      <c r="G87" s="552"/>
      <c r="H87" s="552"/>
      <c r="I87" s="552"/>
      <c r="J87" s="552"/>
      <c r="K87" s="552"/>
      <c r="L87" s="553"/>
      <c r="M87" s="553"/>
      <c r="N87" s="553"/>
      <c r="O87" s="553"/>
      <c r="P87" s="554"/>
      <c r="Q87" s="555"/>
      <c r="R87" s="555"/>
      <c r="S87" s="555"/>
      <c r="T87" s="555"/>
      <c r="U87" s="555"/>
      <c r="V87" s="556"/>
      <c r="W87" s="554"/>
      <c r="X87" s="555"/>
      <c r="Y87" s="555"/>
      <c r="Z87" s="555"/>
      <c r="AA87" s="555"/>
      <c r="AB87" s="555"/>
      <c r="AC87" s="556"/>
      <c r="AD87" s="554"/>
      <c r="AE87" s="555"/>
      <c r="AF87" s="555"/>
      <c r="AG87" s="555"/>
      <c r="AH87" s="555"/>
      <c r="AI87" s="555"/>
      <c r="AJ87" s="556"/>
      <c r="AK87" s="554"/>
      <c r="AL87" s="555"/>
      <c r="AM87" s="555"/>
      <c r="AN87" s="555"/>
      <c r="AO87" s="555"/>
      <c r="AP87" s="555"/>
      <c r="AQ87" s="556"/>
      <c r="AR87" s="554"/>
      <c r="AS87" s="555"/>
      <c r="AT87" s="556"/>
      <c r="AU87" s="557" t="n">
        <f aca="false">IF($AZ$3="４週",SUM(P87:AQ87),IF($AZ$3="暦月",SUM(P87:AT87),""))</f>
        <v>0</v>
      </c>
      <c r="AV87" s="557"/>
      <c r="AW87" s="558" t="n">
        <f aca="false">IF($AZ$3="４週",AU87/4,IF($AZ$3="暦月",AU87/($AZ$6/7),""))</f>
        <v>0</v>
      </c>
      <c r="AX87" s="558"/>
      <c r="AY87" s="559"/>
      <c r="AZ87" s="559"/>
      <c r="BA87" s="559"/>
      <c r="BB87" s="559"/>
      <c r="BC87" s="559"/>
      <c r="BD87" s="559"/>
    </row>
    <row r="88" customFormat="false" ht="39.75" hidden="false" customHeight="true" outlineLevel="0" collapsed="false">
      <c r="B88" s="549" t="n">
        <f aca="false">B87+1</f>
        <v>76</v>
      </c>
      <c r="C88" s="550"/>
      <c r="D88" s="550"/>
      <c r="E88" s="551"/>
      <c r="F88" s="551"/>
      <c r="G88" s="552"/>
      <c r="H88" s="552"/>
      <c r="I88" s="552"/>
      <c r="J88" s="552"/>
      <c r="K88" s="552"/>
      <c r="L88" s="553"/>
      <c r="M88" s="553"/>
      <c r="N88" s="553"/>
      <c r="O88" s="553"/>
      <c r="P88" s="554"/>
      <c r="Q88" s="555"/>
      <c r="R88" s="555"/>
      <c r="S88" s="555"/>
      <c r="T88" s="555"/>
      <c r="U88" s="555"/>
      <c r="V88" s="556"/>
      <c r="W88" s="554"/>
      <c r="X88" s="555"/>
      <c r="Y88" s="555"/>
      <c r="Z88" s="555"/>
      <c r="AA88" s="555"/>
      <c r="AB88" s="555"/>
      <c r="AC88" s="556"/>
      <c r="AD88" s="554"/>
      <c r="AE88" s="555"/>
      <c r="AF88" s="555"/>
      <c r="AG88" s="555"/>
      <c r="AH88" s="555"/>
      <c r="AI88" s="555"/>
      <c r="AJ88" s="556"/>
      <c r="AK88" s="554"/>
      <c r="AL88" s="555"/>
      <c r="AM88" s="555"/>
      <c r="AN88" s="555"/>
      <c r="AO88" s="555"/>
      <c r="AP88" s="555"/>
      <c r="AQ88" s="556"/>
      <c r="AR88" s="554"/>
      <c r="AS88" s="555"/>
      <c r="AT88" s="556"/>
      <c r="AU88" s="557" t="n">
        <f aca="false">IF($AZ$3="４週",SUM(P88:AQ88),IF($AZ$3="暦月",SUM(P88:AT88),""))</f>
        <v>0</v>
      </c>
      <c r="AV88" s="557"/>
      <c r="AW88" s="558" t="n">
        <f aca="false">IF($AZ$3="４週",AU88/4,IF($AZ$3="暦月",AU88/($AZ$6/7),""))</f>
        <v>0</v>
      </c>
      <c r="AX88" s="558"/>
      <c r="AY88" s="559"/>
      <c r="AZ88" s="559"/>
      <c r="BA88" s="559"/>
      <c r="BB88" s="559"/>
      <c r="BC88" s="559"/>
      <c r="BD88" s="559"/>
    </row>
    <row r="89" customFormat="false" ht="39.75" hidden="false" customHeight="true" outlineLevel="0" collapsed="false">
      <c r="B89" s="549" t="n">
        <f aca="false">B88+1</f>
        <v>77</v>
      </c>
      <c r="C89" s="550"/>
      <c r="D89" s="550"/>
      <c r="E89" s="551"/>
      <c r="F89" s="551"/>
      <c r="G89" s="552"/>
      <c r="H89" s="552"/>
      <c r="I89" s="552"/>
      <c r="J89" s="552"/>
      <c r="K89" s="552"/>
      <c r="L89" s="553"/>
      <c r="M89" s="553"/>
      <c r="N89" s="553"/>
      <c r="O89" s="553"/>
      <c r="P89" s="554"/>
      <c r="Q89" s="555"/>
      <c r="R89" s="555"/>
      <c r="S89" s="555"/>
      <c r="T89" s="555"/>
      <c r="U89" s="555"/>
      <c r="V89" s="556"/>
      <c r="W89" s="554"/>
      <c r="X89" s="555"/>
      <c r="Y89" s="555"/>
      <c r="Z89" s="555"/>
      <c r="AA89" s="555"/>
      <c r="AB89" s="555"/>
      <c r="AC89" s="556"/>
      <c r="AD89" s="554"/>
      <c r="AE89" s="555"/>
      <c r="AF89" s="555"/>
      <c r="AG89" s="555"/>
      <c r="AH89" s="555"/>
      <c r="AI89" s="555"/>
      <c r="AJ89" s="556"/>
      <c r="AK89" s="554"/>
      <c r="AL89" s="555"/>
      <c r="AM89" s="555"/>
      <c r="AN89" s="555"/>
      <c r="AO89" s="555"/>
      <c r="AP89" s="555"/>
      <c r="AQ89" s="556"/>
      <c r="AR89" s="554"/>
      <c r="AS89" s="555"/>
      <c r="AT89" s="556"/>
      <c r="AU89" s="557" t="n">
        <f aca="false">IF($AZ$3="４週",SUM(P89:AQ89),IF($AZ$3="暦月",SUM(P89:AT89),""))</f>
        <v>0</v>
      </c>
      <c r="AV89" s="557"/>
      <c r="AW89" s="558" t="n">
        <f aca="false">IF($AZ$3="４週",AU89/4,IF($AZ$3="暦月",AU89/($AZ$6/7),""))</f>
        <v>0</v>
      </c>
      <c r="AX89" s="558"/>
      <c r="AY89" s="559"/>
      <c r="AZ89" s="559"/>
      <c r="BA89" s="559"/>
      <c r="BB89" s="559"/>
      <c r="BC89" s="559"/>
      <c r="BD89" s="559"/>
    </row>
    <row r="90" customFormat="false" ht="39.75" hidden="false" customHeight="true" outlineLevel="0" collapsed="false">
      <c r="B90" s="549" t="n">
        <f aca="false">B89+1</f>
        <v>78</v>
      </c>
      <c r="C90" s="550"/>
      <c r="D90" s="550"/>
      <c r="E90" s="551"/>
      <c r="F90" s="551"/>
      <c r="G90" s="552"/>
      <c r="H90" s="552"/>
      <c r="I90" s="552"/>
      <c r="J90" s="552"/>
      <c r="K90" s="552"/>
      <c r="L90" s="553"/>
      <c r="M90" s="553"/>
      <c r="N90" s="553"/>
      <c r="O90" s="553"/>
      <c r="P90" s="554"/>
      <c r="Q90" s="555"/>
      <c r="R90" s="555"/>
      <c r="S90" s="555"/>
      <c r="T90" s="555"/>
      <c r="U90" s="555"/>
      <c r="V90" s="556"/>
      <c r="W90" s="554"/>
      <c r="X90" s="555"/>
      <c r="Y90" s="555"/>
      <c r="Z90" s="555"/>
      <c r="AA90" s="555"/>
      <c r="AB90" s="555"/>
      <c r="AC90" s="556"/>
      <c r="AD90" s="554"/>
      <c r="AE90" s="555"/>
      <c r="AF90" s="555"/>
      <c r="AG90" s="555"/>
      <c r="AH90" s="555"/>
      <c r="AI90" s="555"/>
      <c r="AJ90" s="556"/>
      <c r="AK90" s="554"/>
      <c r="AL90" s="555"/>
      <c r="AM90" s="555"/>
      <c r="AN90" s="555"/>
      <c r="AO90" s="555"/>
      <c r="AP90" s="555"/>
      <c r="AQ90" s="556"/>
      <c r="AR90" s="554"/>
      <c r="AS90" s="555"/>
      <c r="AT90" s="556"/>
      <c r="AU90" s="557" t="n">
        <f aca="false">IF($AZ$3="４週",SUM(P90:AQ90),IF($AZ$3="暦月",SUM(P90:AT90),""))</f>
        <v>0</v>
      </c>
      <c r="AV90" s="557"/>
      <c r="AW90" s="558" t="n">
        <f aca="false">IF($AZ$3="４週",AU90/4,IF($AZ$3="暦月",AU90/($AZ$6/7),""))</f>
        <v>0</v>
      </c>
      <c r="AX90" s="558"/>
      <c r="AY90" s="559"/>
      <c r="AZ90" s="559"/>
      <c r="BA90" s="559"/>
      <c r="BB90" s="559"/>
      <c r="BC90" s="559"/>
      <c r="BD90" s="559"/>
    </row>
    <row r="91" customFormat="false" ht="39.75" hidden="false" customHeight="true" outlineLevel="0" collapsed="false">
      <c r="B91" s="549" t="n">
        <f aca="false">B90+1</f>
        <v>79</v>
      </c>
      <c r="C91" s="550"/>
      <c r="D91" s="550"/>
      <c r="E91" s="551"/>
      <c r="F91" s="551"/>
      <c r="G91" s="552"/>
      <c r="H91" s="552"/>
      <c r="I91" s="552"/>
      <c r="J91" s="552"/>
      <c r="K91" s="552"/>
      <c r="L91" s="553"/>
      <c r="M91" s="553"/>
      <c r="N91" s="553"/>
      <c r="O91" s="553"/>
      <c r="P91" s="554"/>
      <c r="Q91" s="555"/>
      <c r="R91" s="555"/>
      <c r="S91" s="555"/>
      <c r="T91" s="555"/>
      <c r="U91" s="555"/>
      <c r="V91" s="556"/>
      <c r="W91" s="554"/>
      <c r="X91" s="555"/>
      <c r="Y91" s="555"/>
      <c r="Z91" s="555"/>
      <c r="AA91" s="555"/>
      <c r="AB91" s="555"/>
      <c r="AC91" s="556"/>
      <c r="AD91" s="554"/>
      <c r="AE91" s="555"/>
      <c r="AF91" s="555"/>
      <c r="AG91" s="555"/>
      <c r="AH91" s="555"/>
      <c r="AI91" s="555"/>
      <c r="AJ91" s="556"/>
      <c r="AK91" s="554"/>
      <c r="AL91" s="555"/>
      <c r="AM91" s="555"/>
      <c r="AN91" s="555"/>
      <c r="AO91" s="555"/>
      <c r="AP91" s="555"/>
      <c r="AQ91" s="556"/>
      <c r="AR91" s="554"/>
      <c r="AS91" s="555"/>
      <c r="AT91" s="556"/>
      <c r="AU91" s="557" t="n">
        <f aca="false">IF($AZ$3="４週",SUM(P91:AQ91),IF($AZ$3="暦月",SUM(P91:AT91),""))</f>
        <v>0</v>
      </c>
      <c r="AV91" s="557"/>
      <c r="AW91" s="558" t="n">
        <f aca="false">IF($AZ$3="４週",AU91/4,IF($AZ$3="暦月",AU91/($AZ$6/7),""))</f>
        <v>0</v>
      </c>
      <c r="AX91" s="558"/>
      <c r="AY91" s="559"/>
      <c r="AZ91" s="559"/>
      <c r="BA91" s="559"/>
      <c r="BB91" s="559"/>
      <c r="BC91" s="559"/>
      <c r="BD91" s="559"/>
    </row>
    <row r="92" customFormat="false" ht="39.75" hidden="false" customHeight="true" outlineLevel="0" collapsed="false">
      <c r="B92" s="549" t="n">
        <f aca="false">B91+1</f>
        <v>80</v>
      </c>
      <c r="C92" s="550"/>
      <c r="D92" s="550"/>
      <c r="E92" s="551"/>
      <c r="F92" s="551"/>
      <c r="G92" s="552"/>
      <c r="H92" s="552"/>
      <c r="I92" s="552"/>
      <c r="J92" s="552"/>
      <c r="K92" s="552"/>
      <c r="L92" s="553"/>
      <c r="M92" s="553"/>
      <c r="N92" s="553"/>
      <c r="O92" s="553"/>
      <c r="P92" s="554"/>
      <c r="Q92" s="555"/>
      <c r="R92" s="555"/>
      <c r="S92" s="555"/>
      <c r="T92" s="555"/>
      <c r="U92" s="555"/>
      <c r="V92" s="556"/>
      <c r="W92" s="554"/>
      <c r="X92" s="555"/>
      <c r="Y92" s="555"/>
      <c r="Z92" s="555"/>
      <c r="AA92" s="555"/>
      <c r="AB92" s="555"/>
      <c r="AC92" s="556"/>
      <c r="AD92" s="554"/>
      <c r="AE92" s="555"/>
      <c r="AF92" s="555"/>
      <c r="AG92" s="555"/>
      <c r="AH92" s="555"/>
      <c r="AI92" s="555"/>
      <c r="AJ92" s="556"/>
      <c r="AK92" s="554"/>
      <c r="AL92" s="555"/>
      <c r="AM92" s="555"/>
      <c r="AN92" s="555"/>
      <c r="AO92" s="555"/>
      <c r="AP92" s="555"/>
      <c r="AQ92" s="556"/>
      <c r="AR92" s="554"/>
      <c r="AS92" s="555"/>
      <c r="AT92" s="556"/>
      <c r="AU92" s="557" t="n">
        <f aca="false">IF($AZ$3="４週",SUM(P92:AQ92),IF($AZ$3="暦月",SUM(P92:AT92),""))</f>
        <v>0</v>
      </c>
      <c r="AV92" s="557"/>
      <c r="AW92" s="558" t="n">
        <f aca="false">IF($AZ$3="４週",AU92/4,IF($AZ$3="暦月",AU92/($AZ$6/7),""))</f>
        <v>0</v>
      </c>
      <c r="AX92" s="558"/>
      <c r="AY92" s="559"/>
      <c r="AZ92" s="559"/>
      <c r="BA92" s="559"/>
      <c r="BB92" s="559"/>
      <c r="BC92" s="559"/>
      <c r="BD92" s="559"/>
    </row>
    <row r="93" customFormat="false" ht="39.75" hidden="false" customHeight="true" outlineLevel="0" collapsed="false">
      <c r="B93" s="549" t="n">
        <f aca="false">B92+1</f>
        <v>81</v>
      </c>
      <c r="C93" s="550"/>
      <c r="D93" s="550"/>
      <c r="E93" s="551"/>
      <c r="F93" s="551"/>
      <c r="G93" s="552"/>
      <c r="H93" s="552"/>
      <c r="I93" s="552"/>
      <c r="J93" s="552"/>
      <c r="K93" s="552"/>
      <c r="L93" s="553"/>
      <c r="M93" s="553"/>
      <c r="N93" s="553"/>
      <c r="O93" s="553"/>
      <c r="P93" s="554"/>
      <c r="Q93" s="555"/>
      <c r="R93" s="555"/>
      <c r="S93" s="555"/>
      <c r="T93" s="555"/>
      <c r="U93" s="555"/>
      <c r="V93" s="556"/>
      <c r="W93" s="554"/>
      <c r="X93" s="555"/>
      <c r="Y93" s="555"/>
      <c r="Z93" s="555"/>
      <c r="AA93" s="555"/>
      <c r="AB93" s="555"/>
      <c r="AC93" s="556"/>
      <c r="AD93" s="554"/>
      <c r="AE93" s="555"/>
      <c r="AF93" s="555"/>
      <c r="AG93" s="555"/>
      <c r="AH93" s="555"/>
      <c r="AI93" s="555"/>
      <c r="AJ93" s="556"/>
      <c r="AK93" s="554"/>
      <c r="AL93" s="555"/>
      <c r="AM93" s="555"/>
      <c r="AN93" s="555"/>
      <c r="AO93" s="555"/>
      <c r="AP93" s="555"/>
      <c r="AQ93" s="556"/>
      <c r="AR93" s="554"/>
      <c r="AS93" s="555"/>
      <c r="AT93" s="556"/>
      <c r="AU93" s="557" t="n">
        <f aca="false">IF($AZ$3="４週",SUM(P93:AQ93),IF($AZ$3="暦月",SUM(P93:AT93),""))</f>
        <v>0</v>
      </c>
      <c r="AV93" s="557"/>
      <c r="AW93" s="558" t="n">
        <f aca="false">IF($AZ$3="４週",AU93/4,IF($AZ$3="暦月",AU93/($AZ$6/7),""))</f>
        <v>0</v>
      </c>
      <c r="AX93" s="558"/>
      <c r="AY93" s="559"/>
      <c r="AZ93" s="559"/>
      <c r="BA93" s="559"/>
      <c r="BB93" s="559"/>
      <c r="BC93" s="559"/>
      <c r="BD93" s="559"/>
    </row>
    <row r="94" customFormat="false" ht="39.75" hidden="false" customHeight="true" outlineLevel="0" collapsed="false">
      <c r="B94" s="549" t="n">
        <f aca="false">B93+1</f>
        <v>82</v>
      </c>
      <c r="C94" s="550"/>
      <c r="D94" s="550"/>
      <c r="E94" s="551"/>
      <c r="F94" s="551"/>
      <c r="G94" s="552"/>
      <c r="H94" s="552"/>
      <c r="I94" s="552"/>
      <c r="J94" s="552"/>
      <c r="K94" s="552"/>
      <c r="L94" s="553"/>
      <c r="M94" s="553"/>
      <c r="N94" s="553"/>
      <c r="O94" s="553"/>
      <c r="P94" s="554"/>
      <c r="Q94" s="555"/>
      <c r="R94" s="555"/>
      <c r="S94" s="555"/>
      <c r="T94" s="555"/>
      <c r="U94" s="555"/>
      <c r="V94" s="556"/>
      <c r="W94" s="554"/>
      <c r="X94" s="555"/>
      <c r="Y94" s="555"/>
      <c r="Z94" s="555"/>
      <c r="AA94" s="555"/>
      <c r="AB94" s="555"/>
      <c r="AC94" s="556"/>
      <c r="AD94" s="554"/>
      <c r="AE94" s="555"/>
      <c r="AF94" s="555"/>
      <c r="AG94" s="555"/>
      <c r="AH94" s="555"/>
      <c r="AI94" s="555"/>
      <c r="AJ94" s="556"/>
      <c r="AK94" s="554"/>
      <c r="AL94" s="555"/>
      <c r="AM94" s="555"/>
      <c r="AN94" s="555"/>
      <c r="AO94" s="555"/>
      <c r="AP94" s="555"/>
      <c r="AQ94" s="556"/>
      <c r="AR94" s="554"/>
      <c r="AS94" s="555"/>
      <c r="AT94" s="556"/>
      <c r="AU94" s="557" t="n">
        <f aca="false">IF($AZ$3="４週",SUM(P94:AQ94),IF($AZ$3="暦月",SUM(P94:AT94),""))</f>
        <v>0</v>
      </c>
      <c r="AV94" s="557"/>
      <c r="AW94" s="558" t="n">
        <f aca="false">IF($AZ$3="４週",AU94/4,IF($AZ$3="暦月",AU94/($AZ$6/7),""))</f>
        <v>0</v>
      </c>
      <c r="AX94" s="558"/>
      <c r="AY94" s="559"/>
      <c r="AZ94" s="559"/>
      <c r="BA94" s="559"/>
      <c r="BB94" s="559"/>
      <c r="BC94" s="559"/>
      <c r="BD94" s="559"/>
    </row>
    <row r="95" customFormat="false" ht="39.75" hidden="false" customHeight="true" outlineLevel="0" collapsed="false">
      <c r="B95" s="549" t="n">
        <f aca="false">B94+1</f>
        <v>83</v>
      </c>
      <c r="C95" s="550"/>
      <c r="D95" s="550"/>
      <c r="E95" s="551"/>
      <c r="F95" s="551"/>
      <c r="G95" s="552"/>
      <c r="H95" s="552"/>
      <c r="I95" s="552"/>
      <c r="J95" s="552"/>
      <c r="K95" s="552"/>
      <c r="L95" s="553"/>
      <c r="M95" s="553"/>
      <c r="N95" s="553"/>
      <c r="O95" s="553"/>
      <c r="P95" s="554"/>
      <c r="Q95" s="555"/>
      <c r="R95" s="555"/>
      <c r="S95" s="555"/>
      <c r="T95" s="555"/>
      <c r="U95" s="555"/>
      <c r="V95" s="556"/>
      <c r="W95" s="554"/>
      <c r="X95" s="555"/>
      <c r="Y95" s="555"/>
      <c r="Z95" s="555"/>
      <c r="AA95" s="555"/>
      <c r="AB95" s="555"/>
      <c r="AC95" s="556"/>
      <c r="AD95" s="554"/>
      <c r="AE95" s="555"/>
      <c r="AF95" s="555"/>
      <c r="AG95" s="555"/>
      <c r="AH95" s="555"/>
      <c r="AI95" s="555"/>
      <c r="AJ95" s="556"/>
      <c r="AK95" s="554"/>
      <c r="AL95" s="555"/>
      <c r="AM95" s="555"/>
      <c r="AN95" s="555"/>
      <c r="AO95" s="555"/>
      <c r="AP95" s="555"/>
      <c r="AQ95" s="556"/>
      <c r="AR95" s="554"/>
      <c r="AS95" s="555"/>
      <c r="AT95" s="556"/>
      <c r="AU95" s="557" t="n">
        <f aca="false">IF($AZ$3="４週",SUM(P95:AQ95),IF($AZ$3="暦月",SUM(P95:AT95),""))</f>
        <v>0</v>
      </c>
      <c r="AV95" s="557"/>
      <c r="AW95" s="558" t="n">
        <f aca="false">IF($AZ$3="４週",AU95/4,IF($AZ$3="暦月",AU95/($AZ$6/7),""))</f>
        <v>0</v>
      </c>
      <c r="AX95" s="558"/>
      <c r="AY95" s="559"/>
      <c r="AZ95" s="559"/>
      <c r="BA95" s="559"/>
      <c r="BB95" s="559"/>
      <c r="BC95" s="559"/>
      <c r="BD95" s="559"/>
    </row>
    <row r="96" customFormat="false" ht="39.75" hidden="false" customHeight="true" outlineLevel="0" collapsed="false">
      <c r="B96" s="549" t="n">
        <f aca="false">B95+1</f>
        <v>84</v>
      </c>
      <c r="C96" s="550"/>
      <c r="D96" s="550"/>
      <c r="E96" s="551"/>
      <c r="F96" s="551"/>
      <c r="G96" s="552"/>
      <c r="H96" s="552"/>
      <c r="I96" s="552"/>
      <c r="J96" s="552"/>
      <c r="K96" s="552"/>
      <c r="L96" s="553"/>
      <c r="M96" s="553"/>
      <c r="N96" s="553"/>
      <c r="O96" s="553"/>
      <c r="P96" s="622"/>
      <c r="Q96" s="623"/>
      <c r="R96" s="623"/>
      <c r="S96" s="623"/>
      <c r="T96" s="623"/>
      <c r="U96" s="623"/>
      <c r="V96" s="624"/>
      <c r="W96" s="622"/>
      <c r="X96" s="623"/>
      <c r="Y96" s="623"/>
      <c r="Z96" s="623"/>
      <c r="AA96" s="623"/>
      <c r="AB96" s="623"/>
      <c r="AC96" s="624"/>
      <c r="AD96" s="622"/>
      <c r="AE96" s="623"/>
      <c r="AF96" s="623"/>
      <c r="AG96" s="623"/>
      <c r="AH96" s="623"/>
      <c r="AI96" s="623"/>
      <c r="AJ96" s="624"/>
      <c r="AK96" s="622"/>
      <c r="AL96" s="623"/>
      <c r="AM96" s="623"/>
      <c r="AN96" s="623"/>
      <c r="AO96" s="623"/>
      <c r="AP96" s="623"/>
      <c r="AQ96" s="624"/>
      <c r="AR96" s="622"/>
      <c r="AS96" s="623"/>
      <c r="AT96" s="624"/>
      <c r="AU96" s="557" t="n">
        <f aca="false">IF($AZ$3="４週",SUM(P96:AQ96),IF($AZ$3="暦月",SUM(P96:AT96),""))</f>
        <v>0</v>
      </c>
      <c r="AV96" s="557"/>
      <c r="AW96" s="558" t="n">
        <f aca="false">IF($AZ$3="４週",AU96/4,IF($AZ$3="暦月",AU96/($AZ$6/7),""))</f>
        <v>0</v>
      </c>
      <c r="AX96" s="558"/>
      <c r="AY96" s="559"/>
      <c r="AZ96" s="559"/>
      <c r="BA96" s="559"/>
      <c r="BB96" s="559"/>
      <c r="BC96" s="559"/>
      <c r="BD96" s="559"/>
    </row>
    <row r="97" customFormat="false" ht="39.75" hidden="false" customHeight="true" outlineLevel="0" collapsed="false">
      <c r="B97" s="549" t="n">
        <f aca="false">B96+1</f>
        <v>85</v>
      </c>
      <c r="C97" s="550"/>
      <c r="D97" s="550"/>
      <c r="E97" s="551"/>
      <c r="F97" s="551"/>
      <c r="G97" s="552"/>
      <c r="H97" s="552"/>
      <c r="I97" s="552"/>
      <c r="J97" s="552"/>
      <c r="K97" s="552"/>
      <c r="L97" s="553"/>
      <c r="M97" s="553"/>
      <c r="N97" s="553"/>
      <c r="O97" s="553"/>
      <c r="P97" s="554"/>
      <c r="Q97" s="555"/>
      <c r="R97" s="555"/>
      <c r="S97" s="555"/>
      <c r="T97" s="555"/>
      <c r="U97" s="555"/>
      <c r="V97" s="556"/>
      <c r="W97" s="554"/>
      <c r="X97" s="555"/>
      <c r="Y97" s="555"/>
      <c r="Z97" s="555"/>
      <c r="AA97" s="555"/>
      <c r="AB97" s="555"/>
      <c r="AC97" s="556"/>
      <c r="AD97" s="554"/>
      <c r="AE97" s="555"/>
      <c r="AF97" s="555"/>
      <c r="AG97" s="555"/>
      <c r="AH97" s="555"/>
      <c r="AI97" s="555"/>
      <c r="AJ97" s="556"/>
      <c r="AK97" s="554"/>
      <c r="AL97" s="555"/>
      <c r="AM97" s="555"/>
      <c r="AN97" s="555"/>
      <c r="AO97" s="555"/>
      <c r="AP97" s="555"/>
      <c r="AQ97" s="556"/>
      <c r="AR97" s="554"/>
      <c r="AS97" s="555"/>
      <c r="AT97" s="556"/>
      <c r="AU97" s="557" t="n">
        <f aca="false">IF($AZ$3="４週",SUM(P97:AQ97),IF($AZ$3="暦月",SUM(P97:AT97),""))</f>
        <v>0</v>
      </c>
      <c r="AV97" s="557"/>
      <c r="AW97" s="558" t="n">
        <f aca="false">IF($AZ$3="４週",AU97/4,IF($AZ$3="暦月",AU97/($AZ$6/7),""))</f>
        <v>0</v>
      </c>
      <c r="AX97" s="558"/>
      <c r="AY97" s="559"/>
      <c r="AZ97" s="559"/>
      <c r="BA97" s="559"/>
      <c r="BB97" s="559"/>
      <c r="BC97" s="559"/>
      <c r="BD97" s="559"/>
    </row>
    <row r="98" customFormat="false" ht="39.75" hidden="false" customHeight="true" outlineLevel="0" collapsed="false">
      <c r="B98" s="549" t="n">
        <f aca="false">B97+1</f>
        <v>86</v>
      </c>
      <c r="C98" s="550"/>
      <c r="D98" s="550"/>
      <c r="E98" s="551"/>
      <c r="F98" s="551"/>
      <c r="G98" s="552"/>
      <c r="H98" s="552"/>
      <c r="I98" s="552"/>
      <c r="J98" s="552"/>
      <c r="K98" s="552"/>
      <c r="L98" s="553"/>
      <c r="M98" s="553"/>
      <c r="N98" s="553"/>
      <c r="O98" s="553"/>
      <c r="P98" s="554"/>
      <c r="Q98" s="555"/>
      <c r="R98" s="555"/>
      <c r="S98" s="555"/>
      <c r="T98" s="555"/>
      <c r="U98" s="555"/>
      <c r="V98" s="556"/>
      <c r="W98" s="554"/>
      <c r="X98" s="555"/>
      <c r="Y98" s="555"/>
      <c r="Z98" s="555"/>
      <c r="AA98" s="555"/>
      <c r="AB98" s="555"/>
      <c r="AC98" s="556"/>
      <c r="AD98" s="554"/>
      <c r="AE98" s="555"/>
      <c r="AF98" s="555"/>
      <c r="AG98" s="555"/>
      <c r="AH98" s="555"/>
      <c r="AI98" s="555"/>
      <c r="AJ98" s="556"/>
      <c r="AK98" s="554"/>
      <c r="AL98" s="555"/>
      <c r="AM98" s="555"/>
      <c r="AN98" s="555"/>
      <c r="AO98" s="555"/>
      <c r="AP98" s="555"/>
      <c r="AQ98" s="556"/>
      <c r="AR98" s="554"/>
      <c r="AS98" s="555"/>
      <c r="AT98" s="556"/>
      <c r="AU98" s="557" t="n">
        <f aca="false">IF($AZ$3="４週",SUM(P98:AQ98),IF($AZ$3="暦月",SUM(P98:AT98),""))</f>
        <v>0</v>
      </c>
      <c r="AV98" s="557"/>
      <c r="AW98" s="558" t="n">
        <f aca="false">IF($AZ$3="４週",AU98/4,IF($AZ$3="暦月",AU98/($AZ$6/7),""))</f>
        <v>0</v>
      </c>
      <c r="AX98" s="558"/>
      <c r="AY98" s="559"/>
      <c r="AZ98" s="559"/>
      <c r="BA98" s="559"/>
      <c r="BB98" s="559"/>
      <c r="BC98" s="559"/>
      <c r="BD98" s="559"/>
    </row>
    <row r="99" customFormat="false" ht="39.75" hidden="false" customHeight="true" outlineLevel="0" collapsed="false">
      <c r="B99" s="549" t="n">
        <f aca="false">B98+1</f>
        <v>87</v>
      </c>
      <c r="C99" s="550"/>
      <c r="D99" s="550"/>
      <c r="E99" s="551"/>
      <c r="F99" s="551"/>
      <c r="G99" s="552"/>
      <c r="H99" s="552"/>
      <c r="I99" s="552"/>
      <c r="J99" s="552"/>
      <c r="K99" s="552"/>
      <c r="L99" s="553"/>
      <c r="M99" s="553"/>
      <c r="N99" s="553"/>
      <c r="O99" s="553"/>
      <c r="P99" s="554"/>
      <c r="Q99" s="555"/>
      <c r="R99" s="555"/>
      <c r="S99" s="555"/>
      <c r="T99" s="555"/>
      <c r="U99" s="555"/>
      <c r="V99" s="556"/>
      <c r="W99" s="554"/>
      <c r="X99" s="555"/>
      <c r="Y99" s="555"/>
      <c r="Z99" s="555"/>
      <c r="AA99" s="555"/>
      <c r="AB99" s="555"/>
      <c r="AC99" s="556"/>
      <c r="AD99" s="554"/>
      <c r="AE99" s="555"/>
      <c r="AF99" s="555"/>
      <c r="AG99" s="555"/>
      <c r="AH99" s="555"/>
      <c r="AI99" s="555"/>
      <c r="AJ99" s="556"/>
      <c r="AK99" s="554"/>
      <c r="AL99" s="555"/>
      <c r="AM99" s="555"/>
      <c r="AN99" s="555"/>
      <c r="AO99" s="555"/>
      <c r="AP99" s="555"/>
      <c r="AQ99" s="556"/>
      <c r="AR99" s="554"/>
      <c r="AS99" s="555"/>
      <c r="AT99" s="556"/>
      <c r="AU99" s="557" t="n">
        <f aca="false">IF($AZ$3="４週",SUM(P99:AQ99),IF($AZ$3="暦月",SUM(P99:AT99),""))</f>
        <v>0</v>
      </c>
      <c r="AV99" s="557"/>
      <c r="AW99" s="558" t="n">
        <f aca="false">IF($AZ$3="４週",AU99/4,IF($AZ$3="暦月",AU99/($AZ$6/7),""))</f>
        <v>0</v>
      </c>
      <c r="AX99" s="558"/>
      <c r="AY99" s="559"/>
      <c r="AZ99" s="559"/>
      <c r="BA99" s="559"/>
      <c r="BB99" s="559"/>
      <c r="BC99" s="559"/>
      <c r="BD99" s="559"/>
    </row>
    <row r="100" customFormat="false" ht="39.75" hidden="false" customHeight="true" outlineLevel="0" collapsed="false">
      <c r="B100" s="549" t="n">
        <f aca="false">B99+1</f>
        <v>88</v>
      </c>
      <c r="C100" s="550"/>
      <c r="D100" s="550"/>
      <c r="E100" s="551"/>
      <c r="F100" s="551"/>
      <c r="G100" s="552"/>
      <c r="H100" s="552"/>
      <c r="I100" s="552"/>
      <c r="J100" s="552"/>
      <c r="K100" s="552"/>
      <c r="L100" s="553"/>
      <c r="M100" s="553"/>
      <c r="N100" s="553"/>
      <c r="O100" s="553"/>
      <c r="P100" s="554"/>
      <c r="Q100" s="555"/>
      <c r="R100" s="555"/>
      <c r="S100" s="555"/>
      <c r="T100" s="555"/>
      <c r="U100" s="555"/>
      <c r="V100" s="556"/>
      <c r="W100" s="554"/>
      <c r="X100" s="555"/>
      <c r="Y100" s="555"/>
      <c r="Z100" s="555"/>
      <c r="AA100" s="555"/>
      <c r="AB100" s="555"/>
      <c r="AC100" s="556"/>
      <c r="AD100" s="554"/>
      <c r="AE100" s="555"/>
      <c r="AF100" s="555"/>
      <c r="AG100" s="555"/>
      <c r="AH100" s="555"/>
      <c r="AI100" s="555"/>
      <c r="AJ100" s="556"/>
      <c r="AK100" s="554"/>
      <c r="AL100" s="555"/>
      <c r="AM100" s="555"/>
      <c r="AN100" s="555"/>
      <c r="AO100" s="555"/>
      <c r="AP100" s="555"/>
      <c r="AQ100" s="556"/>
      <c r="AR100" s="554"/>
      <c r="AS100" s="555"/>
      <c r="AT100" s="556"/>
      <c r="AU100" s="557" t="n">
        <f aca="false">IF($AZ$3="４週",SUM(P100:AQ100),IF($AZ$3="暦月",SUM(P100:AT100),""))</f>
        <v>0</v>
      </c>
      <c r="AV100" s="557"/>
      <c r="AW100" s="558" t="n">
        <f aca="false">IF($AZ$3="４週",AU100/4,IF($AZ$3="暦月",AU100/($AZ$6/7),""))</f>
        <v>0</v>
      </c>
      <c r="AX100" s="558"/>
      <c r="AY100" s="559"/>
      <c r="AZ100" s="559"/>
      <c r="BA100" s="559"/>
      <c r="BB100" s="559"/>
      <c r="BC100" s="559"/>
      <c r="BD100" s="559"/>
    </row>
    <row r="101" customFormat="false" ht="39.75" hidden="false" customHeight="true" outlineLevel="0" collapsed="false">
      <c r="B101" s="549" t="n">
        <f aca="false">B100+1</f>
        <v>89</v>
      </c>
      <c r="C101" s="550"/>
      <c r="D101" s="550"/>
      <c r="E101" s="551"/>
      <c r="F101" s="551"/>
      <c r="G101" s="552"/>
      <c r="H101" s="552"/>
      <c r="I101" s="552"/>
      <c r="J101" s="552"/>
      <c r="K101" s="552"/>
      <c r="L101" s="553"/>
      <c r="M101" s="553"/>
      <c r="N101" s="553"/>
      <c r="O101" s="553"/>
      <c r="P101" s="554"/>
      <c r="Q101" s="555"/>
      <c r="R101" s="555"/>
      <c r="S101" s="555"/>
      <c r="T101" s="555"/>
      <c r="U101" s="555"/>
      <c r="V101" s="556"/>
      <c r="W101" s="554"/>
      <c r="X101" s="555"/>
      <c r="Y101" s="555"/>
      <c r="Z101" s="555"/>
      <c r="AA101" s="555"/>
      <c r="AB101" s="555"/>
      <c r="AC101" s="556"/>
      <c r="AD101" s="554"/>
      <c r="AE101" s="555"/>
      <c r="AF101" s="555"/>
      <c r="AG101" s="555"/>
      <c r="AH101" s="555"/>
      <c r="AI101" s="555"/>
      <c r="AJ101" s="556"/>
      <c r="AK101" s="554"/>
      <c r="AL101" s="555"/>
      <c r="AM101" s="555"/>
      <c r="AN101" s="555"/>
      <c r="AO101" s="555"/>
      <c r="AP101" s="555"/>
      <c r="AQ101" s="556"/>
      <c r="AR101" s="554"/>
      <c r="AS101" s="555"/>
      <c r="AT101" s="556"/>
      <c r="AU101" s="557" t="n">
        <f aca="false">IF($AZ$3="４週",SUM(P101:AQ101),IF($AZ$3="暦月",SUM(P101:AT101),""))</f>
        <v>0</v>
      </c>
      <c r="AV101" s="557"/>
      <c r="AW101" s="558" t="n">
        <f aca="false">IF($AZ$3="４週",AU101/4,IF($AZ$3="暦月",AU101/($AZ$6/7),""))</f>
        <v>0</v>
      </c>
      <c r="AX101" s="558"/>
      <c r="AY101" s="559"/>
      <c r="AZ101" s="559"/>
      <c r="BA101" s="559"/>
      <c r="BB101" s="559"/>
      <c r="BC101" s="559"/>
      <c r="BD101" s="559"/>
    </row>
    <row r="102" customFormat="false" ht="39.75" hidden="false" customHeight="true" outlineLevel="0" collapsed="false">
      <c r="B102" s="549" t="n">
        <f aca="false">B101+1</f>
        <v>90</v>
      </c>
      <c r="C102" s="550"/>
      <c r="D102" s="550"/>
      <c r="E102" s="551"/>
      <c r="F102" s="551"/>
      <c r="G102" s="552"/>
      <c r="H102" s="552"/>
      <c r="I102" s="552"/>
      <c r="J102" s="552"/>
      <c r="K102" s="552"/>
      <c r="L102" s="553"/>
      <c r="M102" s="553"/>
      <c r="N102" s="553"/>
      <c r="O102" s="553"/>
      <c r="P102" s="554"/>
      <c r="Q102" s="555"/>
      <c r="R102" s="555"/>
      <c r="S102" s="555"/>
      <c r="T102" s="555"/>
      <c r="U102" s="555"/>
      <c r="V102" s="556"/>
      <c r="W102" s="554"/>
      <c r="X102" s="555"/>
      <c r="Y102" s="555"/>
      <c r="Z102" s="555"/>
      <c r="AA102" s="555"/>
      <c r="AB102" s="555"/>
      <c r="AC102" s="556"/>
      <c r="AD102" s="554"/>
      <c r="AE102" s="555"/>
      <c r="AF102" s="555"/>
      <c r="AG102" s="555"/>
      <c r="AH102" s="555"/>
      <c r="AI102" s="555"/>
      <c r="AJ102" s="556"/>
      <c r="AK102" s="554"/>
      <c r="AL102" s="555"/>
      <c r="AM102" s="555"/>
      <c r="AN102" s="555"/>
      <c r="AO102" s="555"/>
      <c r="AP102" s="555"/>
      <c r="AQ102" s="556"/>
      <c r="AR102" s="554"/>
      <c r="AS102" s="555"/>
      <c r="AT102" s="556"/>
      <c r="AU102" s="557" t="n">
        <f aca="false">IF($AZ$3="４週",SUM(P102:AQ102),IF($AZ$3="暦月",SUM(P102:AT102),""))</f>
        <v>0</v>
      </c>
      <c r="AV102" s="557"/>
      <c r="AW102" s="558" t="n">
        <f aca="false">IF($AZ$3="４週",AU102/4,IF($AZ$3="暦月",AU102/($AZ$6/7),""))</f>
        <v>0</v>
      </c>
      <c r="AX102" s="558"/>
      <c r="AY102" s="559"/>
      <c r="AZ102" s="559"/>
      <c r="BA102" s="559"/>
      <c r="BB102" s="559"/>
      <c r="BC102" s="559"/>
      <c r="BD102" s="559"/>
    </row>
    <row r="103" customFormat="false" ht="39.75" hidden="false" customHeight="true" outlineLevel="0" collapsed="false">
      <c r="B103" s="549" t="n">
        <f aca="false">B102+1</f>
        <v>91</v>
      </c>
      <c r="C103" s="550"/>
      <c r="D103" s="550"/>
      <c r="E103" s="551"/>
      <c r="F103" s="551"/>
      <c r="G103" s="552"/>
      <c r="H103" s="552"/>
      <c r="I103" s="552"/>
      <c r="J103" s="552"/>
      <c r="K103" s="552"/>
      <c r="L103" s="553"/>
      <c r="M103" s="553"/>
      <c r="N103" s="553"/>
      <c r="O103" s="553"/>
      <c r="P103" s="554"/>
      <c r="Q103" s="555"/>
      <c r="R103" s="555"/>
      <c r="S103" s="555"/>
      <c r="T103" s="555"/>
      <c r="U103" s="555"/>
      <c r="V103" s="556"/>
      <c r="W103" s="554"/>
      <c r="X103" s="555"/>
      <c r="Y103" s="555"/>
      <c r="Z103" s="555"/>
      <c r="AA103" s="555"/>
      <c r="AB103" s="555"/>
      <c r="AC103" s="556"/>
      <c r="AD103" s="554"/>
      <c r="AE103" s="555"/>
      <c r="AF103" s="555"/>
      <c r="AG103" s="555"/>
      <c r="AH103" s="555"/>
      <c r="AI103" s="555"/>
      <c r="AJ103" s="556"/>
      <c r="AK103" s="554"/>
      <c r="AL103" s="555"/>
      <c r="AM103" s="555"/>
      <c r="AN103" s="555"/>
      <c r="AO103" s="555"/>
      <c r="AP103" s="555"/>
      <c r="AQ103" s="556"/>
      <c r="AR103" s="554"/>
      <c r="AS103" s="555"/>
      <c r="AT103" s="556"/>
      <c r="AU103" s="557" t="n">
        <f aca="false">IF($AZ$3="４週",SUM(P103:AQ103),IF($AZ$3="暦月",SUM(P103:AT103),""))</f>
        <v>0</v>
      </c>
      <c r="AV103" s="557"/>
      <c r="AW103" s="558" t="n">
        <f aca="false">IF($AZ$3="４週",AU103/4,IF($AZ$3="暦月",AU103/($AZ$6/7),""))</f>
        <v>0</v>
      </c>
      <c r="AX103" s="558"/>
      <c r="AY103" s="559"/>
      <c r="AZ103" s="559"/>
      <c r="BA103" s="559"/>
      <c r="BB103" s="559"/>
      <c r="BC103" s="559"/>
      <c r="BD103" s="559"/>
    </row>
    <row r="104" customFormat="false" ht="39.75" hidden="false" customHeight="true" outlineLevel="0" collapsed="false">
      <c r="B104" s="549" t="n">
        <f aca="false">B103+1</f>
        <v>92</v>
      </c>
      <c r="C104" s="550"/>
      <c r="D104" s="550"/>
      <c r="E104" s="551"/>
      <c r="F104" s="551"/>
      <c r="G104" s="552"/>
      <c r="H104" s="552"/>
      <c r="I104" s="552"/>
      <c r="J104" s="552"/>
      <c r="K104" s="552"/>
      <c r="L104" s="553"/>
      <c r="M104" s="553"/>
      <c r="N104" s="553"/>
      <c r="O104" s="553"/>
      <c r="P104" s="554"/>
      <c r="Q104" s="555"/>
      <c r="R104" s="555"/>
      <c r="S104" s="555"/>
      <c r="T104" s="555"/>
      <c r="U104" s="555"/>
      <c r="V104" s="556"/>
      <c r="W104" s="554"/>
      <c r="X104" s="555"/>
      <c r="Y104" s="555"/>
      <c r="Z104" s="555"/>
      <c r="AA104" s="555"/>
      <c r="AB104" s="555"/>
      <c r="AC104" s="556"/>
      <c r="AD104" s="554"/>
      <c r="AE104" s="555"/>
      <c r="AF104" s="555"/>
      <c r="AG104" s="555"/>
      <c r="AH104" s="555"/>
      <c r="AI104" s="555"/>
      <c r="AJ104" s="556"/>
      <c r="AK104" s="554"/>
      <c r="AL104" s="555"/>
      <c r="AM104" s="555"/>
      <c r="AN104" s="555"/>
      <c r="AO104" s="555"/>
      <c r="AP104" s="555"/>
      <c r="AQ104" s="556"/>
      <c r="AR104" s="554"/>
      <c r="AS104" s="555"/>
      <c r="AT104" s="556"/>
      <c r="AU104" s="557" t="n">
        <f aca="false">IF($AZ$3="４週",SUM(P104:AQ104),IF($AZ$3="暦月",SUM(P104:AT104),""))</f>
        <v>0</v>
      </c>
      <c r="AV104" s="557"/>
      <c r="AW104" s="558" t="n">
        <f aca="false">IF($AZ$3="４週",AU104/4,IF($AZ$3="暦月",AU104/($AZ$6/7),""))</f>
        <v>0</v>
      </c>
      <c r="AX104" s="558"/>
      <c r="AY104" s="559"/>
      <c r="AZ104" s="559"/>
      <c r="BA104" s="559"/>
      <c r="BB104" s="559"/>
      <c r="BC104" s="559"/>
      <c r="BD104" s="559"/>
    </row>
    <row r="105" customFormat="false" ht="39.75" hidden="false" customHeight="true" outlineLevel="0" collapsed="false">
      <c r="B105" s="549" t="n">
        <f aca="false">B104+1</f>
        <v>93</v>
      </c>
      <c r="C105" s="550"/>
      <c r="D105" s="550"/>
      <c r="E105" s="551"/>
      <c r="F105" s="551"/>
      <c r="G105" s="552"/>
      <c r="H105" s="552"/>
      <c r="I105" s="552"/>
      <c r="J105" s="552"/>
      <c r="K105" s="552"/>
      <c r="L105" s="553"/>
      <c r="M105" s="553"/>
      <c r="N105" s="553"/>
      <c r="O105" s="553"/>
      <c r="P105" s="554"/>
      <c r="Q105" s="555"/>
      <c r="R105" s="555"/>
      <c r="S105" s="555"/>
      <c r="T105" s="555"/>
      <c r="U105" s="555"/>
      <c r="V105" s="556"/>
      <c r="W105" s="554"/>
      <c r="X105" s="555"/>
      <c r="Y105" s="555"/>
      <c r="Z105" s="555"/>
      <c r="AA105" s="555"/>
      <c r="AB105" s="555"/>
      <c r="AC105" s="556"/>
      <c r="AD105" s="554"/>
      <c r="AE105" s="555"/>
      <c r="AF105" s="555"/>
      <c r="AG105" s="555"/>
      <c r="AH105" s="555"/>
      <c r="AI105" s="555"/>
      <c r="AJ105" s="556"/>
      <c r="AK105" s="554"/>
      <c r="AL105" s="555"/>
      <c r="AM105" s="555"/>
      <c r="AN105" s="555"/>
      <c r="AO105" s="555"/>
      <c r="AP105" s="555"/>
      <c r="AQ105" s="556"/>
      <c r="AR105" s="554"/>
      <c r="AS105" s="555"/>
      <c r="AT105" s="556"/>
      <c r="AU105" s="557" t="n">
        <f aca="false">IF($AZ$3="４週",SUM(P105:AQ105),IF($AZ$3="暦月",SUM(P105:AT105),""))</f>
        <v>0</v>
      </c>
      <c r="AV105" s="557"/>
      <c r="AW105" s="558" t="n">
        <f aca="false">IF($AZ$3="４週",AU105/4,IF($AZ$3="暦月",AU105/($AZ$6/7),""))</f>
        <v>0</v>
      </c>
      <c r="AX105" s="558"/>
      <c r="AY105" s="559"/>
      <c r="AZ105" s="559"/>
      <c r="BA105" s="559"/>
      <c r="BB105" s="559"/>
      <c r="BC105" s="559"/>
      <c r="BD105" s="559"/>
    </row>
    <row r="106" customFormat="false" ht="39.75" hidden="false" customHeight="true" outlineLevel="0" collapsed="false">
      <c r="B106" s="549" t="n">
        <f aca="false">B105+1</f>
        <v>94</v>
      </c>
      <c r="C106" s="550"/>
      <c r="D106" s="550"/>
      <c r="E106" s="551"/>
      <c r="F106" s="551"/>
      <c r="G106" s="552"/>
      <c r="H106" s="552"/>
      <c r="I106" s="552"/>
      <c r="J106" s="552"/>
      <c r="K106" s="552"/>
      <c r="L106" s="553"/>
      <c r="M106" s="553"/>
      <c r="N106" s="553"/>
      <c r="O106" s="553"/>
      <c r="P106" s="554"/>
      <c r="Q106" s="555"/>
      <c r="R106" s="555"/>
      <c r="S106" s="555"/>
      <c r="T106" s="555"/>
      <c r="U106" s="555"/>
      <c r="V106" s="556"/>
      <c r="W106" s="554"/>
      <c r="X106" s="555"/>
      <c r="Y106" s="555"/>
      <c r="Z106" s="555"/>
      <c r="AA106" s="555"/>
      <c r="AB106" s="555"/>
      <c r="AC106" s="556"/>
      <c r="AD106" s="554"/>
      <c r="AE106" s="555"/>
      <c r="AF106" s="555"/>
      <c r="AG106" s="555"/>
      <c r="AH106" s="555"/>
      <c r="AI106" s="555"/>
      <c r="AJ106" s="556"/>
      <c r="AK106" s="554"/>
      <c r="AL106" s="555"/>
      <c r="AM106" s="555"/>
      <c r="AN106" s="555"/>
      <c r="AO106" s="555"/>
      <c r="AP106" s="555"/>
      <c r="AQ106" s="556"/>
      <c r="AR106" s="554"/>
      <c r="AS106" s="555"/>
      <c r="AT106" s="556"/>
      <c r="AU106" s="557" t="n">
        <f aca="false">IF($AZ$3="４週",SUM(P106:AQ106),IF($AZ$3="暦月",SUM(P106:AT106),""))</f>
        <v>0</v>
      </c>
      <c r="AV106" s="557"/>
      <c r="AW106" s="558" t="n">
        <f aca="false">IF($AZ$3="４週",AU106/4,IF($AZ$3="暦月",AU106/($AZ$6/7),""))</f>
        <v>0</v>
      </c>
      <c r="AX106" s="558"/>
      <c r="AY106" s="559"/>
      <c r="AZ106" s="559"/>
      <c r="BA106" s="559"/>
      <c r="BB106" s="559"/>
      <c r="BC106" s="559"/>
      <c r="BD106" s="559"/>
    </row>
    <row r="107" customFormat="false" ht="39.75" hidden="false" customHeight="true" outlineLevel="0" collapsed="false">
      <c r="B107" s="549" t="n">
        <f aca="false">B106+1</f>
        <v>95</v>
      </c>
      <c r="C107" s="550"/>
      <c r="D107" s="550"/>
      <c r="E107" s="551"/>
      <c r="F107" s="551"/>
      <c r="G107" s="552"/>
      <c r="H107" s="552"/>
      <c r="I107" s="552"/>
      <c r="J107" s="552"/>
      <c r="K107" s="552"/>
      <c r="L107" s="553"/>
      <c r="M107" s="553"/>
      <c r="N107" s="553"/>
      <c r="O107" s="553"/>
      <c r="P107" s="554"/>
      <c r="Q107" s="555"/>
      <c r="R107" s="555"/>
      <c r="S107" s="555"/>
      <c r="T107" s="555"/>
      <c r="U107" s="555"/>
      <c r="V107" s="556"/>
      <c r="W107" s="554"/>
      <c r="X107" s="555"/>
      <c r="Y107" s="555"/>
      <c r="Z107" s="555"/>
      <c r="AA107" s="555"/>
      <c r="AB107" s="555"/>
      <c r="AC107" s="556"/>
      <c r="AD107" s="554"/>
      <c r="AE107" s="555"/>
      <c r="AF107" s="555"/>
      <c r="AG107" s="555"/>
      <c r="AH107" s="555"/>
      <c r="AI107" s="555"/>
      <c r="AJ107" s="556"/>
      <c r="AK107" s="554"/>
      <c r="AL107" s="555"/>
      <c r="AM107" s="555"/>
      <c r="AN107" s="555"/>
      <c r="AO107" s="555"/>
      <c r="AP107" s="555"/>
      <c r="AQ107" s="556"/>
      <c r="AR107" s="554"/>
      <c r="AS107" s="555"/>
      <c r="AT107" s="556"/>
      <c r="AU107" s="557" t="n">
        <f aca="false">IF($AZ$3="４週",SUM(P107:AQ107),IF($AZ$3="暦月",SUM(P107:AT107),""))</f>
        <v>0</v>
      </c>
      <c r="AV107" s="557"/>
      <c r="AW107" s="558" t="n">
        <f aca="false">IF($AZ$3="４週",AU107/4,IF($AZ$3="暦月",AU107/($AZ$6/7),""))</f>
        <v>0</v>
      </c>
      <c r="AX107" s="558"/>
      <c r="AY107" s="559"/>
      <c r="AZ107" s="559"/>
      <c r="BA107" s="559"/>
      <c r="BB107" s="559"/>
      <c r="BC107" s="559"/>
      <c r="BD107" s="559"/>
    </row>
    <row r="108" customFormat="false" ht="39.75" hidden="false" customHeight="true" outlineLevel="0" collapsed="false">
      <c r="B108" s="549" t="n">
        <f aca="false">B107+1</f>
        <v>96</v>
      </c>
      <c r="C108" s="550"/>
      <c r="D108" s="550"/>
      <c r="E108" s="551"/>
      <c r="F108" s="551"/>
      <c r="G108" s="552"/>
      <c r="H108" s="552"/>
      <c r="I108" s="552"/>
      <c r="J108" s="552"/>
      <c r="K108" s="552"/>
      <c r="L108" s="553"/>
      <c r="M108" s="553"/>
      <c r="N108" s="553"/>
      <c r="O108" s="553"/>
      <c r="P108" s="554"/>
      <c r="Q108" s="555"/>
      <c r="R108" s="555"/>
      <c r="S108" s="555"/>
      <c r="T108" s="555"/>
      <c r="U108" s="555"/>
      <c r="V108" s="556"/>
      <c r="W108" s="554"/>
      <c r="X108" s="555"/>
      <c r="Y108" s="555"/>
      <c r="Z108" s="555"/>
      <c r="AA108" s="555"/>
      <c r="AB108" s="555"/>
      <c r="AC108" s="556"/>
      <c r="AD108" s="554"/>
      <c r="AE108" s="555"/>
      <c r="AF108" s="555"/>
      <c r="AG108" s="555"/>
      <c r="AH108" s="555"/>
      <c r="AI108" s="555"/>
      <c r="AJ108" s="556"/>
      <c r="AK108" s="554"/>
      <c r="AL108" s="555"/>
      <c r="AM108" s="555"/>
      <c r="AN108" s="555"/>
      <c r="AO108" s="555"/>
      <c r="AP108" s="555"/>
      <c r="AQ108" s="556"/>
      <c r="AR108" s="554"/>
      <c r="AS108" s="555"/>
      <c r="AT108" s="556"/>
      <c r="AU108" s="557" t="n">
        <f aca="false">IF($AZ$3="４週",SUM(P108:AQ108),IF($AZ$3="暦月",SUM(P108:AT108),""))</f>
        <v>0</v>
      </c>
      <c r="AV108" s="557"/>
      <c r="AW108" s="558" t="n">
        <f aca="false">IF($AZ$3="４週",AU108/4,IF($AZ$3="暦月",AU108/($AZ$6/7),""))</f>
        <v>0</v>
      </c>
      <c r="AX108" s="558"/>
      <c r="AY108" s="559"/>
      <c r="AZ108" s="559"/>
      <c r="BA108" s="559"/>
      <c r="BB108" s="559"/>
      <c r="BC108" s="559"/>
      <c r="BD108" s="559"/>
    </row>
    <row r="109" customFormat="false" ht="39.75" hidden="false" customHeight="true" outlineLevel="0" collapsed="false">
      <c r="B109" s="549" t="n">
        <f aca="false">B108+1</f>
        <v>97</v>
      </c>
      <c r="C109" s="550"/>
      <c r="D109" s="550"/>
      <c r="E109" s="551"/>
      <c r="F109" s="551"/>
      <c r="G109" s="552"/>
      <c r="H109" s="552"/>
      <c r="I109" s="552"/>
      <c r="J109" s="552"/>
      <c r="K109" s="552"/>
      <c r="L109" s="553"/>
      <c r="M109" s="553"/>
      <c r="N109" s="553"/>
      <c r="O109" s="553"/>
      <c r="P109" s="554"/>
      <c r="Q109" s="555"/>
      <c r="R109" s="555"/>
      <c r="S109" s="555"/>
      <c r="T109" s="555"/>
      <c r="U109" s="555"/>
      <c r="V109" s="556"/>
      <c r="W109" s="554"/>
      <c r="X109" s="555"/>
      <c r="Y109" s="555"/>
      <c r="Z109" s="555"/>
      <c r="AA109" s="555"/>
      <c r="AB109" s="555"/>
      <c r="AC109" s="556"/>
      <c r="AD109" s="554"/>
      <c r="AE109" s="555"/>
      <c r="AF109" s="555"/>
      <c r="AG109" s="555"/>
      <c r="AH109" s="555"/>
      <c r="AI109" s="555"/>
      <c r="AJ109" s="556"/>
      <c r="AK109" s="554"/>
      <c r="AL109" s="555"/>
      <c r="AM109" s="555"/>
      <c r="AN109" s="555"/>
      <c r="AO109" s="555"/>
      <c r="AP109" s="555"/>
      <c r="AQ109" s="556"/>
      <c r="AR109" s="554"/>
      <c r="AS109" s="555"/>
      <c r="AT109" s="556"/>
      <c r="AU109" s="557" t="n">
        <f aca="false">IF($AZ$3="４週",SUM(P109:AQ109),IF($AZ$3="暦月",SUM(P109:AT109),""))</f>
        <v>0</v>
      </c>
      <c r="AV109" s="557"/>
      <c r="AW109" s="558" t="n">
        <f aca="false">IF($AZ$3="４週",AU109/4,IF($AZ$3="暦月",AU109/($AZ$6/7),""))</f>
        <v>0</v>
      </c>
      <c r="AX109" s="558"/>
      <c r="AY109" s="559"/>
      <c r="AZ109" s="559"/>
      <c r="BA109" s="559"/>
      <c r="BB109" s="559"/>
      <c r="BC109" s="559"/>
      <c r="BD109" s="559"/>
    </row>
    <row r="110" customFormat="false" ht="39.75" hidden="false" customHeight="true" outlineLevel="0" collapsed="false">
      <c r="B110" s="549" t="n">
        <f aca="false">B109+1</f>
        <v>98</v>
      </c>
      <c r="C110" s="550"/>
      <c r="D110" s="550"/>
      <c r="E110" s="551"/>
      <c r="F110" s="551"/>
      <c r="G110" s="552"/>
      <c r="H110" s="552"/>
      <c r="I110" s="552"/>
      <c r="J110" s="552"/>
      <c r="K110" s="552"/>
      <c r="L110" s="553"/>
      <c r="M110" s="553"/>
      <c r="N110" s="553"/>
      <c r="O110" s="553"/>
      <c r="P110" s="554"/>
      <c r="Q110" s="555"/>
      <c r="R110" s="555"/>
      <c r="S110" s="555"/>
      <c r="T110" s="555"/>
      <c r="U110" s="555"/>
      <c r="V110" s="556"/>
      <c r="W110" s="554"/>
      <c r="X110" s="555"/>
      <c r="Y110" s="555"/>
      <c r="Z110" s="555"/>
      <c r="AA110" s="555"/>
      <c r="AB110" s="555"/>
      <c r="AC110" s="556"/>
      <c r="AD110" s="554"/>
      <c r="AE110" s="555"/>
      <c r="AF110" s="555"/>
      <c r="AG110" s="555"/>
      <c r="AH110" s="555"/>
      <c r="AI110" s="555"/>
      <c r="AJ110" s="556"/>
      <c r="AK110" s="554"/>
      <c r="AL110" s="555"/>
      <c r="AM110" s="555"/>
      <c r="AN110" s="555"/>
      <c r="AO110" s="555"/>
      <c r="AP110" s="555"/>
      <c r="AQ110" s="556"/>
      <c r="AR110" s="554"/>
      <c r="AS110" s="555"/>
      <c r="AT110" s="556"/>
      <c r="AU110" s="557" t="n">
        <f aca="false">IF($AZ$3="４週",SUM(P110:AQ110),IF($AZ$3="暦月",SUM(P110:AT110),""))</f>
        <v>0</v>
      </c>
      <c r="AV110" s="557"/>
      <c r="AW110" s="558" t="n">
        <f aca="false">IF($AZ$3="４週",AU110/4,IF($AZ$3="暦月",AU110/($AZ$6/7),""))</f>
        <v>0</v>
      </c>
      <c r="AX110" s="558"/>
      <c r="AY110" s="559"/>
      <c r="AZ110" s="559"/>
      <c r="BA110" s="559"/>
      <c r="BB110" s="559"/>
      <c r="BC110" s="559"/>
      <c r="BD110" s="559"/>
    </row>
    <row r="111" customFormat="false" ht="39.75" hidden="false" customHeight="true" outlineLevel="0" collapsed="false">
      <c r="B111" s="549" t="n">
        <f aca="false">B110+1</f>
        <v>99</v>
      </c>
      <c r="C111" s="550"/>
      <c r="D111" s="550"/>
      <c r="E111" s="551"/>
      <c r="F111" s="551"/>
      <c r="G111" s="552"/>
      <c r="H111" s="552"/>
      <c r="I111" s="552"/>
      <c r="J111" s="552"/>
      <c r="K111" s="552"/>
      <c r="L111" s="553"/>
      <c r="M111" s="553"/>
      <c r="N111" s="553"/>
      <c r="O111" s="553"/>
      <c r="P111" s="554"/>
      <c r="Q111" s="555"/>
      <c r="R111" s="555"/>
      <c r="S111" s="555"/>
      <c r="T111" s="555"/>
      <c r="U111" s="555"/>
      <c r="V111" s="556"/>
      <c r="W111" s="554"/>
      <c r="X111" s="555"/>
      <c r="Y111" s="555"/>
      <c r="Z111" s="555"/>
      <c r="AA111" s="555"/>
      <c r="AB111" s="555"/>
      <c r="AC111" s="556"/>
      <c r="AD111" s="554"/>
      <c r="AE111" s="555"/>
      <c r="AF111" s="555"/>
      <c r="AG111" s="555"/>
      <c r="AH111" s="555"/>
      <c r="AI111" s="555"/>
      <c r="AJ111" s="556"/>
      <c r="AK111" s="554"/>
      <c r="AL111" s="555"/>
      <c r="AM111" s="555"/>
      <c r="AN111" s="555"/>
      <c r="AO111" s="555"/>
      <c r="AP111" s="555"/>
      <c r="AQ111" s="556"/>
      <c r="AR111" s="554"/>
      <c r="AS111" s="555"/>
      <c r="AT111" s="556"/>
      <c r="AU111" s="557" t="n">
        <f aca="false">IF($AZ$3="４週",SUM(P111:AQ111),IF($AZ$3="暦月",SUM(P111:AT111),""))</f>
        <v>0</v>
      </c>
      <c r="AV111" s="557"/>
      <c r="AW111" s="558" t="n">
        <f aca="false">IF($AZ$3="４週",AU111/4,IF($AZ$3="暦月",AU111/($AZ$6/7),""))</f>
        <v>0</v>
      </c>
      <c r="AX111" s="558"/>
      <c r="AY111" s="559"/>
      <c r="AZ111" s="559"/>
      <c r="BA111" s="559"/>
      <c r="BB111" s="559"/>
      <c r="BC111" s="559"/>
      <c r="BD111" s="559"/>
    </row>
    <row r="112" customFormat="false" ht="39.75" hidden="false" customHeight="true" outlineLevel="0" collapsed="false">
      <c r="B112" s="560" t="n">
        <f aca="false">B111+1</f>
        <v>100</v>
      </c>
      <c r="C112" s="561"/>
      <c r="D112" s="561"/>
      <c r="E112" s="562"/>
      <c r="F112" s="562"/>
      <c r="G112" s="563"/>
      <c r="H112" s="563"/>
      <c r="I112" s="563"/>
      <c r="J112" s="563"/>
      <c r="K112" s="563"/>
      <c r="L112" s="564"/>
      <c r="M112" s="564"/>
      <c r="N112" s="564"/>
      <c r="O112" s="564"/>
      <c r="P112" s="565"/>
      <c r="Q112" s="566"/>
      <c r="R112" s="566"/>
      <c r="S112" s="566"/>
      <c r="T112" s="566"/>
      <c r="U112" s="566"/>
      <c r="V112" s="567"/>
      <c r="W112" s="565"/>
      <c r="X112" s="566"/>
      <c r="Y112" s="566"/>
      <c r="Z112" s="566"/>
      <c r="AA112" s="566"/>
      <c r="AB112" s="566"/>
      <c r="AC112" s="567"/>
      <c r="AD112" s="565"/>
      <c r="AE112" s="566"/>
      <c r="AF112" s="566"/>
      <c r="AG112" s="566"/>
      <c r="AH112" s="566"/>
      <c r="AI112" s="566"/>
      <c r="AJ112" s="567"/>
      <c r="AK112" s="565"/>
      <c r="AL112" s="566"/>
      <c r="AM112" s="566"/>
      <c r="AN112" s="566"/>
      <c r="AO112" s="566"/>
      <c r="AP112" s="566"/>
      <c r="AQ112" s="567"/>
      <c r="AR112" s="565"/>
      <c r="AS112" s="566"/>
      <c r="AT112" s="567"/>
      <c r="AU112" s="568" t="n">
        <f aca="false">IF($AZ$3="４週",SUM(P112:AQ112),IF($AZ$3="暦月",SUM(P112:AT112),""))</f>
        <v>0</v>
      </c>
      <c r="AV112" s="568"/>
      <c r="AW112" s="569" t="n">
        <f aca="false">IF($AZ$3="４週",AU112/4,IF($AZ$3="暦月",AU112/($AZ$6/7),""))</f>
        <v>0</v>
      </c>
      <c r="AX112" s="569"/>
      <c r="AY112" s="570"/>
      <c r="AZ112" s="570"/>
      <c r="BA112" s="570"/>
      <c r="BB112" s="570"/>
      <c r="BC112" s="570"/>
      <c r="BD112" s="570"/>
    </row>
    <row r="113" customFormat="false" ht="20.25" hidden="false" customHeight="true" outlineLevel="0" collapsed="false">
      <c r="B113" s="511"/>
      <c r="C113" s="501"/>
      <c r="D113" s="574"/>
      <c r="E113" s="574"/>
      <c r="F113" s="511"/>
      <c r="G113" s="511"/>
      <c r="H113" s="511"/>
      <c r="I113" s="511"/>
      <c r="J113" s="511"/>
      <c r="K113" s="511"/>
      <c r="L113" s="511"/>
      <c r="M113" s="511"/>
      <c r="N113" s="511"/>
      <c r="O113" s="511"/>
      <c r="P113" s="511"/>
      <c r="Q113" s="511"/>
      <c r="R113" s="511"/>
      <c r="S113" s="511"/>
      <c r="T113" s="511"/>
      <c r="U113" s="511"/>
      <c r="V113" s="511"/>
      <c r="W113" s="511"/>
      <c r="X113" s="511"/>
      <c r="Y113" s="511"/>
      <c r="Z113" s="511"/>
      <c r="AA113" s="511"/>
      <c r="AB113" s="511"/>
      <c r="AC113" s="517"/>
      <c r="AD113" s="511"/>
      <c r="AE113" s="511"/>
      <c r="AF113" s="511"/>
      <c r="AG113" s="511"/>
      <c r="AH113" s="511"/>
      <c r="AI113" s="511"/>
      <c r="AJ113" s="511"/>
      <c r="AK113" s="511"/>
      <c r="AL113" s="511"/>
      <c r="AM113" s="511"/>
      <c r="AN113" s="511"/>
      <c r="AO113" s="511"/>
      <c r="AP113" s="511"/>
      <c r="AQ113" s="511"/>
      <c r="AR113" s="511"/>
      <c r="AS113" s="511"/>
      <c r="AT113" s="511"/>
      <c r="AU113" s="511"/>
      <c r="AV113" s="511"/>
      <c r="AW113" s="511"/>
    </row>
    <row r="114" customFormat="false" ht="20.25" hidden="false" customHeight="true" outlineLevel="0" collapsed="false">
      <c r="B114" s="511"/>
      <c r="C114" s="511" t="s">
        <v>298</v>
      </c>
      <c r="D114" s="574"/>
      <c r="E114" s="574"/>
      <c r="F114" s="511"/>
      <c r="G114" s="511"/>
      <c r="H114" s="511"/>
      <c r="I114" s="511"/>
      <c r="J114" s="511"/>
      <c r="K114" s="511"/>
      <c r="L114" s="511"/>
      <c r="M114" s="511"/>
      <c r="N114" s="511"/>
      <c r="O114" s="511"/>
      <c r="P114" s="511"/>
      <c r="Q114" s="511" t="s">
        <v>299</v>
      </c>
      <c r="R114" s="511"/>
      <c r="S114" s="511"/>
      <c r="T114" s="511"/>
      <c r="U114" s="511"/>
      <c r="V114" s="511"/>
      <c r="W114" s="511"/>
      <c r="X114" s="511"/>
      <c r="Y114" s="511"/>
      <c r="Z114" s="511"/>
      <c r="AA114" s="517"/>
      <c r="AB114" s="511"/>
      <c r="AC114" s="511"/>
      <c r="AD114" s="511"/>
      <c r="AE114" s="511"/>
      <c r="AF114" s="511"/>
      <c r="AG114" s="511"/>
      <c r="AH114" s="511"/>
      <c r="AI114" s="511" t="s">
        <v>300</v>
      </c>
      <c r="AJ114" s="511"/>
      <c r="AK114" s="511"/>
      <c r="AL114" s="511"/>
      <c r="AM114" s="511"/>
      <c r="AN114" s="511"/>
      <c r="AO114" s="575"/>
      <c r="AP114" s="575"/>
      <c r="AQ114" s="575"/>
      <c r="AR114" s="575"/>
      <c r="AS114" s="576"/>
      <c r="AT114" s="575"/>
      <c r="AU114" s="575"/>
      <c r="AV114" s="575"/>
      <c r="AW114" s="575"/>
    </row>
    <row r="115" customFormat="false" ht="20.25" hidden="false" customHeight="true" outlineLevel="0" collapsed="false">
      <c r="B115" s="511"/>
      <c r="C115" s="511" t="s">
        <v>301</v>
      </c>
      <c r="D115" s="574"/>
      <c r="E115" s="574"/>
      <c r="F115" s="511"/>
      <c r="G115" s="511"/>
      <c r="H115" s="511"/>
      <c r="I115" s="511"/>
      <c r="J115" s="511"/>
      <c r="K115" s="511"/>
      <c r="L115" s="577" t="s">
        <v>302</v>
      </c>
      <c r="M115" s="577"/>
      <c r="N115" s="511"/>
      <c r="O115" s="511"/>
      <c r="P115" s="511"/>
      <c r="Q115" s="511"/>
      <c r="R115" s="578" t="s">
        <v>303</v>
      </c>
      <c r="S115" s="578"/>
      <c r="T115" s="579" t="s">
        <v>304</v>
      </c>
      <c r="U115" s="579"/>
      <c r="V115" s="579"/>
      <c r="W115" s="579"/>
      <c r="X115" s="511"/>
      <c r="Y115" s="580" t="s">
        <v>305</v>
      </c>
      <c r="Z115" s="580"/>
      <c r="AA115" s="580"/>
      <c r="AB115" s="580"/>
      <c r="AC115" s="511"/>
      <c r="AD115" s="511"/>
      <c r="AE115" s="579" t="s">
        <v>306</v>
      </c>
      <c r="AF115" s="579"/>
      <c r="AG115" s="511"/>
      <c r="AH115" s="511"/>
      <c r="AI115" s="531" t="s">
        <v>307</v>
      </c>
      <c r="AJ115" s="531"/>
      <c r="AK115" s="531" t="s">
        <v>308</v>
      </c>
      <c r="AL115" s="531"/>
      <c r="AM115" s="531"/>
      <c r="AN115" s="531"/>
      <c r="AO115" s="575"/>
      <c r="AP115" s="575"/>
      <c r="AQ115" s="575"/>
      <c r="AR115" s="575"/>
      <c r="AS115" s="582"/>
      <c r="AT115" s="582"/>
      <c r="AU115" s="575"/>
      <c r="AV115" s="575"/>
      <c r="AW115" s="575"/>
    </row>
    <row r="116" customFormat="false" ht="20.25" hidden="false" customHeight="true" outlineLevel="0" collapsed="false">
      <c r="B116" s="511"/>
      <c r="C116" s="583"/>
      <c r="D116" s="583"/>
      <c r="E116" s="583"/>
      <c r="F116" s="584" t="n">
        <f aca="false">IF(AB2=1,10,IF(AB2=2,11,IF(AB2=3,12,AB2-3)))</f>
        <v>1</v>
      </c>
      <c r="G116" s="584"/>
      <c r="H116" s="584" t="n">
        <f aca="false">IF(AB2=1,11,IF(AB2=2,12,AB2-2))</f>
        <v>2</v>
      </c>
      <c r="I116" s="584"/>
      <c r="J116" s="584" t="n">
        <f aca="false">IF(AB2=1,12,AB2-1)</f>
        <v>3</v>
      </c>
      <c r="K116" s="584"/>
      <c r="L116" s="531" t="s">
        <v>191</v>
      </c>
      <c r="M116" s="531"/>
      <c r="N116" s="511"/>
      <c r="O116" s="511"/>
      <c r="P116" s="511"/>
      <c r="Q116" s="511"/>
      <c r="R116" s="578"/>
      <c r="S116" s="578"/>
      <c r="T116" s="578" t="s">
        <v>309</v>
      </c>
      <c r="U116" s="578"/>
      <c r="V116" s="578" t="s">
        <v>310</v>
      </c>
      <c r="W116" s="578"/>
      <c r="X116" s="511"/>
      <c r="Y116" s="578" t="s">
        <v>309</v>
      </c>
      <c r="Z116" s="578"/>
      <c r="AA116" s="578" t="s">
        <v>310</v>
      </c>
      <c r="AB116" s="578"/>
      <c r="AC116" s="511"/>
      <c r="AD116" s="511"/>
      <c r="AE116" s="579" t="s">
        <v>311</v>
      </c>
      <c r="AF116" s="579"/>
      <c r="AG116" s="511"/>
      <c r="AH116" s="511"/>
      <c r="AI116" s="531" t="s">
        <v>312</v>
      </c>
      <c r="AJ116" s="531"/>
      <c r="AK116" s="531" t="s">
        <v>313</v>
      </c>
      <c r="AL116" s="531"/>
      <c r="AM116" s="531"/>
      <c r="AN116" s="531"/>
      <c r="AO116" s="585"/>
      <c r="AP116" s="585"/>
      <c r="AQ116" s="575"/>
      <c r="AR116" s="510"/>
      <c r="AS116" s="586"/>
      <c r="AT116" s="586"/>
      <c r="AU116" s="575"/>
      <c r="AV116" s="575"/>
      <c r="AW116" s="575"/>
    </row>
    <row r="117" customFormat="false" ht="20.25" hidden="false" customHeight="true" outlineLevel="0" collapsed="false">
      <c r="B117" s="511"/>
      <c r="C117" s="583" t="s">
        <v>314</v>
      </c>
      <c r="D117" s="583"/>
      <c r="E117" s="583"/>
      <c r="F117" s="587"/>
      <c r="G117" s="587"/>
      <c r="H117" s="587"/>
      <c r="I117" s="587"/>
      <c r="J117" s="587"/>
      <c r="K117" s="587"/>
      <c r="L117" s="588" t="n">
        <f aca="false">SUM(F117:K117)</f>
        <v>0</v>
      </c>
      <c r="M117" s="588"/>
      <c r="N117" s="511"/>
      <c r="O117" s="511"/>
      <c r="P117" s="511"/>
      <c r="Q117" s="511"/>
      <c r="R117" s="531" t="s">
        <v>312</v>
      </c>
      <c r="S117" s="531"/>
      <c r="T117" s="625" t="n">
        <f aca="false">SUMIFS($AU$13:$AV$112,$C$13:$D$112,"訪問介護員",$E$13:$F$112,"A")+SUMIFS($AU$13:$AV$112,$C$13:$D$112,"サービス提供責任者",$E$13:$F$112,"A")</f>
        <v>0</v>
      </c>
      <c r="U117" s="625"/>
      <c r="V117" s="588" t="n">
        <f aca="false">SUMIFS($AW$13:$AX$112,$C$13:$D$112,"訪問介護員",$E$13:$F$112,"A")+SUMIFS($AW$13:$AX$112,$C$13:$D$112,"サービス提供責任者",$E$13:$F$112,"A")</f>
        <v>0</v>
      </c>
      <c r="W117" s="588"/>
      <c r="X117" s="626"/>
      <c r="Y117" s="627" t="n">
        <v>0</v>
      </c>
      <c r="Z117" s="627"/>
      <c r="AA117" s="627" t="n">
        <v>0</v>
      </c>
      <c r="AB117" s="627"/>
      <c r="AC117" s="626"/>
      <c r="AD117" s="626"/>
      <c r="AE117" s="627" t="n">
        <v>0</v>
      </c>
      <c r="AF117" s="627"/>
      <c r="AG117" s="511"/>
      <c r="AH117" s="511"/>
      <c r="AI117" s="531" t="s">
        <v>315</v>
      </c>
      <c r="AJ117" s="531"/>
      <c r="AK117" s="531" t="s">
        <v>316</v>
      </c>
      <c r="AL117" s="531"/>
      <c r="AM117" s="531"/>
      <c r="AN117" s="531"/>
      <c r="AO117" s="510"/>
      <c r="AP117" s="575"/>
      <c r="AQ117" s="593"/>
      <c r="AR117" s="593"/>
      <c r="AS117" s="593"/>
      <c r="AT117" s="593"/>
      <c r="AU117" s="575"/>
      <c r="AV117" s="575"/>
      <c r="AW117" s="575"/>
    </row>
    <row r="118" customFormat="false" ht="20.25" hidden="false" customHeight="true" outlineLevel="0" collapsed="false">
      <c r="B118" s="511"/>
      <c r="C118" s="583" t="s">
        <v>317</v>
      </c>
      <c r="D118" s="583"/>
      <c r="E118" s="583"/>
      <c r="F118" s="587"/>
      <c r="G118" s="587"/>
      <c r="H118" s="587"/>
      <c r="I118" s="587"/>
      <c r="J118" s="587"/>
      <c r="K118" s="587"/>
      <c r="L118" s="588" t="n">
        <f aca="false">SUM(F118:K118)</f>
        <v>0</v>
      </c>
      <c r="M118" s="588"/>
      <c r="N118" s="511"/>
      <c r="O118" s="511"/>
      <c r="P118" s="511"/>
      <c r="Q118" s="511"/>
      <c r="R118" s="531" t="s">
        <v>315</v>
      </c>
      <c r="S118" s="531"/>
      <c r="T118" s="625" t="n">
        <f aca="false">SUMIFS($AU$13:$AV$112,$C$13:$D$112,"訪問介護員",$E$13:$F$112,"B")+SUMIFS($AU$13:$AV$112,$C$13:$D$112,"サービス提供責任者",$E$13:$F$112,"B")</f>
        <v>0</v>
      </c>
      <c r="U118" s="625"/>
      <c r="V118" s="588" t="n">
        <f aca="false">SUMIFS($AW$13:$AX$112,$C$13:$D$112,"訪問介護員",$E$13:$F$112,"B")+SUMIFS($AW$13:$AX$112,$C$13:$D$112,"サービス提供責任者",$E$13:$F$112,"B")</f>
        <v>0</v>
      </c>
      <c r="W118" s="588"/>
      <c r="X118" s="626"/>
      <c r="Y118" s="627" t="n">
        <v>0</v>
      </c>
      <c r="Z118" s="627"/>
      <c r="AA118" s="627" t="n">
        <v>0</v>
      </c>
      <c r="AB118" s="627"/>
      <c r="AC118" s="626"/>
      <c r="AD118" s="626"/>
      <c r="AE118" s="627" t="n">
        <v>0</v>
      </c>
      <c r="AF118" s="627"/>
      <c r="AG118" s="511"/>
      <c r="AH118" s="511"/>
      <c r="AI118" s="531" t="s">
        <v>318</v>
      </c>
      <c r="AJ118" s="531"/>
      <c r="AK118" s="531" t="s">
        <v>319</v>
      </c>
      <c r="AL118" s="531"/>
      <c r="AM118" s="531"/>
      <c r="AN118" s="531"/>
      <c r="AO118" s="510"/>
      <c r="AP118" s="575"/>
      <c r="AQ118" s="594"/>
      <c r="AR118" s="594"/>
      <c r="AS118" s="594"/>
      <c r="AT118" s="594"/>
      <c r="AU118" s="575"/>
      <c r="AV118" s="575"/>
      <c r="AW118" s="575"/>
    </row>
    <row r="119" customFormat="false" ht="20.25" hidden="false" customHeight="true" outlineLevel="0" collapsed="false">
      <c r="B119" s="511"/>
      <c r="C119" s="583" t="s">
        <v>320</v>
      </c>
      <c r="D119" s="583"/>
      <c r="E119" s="583"/>
      <c r="F119" s="587"/>
      <c r="G119" s="587"/>
      <c r="H119" s="587"/>
      <c r="I119" s="587"/>
      <c r="J119" s="587"/>
      <c r="K119" s="587"/>
      <c r="L119" s="588" t="n">
        <f aca="false">SUM(F119:K119)</f>
        <v>0</v>
      </c>
      <c r="M119" s="588"/>
      <c r="N119" s="511"/>
      <c r="O119" s="511"/>
      <c r="P119" s="511"/>
      <c r="Q119" s="511"/>
      <c r="R119" s="531" t="s">
        <v>318</v>
      </c>
      <c r="S119" s="531"/>
      <c r="T119" s="625" t="n">
        <f aca="false">SUMIFS($AU$13:$AV$112,$C$13:$D$112,"訪問介護員",$E$13:$F$112,"C")+SUMIFS($AU$13:$AV$112,$C$13:$D$112,"サービス提供責任者",$E$13:$F$112,"C")</f>
        <v>0</v>
      </c>
      <c r="U119" s="625"/>
      <c r="V119" s="588" t="n">
        <f aca="false">SUMIFS($AW$13:$AX$112,$C$13:$D$112,"訪問介護員",$E$13:$F$112,"C")+SUMIFS($AW$13:$AX$112,$C$13:$D$112,"サービス提供責任者",$E$13:$F$112,"C")</f>
        <v>0</v>
      </c>
      <c r="W119" s="588"/>
      <c r="X119" s="626"/>
      <c r="Y119" s="627" t="n">
        <v>0</v>
      </c>
      <c r="Z119" s="627"/>
      <c r="AA119" s="587" t="n">
        <v>0</v>
      </c>
      <c r="AB119" s="587"/>
      <c r="AC119" s="626"/>
      <c r="AD119" s="626"/>
      <c r="AE119" s="625" t="s">
        <v>321</v>
      </c>
      <c r="AF119" s="625"/>
      <c r="AG119" s="511"/>
      <c r="AH119" s="511"/>
      <c r="AI119" s="531" t="s">
        <v>322</v>
      </c>
      <c r="AJ119" s="531"/>
      <c r="AK119" s="531" t="s">
        <v>323</v>
      </c>
      <c r="AL119" s="531"/>
      <c r="AM119" s="531"/>
      <c r="AN119" s="531"/>
      <c r="AO119" s="596"/>
      <c r="AP119" s="575"/>
      <c r="AQ119" s="597"/>
      <c r="AR119" s="597"/>
      <c r="AS119" s="596"/>
      <c r="AT119" s="596"/>
      <c r="AU119" s="575"/>
      <c r="AV119" s="575"/>
      <c r="AW119" s="575"/>
    </row>
    <row r="120" customFormat="false" ht="20.25" hidden="false" customHeight="true" outlineLevel="0" collapsed="false">
      <c r="B120" s="511"/>
      <c r="C120" s="583" t="s">
        <v>191</v>
      </c>
      <c r="D120" s="583"/>
      <c r="E120" s="583"/>
      <c r="F120" s="588" t="n">
        <f aca="false">SUM(F117:G119)</f>
        <v>0</v>
      </c>
      <c r="G120" s="588"/>
      <c r="H120" s="588" t="n">
        <f aca="false">SUM(H117:I119)</f>
        <v>0</v>
      </c>
      <c r="I120" s="588"/>
      <c r="J120" s="588" t="n">
        <f aca="false">SUM(J117:K119)</f>
        <v>0</v>
      </c>
      <c r="K120" s="588"/>
      <c r="L120" s="588" t="n">
        <f aca="false">SUM(L117:M119)</f>
        <v>0</v>
      </c>
      <c r="M120" s="588"/>
      <c r="N120" s="598"/>
      <c r="O120" s="598"/>
      <c r="P120" s="511"/>
      <c r="Q120" s="511"/>
      <c r="R120" s="531" t="s">
        <v>322</v>
      </c>
      <c r="S120" s="531"/>
      <c r="T120" s="625" t="n">
        <f aca="false">SUMIFS($AU$13:$AV$112,$C$13:$D$112,"訪問介護員",$E$13:$F$112,"D")+SUMIFS($AU$13:$AV$112,$C$13:$D$112,"サービス提供責任者",$E$13:$F$112,"D")</f>
        <v>0</v>
      </c>
      <c r="U120" s="625"/>
      <c r="V120" s="588" t="n">
        <f aca="false">SUMIFS($AW$13:$AX$112,$C$13:$D$112,"訪問介護員",$E$13:$F$112,"D")+SUMIFS($AW$13:$AX$112,$C$13:$D$112,"サービス提供責任者",$E$13:$F$112,"D")</f>
        <v>0</v>
      </c>
      <c r="W120" s="588"/>
      <c r="X120" s="626"/>
      <c r="Y120" s="627" t="n">
        <v>0</v>
      </c>
      <c r="Z120" s="627"/>
      <c r="AA120" s="587" t="n">
        <v>0</v>
      </c>
      <c r="AB120" s="587"/>
      <c r="AC120" s="626"/>
      <c r="AD120" s="626"/>
      <c r="AE120" s="625" t="s">
        <v>321</v>
      </c>
      <c r="AF120" s="625"/>
      <c r="AG120" s="511"/>
      <c r="AH120" s="511"/>
      <c r="AI120" s="511"/>
      <c r="AJ120" s="594"/>
      <c r="AK120" s="594"/>
      <c r="AL120" s="597"/>
      <c r="AM120" s="597"/>
      <c r="AN120" s="596"/>
      <c r="AO120" s="596"/>
      <c r="AP120" s="575"/>
      <c r="AQ120" s="597"/>
      <c r="AR120" s="597"/>
      <c r="AS120" s="596"/>
      <c r="AT120" s="596"/>
      <c r="AU120" s="575"/>
      <c r="AV120" s="575"/>
      <c r="AW120" s="575"/>
    </row>
    <row r="121" customFormat="false" ht="20.25" hidden="false" customHeight="true" outlineLevel="0" collapsed="false">
      <c r="B121" s="511"/>
      <c r="C121" s="511"/>
      <c r="D121" s="511"/>
      <c r="E121" s="511"/>
      <c r="F121" s="511"/>
      <c r="G121" s="511"/>
      <c r="H121" s="511"/>
      <c r="I121" s="511"/>
      <c r="J121" s="511"/>
      <c r="K121" s="511"/>
      <c r="L121" s="579" t="s">
        <v>324</v>
      </c>
      <c r="M121" s="579"/>
      <c r="N121" s="511"/>
      <c r="O121" s="511"/>
      <c r="P121" s="511"/>
      <c r="Q121" s="511"/>
      <c r="R121" s="531" t="s">
        <v>191</v>
      </c>
      <c r="S121" s="531"/>
      <c r="T121" s="625" t="n">
        <f aca="false">SUM(T117:U120)</f>
        <v>0</v>
      </c>
      <c r="U121" s="625"/>
      <c r="V121" s="588" t="n">
        <f aca="false">SUM(V117:W120)</f>
        <v>0</v>
      </c>
      <c r="W121" s="588"/>
      <c r="X121" s="626"/>
      <c r="Y121" s="625" t="n">
        <f aca="false">SUM(Y117:Z120)</f>
        <v>0</v>
      </c>
      <c r="Z121" s="625"/>
      <c r="AA121" s="625" t="n">
        <f aca="false">SUM(AA117:AB120)</f>
        <v>0</v>
      </c>
      <c r="AB121" s="625"/>
      <c r="AC121" s="626"/>
      <c r="AD121" s="626"/>
      <c r="AE121" s="625" t="n">
        <f aca="false">SUM(AE117:AF118)</f>
        <v>0</v>
      </c>
      <c r="AF121" s="625"/>
      <c r="AG121" s="511"/>
      <c r="AH121" s="511"/>
      <c r="AI121" s="511"/>
      <c r="AJ121" s="594"/>
      <c r="AK121" s="594"/>
      <c r="AL121" s="597"/>
      <c r="AM121" s="597"/>
      <c r="AN121" s="600"/>
      <c r="AO121" s="600"/>
      <c r="AP121" s="575"/>
      <c r="AQ121" s="628"/>
      <c r="AR121" s="628"/>
      <c r="AS121" s="596"/>
      <c r="AT121" s="596"/>
      <c r="AU121" s="575"/>
      <c r="AV121" s="575"/>
      <c r="AW121" s="575"/>
    </row>
    <row r="122" customFormat="false" ht="20.25" hidden="false" customHeight="true" outlineLevel="0" collapsed="false">
      <c r="B122" s="511"/>
      <c r="C122" s="511"/>
      <c r="D122" s="511"/>
      <c r="E122" s="511"/>
      <c r="F122" s="511"/>
      <c r="G122" s="511"/>
      <c r="H122" s="511"/>
      <c r="I122" s="511"/>
      <c r="J122" s="511"/>
      <c r="K122" s="511"/>
      <c r="L122" s="601" t="n">
        <f aca="false">L120/3</f>
        <v>0</v>
      </c>
      <c r="M122" s="601"/>
      <c r="N122" s="511"/>
      <c r="O122" s="511"/>
      <c r="P122" s="511"/>
      <c r="Q122" s="511"/>
      <c r="R122" s="511"/>
      <c r="S122" s="511"/>
      <c r="T122" s="511"/>
      <c r="U122" s="511"/>
      <c r="V122" s="511"/>
      <c r="W122" s="511"/>
      <c r="X122" s="511"/>
      <c r="Y122" s="511"/>
      <c r="Z122" s="511"/>
      <c r="AA122" s="517"/>
      <c r="AB122" s="511"/>
      <c r="AC122" s="511"/>
      <c r="AD122" s="511"/>
      <c r="AE122" s="511"/>
      <c r="AF122" s="511"/>
      <c r="AG122" s="511"/>
      <c r="AH122" s="511"/>
      <c r="AI122" s="511"/>
      <c r="AJ122" s="575"/>
      <c r="AK122" s="575"/>
      <c r="AL122" s="575"/>
      <c r="AM122" s="575"/>
      <c r="AN122" s="575"/>
      <c r="AO122" s="575"/>
      <c r="AP122" s="575"/>
      <c r="AQ122" s="575"/>
      <c r="AR122" s="575"/>
      <c r="AS122" s="576"/>
      <c r="AT122" s="575"/>
      <c r="AU122" s="575"/>
      <c r="AV122" s="575"/>
      <c r="AW122" s="575"/>
    </row>
    <row r="123" customFormat="false" ht="20.25" hidden="false" customHeight="true" outlineLevel="0" collapsed="false">
      <c r="B123" s="511"/>
      <c r="C123" s="511"/>
      <c r="D123" s="511"/>
      <c r="E123" s="511"/>
      <c r="F123" s="511"/>
      <c r="G123" s="511"/>
      <c r="H123" s="511"/>
      <c r="I123" s="511"/>
      <c r="J123" s="511"/>
      <c r="K123" s="511"/>
      <c r="L123" s="511"/>
      <c r="M123" s="511"/>
      <c r="N123" s="511"/>
      <c r="O123" s="511"/>
      <c r="P123" s="511"/>
      <c r="Q123" s="511"/>
      <c r="R123" s="517" t="s">
        <v>325</v>
      </c>
      <c r="S123" s="511"/>
      <c r="T123" s="511"/>
      <c r="U123" s="511"/>
      <c r="V123" s="511"/>
      <c r="W123" s="511"/>
      <c r="X123" s="602" t="s">
        <v>326</v>
      </c>
      <c r="Y123" s="603" t="s">
        <v>327</v>
      </c>
      <c r="Z123" s="603"/>
      <c r="AA123" s="604"/>
      <c r="AB123" s="602"/>
      <c r="AC123" s="511"/>
      <c r="AD123" s="511"/>
      <c r="AE123" s="511"/>
      <c r="AF123" s="511"/>
      <c r="AG123" s="511"/>
      <c r="AH123" s="511"/>
      <c r="AI123" s="511"/>
      <c r="AJ123" s="576"/>
      <c r="AK123" s="575"/>
      <c r="AL123" s="575"/>
      <c r="AM123" s="575"/>
      <c r="AN123" s="575"/>
      <c r="AO123" s="575"/>
      <c r="AP123" s="575"/>
      <c r="AQ123" s="629"/>
      <c r="AR123" s="629"/>
      <c r="AS123" s="605"/>
      <c r="AT123" s="605"/>
      <c r="AU123" s="575"/>
      <c r="AV123" s="575"/>
      <c r="AW123" s="575"/>
    </row>
    <row r="124" customFormat="false" ht="20.25" hidden="false" customHeight="true" outlineLevel="0" collapsed="false">
      <c r="B124" s="511"/>
      <c r="C124" s="501"/>
      <c r="D124" s="574"/>
      <c r="E124" s="574"/>
      <c r="F124" s="511"/>
      <c r="G124" s="511"/>
      <c r="H124" s="511"/>
      <c r="I124" s="511"/>
      <c r="J124" s="511"/>
      <c r="K124" s="511"/>
      <c r="L124" s="606" t="s">
        <v>328</v>
      </c>
      <c r="M124" s="517"/>
      <c r="N124" s="517"/>
      <c r="O124" s="607"/>
      <c r="P124" s="511"/>
      <c r="Q124" s="511"/>
      <c r="R124" s="511" t="s">
        <v>329</v>
      </c>
      <c r="S124" s="511"/>
      <c r="T124" s="511"/>
      <c r="U124" s="511"/>
      <c r="V124" s="511"/>
      <c r="W124" s="511" t="s">
        <v>330</v>
      </c>
      <c r="X124" s="511"/>
      <c r="Y124" s="511"/>
      <c r="Z124" s="511"/>
      <c r="AA124" s="517"/>
      <c r="AB124" s="511"/>
      <c r="AC124" s="511"/>
      <c r="AD124" s="511"/>
      <c r="AE124" s="511"/>
      <c r="AF124" s="511"/>
      <c r="AG124" s="511"/>
      <c r="AH124" s="511"/>
      <c r="AI124" s="511"/>
      <c r="AJ124" s="575"/>
      <c r="AK124" s="575"/>
      <c r="AL124" s="575"/>
      <c r="AM124" s="575"/>
      <c r="AN124" s="575"/>
      <c r="AO124" s="575"/>
      <c r="AP124" s="575"/>
      <c r="AQ124" s="575"/>
      <c r="AR124" s="575"/>
      <c r="AS124" s="576"/>
      <c r="AT124" s="575"/>
      <c r="AU124" s="575"/>
      <c r="AV124" s="575"/>
      <c r="AW124" s="575"/>
    </row>
    <row r="125" customFormat="false" ht="20.25" hidden="false" customHeight="true" outlineLevel="0" collapsed="false">
      <c r="B125" s="511"/>
      <c r="C125" s="578" t="s">
        <v>331</v>
      </c>
      <c r="D125" s="578"/>
      <c r="E125" s="511"/>
      <c r="F125" s="578" t="s">
        <v>332</v>
      </c>
      <c r="G125" s="578"/>
      <c r="H125" s="511"/>
      <c r="I125" s="608"/>
      <c r="J125" s="608"/>
      <c r="K125" s="511"/>
      <c r="L125" s="579" t="s">
        <v>333</v>
      </c>
      <c r="M125" s="579"/>
      <c r="N125" s="579"/>
      <c r="O125" s="511"/>
      <c r="P125" s="511"/>
      <c r="Q125" s="511"/>
      <c r="R125" s="511" t="str">
        <f aca="false">IF($Y$123="週","対象時間数（週平均）","対象時間数（当月合計）")</f>
        <v>対象時間数（週平均）</v>
      </c>
      <c r="S125" s="511"/>
      <c r="T125" s="511"/>
      <c r="U125" s="511"/>
      <c r="V125" s="511"/>
      <c r="W125" s="511" t="str">
        <f aca="false">IF($Y$123="週","週に勤務すべき時間数","当月に勤務すべき時間数")</f>
        <v>週に勤務すべき時間数</v>
      </c>
      <c r="X125" s="511"/>
      <c r="Y125" s="511"/>
      <c r="Z125" s="511"/>
      <c r="AA125" s="517"/>
      <c r="AB125" s="578" t="s">
        <v>334</v>
      </c>
      <c r="AC125" s="578"/>
      <c r="AD125" s="578"/>
      <c r="AE125" s="578"/>
      <c r="AF125" s="511"/>
      <c r="AG125" s="511"/>
      <c r="AH125" s="511"/>
      <c r="AI125" s="511"/>
      <c r="AJ125" s="575"/>
      <c r="AK125" s="575"/>
      <c r="AL125" s="575"/>
      <c r="AM125" s="575"/>
      <c r="AN125" s="575"/>
      <c r="AO125" s="575"/>
      <c r="AP125" s="575"/>
      <c r="AQ125" s="575"/>
      <c r="AR125" s="575"/>
      <c r="AS125" s="576"/>
      <c r="AT125" s="575"/>
      <c r="AU125" s="575"/>
      <c r="AV125" s="575"/>
      <c r="AW125" s="575"/>
    </row>
    <row r="126" customFormat="false" ht="20.25" hidden="false" customHeight="true" outlineLevel="0" collapsed="false">
      <c r="B126" s="511"/>
      <c r="C126" s="609" t="n">
        <f aca="false">L122</f>
        <v>0</v>
      </c>
      <c r="D126" s="609"/>
      <c r="E126" s="581" t="s">
        <v>335</v>
      </c>
      <c r="F126" s="610" t="n">
        <v>40</v>
      </c>
      <c r="G126" s="610"/>
      <c r="H126" s="581" t="s">
        <v>336</v>
      </c>
      <c r="I126" s="611" t="n">
        <f aca="false">C126/F126</f>
        <v>0</v>
      </c>
      <c r="J126" s="611"/>
      <c r="K126" s="581" t="s">
        <v>337</v>
      </c>
      <c r="L126" s="612" t="n">
        <f aca="false">IF(C126&lt;40,1,ROUNDUP(I126,1))</f>
        <v>1</v>
      </c>
      <c r="M126" s="612"/>
      <c r="N126" s="612"/>
      <c r="O126" s="511"/>
      <c r="P126" s="511"/>
      <c r="Q126" s="511"/>
      <c r="R126" s="601" t="n">
        <f aca="false">IF($Y$123="週",AA121,Y121)</f>
        <v>0</v>
      </c>
      <c r="S126" s="601"/>
      <c r="T126" s="601"/>
      <c r="U126" s="601"/>
      <c r="V126" s="581" t="s">
        <v>335</v>
      </c>
      <c r="W126" s="531" t="n">
        <f aca="false">IF($Y$123="週",$AV$5,$AZ$5)</f>
        <v>40</v>
      </c>
      <c r="X126" s="531"/>
      <c r="Y126" s="531"/>
      <c r="Z126" s="531"/>
      <c r="AA126" s="581" t="s">
        <v>336</v>
      </c>
      <c r="AB126" s="613" t="n">
        <f aca="false">ROUNDDOWN(R126/W126,1)</f>
        <v>0</v>
      </c>
      <c r="AC126" s="613"/>
      <c r="AD126" s="613"/>
      <c r="AE126" s="613"/>
      <c r="AF126" s="511"/>
      <c r="AG126" s="511"/>
      <c r="AH126" s="511"/>
      <c r="AI126" s="511"/>
      <c r="AJ126" s="614"/>
      <c r="AK126" s="614"/>
      <c r="AL126" s="614"/>
      <c r="AM126" s="614"/>
      <c r="AN126" s="510"/>
      <c r="AO126" s="594"/>
      <c r="AP126" s="594"/>
      <c r="AQ126" s="594"/>
      <c r="AR126" s="594"/>
      <c r="AS126" s="510"/>
      <c r="AT126" s="582"/>
      <c r="AU126" s="582"/>
      <c r="AV126" s="582"/>
      <c r="AW126" s="582"/>
    </row>
    <row r="127" customFormat="false" ht="20.25" hidden="false" customHeight="true" outlineLevel="0" collapsed="false">
      <c r="B127" s="511"/>
      <c r="C127" s="511"/>
      <c r="D127" s="511"/>
      <c r="E127" s="511"/>
      <c r="F127" s="511"/>
      <c r="G127" s="511"/>
      <c r="H127" s="511"/>
      <c r="I127" s="511"/>
      <c r="J127" s="511"/>
      <c r="K127" s="511"/>
      <c r="L127" s="511" t="s">
        <v>338</v>
      </c>
      <c r="M127" s="511"/>
      <c r="N127" s="511"/>
      <c r="O127" s="511"/>
      <c r="P127" s="511"/>
      <c r="Q127" s="511"/>
      <c r="R127" s="511"/>
      <c r="S127" s="511"/>
      <c r="T127" s="511"/>
      <c r="U127" s="511"/>
      <c r="V127" s="511"/>
      <c r="W127" s="511"/>
      <c r="X127" s="511"/>
      <c r="Y127" s="511"/>
      <c r="Z127" s="511"/>
      <c r="AA127" s="517"/>
      <c r="AB127" s="511" t="s">
        <v>339</v>
      </c>
      <c r="AC127" s="511"/>
      <c r="AD127" s="511"/>
      <c r="AE127" s="511"/>
      <c r="AF127" s="511"/>
      <c r="AG127" s="511"/>
      <c r="AH127" s="511"/>
      <c r="AI127" s="511"/>
      <c r="AJ127" s="575"/>
      <c r="AK127" s="575"/>
      <c r="AL127" s="575"/>
      <c r="AM127" s="575"/>
      <c r="AN127" s="575"/>
      <c r="AO127" s="575"/>
      <c r="AP127" s="575"/>
      <c r="AQ127" s="575"/>
      <c r="AR127" s="575"/>
      <c r="AS127" s="576"/>
      <c r="AT127" s="575"/>
      <c r="AU127" s="575"/>
      <c r="AV127" s="575"/>
      <c r="AW127" s="575"/>
    </row>
    <row r="128" customFormat="false" ht="20.25" hidden="false" customHeight="true" outlineLevel="0" collapsed="false">
      <c r="B128" s="511"/>
      <c r="C128" s="511" t="s">
        <v>340</v>
      </c>
      <c r="D128" s="511"/>
      <c r="E128" s="511"/>
      <c r="F128" s="511"/>
      <c r="G128" s="511"/>
      <c r="H128" s="511"/>
      <c r="I128" s="511"/>
      <c r="J128" s="511"/>
      <c r="K128" s="511"/>
      <c r="L128" s="511"/>
      <c r="M128" s="511"/>
      <c r="N128" s="511"/>
      <c r="O128" s="511"/>
      <c r="P128" s="511"/>
      <c r="Q128" s="511"/>
      <c r="R128" s="511" t="s">
        <v>341</v>
      </c>
      <c r="S128" s="511"/>
      <c r="T128" s="511"/>
      <c r="U128" s="511"/>
      <c r="V128" s="511"/>
      <c r="W128" s="511"/>
      <c r="X128" s="511"/>
      <c r="Y128" s="511"/>
      <c r="Z128" s="511"/>
      <c r="AA128" s="517"/>
      <c r="AB128" s="511"/>
      <c r="AC128" s="511"/>
      <c r="AD128" s="511"/>
      <c r="AE128" s="511"/>
      <c r="AF128" s="511"/>
      <c r="AG128" s="511"/>
      <c r="AH128" s="511"/>
      <c r="AI128" s="511"/>
      <c r="AJ128" s="511"/>
      <c r="AK128" s="615"/>
      <c r="AL128" s="616"/>
      <c r="AM128" s="616"/>
      <c r="AN128" s="511"/>
      <c r="AO128" s="511"/>
      <c r="AP128" s="511"/>
      <c r="AQ128" s="511"/>
      <c r="AR128" s="511"/>
      <c r="AS128" s="511"/>
      <c r="AT128" s="511"/>
      <c r="AU128" s="511"/>
      <c r="AV128" s="511"/>
      <c r="AW128" s="511"/>
    </row>
    <row r="129" customFormat="false" ht="20.25" hidden="false" customHeight="true" outlineLevel="0" collapsed="false">
      <c r="B129" s="511"/>
      <c r="C129" s="511"/>
      <c r="D129" s="511" t="s">
        <v>342</v>
      </c>
      <c r="E129" s="511"/>
      <c r="F129" s="511"/>
      <c r="G129" s="511"/>
      <c r="H129" s="511"/>
      <c r="I129" s="511"/>
      <c r="J129" s="511"/>
      <c r="K129" s="511"/>
      <c r="L129" s="511"/>
      <c r="M129" s="511"/>
      <c r="N129" s="511"/>
      <c r="O129" s="511"/>
      <c r="P129" s="511"/>
      <c r="Q129" s="511"/>
      <c r="R129" s="511" t="s">
        <v>306</v>
      </c>
      <c r="S129" s="511"/>
      <c r="T129" s="511"/>
      <c r="U129" s="511"/>
      <c r="V129" s="511"/>
      <c r="W129" s="511"/>
      <c r="X129" s="511"/>
      <c r="Y129" s="511"/>
      <c r="Z129" s="511"/>
      <c r="AA129" s="517"/>
      <c r="AB129" s="581"/>
      <c r="AC129" s="581"/>
      <c r="AD129" s="581"/>
      <c r="AE129" s="581"/>
      <c r="AF129" s="511"/>
      <c r="AG129" s="511"/>
      <c r="AH129" s="511"/>
      <c r="AI129" s="511"/>
      <c r="AJ129" s="511"/>
      <c r="AK129" s="615"/>
      <c r="AL129" s="616"/>
      <c r="AM129" s="616"/>
      <c r="AN129" s="511"/>
      <c r="AO129" s="511"/>
      <c r="AP129" s="511"/>
      <c r="AQ129" s="511"/>
      <c r="AR129" s="511"/>
      <c r="AS129" s="511"/>
      <c r="AT129" s="511"/>
      <c r="AU129" s="511"/>
      <c r="AV129" s="511"/>
      <c r="AW129" s="511"/>
    </row>
    <row r="130" customFormat="false" ht="20.25" hidden="false" customHeight="true" outlineLevel="0" collapsed="false">
      <c r="B130" s="511"/>
      <c r="C130" s="511" t="s">
        <v>343</v>
      </c>
      <c r="D130" s="511"/>
      <c r="E130" s="511"/>
      <c r="F130" s="511"/>
      <c r="G130" s="511"/>
      <c r="H130" s="511"/>
      <c r="I130" s="511"/>
      <c r="J130" s="511"/>
      <c r="K130" s="511"/>
      <c r="L130" s="511"/>
      <c r="M130" s="511"/>
      <c r="N130" s="511"/>
      <c r="O130" s="511"/>
      <c r="P130" s="511"/>
      <c r="Q130" s="511"/>
      <c r="R130" s="511" t="s">
        <v>311</v>
      </c>
      <c r="S130" s="511"/>
      <c r="T130" s="511"/>
      <c r="U130" s="511"/>
      <c r="V130" s="511"/>
      <c r="W130" s="511" t="s">
        <v>344</v>
      </c>
      <c r="X130" s="511"/>
      <c r="Y130" s="511"/>
      <c r="Z130" s="511"/>
      <c r="AA130" s="511"/>
      <c r="AB130" s="578" t="s">
        <v>191</v>
      </c>
      <c r="AC130" s="578"/>
      <c r="AD130" s="578"/>
      <c r="AE130" s="578"/>
      <c r="AF130" s="511"/>
      <c r="AG130" s="511"/>
      <c r="AH130" s="511"/>
      <c r="AI130" s="511"/>
      <c r="AJ130" s="511"/>
      <c r="AK130" s="615"/>
      <c r="AL130" s="616"/>
      <c r="AM130" s="616"/>
      <c r="AN130" s="511"/>
      <c r="AO130" s="511"/>
      <c r="AP130" s="511"/>
      <c r="AQ130" s="511"/>
      <c r="AR130" s="511"/>
      <c r="AS130" s="511"/>
      <c r="AT130" s="511"/>
      <c r="AU130" s="511"/>
      <c r="AV130" s="511"/>
      <c r="AW130" s="511"/>
    </row>
    <row r="131" customFormat="false" ht="20.25" hidden="false" customHeight="true" outlineLevel="0" collapsed="false">
      <c r="B131" s="511"/>
      <c r="C131" s="511" t="s">
        <v>345</v>
      </c>
      <c r="D131" s="511"/>
      <c r="E131" s="511"/>
      <c r="F131" s="511"/>
      <c r="G131" s="511"/>
      <c r="H131" s="511"/>
      <c r="I131" s="511"/>
      <c r="J131" s="511"/>
      <c r="K131" s="511"/>
      <c r="L131" s="511"/>
      <c r="M131" s="511"/>
      <c r="N131" s="511"/>
      <c r="O131" s="511"/>
      <c r="P131" s="511"/>
      <c r="Q131" s="511"/>
      <c r="R131" s="601" t="n">
        <f aca="false">AE121</f>
        <v>0</v>
      </c>
      <c r="S131" s="601"/>
      <c r="T131" s="601"/>
      <c r="U131" s="601"/>
      <c r="V131" s="581" t="s">
        <v>346</v>
      </c>
      <c r="W131" s="613" t="n">
        <f aca="false">AB126</f>
        <v>0</v>
      </c>
      <c r="X131" s="613"/>
      <c r="Y131" s="613"/>
      <c r="Z131" s="613"/>
      <c r="AA131" s="581" t="s">
        <v>336</v>
      </c>
      <c r="AB131" s="617" t="n">
        <f aca="false">ROUNDDOWN(R131+W131,1)</f>
        <v>0</v>
      </c>
      <c r="AC131" s="617"/>
      <c r="AD131" s="617"/>
      <c r="AE131" s="617"/>
      <c r="AF131" s="511"/>
      <c r="AG131" s="511"/>
      <c r="AH131" s="511"/>
      <c r="AI131" s="511"/>
      <c r="AJ131" s="511"/>
      <c r="AK131" s="615"/>
      <c r="AL131" s="616"/>
      <c r="AM131" s="616"/>
      <c r="AN131" s="511"/>
      <c r="AO131" s="511"/>
      <c r="AP131" s="511"/>
      <c r="AQ131" s="511"/>
      <c r="AR131" s="511"/>
      <c r="AS131" s="511"/>
      <c r="AT131" s="511"/>
      <c r="AU131" s="511"/>
      <c r="AV131" s="511"/>
      <c r="AW131" s="511"/>
    </row>
    <row r="132" customFormat="false" ht="20.25" hidden="false" customHeight="true" outlineLevel="0" collapsed="false">
      <c r="B132" s="511"/>
      <c r="C132" s="511" t="s">
        <v>347</v>
      </c>
      <c r="D132" s="574"/>
      <c r="E132" s="574"/>
      <c r="F132" s="511"/>
      <c r="G132" s="511"/>
      <c r="H132" s="511"/>
      <c r="I132" s="511"/>
      <c r="J132" s="511"/>
      <c r="K132" s="511"/>
      <c r="L132" s="511"/>
      <c r="M132" s="511"/>
      <c r="N132" s="511"/>
      <c r="O132" s="511"/>
      <c r="P132" s="511"/>
      <c r="Q132" s="511"/>
      <c r="R132" s="511"/>
      <c r="S132" s="511"/>
      <c r="T132" s="511"/>
      <c r="U132" s="511"/>
      <c r="V132" s="511"/>
      <c r="W132" s="511"/>
      <c r="X132" s="511"/>
      <c r="Y132" s="511"/>
      <c r="Z132" s="511"/>
      <c r="AA132" s="511"/>
      <c r="AB132" s="511"/>
      <c r="AC132" s="517"/>
      <c r="AD132" s="511"/>
      <c r="AE132" s="511"/>
      <c r="AF132" s="511"/>
      <c r="AG132" s="511"/>
      <c r="AH132" s="511"/>
      <c r="AI132" s="511"/>
      <c r="AJ132" s="511"/>
      <c r="AK132" s="615"/>
      <c r="AL132" s="616"/>
      <c r="AM132" s="616"/>
      <c r="AN132" s="511"/>
      <c r="AO132" s="511"/>
      <c r="AP132" s="511"/>
      <c r="AQ132" s="511"/>
      <c r="AR132" s="511"/>
      <c r="AS132" s="511"/>
      <c r="AT132" s="511"/>
      <c r="AU132" s="511"/>
      <c r="AV132" s="511"/>
      <c r="AW132" s="511"/>
    </row>
    <row r="133" customFormat="false" ht="20.25" hidden="false" customHeight="true" outlineLevel="0" collapsed="false">
      <c r="C133" s="520"/>
      <c r="D133" s="520"/>
      <c r="T133" s="520"/>
      <c r="AJ133" s="618"/>
      <c r="AK133" s="619"/>
      <c r="AL133" s="619"/>
      <c r="BE133" s="619"/>
    </row>
    <row r="134" customFormat="false" ht="20.25" hidden="false" customHeight="true" outlineLevel="0" collapsed="false">
      <c r="C134" s="520"/>
      <c r="D134" s="520"/>
      <c r="U134" s="520"/>
      <c r="AK134" s="618"/>
      <c r="AL134" s="619"/>
      <c r="AM134" s="619"/>
      <c r="BF134" s="619"/>
    </row>
    <row r="135" customFormat="false" ht="20.25" hidden="false" customHeight="true" outlineLevel="0" collapsed="false">
      <c r="D135" s="520"/>
      <c r="U135" s="520"/>
      <c r="AK135" s="618"/>
      <c r="AL135" s="619"/>
      <c r="AM135" s="619"/>
      <c r="BF135" s="619"/>
    </row>
    <row r="136" customFormat="false" ht="20.25" hidden="false" customHeight="true" outlineLevel="0" collapsed="false">
      <c r="C136" s="520"/>
      <c r="D136" s="520"/>
      <c r="U136" s="520"/>
      <c r="AK136" s="618"/>
      <c r="AL136" s="619"/>
      <c r="AM136" s="619"/>
      <c r="BF136" s="619"/>
    </row>
    <row r="137" customFormat="false" ht="20.25" hidden="false" customHeight="true" outlineLevel="0" collapsed="false">
      <c r="C137" s="618"/>
      <c r="D137" s="618"/>
      <c r="E137" s="618"/>
      <c r="F137" s="618"/>
      <c r="G137" s="618"/>
      <c r="H137" s="618"/>
      <c r="I137" s="618"/>
      <c r="J137" s="618"/>
      <c r="K137" s="618"/>
      <c r="L137" s="618"/>
      <c r="M137" s="618"/>
      <c r="N137" s="618"/>
      <c r="O137" s="618"/>
      <c r="P137" s="618"/>
      <c r="Q137" s="618"/>
      <c r="R137" s="618"/>
      <c r="S137" s="618"/>
      <c r="T137" s="618"/>
      <c r="U137" s="619"/>
      <c r="V137" s="619"/>
      <c r="W137" s="618"/>
      <c r="X137" s="618"/>
      <c r="Y137" s="618"/>
      <c r="Z137" s="618"/>
      <c r="AA137" s="618"/>
      <c r="AB137" s="618"/>
      <c r="AC137" s="618"/>
      <c r="AD137" s="618"/>
      <c r="AE137" s="618"/>
      <c r="AF137" s="618"/>
      <c r="AG137" s="618"/>
      <c r="AH137" s="618"/>
      <c r="AI137" s="618"/>
      <c r="AJ137" s="618"/>
      <c r="AK137" s="618"/>
      <c r="AL137" s="619"/>
      <c r="AM137" s="619"/>
      <c r="BF137" s="619"/>
    </row>
    <row r="138" customFormat="false" ht="20.25" hidden="false" customHeight="true" outlineLevel="0" collapsed="false">
      <c r="C138" s="618"/>
      <c r="D138" s="618"/>
      <c r="E138" s="618"/>
      <c r="F138" s="618"/>
      <c r="G138" s="618"/>
      <c r="H138" s="618"/>
      <c r="I138" s="618"/>
      <c r="J138" s="618"/>
      <c r="K138" s="618"/>
      <c r="L138" s="618"/>
      <c r="M138" s="618"/>
      <c r="N138" s="618"/>
      <c r="O138" s="618"/>
      <c r="P138" s="618"/>
      <c r="Q138" s="618"/>
      <c r="R138" s="618"/>
      <c r="S138" s="618"/>
      <c r="T138" s="618"/>
      <c r="U138" s="619"/>
      <c r="V138" s="619"/>
      <c r="W138" s="618"/>
      <c r="X138" s="618"/>
      <c r="Y138" s="618"/>
      <c r="Z138" s="618"/>
      <c r="AA138" s="618"/>
      <c r="AB138" s="618"/>
      <c r="AC138" s="618"/>
      <c r="AD138" s="618"/>
      <c r="AE138" s="618"/>
      <c r="AF138" s="618"/>
      <c r="AG138" s="618"/>
      <c r="AH138" s="618"/>
      <c r="AI138" s="618"/>
      <c r="AJ138" s="618"/>
      <c r="AK138" s="618"/>
      <c r="AL138" s="619"/>
      <c r="AM138" s="619"/>
      <c r="BF138" s="619"/>
    </row>
  </sheetData>
  <mergeCells count="837">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L115:M115"/>
    <mergeCell ref="R115:S116"/>
    <mergeCell ref="T115:W115"/>
    <mergeCell ref="Y115:AB115"/>
    <mergeCell ref="AE115:AF115"/>
    <mergeCell ref="AI115:AJ115"/>
    <mergeCell ref="AK115:AN115"/>
    <mergeCell ref="AS115:AT115"/>
    <mergeCell ref="C116:E116"/>
    <mergeCell ref="F116:G116"/>
    <mergeCell ref="H116:I116"/>
    <mergeCell ref="J116:K116"/>
    <mergeCell ref="L116:M116"/>
    <mergeCell ref="T116:U116"/>
    <mergeCell ref="V116:W116"/>
    <mergeCell ref="Y116:Z116"/>
    <mergeCell ref="AA116:AB116"/>
    <mergeCell ref="AE116:AF116"/>
    <mergeCell ref="AI116:AJ116"/>
    <mergeCell ref="AK116:AN116"/>
    <mergeCell ref="AS116:AT116"/>
    <mergeCell ref="C117:E117"/>
    <mergeCell ref="F117:G117"/>
    <mergeCell ref="H117:I117"/>
    <mergeCell ref="J117:K117"/>
    <mergeCell ref="L117:M117"/>
    <mergeCell ref="R117:S117"/>
    <mergeCell ref="T117:U117"/>
    <mergeCell ref="V117:W117"/>
    <mergeCell ref="Y117:Z117"/>
    <mergeCell ref="AA117:AB117"/>
    <mergeCell ref="AE117:AF117"/>
    <mergeCell ref="AI117:AJ117"/>
    <mergeCell ref="AK117:AN117"/>
    <mergeCell ref="AQ117:AT117"/>
    <mergeCell ref="C118:E118"/>
    <mergeCell ref="F118:G118"/>
    <mergeCell ref="H118:I118"/>
    <mergeCell ref="J118:K118"/>
    <mergeCell ref="L118:M118"/>
    <mergeCell ref="R118:S118"/>
    <mergeCell ref="T118:U118"/>
    <mergeCell ref="V118:W118"/>
    <mergeCell ref="Y118:Z118"/>
    <mergeCell ref="AA118:AB118"/>
    <mergeCell ref="AE118:AF118"/>
    <mergeCell ref="AI118:AJ118"/>
    <mergeCell ref="AK118:AN118"/>
    <mergeCell ref="AQ118:AR118"/>
    <mergeCell ref="AS118:AT118"/>
    <mergeCell ref="C119:E119"/>
    <mergeCell ref="F119:G119"/>
    <mergeCell ref="H119:I119"/>
    <mergeCell ref="J119:K119"/>
    <mergeCell ref="L119:M119"/>
    <mergeCell ref="R119:S119"/>
    <mergeCell ref="T119:U119"/>
    <mergeCell ref="V119:W119"/>
    <mergeCell ref="Y119:Z119"/>
    <mergeCell ref="AA119:AB119"/>
    <mergeCell ref="AE119:AF119"/>
    <mergeCell ref="AI119:AJ119"/>
    <mergeCell ref="AK119:AN119"/>
    <mergeCell ref="AQ119:AR119"/>
    <mergeCell ref="AS119:AT119"/>
    <mergeCell ref="C120:E120"/>
    <mergeCell ref="F120:G120"/>
    <mergeCell ref="H120:I120"/>
    <mergeCell ref="J120:K120"/>
    <mergeCell ref="L120:M120"/>
    <mergeCell ref="N120:O120"/>
    <mergeCell ref="R120:S120"/>
    <mergeCell ref="T120:U120"/>
    <mergeCell ref="V120:W120"/>
    <mergeCell ref="Y120:Z120"/>
    <mergeCell ref="AA120:AB120"/>
    <mergeCell ref="AE120:AF120"/>
    <mergeCell ref="AJ120:AK120"/>
    <mergeCell ref="AL120:AM120"/>
    <mergeCell ref="AN120:AO120"/>
    <mergeCell ref="AQ120:AR120"/>
    <mergeCell ref="AS120:AT120"/>
    <mergeCell ref="L121:M121"/>
    <mergeCell ref="R121:S121"/>
    <mergeCell ref="T121:U121"/>
    <mergeCell ref="V121:W121"/>
    <mergeCell ref="Y121:Z121"/>
    <mergeCell ref="AA121:AB121"/>
    <mergeCell ref="AE121:AF121"/>
    <mergeCell ref="AJ121:AK121"/>
    <mergeCell ref="AL121:AM121"/>
    <mergeCell ref="AN121:AO121"/>
    <mergeCell ref="AS121:AT121"/>
    <mergeCell ref="L122:M122"/>
    <mergeCell ref="Y123:Z123"/>
    <mergeCell ref="C125:D125"/>
    <mergeCell ref="F125:G125"/>
    <mergeCell ref="L125:N125"/>
    <mergeCell ref="AB125:AE125"/>
    <mergeCell ref="C126:D126"/>
    <mergeCell ref="F126:G126"/>
    <mergeCell ref="I126:J126"/>
    <mergeCell ref="L126:N126"/>
    <mergeCell ref="R126:U126"/>
    <mergeCell ref="W126:Z126"/>
    <mergeCell ref="AB126:AE126"/>
    <mergeCell ref="AJ126:AM126"/>
    <mergeCell ref="AO126:AR126"/>
    <mergeCell ref="AT126:AW126"/>
    <mergeCell ref="AB130:AE130"/>
    <mergeCell ref="R131:U131"/>
    <mergeCell ref="W131:Z131"/>
    <mergeCell ref="AB131:AE131"/>
  </mergeCells>
  <conditionalFormatting sqref="C126:D126 F117:M120 L122:M122 P13:AX112 R126:U126 R131:U131 T117:AF121">
    <cfRule type="expression" priority="2" aboveAverage="0" equalAverage="0" bottom="0" percent="0" rank="0" text="" dxfId="1">
      <formula>INDIRECT(ADDRESS(ROW(),COLUMN()))=TRUNC(INDIRECT(ADDRESS(ROW(),COLUMN())))</formula>
    </cfRule>
  </conditionalFormatting>
  <dataValidations count="8">
    <dataValidation allowBlank="true" errorStyle="stop" operator="between" showDropDown="false" showErrorMessage="true" showInputMessage="true" sqref="AZ4" type="list">
      <formula1>"予定,実績,予定・実績"</formula1>
      <formula2>0</formula2>
    </dataValidation>
    <dataValidation allowBlank="true" error="リストにない場合のみ、入力してください。" errorStyle="warning" operator="between" showDropDown="false" showErrorMessage="false" showInputMessage="true" sqref="G13:K112" type="list">
      <formula1>INDIRECT(C13)</formula1>
      <formula2>0</formula2>
    </dataValidation>
    <dataValidation allowBlank="true" errorStyle="stop" operator="between" showDropDown="false" showErrorMessage="false" showInputMessage="true" sqref="E13:F112" type="list">
      <formula1>"A,B,C,D"</formula1>
      <formula2>0</formula2>
    </dataValidation>
    <dataValidation allowBlank="true" errorStyle="stop" operator="between" showDropDown="false" showErrorMessage="false" showInputMessage="true" sqref="C13:D112" type="list">
      <formula1>職種</formula1>
      <formula2>0</formula2>
    </dataValidation>
    <dataValidation allowBlank="true" errorStyle="stop" operator="between" showDropDown="false" showErrorMessage="true" showInputMessage="true" sqref="F126" type="list">
      <formula1>"40,50"</formula1>
      <formula2>0</formula2>
    </dataValidation>
    <dataValidation allowBlank="true" error="入力可能範囲　32～40" errorStyle="stop" operator="between" showDropDown="false" showErrorMessage="true" showInputMessage="true" sqref="AV5" type="decimal">
      <formula1>32</formula1>
      <formula2>40</formula2>
    </dataValidation>
    <dataValidation allowBlank="true" errorStyle="stop" operator="between" showDropDown="false" showErrorMessage="true" showInputMessage="true" sqref="Y123:Z123" type="list">
      <formula1>"週,暦月"</formula1>
      <formula2>0</formula2>
    </dataValidation>
    <dataValidation allowBlank="true" errorStyle="stop" operator="between" showDropDown="false" showErrorMessage="true" showInputMessage="true" sqref="AZ3" type="list">
      <formula1>"４週,暦月"</formula1>
      <formula2>0</formula2>
    </dataValidation>
  </dataValidations>
  <printOptions headings="false" gridLines="false" gridLinesSet="true" horizontalCentered="true" verticalCentered="false"/>
  <pageMargins left="0.236111111111111" right="0.236111111111111" top="0.433333333333333" bottom="0.275694444444444"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&amp;R&amp;16&amp;P/&amp;N</oddFooter>
  </headerFooter>
  <colBreaks count="1" manualBreakCount="1">
    <brk id="58" man="true" max="65535" min="0"/>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56"/>
  <sheetViews>
    <sheetView showFormulas="false" showGridLines="false" showRowColHeaders="true" showZeros="true" rightToLeft="false" tabSelected="false" showOutlineSymbols="true" defaultGridColor="true" view="pageBreakPreview" topLeftCell="A1" colorId="64" zoomScale="40" zoomScaleNormal="55" zoomScalePageLayoutView="40" workbookViewId="0">
      <selection pane="topLeft" activeCell="R15" activeCellId="0" sqref="R15"/>
    </sheetView>
  </sheetViews>
  <sheetFormatPr defaultColWidth="5.00390625" defaultRowHeight="20.25" customHeight="true" zeroHeight="false" outlineLevelRow="0" outlineLevelCol="0"/>
  <cols>
    <col collapsed="false" customWidth="true" hidden="false" outlineLevel="0" max="1" min="1" style="630" width="1.44"/>
    <col collapsed="false" customWidth="true" hidden="false" outlineLevel="0" max="56" min="2" style="630" width="6.22"/>
    <col collapsed="false" customWidth="false" hidden="false" outlineLevel="0" max="16384" min="57" style="630" width="5"/>
  </cols>
  <sheetData>
    <row r="1" s="631" customFormat="true" ht="20.25" hidden="false" customHeight="true" outlineLevel="0" collapsed="false">
      <c r="A1" s="488"/>
      <c r="B1" s="488"/>
      <c r="C1" s="489" t="s">
        <v>271</v>
      </c>
      <c r="D1" s="489"/>
      <c r="E1" s="488"/>
      <c r="F1" s="488"/>
      <c r="G1" s="490" t="s">
        <v>272</v>
      </c>
      <c r="H1" s="488"/>
      <c r="I1" s="488"/>
      <c r="J1" s="489"/>
      <c r="K1" s="489"/>
      <c r="L1" s="489"/>
      <c r="M1" s="489"/>
      <c r="N1" s="488"/>
      <c r="O1" s="488"/>
      <c r="P1" s="488"/>
      <c r="Q1" s="488"/>
      <c r="R1" s="488"/>
      <c r="S1" s="488"/>
      <c r="T1" s="488"/>
      <c r="U1" s="488"/>
      <c r="V1" s="488"/>
      <c r="W1" s="488"/>
      <c r="X1" s="488"/>
      <c r="Y1" s="488"/>
      <c r="Z1" s="488"/>
      <c r="AA1" s="488"/>
      <c r="AB1" s="488"/>
      <c r="AC1" s="488"/>
      <c r="AD1" s="488"/>
      <c r="AE1" s="488"/>
      <c r="AF1" s="488"/>
      <c r="AG1" s="488"/>
      <c r="AH1" s="488"/>
      <c r="AI1" s="488"/>
      <c r="AJ1" s="488"/>
      <c r="AK1" s="491" t="s">
        <v>273</v>
      </c>
      <c r="AL1" s="491" t="s">
        <v>274</v>
      </c>
      <c r="AM1" s="492" t="s">
        <v>275</v>
      </c>
      <c r="AN1" s="492"/>
      <c r="AO1" s="492"/>
      <c r="AP1" s="492"/>
      <c r="AQ1" s="492"/>
      <c r="AR1" s="492"/>
      <c r="AS1" s="492"/>
      <c r="AT1" s="492"/>
      <c r="AU1" s="492"/>
      <c r="AV1" s="492"/>
      <c r="AW1" s="492"/>
      <c r="AX1" s="492"/>
      <c r="AY1" s="492"/>
      <c r="AZ1" s="492"/>
      <c r="BA1" s="492"/>
      <c r="BB1" s="493" t="s">
        <v>51</v>
      </c>
      <c r="BC1" s="488"/>
      <c r="BD1" s="488"/>
    </row>
    <row r="2" s="633" customFormat="true" ht="20.25" hidden="false" customHeight="true" outlineLevel="0" collapsed="false">
      <c r="A2" s="494"/>
      <c r="B2" s="494"/>
      <c r="C2" s="494"/>
      <c r="D2" s="490"/>
      <c r="E2" s="494"/>
      <c r="F2" s="494"/>
      <c r="G2" s="494"/>
      <c r="H2" s="490"/>
      <c r="I2" s="491"/>
      <c r="J2" s="491"/>
      <c r="K2" s="491"/>
      <c r="L2" s="491"/>
      <c r="M2" s="491"/>
      <c r="N2" s="494"/>
      <c r="O2" s="494"/>
      <c r="P2" s="494"/>
      <c r="Q2" s="494"/>
      <c r="R2" s="494"/>
      <c r="S2" s="494"/>
      <c r="T2" s="491" t="s">
        <v>35</v>
      </c>
      <c r="U2" s="495" t="n">
        <v>6</v>
      </c>
      <c r="V2" s="495"/>
      <c r="W2" s="491" t="s">
        <v>274</v>
      </c>
      <c r="X2" s="496" t="n">
        <f aca="false">IF(U2=0,"",YEAR(DATE(2018+U2,1,1)))</f>
        <v>2024</v>
      </c>
      <c r="Y2" s="496"/>
      <c r="Z2" s="494" t="s">
        <v>276</v>
      </c>
      <c r="AA2" s="494" t="s">
        <v>36</v>
      </c>
      <c r="AB2" s="495" t="n">
        <v>4</v>
      </c>
      <c r="AC2" s="495"/>
      <c r="AD2" s="494" t="s">
        <v>37</v>
      </c>
      <c r="AE2" s="494"/>
      <c r="AF2" s="494"/>
      <c r="AG2" s="494"/>
      <c r="AH2" s="494"/>
      <c r="AI2" s="494"/>
      <c r="AJ2" s="493"/>
      <c r="AK2" s="491" t="s">
        <v>177</v>
      </c>
      <c r="AL2" s="491" t="s">
        <v>274</v>
      </c>
      <c r="AM2" s="495"/>
      <c r="AN2" s="495"/>
      <c r="AO2" s="495"/>
      <c r="AP2" s="495"/>
      <c r="AQ2" s="495"/>
      <c r="AR2" s="495"/>
      <c r="AS2" s="495"/>
      <c r="AT2" s="495"/>
      <c r="AU2" s="495"/>
      <c r="AV2" s="495"/>
      <c r="AW2" s="495"/>
      <c r="AX2" s="495"/>
      <c r="AY2" s="495"/>
      <c r="AZ2" s="495"/>
      <c r="BA2" s="495"/>
      <c r="BB2" s="493" t="s">
        <v>51</v>
      </c>
      <c r="BC2" s="491"/>
      <c r="BD2" s="491"/>
      <c r="BE2" s="632"/>
    </row>
    <row r="3" s="633" customFormat="true" ht="20.25" hidden="false" customHeight="true" outlineLevel="0" collapsed="false">
      <c r="A3" s="494"/>
      <c r="B3" s="494"/>
      <c r="C3" s="494"/>
      <c r="D3" s="490"/>
      <c r="E3" s="494"/>
      <c r="F3" s="494"/>
      <c r="G3" s="494"/>
      <c r="H3" s="490"/>
      <c r="I3" s="491"/>
      <c r="J3" s="491"/>
      <c r="K3" s="491"/>
      <c r="L3" s="491"/>
      <c r="M3" s="491"/>
      <c r="N3" s="494"/>
      <c r="O3" s="494"/>
      <c r="P3" s="494"/>
      <c r="Q3" s="494"/>
      <c r="R3" s="494"/>
      <c r="S3" s="494"/>
      <c r="T3" s="497"/>
      <c r="U3" s="498"/>
      <c r="V3" s="498"/>
      <c r="W3" s="499"/>
      <c r="X3" s="498"/>
      <c r="Y3" s="498"/>
      <c r="Z3" s="500"/>
      <c r="AA3" s="500"/>
      <c r="AB3" s="498"/>
      <c r="AC3" s="498"/>
      <c r="AD3" s="501"/>
      <c r="AE3" s="494"/>
      <c r="AF3" s="494"/>
      <c r="AG3" s="494"/>
      <c r="AH3" s="494"/>
      <c r="AI3" s="494"/>
      <c r="AJ3" s="493"/>
      <c r="AK3" s="491"/>
      <c r="AL3" s="491"/>
      <c r="AM3" s="502"/>
      <c r="AN3" s="502"/>
      <c r="AO3" s="502"/>
      <c r="AP3" s="502"/>
      <c r="AQ3" s="502"/>
      <c r="AR3" s="502"/>
      <c r="AS3" s="502"/>
      <c r="AT3" s="502"/>
      <c r="AU3" s="502"/>
      <c r="AV3" s="502"/>
      <c r="AW3" s="502"/>
      <c r="AX3" s="502"/>
      <c r="AY3" s="503" t="s">
        <v>277</v>
      </c>
      <c r="AZ3" s="504" t="s">
        <v>278</v>
      </c>
      <c r="BA3" s="504"/>
      <c r="BB3" s="504"/>
      <c r="BC3" s="504"/>
      <c r="BD3" s="491"/>
      <c r="BE3" s="632"/>
    </row>
    <row r="4" s="633" customFormat="true" ht="20.25" hidden="false" customHeight="true" outlineLevel="0" collapsed="false">
      <c r="A4" s="494"/>
      <c r="B4" s="505"/>
      <c r="C4" s="505"/>
      <c r="D4" s="505"/>
      <c r="E4" s="505"/>
      <c r="F4" s="505"/>
      <c r="G4" s="505"/>
      <c r="H4" s="505"/>
      <c r="I4" s="505"/>
      <c r="J4" s="506"/>
      <c r="K4" s="507"/>
      <c r="L4" s="507"/>
      <c r="M4" s="507"/>
      <c r="N4" s="507"/>
      <c r="O4" s="507"/>
      <c r="P4" s="508"/>
      <c r="Q4" s="507"/>
      <c r="R4" s="507"/>
      <c r="S4" s="494"/>
      <c r="T4" s="494"/>
      <c r="U4" s="494"/>
      <c r="V4" s="494"/>
      <c r="W4" s="494"/>
      <c r="X4" s="494"/>
      <c r="Y4" s="494"/>
      <c r="Z4" s="500"/>
      <c r="AA4" s="500"/>
      <c r="AB4" s="498"/>
      <c r="AC4" s="498"/>
      <c r="AD4" s="501"/>
      <c r="AE4" s="494"/>
      <c r="AF4" s="494"/>
      <c r="AG4" s="494"/>
      <c r="AH4" s="494"/>
      <c r="AI4" s="494"/>
      <c r="AJ4" s="493"/>
      <c r="AK4" s="491"/>
      <c r="AL4" s="491"/>
      <c r="AM4" s="502"/>
      <c r="AN4" s="502"/>
      <c r="AO4" s="502"/>
      <c r="AP4" s="502"/>
      <c r="AQ4" s="502"/>
      <c r="AR4" s="502"/>
      <c r="AS4" s="502"/>
      <c r="AT4" s="502"/>
      <c r="AU4" s="502"/>
      <c r="AV4" s="502"/>
      <c r="AW4" s="502"/>
      <c r="AX4" s="502"/>
      <c r="AY4" s="503" t="s">
        <v>279</v>
      </c>
      <c r="AZ4" s="504" t="s">
        <v>280</v>
      </c>
      <c r="BA4" s="504"/>
      <c r="BB4" s="504"/>
      <c r="BC4" s="504"/>
      <c r="BD4" s="491"/>
      <c r="BE4" s="632"/>
    </row>
    <row r="5" s="633" customFormat="true" ht="20.25" hidden="false" customHeight="true" outlineLevel="0" collapsed="false">
      <c r="A5" s="494"/>
      <c r="B5" s="509"/>
      <c r="C5" s="509"/>
      <c r="D5" s="509"/>
      <c r="E5" s="509"/>
      <c r="F5" s="509"/>
      <c r="G5" s="509"/>
      <c r="H5" s="509"/>
      <c r="I5" s="509"/>
      <c r="J5" s="507"/>
      <c r="K5" s="510"/>
      <c r="L5" s="509"/>
      <c r="M5" s="509"/>
      <c r="N5" s="509"/>
      <c r="O5" s="509"/>
      <c r="P5" s="509"/>
      <c r="Q5" s="505"/>
      <c r="R5" s="505"/>
      <c r="S5" s="488"/>
      <c r="T5" s="494"/>
      <c r="U5" s="494"/>
      <c r="V5" s="494"/>
      <c r="W5" s="494"/>
      <c r="X5" s="494"/>
      <c r="Y5" s="494"/>
      <c r="Z5" s="500"/>
      <c r="AA5" s="500"/>
      <c r="AB5" s="498"/>
      <c r="AC5" s="498"/>
      <c r="AD5" s="488"/>
      <c r="AE5" s="488"/>
      <c r="AF5" s="488"/>
      <c r="AG5" s="488"/>
      <c r="AH5" s="494"/>
      <c r="AI5" s="494"/>
      <c r="AJ5" s="488" t="s">
        <v>281</v>
      </c>
      <c r="AK5" s="488"/>
      <c r="AL5" s="488"/>
      <c r="AM5" s="488"/>
      <c r="AN5" s="488"/>
      <c r="AO5" s="488"/>
      <c r="AP5" s="488"/>
      <c r="AQ5" s="488"/>
      <c r="AR5" s="505"/>
      <c r="AS5" s="505"/>
      <c r="AT5" s="511"/>
      <c r="AU5" s="488"/>
      <c r="AV5" s="512" t="n">
        <v>40</v>
      </c>
      <c r="AW5" s="512"/>
      <c r="AX5" s="511" t="s">
        <v>282</v>
      </c>
      <c r="AY5" s="488"/>
      <c r="AZ5" s="634" t="n">
        <v>160</v>
      </c>
      <c r="BA5" s="634"/>
      <c r="BB5" s="511" t="s">
        <v>283</v>
      </c>
      <c r="BC5" s="488"/>
      <c r="BD5" s="494"/>
      <c r="BE5" s="632"/>
    </row>
    <row r="6" s="633" customFormat="true" ht="20.25" hidden="false" customHeight="true" outlineLevel="0" collapsed="false">
      <c r="A6" s="494"/>
      <c r="B6" s="509"/>
      <c r="C6" s="509"/>
      <c r="D6" s="509"/>
      <c r="E6" s="509"/>
      <c r="F6" s="509"/>
      <c r="G6" s="509"/>
      <c r="H6" s="509"/>
      <c r="I6" s="509"/>
      <c r="J6" s="509"/>
      <c r="K6" s="513"/>
      <c r="L6" s="513"/>
      <c r="M6" s="513"/>
      <c r="N6" s="509"/>
      <c r="O6" s="514"/>
      <c r="P6" s="515"/>
      <c r="Q6" s="515"/>
      <c r="R6" s="516"/>
      <c r="S6" s="503"/>
      <c r="T6" s="494"/>
      <c r="U6" s="494"/>
      <c r="V6" s="494"/>
      <c r="W6" s="494"/>
      <c r="X6" s="494"/>
      <c r="Y6" s="494"/>
      <c r="Z6" s="500"/>
      <c r="AA6" s="500"/>
      <c r="AB6" s="498"/>
      <c r="AC6" s="498"/>
      <c r="AD6" s="511"/>
      <c r="AE6" s="488"/>
      <c r="AF6" s="488"/>
      <c r="AG6" s="488"/>
      <c r="AH6" s="494"/>
      <c r="AI6" s="494"/>
      <c r="AJ6" s="494"/>
      <c r="AK6" s="494"/>
      <c r="AL6" s="488"/>
      <c r="AM6" s="488"/>
      <c r="AN6" s="517"/>
      <c r="AO6" s="518"/>
      <c r="AP6" s="518"/>
      <c r="AQ6" s="503"/>
      <c r="AR6" s="503"/>
      <c r="AS6" s="503"/>
      <c r="AT6" s="503"/>
      <c r="AU6" s="503"/>
      <c r="AV6" s="503"/>
      <c r="AW6" s="488" t="s">
        <v>284</v>
      </c>
      <c r="AX6" s="488"/>
      <c r="AY6" s="488"/>
      <c r="AZ6" s="519" t="n">
        <f aca="false">DAY(EOMONTH(DATE(X2,AB2,1),0))</f>
        <v>30</v>
      </c>
      <c r="BA6" s="519"/>
      <c r="BB6" s="511" t="s">
        <v>38</v>
      </c>
      <c r="BC6" s="494"/>
      <c r="BD6" s="494"/>
      <c r="BE6" s="632"/>
    </row>
    <row r="7" customFormat="false" ht="20.25" hidden="false" customHeight="true" outlineLevel="0" collapsed="false">
      <c r="A7" s="487"/>
      <c r="B7" s="487"/>
      <c r="C7" s="520"/>
      <c r="D7" s="520"/>
      <c r="E7" s="487"/>
      <c r="F7" s="487"/>
      <c r="G7" s="487"/>
      <c r="H7" s="487"/>
      <c r="I7" s="487"/>
      <c r="J7" s="487"/>
      <c r="K7" s="487"/>
      <c r="L7" s="487"/>
      <c r="M7" s="487"/>
      <c r="N7" s="487"/>
      <c r="O7" s="487"/>
      <c r="P7" s="487"/>
      <c r="Q7" s="487"/>
      <c r="R7" s="487"/>
      <c r="S7" s="520"/>
      <c r="T7" s="487"/>
      <c r="U7" s="487"/>
      <c r="V7" s="487"/>
      <c r="W7" s="487"/>
      <c r="X7" s="487"/>
      <c r="Y7" s="487"/>
      <c r="Z7" s="487"/>
      <c r="AA7" s="487"/>
      <c r="AB7" s="487"/>
      <c r="AC7" s="487"/>
      <c r="AD7" s="487"/>
      <c r="AE7" s="487"/>
      <c r="AF7" s="487"/>
      <c r="AG7" s="487"/>
      <c r="AH7" s="487"/>
      <c r="AI7" s="487"/>
      <c r="AJ7" s="520"/>
      <c r="AK7" s="487"/>
      <c r="AL7" s="487"/>
      <c r="AM7" s="487"/>
      <c r="AN7" s="487"/>
      <c r="AO7" s="487"/>
      <c r="AP7" s="487"/>
      <c r="AQ7" s="487"/>
      <c r="AR7" s="487"/>
      <c r="AS7" s="487"/>
      <c r="AT7" s="487"/>
      <c r="AU7" s="487"/>
      <c r="AV7" s="487"/>
      <c r="AW7" s="487"/>
      <c r="AX7" s="487"/>
      <c r="AY7" s="487"/>
      <c r="AZ7" s="487"/>
      <c r="BA7" s="487"/>
      <c r="BB7" s="487"/>
      <c r="BC7" s="521"/>
      <c r="BD7" s="521"/>
      <c r="BE7" s="635"/>
    </row>
    <row r="8" customFormat="false" ht="20.25" hidden="false" customHeight="true" outlineLevel="0" collapsed="false">
      <c r="A8" s="487"/>
      <c r="B8" s="522" t="s">
        <v>285</v>
      </c>
      <c r="C8" s="523" t="s">
        <v>286</v>
      </c>
      <c r="D8" s="523"/>
      <c r="E8" s="524" t="s">
        <v>287</v>
      </c>
      <c r="F8" s="524"/>
      <c r="G8" s="524" t="s">
        <v>288</v>
      </c>
      <c r="H8" s="524"/>
      <c r="I8" s="524"/>
      <c r="J8" s="524"/>
      <c r="K8" s="524"/>
      <c r="L8" s="525" t="s">
        <v>289</v>
      </c>
      <c r="M8" s="525"/>
      <c r="N8" s="525"/>
      <c r="O8" s="525"/>
      <c r="P8" s="526" t="s">
        <v>290</v>
      </c>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7" t="str">
        <f aca="false">IF(AZ3="４週","(9)1～4週目の勤務時間数合計","(9)1か月の勤務時間数合計")</f>
        <v>(9)1～4週目の勤務時間数合計</v>
      </c>
      <c r="AV8" s="527"/>
      <c r="AW8" s="527" t="s">
        <v>291</v>
      </c>
      <c r="AX8" s="527"/>
      <c r="AY8" s="528" t="s">
        <v>292</v>
      </c>
      <c r="AZ8" s="528"/>
      <c r="BA8" s="528"/>
      <c r="BB8" s="528"/>
      <c r="BC8" s="528"/>
      <c r="BD8" s="528"/>
    </row>
    <row r="9" customFormat="false" ht="20.25" hidden="false" customHeight="true" outlineLevel="0" collapsed="false">
      <c r="A9" s="487"/>
      <c r="B9" s="522"/>
      <c r="C9" s="523"/>
      <c r="D9" s="523"/>
      <c r="E9" s="524"/>
      <c r="F9" s="524"/>
      <c r="G9" s="524"/>
      <c r="H9" s="524"/>
      <c r="I9" s="524"/>
      <c r="J9" s="524"/>
      <c r="K9" s="524"/>
      <c r="L9" s="525"/>
      <c r="M9" s="525"/>
      <c r="N9" s="525"/>
      <c r="O9" s="525"/>
      <c r="P9" s="529" t="s">
        <v>293</v>
      </c>
      <c r="Q9" s="529"/>
      <c r="R9" s="529"/>
      <c r="S9" s="529"/>
      <c r="T9" s="529"/>
      <c r="U9" s="529"/>
      <c r="V9" s="529"/>
      <c r="W9" s="529" t="s">
        <v>294</v>
      </c>
      <c r="X9" s="529"/>
      <c r="Y9" s="529"/>
      <c r="Z9" s="529"/>
      <c r="AA9" s="529"/>
      <c r="AB9" s="529"/>
      <c r="AC9" s="529"/>
      <c r="AD9" s="529" t="s">
        <v>295</v>
      </c>
      <c r="AE9" s="529"/>
      <c r="AF9" s="529"/>
      <c r="AG9" s="529"/>
      <c r="AH9" s="529"/>
      <c r="AI9" s="529"/>
      <c r="AJ9" s="529"/>
      <c r="AK9" s="529" t="s">
        <v>296</v>
      </c>
      <c r="AL9" s="529"/>
      <c r="AM9" s="529"/>
      <c r="AN9" s="529"/>
      <c r="AO9" s="529"/>
      <c r="AP9" s="529"/>
      <c r="AQ9" s="529"/>
      <c r="AR9" s="529" t="s">
        <v>297</v>
      </c>
      <c r="AS9" s="529"/>
      <c r="AT9" s="529"/>
      <c r="AU9" s="527"/>
      <c r="AV9" s="527"/>
      <c r="AW9" s="527"/>
      <c r="AX9" s="527"/>
      <c r="AY9" s="528"/>
      <c r="AZ9" s="528"/>
      <c r="BA9" s="528"/>
      <c r="BB9" s="528"/>
      <c r="BC9" s="528"/>
      <c r="BD9" s="528"/>
    </row>
    <row r="10" customFormat="false" ht="20.25" hidden="false" customHeight="true" outlineLevel="0" collapsed="false">
      <c r="A10" s="487"/>
      <c r="B10" s="522"/>
      <c r="C10" s="523"/>
      <c r="D10" s="523"/>
      <c r="E10" s="524"/>
      <c r="F10" s="524"/>
      <c r="G10" s="524"/>
      <c r="H10" s="524"/>
      <c r="I10" s="524"/>
      <c r="J10" s="524"/>
      <c r="K10" s="524"/>
      <c r="L10" s="525"/>
      <c r="M10" s="525"/>
      <c r="N10" s="525"/>
      <c r="O10" s="525"/>
      <c r="P10" s="530" t="n">
        <f aca="false">DAY(DATE($X$2,$AB$2,1))</f>
        <v>1</v>
      </c>
      <c r="Q10" s="531" t="n">
        <f aca="false">DAY(DATE($X$2,$AB$2,2))</f>
        <v>2</v>
      </c>
      <c r="R10" s="531" t="n">
        <f aca="false">DAY(DATE($X$2,$AB$2,3))</f>
        <v>3</v>
      </c>
      <c r="S10" s="531" t="n">
        <f aca="false">DAY(DATE($X$2,$AB$2,4))</f>
        <v>4</v>
      </c>
      <c r="T10" s="531" t="n">
        <f aca="false">DAY(DATE($X$2,$AB$2,5))</f>
        <v>5</v>
      </c>
      <c r="U10" s="531" t="n">
        <f aca="false">DAY(DATE($X$2,$AB$2,6))</f>
        <v>6</v>
      </c>
      <c r="V10" s="532" t="n">
        <f aca="false">DAY(DATE($X$2,$AB$2,7))</f>
        <v>7</v>
      </c>
      <c r="W10" s="530" t="n">
        <f aca="false">DAY(DATE($X$2,$AB$2,8))</f>
        <v>8</v>
      </c>
      <c r="X10" s="531" t="n">
        <f aca="false">DAY(DATE($X$2,$AB$2,9))</f>
        <v>9</v>
      </c>
      <c r="Y10" s="531" t="n">
        <f aca="false">DAY(DATE($X$2,$AB$2,10))</f>
        <v>10</v>
      </c>
      <c r="Z10" s="531" t="n">
        <f aca="false">DAY(DATE($X$2,$AB$2,11))</f>
        <v>11</v>
      </c>
      <c r="AA10" s="531" t="n">
        <f aca="false">DAY(DATE($X$2,$AB$2,12))</f>
        <v>12</v>
      </c>
      <c r="AB10" s="531" t="n">
        <f aca="false">DAY(DATE($X$2,$AB$2,13))</f>
        <v>13</v>
      </c>
      <c r="AC10" s="532" t="n">
        <f aca="false">DAY(DATE($X$2,$AB$2,14))</f>
        <v>14</v>
      </c>
      <c r="AD10" s="530" t="n">
        <f aca="false">DAY(DATE($X$2,$AB$2,15))</f>
        <v>15</v>
      </c>
      <c r="AE10" s="531" t="n">
        <f aca="false">DAY(DATE($X$2,$AB$2,16))</f>
        <v>16</v>
      </c>
      <c r="AF10" s="531" t="n">
        <f aca="false">DAY(DATE($X$2,$AB$2,17))</f>
        <v>17</v>
      </c>
      <c r="AG10" s="531" t="n">
        <f aca="false">DAY(DATE($X$2,$AB$2,18))</f>
        <v>18</v>
      </c>
      <c r="AH10" s="531" t="n">
        <f aca="false">DAY(DATE($X$2,$AB$2,19))</f>
        <v>19</v>
      </c>
      <c r="AI10" s="531" t="n">
        <f aca="false">DAY(DATE($X$2,$AB$2,20))</f>
        <v>20</v>
      </c>
      <c r="AJ10" s="532" t="n">
        <f aca="false">DAY(DATE($X$2,$AB$2,21))</f>
        <v>21</v>
      </c>
      <c r="AK10" s="530" t="n">
        <f aca="false">DAY(DATE($X$2,$AB$2,22))</f>
        <v>22</v>
      </c>
      <c r="AL10" s="531" t="n">
        <f aca="false">DAY(DATE($X$2,$AB$2,23))</f>
        <v>23</v>
      </c>
      <c r="AM10" s="531" t="n">
        <f aca="false">DAY(DATE($X$2,$AB$2,24))</f>
        <v>24</v>
      </c>
      <c r="AN10" s="531" t="n">
        <f aca="false">DAY(DATE($X$2,$AB$2,25))</f>
        <v>25</v>
      </c>
      <c r="AO10" s="531" t="n">
        <f aca="false">DAY(DATE($X$2,$AB$2,26))</f>
        <v>26</v>
      </c>
      <c r="AP10" s="531" t="n">
        <f aca="false">DAY(DATE($X$2,$AB$2,27))</f>
        <v>27</v>
      </c>
      <c r="AQ10" s="532" t="n">
        <f aca="false">DAY(DATE($X$2,$AB$2,28))</f>
        <v>28</v>
      </c>
      <c r="AR10" s="530" t="str">
        <f aca="false">IF(AZ3="暦月",IF(DAY(DATE($X$2,$AB$2,29))=29,29,""),"")</f>
        <v/>
      </c>
      <c r="AS10" s="531" t="str">
        <f aca="false">IF(AZ3="暦月",IF(DAY(DATE($X$2,$AB$2,30))=30,30,""),"")</f>
        <v/>
      </c>
      <c r="AT10" s="532" t="str">
        <f aca="false">IF(AZ3="暦月",IF(DAY(DATE($X$2,$AB$2,31))=31,31,""),"")</f>
        <v/>
      </c>
      <c r="AU10" s="527"/>
      <c r="AV10" s="527"/>
      <c r="AW10" s="527"/>
      <c r="AX10" s="527"/>
      <c r="AY10" s="528"/>
      <c r="AZ10" s="528"/>
      <c r="BA10" s="528"/>
      <c r="BB10" s="528"/>
      <c r="BC10" s="528"/>
      <c r="BD10" s="528"/>
    </row>
    <row r="11" customFormat="false" ht="20.25" hidden="true" customHeight="true" outlineLevel="0" collapsed="false">
      <c r="A11" s="487"/>
      <c r="B11" s="522"/>
      <c r="C11" s="523"/>
      <c r="D11" s="523"/>
      <c r="E11" s="524"/>
      <c r="F11" s="524"/>
      <c r="G11" s="524"/>
      <c r="H11" s="524"/>
      <c r="I11" s="524"/>
      <c r="J11" s="524"/>
      <c r="K11" s="524"/>
      <c r="L11" s="525"/>
      <c r="M11" s="525"/>
      <c r="N11" s="525"/>
      <c r="O11" s="525"/>
      <c r="P11" s="530" t="n">
        <f aca="false">WEEKDAY(DATE($X$2,$AB$2,1))</f>
        <v>2</v>
      </c>
      <c r="Q11" s="531" t="n">
        <f aca="false">WEEKDAY(DATE($X$2,$AB$2,2))</f>
        <v>3</v>
      </c>
      <c r="R11" s="531" t="n">
        <f aca="false">WEEKDAY(DATE($X$2,$AB$2,3))</f>
        <v>4</v>
      </c>
      <c r="S11" s="531" t="n">
        <f aca="false">WEEKDAY(DATE($X$2,$AB$2,4))</f>
        <v>5</v>
      </c>
      <c r="T11" s="531" t="n">
        <f aca="false">WEEKDAY(DATE($X$2,$AB$2,5))</f>
        <v>6</v>
      </c>
      <c r="U11" s="531" t="n">
        <f aca="false">WEEKDAY(DATE($X$2,$AB$2,6))</f>
        <v>7</v>
      </c>
      <c r="V11" s="532" t="n">
        <f aca="false">WEEKDAY(DATE($X$2,$AB$2,7))</f>
        <v>1</v>
      </c>
      <c r="W11" s="530" t="n">
        <f aca="false">WEEKDAY(DATE($X$2,$AB$2,8))</f>
        <v>2</v>
      </c>
      <c r="X11" s="531" t="n">
        <f aca="false">WEEKDAY(DATE($X$2,$AB$2,9))</f>
        <v>3</v>
      </c>
      <c r="Y11" s="531" t="n">
        <f aca="false">WEEKDAY(DATE($X$2,$AB$2,10))</f>
        <v>4</v>
      </c>
      <c r="Z11" s="531" t="n">
        <f aca="false">WEEKDAY(DATE($X$2,$AB$2,11))</f>
        <v>5</v>
      </c>
      <c r="AA11" s="531" t="n">
        <f aca="false">WEEKDAY(DATE($X$2,$AB$2,12))</f>
        <v>6</v>
      </c>
      <c r="AB11" s="531" t="n">
        <f aca="false">WEEKDAY(DATE($X$2,$AB$2,13))</f>
        <v>7</v>
      </c>
      <c r="AC11" s="532" t="n">
        <f aca="false">WEEKDAY(DATE($X$2,$AB$2,14))</f>
        <v>1</v>
      </c>
      <c r="AD11" s="530" t="n">
        <f aca="false">WEEKDAY(DATE($X$2,$AB$2,15))</f>
        <v>2</v>
      </c>
      <c r="AE11" s="531" t="n">
        <f aca="false">WEEKDAY(DATE($X$2,$AB$2,16))</f>
        <v>3</v>
      </c>
      <c r="AF11" s="531" t="n">
        <f aca="false">WEEKDAY(DATE($X$2,$AB$2,17))</f>
        <v>4</v>
      </c>
      <c r="AG11" s="531" t="n">
        <f aca="false">WEEKDAY(DATE($X$2,$AB$2,18))</f>
        <v>5</v>
      </c>
      <c r="AH11" s="531" t="n">
        <f aca="false">WEEKDAY(DATE($X$2,$AB$2,19))</f>
        <v>6</v>
      </c>
      <c r="AI11" s="531" t="n">
        <f aca="false">WEEKDAY(DATE($X$2,$AB$2,20))</f>
        <v>7</v>
      </c>
      <c r="AJ11" s="532" t="n">
        <f aca="false">WEEKDAY(DATE($X$2,$AB$2,21))</f>
        <v>1</v>
      </c>
      <c r="AK11" s="530" t="n">
        <f aca="false">WEEKDAY(DATE($X$2,$AB$2,22))</f>
        <v>2</v>
      </c>
      <c r="AL11" s="531" t="n">
        <f aca="false">WEEKDAY(DATE($X$2,$AB$2,23))</f>
        <v>3</v>
      </c>
      <c r="AM11" s="531" t="n">
        <f aca="false">WEEKDAY(DATE($X$2,$AB$2,24))</f>
        <v>4</v>
      </c>
      <c r="AN11" s="531" t="n">
        <f aca="false">WEEKDAY(DATE($X$2,$AB$2,25))</f>
        <v>5</v>
      </c>
      <c r="AO11" s="531" t="n">
        <f aca="false">WEEKDAY(DATE($X$2,$AB$2,26))</f>
        <v>6</v>
      </c>
      <c r="AP11" s="531" t="n">
        <f aca="false">WEEKDAY(DATE($X$2,$AB$2,27))</f>
        <v>7</v>
      </c>
      <c r="AQ11" s="532" t="n">
        <f aca="false">WEEKDAY(DATE($X$2,$AB$2,28))</f>
        <v>1</v>
      </c>
      <c r="AR11" s="530" t="n">
        <f aca="false">IF(AR10=29,WEEKDAY(DATE($X$2,$AB$2,29)),0)</f>
        <v>0</v>
      </c>
      <c r="AS11" s="531" t="n">
        <f aca="false">IF(AS10=30,WEEKDAY(DATE($X$2,$AB$2,30)),0)</f>
        <v>0</v>
      </c>
      <c r="AT11" s="532" t="n">
        <f aca="false">IF(AT10=31,WEEKDAY(DATE($X$2,$AB$2,31)),0)</f>
        <v>0</v>
      </c>
      <c r="AU11" s="527"/>
      <c r="AV11" s="527"/>
      <c r="AW11" s="527"/>
      <c r="AX11" s="527"/>
      <c r="AY11" s="528"/>
      <c r="AZ11" s="528"/>
      <c r="BA11" s="528"/>
      <c r="BB11" s="528"/>
      <c r="BC11" s="528"/>
      <c r="BD11" s="528"/>
    </row>
    <row r="12" customFormat="false" ht="20.25" hidden="false" customHeight="true" outlineLevel="0" collapsed="false">
      <c r="A12" s="487"/>
      <c r="B12" s="522"/>
      <c r="C12" s="523"/>
      <c r="D12" s="523"/>
      <c r="E12" s="524"/>
      <c r="F12" s="524"/>
      <c r="G12" s="524"/>
      <c r="H12" s="524"/>
      <c r="I12" s="524"/>
      <c r="J12" s="524"/>
      <c r="K12" s="524"/>
      <c r="L12" s="525"/>
      <c r="M12" s="525"/>
      <c r="N12" s="525"/>
      <c r="O12" s="525"/>
      <c r="P12" s="534" t="str">
        <f aca="false">IF(P11=1,"日",IF(P11=2,"月",IF(P11=3,"火",IF(P11=4,"水",IF(P11=5,"木",IF(P11=6,"金","土"))))))</f>
        <v>月</v>
      </c>
      <c r="Q12" s="535" t="str">
        <f aca="false">IF(Q11=1,"日",IF(Q11=2,"月",IF(Q11=3,"火",IF(Q11=4,"水",IF(Q11=5,"木",IF(Q11=6,"金","土"))))))</f>
        <v>火</v>
      </c>
      <c r="R12" s="535" t="str">
        <f aca="false">IF(R11=1,"日",IF(R11=2,"月",IF(R11=3,"火",IF(R11=4,"水",IF(R11=5,"木",IF(R11=6,"金","土"))))))</f>
        <v>水</v>
      </c>
      <c r="S12" s="535" t="str">
        <f aca="false">IF(S11=1,"日",IF(S11=2,"月",IF(S11=3,"火",IF(S11=4,"水",IF(S11=5,"木",IF(S11=6,"金","土"))))))</f>
        <v>木</v>
      </c>
      <c r="T12" s="535" t="str">
        <f aca="false">IF(T11=1,"日",IF(T11=2,"月",IF(T11=3,"火",IF(T11=4,"水",IF(T11=5,"木",IF(T11=6,"金","土"))))))</f>
        <v>金</v>
      </c>
      <c r="U12" s="535" t="str">
        <f aca="false">IF(U11=1,"日",IF(U11=2,"月",IF(U11=3,"火",IF(U11=4,"水",IF(U11=5,"木",IF(U11=6,"金","土"))))))</f>
        <v>土</v>
      </c>
      <c r="V12" s="536" t="str">
        <f aca="false">IF(V11=1,"日",IF(V11=2,"月",IF(V11=3,"火",IF(V11=4,"水",IF(V11=5,"木",IF(V11=6,"金","土"))))))</f>
        <v>日</v>
      </c>
      <c r="W12" s="534" t="str">
        <f aca="false">IF(W11=1,"日",IF(W11=2,"月",IF(W11=3,"火",IF(W11=4,"水",IF(W11=5,"木",IF(W11=6,"金","土"))))))</f>
        <v>月</v>
      </c>
      <c r="X12" s="535" t="str">
        <f aca="false">IF(X11=1,"日",IF(X11=2,"月",IF(X11=3,"火",IF(X11=4,"水",IF(X11=5,"木",IF(X11=6,"金","土"))))))</f>
        <v>火</v>
      </c>
      <c r="Y12" s="535" t="str">
        <f aca="false">IF(Y11=1,"日",IF(Y11=2,"月",IF(Y11=3,"火",IF(Y11=4,"水",IF(Y11=5,"木",IF(Y11=6,"金","土"))))))</f>
        <v>水</v>
      </c>
      <c r="Z12" s="535" t="str">
        <f aca="false">IF(Z11=1,"日",IF(Z11=2,"月",IF(Z11=3,"火",IF(Z11=4,"水",IF(Z11=5,"木",IF(Z11=6,"金","土"))))))</f>
        <v>木</v>
      </c>
      <c r="AA12" s="535" t="str">
        <f aca="false">IF(AA11=1,"日",IF(AA11=2,"月",IF(AA11=3,"火",IF(AA11=4,"水",IF(AA11=5,"木",IF(AA11=6,"金","土"))))))</f>
        <v>金</v>
      </c>
      <c r="AB12" s="535" t="str">
        <f aca="false">IF(AB11=1,"日",IF(AB11=2,"月",IF(AB11=3,"火",IF(AB11=4,"水",IF(AB11=5,"木",IF(AB11=6,"金","土"))))))</f>
        <v>土</v>
      </c>
      <c r="AC12" s="536" t="str">
        <f aca="false">IF(AC11=1,"日",IF(AC11=2,"月",IF(AC11=3,"火",IF(AC11=4,"水",IF(AC11=5,"木",IF(AC11=6,"金","土"))))))</f>
        <v>日</v>
      </c>
      <c r="AD12" s="534" t="str">
        <f aca="false">IF(AD11=1,"日",IF(AD11=2,"月",IF(AD11=3,"火",IF(AD11=4,"水",IF(AD11=5,"木",IF(AD11=6,"金","土"))))))</f>
        <v>月</v>
      </c>
      <c r="AE12" s="535" t="str">
        <f aca="false">IF(AE11=1,"日",IF(AE11=2,"月",IF(AE11=3,"火",IF(AE11=4,"水",IF(AE11=5,"木",IF(AE11=6,"金","土"))))))</f>
        <v>火</v>
      </c>
      <c r="AF12" s="535" t="str">
        <f aca="false">IF(AF11=1,"日",IF(AF11=2,"月",IF(AF11=3,"火",IF(AF11=4,"水",IF(AF11=5,"木",IF(AF11=6,"金","土"))))))</f>
        <v>水</v>
      </c>
      <c r="AG12" s="535" t="str">
        <f aca="false">IF(AG11=1,"日",IF(AG11=2,"月",IF(AG11=3,"火",IF(AG11=4,"水",IF(AG11=5,"木",IF(AG11=6,"金","土"))))))</f>
        <v>木</v>
      </c>
      <c r="AH12" s="535" t="str">
        <f aca="false">IF(AH11=1,"日",IF(AH11=2,"月",IF(AH11=3,"火",IF(AH11=4,"水",IF(AH11=5,"木",IF(AH11=6,"金","土"))))))</f>
        <v>金</v>
      </c>
      <c r="AI12" s="535" t="str">
        <f aca="false">IF(AI11=1,"日",IF(AI11=2,"月",IF(AI11=3,"火",IF(AI11=4,"水",IF(AI11=5,"木",IF(AI11=6,"金","土"))))))</f>
        <v>土</v>
      </c>
      <c r="AJ12" s="536" t="str">
        <f aca="false">IF(AJ11=1,"日",IF(AJ11=2,"月",IF(AJ11=3,"火",IF(AJ11=4,"水",IF(AJ11=5,"木",IF(AJ11=6,"金","土"))))))</f>
        <v>日</v>
      </c>
      <c r="AK12" s="534" t="str">
        <f aca="false">IF(AK11=1,"日",IF(AK11=2,"月",IF(AK11=3,"火",IF(AK11=4,"水",IF(AK11=5,"木",IF(AK11=6,"金","土"))))))</f>
        <v>月</v>
      </c>
      <c r="AL12" s="535" t="str">
        <f aca="false">IF(AL11=1,"日",IF(AL11=2,"月",IF(AL11=3,"火",IF(AL11=4,"水",IF(AL11=5,"木",IF(AL11=6,"金","土"))))))</f>
        <v>火</v>
      </c>
      <c r="AM12" s="535" t="str">
        <f aca="false">IF(AM11=1,"日",IF(AM11=2,"月",IF(AM11=3,"火",IF(AM11=4,"水",IF(AM11=5,"木",IF(AM11=6,"金","土"))))))</f>
        <v>水</v>
      </c>
      <c r="AN12" s="535" t="str">
        <f aca="false">IF(AN11=1,"日",IF(AN11=2,"月",IF(AN11=3,"火",IF(AN11=4,"水",IF(AN11=5,"木",IF(AN11=6,"金","土"))))))</f>
        <v>木</v>
      </c>
      <c r="AO12" s="535" t="str">
        <f aca="false">IF(AO11=1,"日",IF(AO11=2,"月",IF(AO11=3,"火",IF(AO11=4,"水",IF(AO11=5,"木",IF(AO11=6,"金","土"))))))</f>
        <v>金</v>
      </c>
      <c r="AP12" s="535" t="str">
        <f aca="false">IF(AP11=1,"日",IF(AP11=2,"月",IF(AP11=3,"火",IF(AP11=4,"水",IF(AP11=5,"木",IF(AP11=6,"金","土"))))))</f>
        <v>土</v>
      </c>
      <c r="AQ12" s="536" t="str">
        <f aca="false">IF(AQ11=1,"日",IF(AQ11=2,"月",IF(AQ11=3,"火",IF(AQ11=4,"水",IF(AQ11=5,"木",IF(AQ11=6,"金","土"))))))</f>
        <v>日</v>
      </c>
      <c r="AR12" s="535" t="str">
        <f aca="false">IF(AR11=1,"日",IF(AR11=2,"月",IF(AR11=3,"火",IF(AR11=4,"水",IF(AR11=5,"木",IF(AR11=6,"金",IF(AR11=0,"","土")))))))</f>
        <v/>
      </c>
      <c r="AS12" s="535" t="str">
        <f aca="false">IF(AS11=1,"日",IF(AS11=2,"月",IF(AS11=3,"火",IF(AS11=4,"水",IF(AS11=5,"木",IF(AS11=6,"金",IF(AS11=0,"","土")))))))</f>
        <v/>
      </c>
      <c r="AT12" s="535" t="str">
        <f aca="false">IF(AT11=1,"日",IF(AT11=2,"月",IF(AT11=3,"火",IF(AT11=4,"水",IF(AT11=5,"木",IF(AT11=6,"金",IF(AT11=0,"","土")))))))</f>
        <v/>
      </c>
      <c r="AU12" s="527"/>
      <c r="AV12" s="527"/>
      <c r="AW12" s="527"/>
      <c r="AX12" s="527"/>
      <c r="AY12" s="528"/>
      <c r="AZ12" s="528"/>
      <c r="BA12" s="528"/>
      <c r="BB12" s="528"/>
      <c r="BC12" s="528"/>
      <c r="BD12" s="528"/>
    </row>
    <row r="13" customFormat="false" ht="39.75" hidden="false" customHeight="true" outlineLevel="0" collapsed="false">
      <c r="A13" s="487"/>
      <c r="B13" s="538" t="n">
        <v>1</v>
      </c>
      <c r="C13" s="539" t="s">
        <v>348</v>
      </c>
      <c r="D13" s="539"/>
      <c r="E13" s="540" t="s">
        <v>312</v>
      </c>
      <c r="F13" s="540"/>
      <c r="G13" s="541" t="s">
        <v>50</v>
      </c>
      <c r="H13" s="541"/>
      <c r="I13" s="541"/>
      <c r="J13" s="541"/>
      <c r="K13" s="541"/>
      <c r="L13" s="542" t="s">
        <v>349</v>
      </c>
      <c r="M13" s="542"/>
      <c r="N13" s="542"/>
      <c r="O13" s="542"/>
      <c r="P13" s="543" t="n">
        <v>8</v>
      </c>
      <c r="Q13" s="544" t="n">
        <v>8</v>
      </c>
      <c r="R13" s="544" t="n">
        <v>8</v>
      </c>
      <c r="S13" s="544"/>
      <c r="T13" s="544"/>
      <c r="U13" s="544" t="n">
        <v>8</v>
      </c>
      <c r="V13" s="545" t="n">
        <v>8</v>
      </c>
      <c r="W13" s="543" t="n">
        <v>8</v>
      </c>
      <c r="X13" s="544" t="n">
        <v>8</v>
      </c>
      <c r="Y13" s="544" t="n">
        <v>8</v>
      </c>
      <c r="Z13" s="544"/>
      <c r="AA13" s="544"/>
      <c r="AB13" s="544" t="n">
        <v>8</v>
      </c>
      <c r="AC13" s="545" t="n">
        <v>8</v>
      </c>
      <c r="AD13" s="543" t="n">
        <v>8</v>
      </c>
      <c r="AE13" s="544" t="n">
        <v>8</v>
      </c>
      <c r="AF13" s="544" t="n">
        <v>8</v>
      </c>
      <c r="AG13" s="544"/>
      <c r="AH13" s="544"/>
      <c r="AI13" s="544" t="n">
        <v>8</v>
      </c>
      <c r="AJ13" s="545" t="n">
        <v>8</v>
      </c>
      <c r="AK13" s="543" t="n">
        <v>8</v>
      </c>
      <c r="AL13" s="544" t="n">
        <v>8</v>
      </c>
      <c r="AM13" s="544" t="n">
        <v>8</v>
      </c>
      <c r="AN13" s="544"/>
      <c r="AO13" s="544"/>
      <c r="AP13" s="544" t="n">
        <v>8</v>
      </c>
      <c r="AQ13" s="545" t="n">
        <v>8</v>
      </c>
      <c r="AR13" s="543"/>
      <c r="AS13" s="544"/>
      <c r="AT13" s="545"/>
      <c r="AU13" s="546" t="n">
        <f aca="false">IF($AZ$3="４週",SUM(P13:AQ13),IF($AZ$3="暦月",SUM(P13:AT13),""))</f>
        <v>160</v>
      </c>
      <c r="AV13" s="546"/>
      <c r="AW13" s="547" t="n">
        <f aca="false">IF($AZ$3="４週",AU13/4,IF($AZ$3="暦月",AU13/($AZ$6/7),""))</f>
        <v>40</v>
      </c>
      <c r="AX13" s="547"/>
      <c r="AY13" s="548"/>
      <c r="AZ13" s="548"/>
      <c r="BA13" s="548"/>
      <c r="BB13" s="548"/>
      <c r="BC13" s="548"/>
      <c r="BD13" s="548"/>
    </row>
    <row r="14" customFormat="false" ht="39.75" hidden="false" customHeight="true" outlineLevel="0" collapsed="false">
      <c r="A14" s="487"/>
      <c r="B14" s="549" t="n">
        <f aca="false">B13+1</f>
        <v>2</v>
      </c>
      <c r="C14" s="550" t="s">
        <v>350</v>
      </c>
      <c r="D14" s="550"/>
      <c r="E14" s="551" t="s">
        <v>312</v>
      </c>
      <c r="F14" s="551"/>
      <c r="G14" s="552" t="s">
        <v>351</v>
      </c>
      <c r="H14" s="552"/>
      <c r="I14" s="552"/>
      <c r="J14" s="552"/>
      <c r="K14" s="552"/>
      <c r="L14" s="553" t="s">
        <v>352</v>
      </c>
      <c r="M14" s="553"/>
      <c r="N14" s="553"/>
      <c r="O14" s="553"/>
      <c r="P14" s="554" t="n">
        <v>8</v>
      </c>
      <c r="Q14" s="555" t="n">
        <v>8</v>
      </c>
      <c r="R14" s="555"/>
      <c r="S14" s="555" t="n">
        <v>8</v>
      </c>
      <c r="T14" s="555" t="n">
        <v>8</v>
      </c>
      <c r="U14" s="555" t="n">
        <v>8</v>
      </c>
      <c r="V14" s="556"/>
      <c r="W14" s="554" t="n">
        <v>8</v>
      </c>
      <c r="X14" s="555" t="n">
        <v>8</v>
      </c>
      <c r="Y14" s="555"/>
      <c r="Z14" s="555" t="n">
        <v>8</v>
      </c>
      <c r="AA14" s="555" t="n">
        <v>8</v>
      </c>
      <c r="AB14" s="555" t="n">
        <v>8</v>
      </c>
      <c r="AC14" s="556"/>
      <c r="AD14" s="554" t="n">
        <v>8</v>
      </c>
      <c r="AE14" s="555" t="n">
        <v>8</v>
      </c>
      <c r="AF14" s="555"/>
      <c r="AG14" s="555" t="n">
        <v>8</v>
      </c>
      <c r="AH14" s="555" t="n">
        <v>8</v>
      </c>
      <c r="AI14" s="555" t="n">
        <v>8</v>
      </c>
      <c r="AJ14" s="556"/>
      <c r="AK14" s="554" t="n">
        <v>8</v>
      </c>
      <c r="AL14" s="555" t="n">
        <v>8</v>
      </c>
      <c r="AM14" s="555"/>
      <c r="AN14" s="555" t="n">
        <v>8</v>
      </c>
      <c r="AO14" s="555" t="n">
        <v>8</v>
      </c>
      <c r="AP14" s="555" t="n">
        <v>8</v>
      </c>
      <c r="AQ14" s="556"/>
      <c r="AR14" s="554"/>
      <c r="AS14" s="555"/>
      <c r="AT14" s="556"/>
      <c r="AU14" s="557" t="n">
        <f aca="false">IF($AZ$3="４週",SUM(P14:AQ14),IF($AZ$3="暦月",SUM(P14:AT14),""))</f>
        <v>160</v>
      </c>
      <c r="AV14" s="557"/>
      <c r="AW14" s="558" t="n">
        <f aca="false">IF($AZ$3="４週",AU14/4,IF($AZ$3="暦月",AU14/($AZ$6/7),""))</f>
        <v>40</v>
      </c>
      <c r="AX14" s="558"/>
      <c r="AY14" s="559"/>
      <c r="AZ14" s="559"/>
      <c r="BA14" s="559"/>
      <c r="BB14" s="559"/>
      <c r="BC14" s="559"/>
      <c r="BD14" s="559"/>
    </row>
    <row r="15" customFormat="false" ht="39.75" hidden="false" customHeight="true" outlineLevel="0" collapsed="false">
      <c r="A15" s="487"/>
      <c r="B15" s="549" t="n">
        <f aca="false">B14+1</f>
        <v>3</v>
      </c>
      <c r="C15" s="550" t="s">
        <v>328</v>
      </c>
      <c r="D15" s="550"/>
      <c r="E15" s="551" t="s">
        <v>312</v>
      </c>
      <c r="F15" s="551"/>
      <c r="G15" s="552" t="s">
        <v>353</v>
      </c>
      <c r="H15" s="552"/>
      <c r="I15" s="552"/>
      <c r="J15" s="552"/>
      <c r="K15" s="552"/>
      <c r="L15" s="553" t="s">
        <v>354</v>
      </c>
      <c r="M15" s="553"/>
      <c r="N15" s="553"/>
      <c r="O15" s="553"/>
      <c r="P15" s="554"/>
      <c r="Q15" s="555" t="n">
        <v>8</v>
      </c>
      <c r="R15" s="555" t="n">
        <v>8</v>
      </c>
      <c r="S15" s="555"/>
      <c r="T15" s="555" t="n">
        <v>8</v>
      </c>
      <c r="U15" s="555" t="n">
        <v>8</v>
      </c>
      <c r="V15" s="556" t="n">
        <v>8</v>
      </c>
      <c r="W15" s="554"/>
      <c r="X15" s="555" t="n">
        <v>8</v>
      </c>
      <c r="Y15" s="555" t="n">
        <v>8</v>
      </c>
      <c r="Z15" s="555"/>
      <c r="AA15" s="555" t="n">
        <v>8</v>
      </c>
      <c r="AB15" s="555" t="n">
        <v>8</v>
      </c>
      <c r="AC15" s="556" t="n">
        <v>8</v>
      </c>
      <c r="AD15" s="554"/>
      <c r="AE15" s="555" t="n">
        <v>8</v>
      </c>
      <c r="AF15" s="555" t="n">
        <v>8</v>
      </c>
      <c r="AG15" s="555"/>
      <c r="AH15" s="555" t="n">
        <v>8</v>
      </c>
      <c r="AI15" s="555" t="n">
        <v>8</v>
      </c>
      <c r="AJ15" s="556" t="n">
        <v>8</v>
      </c>
      <c r="AK15" s="554"/>
      <c r="AL15" s="555" t="n">
        <v>8</v>
      </c>
      <c r="AM15" s="555" t="n">
        <v>8</v>
      </c>
      <c r="AN15" s="555"/>
      <c r="AO15" s="555" t="n">
        <v>8</v>
      </c>
      <c r="AP15" s="555" t="n">
        <v>8</v>
      </c>
      <c r="AQ15" s="556" t="n">
        <v>8</v>
      </c>
      <c r="AR15" s="554"/>
      <c r="AS15" s="555"/>
      <c r="AT15" s="556"/>
      <c r="AU15" s="557" t="n">
        <f aca="false">IF($AZ$3="４週",SUM(P15:AQ15),IF($AZ$3="暦月",SUM(P15:AT15),""))</f>
        <v>160</v>
      </c>
      <c r="AV15" s="557"/>
      <c r="AW15" s="558" t="n">
        <f aca="false">IF($AZ$3="４週",AU15/4,IF($AZ$3="暦月",AU15/($AZ$6/7),""))</f>
        <v>40</v>
      </c>
      <c r="AX15" s="558"/>
      <c r="AY15" s="559"/>
      <c r="AZ15" s="559"/>
      <c r="BA15" s="559"/>
      <c r="BB15" s="559"/>
      <c r="BC15" s="559"/>
      <c r="BD15" s="559"/>
    </row>
    <row r="16" customFormat="false" ht="39.75" hidden="false" customHeight="true" outlineLevel="0" collapsed="false">
      <c r="A16" s="487"/>
      <c r="B16" s="549" t="n">
        <f aca="false">B15+1</f>
        <v>4</v>
      </c>
      <c r="C16" s="550" t="s">
        <v>350</v>
      </c>
      <c r="D16" s="550"/>
      <c r="E16" s="551" t="s">
        <v>318</v>
      </c>
      <c r="F16" s="551"/>
      <c r="G16" s="552" t="s">
        <v>355</v>
      </c>
      <c r="H16" s="552"/>
      <c r="I16" s="552"/>
      <c r="J16" s="552"/>
      <c r="K16" s="552"/>
      <c r="L16" s="553" t="s">
        <v>356</v>
      </c>
      <c r="M16" s="553"/>
      <c r="N16" s="553"/>
      <c r="O16" s="553"/>
      <c r="P16" s="554" t="n">
        <v>4</v>
      </c>
      <c r="Q16" s="555" t="n">
        <v>4</v>
      </c>
      <c r="R16" s="555"/>
      <c r="S16" s="555"/>
      <c r="T16" s="555" t="n">
        <v>4</v>
      </c>
      <c r="U16" s="555" t="n">
        <v>4</v>
      </c>
      <c r="V16" s="556" t="n">
        <v>4</v>
      </c>
      <c r="W16" s="554" t="n">
        <v>4</v>
      </c>
      <c r="X16" s="555" t="n">
        <v>4</v>
      </c>
      <c r="Y16" s="555"/>
      <c r="Z16" s="555"/>
      <c r="AA16" s="555" t="n">
        <v>4</v>
      </c>
      <c r="AB16" s="555" t="n">
        <v>4</v>
      </c>
      <c r="AC16" s="556" t="n">
        <v>4</v>
      </c>
      <c r="AD16" s="554" t="n">
        <v>4</v>
      </c>
      <c r="AE16" s="555" t="n">
        <v>4</v>
      </c>
      <c r="AF16" s="555"/>
      <c r="AG16" s="555"/>
      <c r="AH16" s="555" t="n">
        <v>4</v>
      </c>
      <c r="AI16" s="555" t="n">
        <v>4</v>
      </c>
      <c r="AJ16" s="556" t="n">
        <v>4</v>
      </c>
      <c r="AK16" s="554" t="n">
        <v>4</v>
      </c>
      <c r="AL16" s="555" t="n">
        <v>4</v>
      </c>
      <c r="AM16" s="555"/>
      <c r="AN16" s="555"/>
      <c r="AO16" s="555" t="n">
        <v>4</v>
      </c>
      <c r="AP16" s="555" t="n">
        <v>4</v>
      </c>
      <c r="AQ16" s="556" t="n">
        <v>4</v>
      </c>
      <c r="AR16" s="554"/>
      <c r="AS16" s="555"/>
      <c r="AT16" s="556"/>
      <c r="AU16" s="557" t="n">
        <f aca="false">IF($AZ$3="４週",SUM(P16:AQ16),IF($AZ$3="暦月",SUM(P16:AT16),""))</f>
        <v>80</v>
      </c>
      <c r="AV16" s="557"/>
      <c r="AW16" s="558" t="n">
        <f aca="false">IF($AZ$3="４週",AU16/4,IF($AZ$3="暦月",AU16/($AZ$6/7),""))</f>
        <v>20</v>
      </c>
      <c r="AX16" s="558"/>
      <c r="AY16" s="559"/>
      <c r="AZ16" s="559"/>
      <c r="BA16" s="559"/>
      <c r="BB16" s="559"/>
      <c r="BC16" s="559"/>
      <c r="BD16" s="559"/>
    </row>
    <row r="17" customFormat="false" ht="39.75" hidden="false" customHeight="true" outlineLevel="0" collapsed="false">
      <c r="A17" s="487"/>
      <c r="B17" s="549" t="n">
        <f aca="false">B16+1</f>
        <v>5</v>
      </c>
      <c r="C17" s="550" t="s">
        <v>350</v>
      </c>
      <c r="D17" s="550"/>
      <c r="E17" s="551" t="s">
        <v>318</v>
      </c>
      <c r="F17" s="551"/>
      <c r="G17" s="552" t="s">
        <v>355</v>
      </c>
      <c r="H17" s="552"/>
      <c r="I17" s="552"/>
      <c r="J17" s="552"/>
      <c r="K17" s="552"/>
      <c r="L17" s="553" t="s">
        <v>357</v>
      </c>
      <c r="M17" s="553"/>
      <c r="N17" s="553"/>
      <c r="O17" s="553"/>
      <c r="P17" s="554" t="n">
        <v>4</v>
      </c>
      <c r="Q17" s="555" t="n">
        <v>4</v>
      </c>
      <c r="R17" s="555"/>
      <c r="S17" s="555"/>
      <c r="T17" s="555" t="n">
        <v>4</v>
      </c>
      <c r="U17" s="555" t="n">
        <v>4</v>
      </c>
      <c r="V17" s="556" t="n">
        <v>4</v>
      </c>
      <c r="W17" s="554" t="n">
        <v>4</v>
      </c>
      <c r="X17" s="555" t="n">
        <v>4</v>
      </c>
      <c r="Y17" s="555"/>
      <c r="Z17" s="555"/>
      <c r="AA17" s="555" t="n">
        <v>4</v>
      </c>
      <c r="AB17" s="555" t="n">
        <v>4</v>
      </c>
      <c r="AC17" s="556" t="n">
        <v>4</v>
      </c>
      <c r="AD17" s="554" t="n">
        <v>4</v>
      </c>
      <c r="AE17" s="555" t="n">
        <v>4</v>
      </c>
      <c r="AF17" s="555"/>
      <c r="AG17" s="555"/>
      <c r="AH17" s="555" t="n">
        <v>4</v>
      </c>
      <c r="AI17" s="555" t="n">
        <v>4</v>
      </c>
      <c r="AJ17" s="556" t="n">
        <v>4</v>
      </c>
      <c r="AK17" s="554" t="n">
        <v>4</v>
      </c>
      <c r="AL17" s="555" t="n">
        <v>4</v>
      </c>
      <c r="AM17" s="555"/>
      <c r="AN17" s="555"/>
      <c r="AO17" s="555" t="n">
        <v>4</v>
      </c>
      <c r="AP17" s="555" t="n">
        <v>4</v>
      </c>
      <c r="AQ17" s="556" t="n">
        <v>4</v>
      </c>
      <c r="AR17" s="554"/>
      <c r="AS17" s="555"/>
      <c r="AT17" s="556"/>
      <c r="AU17" s="557" t="n">
        <f aca="false">IF($AZ$3="４週",SUM(P17:AQ17),IF($AZ$3="暦月",SUM(P17:AT17),""))</f>
        <v>80</v>
      </c>
      <c r="AV17" s="557"/>
      <c r="AW17" s="558" t="n">
        <f aca="false">IF($AZ$3="４週",AU17/4,IF($AZ$3="暦月",AU17/($AZ$6/7),""))</f>
        <v>20</v>
      </c>
      <c r="AX17" s="558"/>
      <c r="AY17" s="559"/>
      <c r="AZ17" s="559"/>
      <c r="BA17" s="559"/>
      <c r="BB17" s="559"/>
      <c r="BC17" s="559"/>
      <c r="BD17" s="559"/>
    </row>
    <row r="18" customFormat="false" ht="39.75" hidden="false" customHeight="true" outlineLevel="0" collapsed="false">
      <c r="A18" s="487"/>
      <c r="B18" s="549" t="n">
        <f aca="false">B17+1</f>
        <v>6</v>
      </c>
      <c r="C18" s="550" t="s">
        <v>350</v>
      </c>
      <c r="D18" s="550"/>
      <c r="E18" s="551" t="s">
        <v>318</v>
      </c>
      <c r="F18" s="551"/>
      <c r="G18" s="552" t="s">
        <v>355</v>
      </c>
      <c r="H18" s="552"/>
      <c r="I18" s="552"/>
      <c r="J18" s="552"/>
      <c r="K18" s="552"/>
      <c r="L18" s="553" t="s">
        <v>358</v>
      </c>
      <c r="M18" s="553"/>
      <c r="N18" s="553"/>
      <c r="O18" s="553"/>
      <c r="P18" s="554"/>
      <c r="Q18" s="555" t="n">
        <v>4</v>
      </c>
      <c r="R18" s="555" t="n">
        <v>4</v>
      </c>
      <c r="S18" s="555" t="n">
        <v>4</v>
      </c>
      <c r="T18" s="555" t="n">
        <v>4</v>
      </c>
      <c r="U18" s="555"/>
      <c r="V18" s="556" t="n">
        <v>4</v>
      </c>
      <c r="W18" s="554"/>
      <c r="X18" s="555" t="n">
        <v>4</v>
      </c>
      <c r="Y18" s="555" t="n">
        <v>4</v>
      </c>
      <c r="Z18" s="555" t="n">
        <v>4</v>
      </c>
      <c r="AA18" s="555" t="n">
        <v>4</v>
      </c>
      <c r="AB18" s="555"/>
      <c r="AC18" s="556" t="n">
        <v>4</v>
      </c>
      <c r="AD18" s="554"/>
      <c r="AE18" s="555" t="n">
        <v>4</v>
      </c>
      <c r="AF18" s="555" t="n">
        <v>4</v>
      </c>
      <c r="AG18" s="555" t="n">
        <v>4</v>
      </c>
      <c r="AH18" s="555" t="n">
        <v>4</v>
      </c>
      <c r="AI18" s="555"/>
      <c r="AJ18" s="556" t="n">
        <v>4</v>
      </c>
      <c r="AK18" s="554"/>
      <c r="AL18" s="555" t="n">
        <v>4</v>
      </c>
      <c r="AM18" s="555" t="n">
        <v>4</v>
      </c>
      <c r="AN18" s="555" t="n">
        <v>4</v>
      </c>
      <c r="AO18" s="555" t="n">
        <v>4</v>
      </c>
      <c r="AP18" s="555"/>
      <c r="AQ18" s="556" t="n">
        <v>4</v>
      </c>
      <c r="AR18" s="554"/>
      <c r="AS18" s="555"/>
      <c r="AT18" s="556"/>
      <c r="AU18" s="557" t="n">
        <f aca="false">IF($AZ$3="４週",SUM(P18:AQ18),IF($AZ$3="暦月",SUM(P18:AT18),""))</f>
        <v>80</v>
      </c>
      <c r="AV18" s="557"/>
      <c r="AW18" s="558" t="n">
        <f aca="false">IF($AZ$3="４週",AU18/4,IF($AZ$3="暦月",AU18/($AZ$6/7),""))</f>
        <v>20</v>
      </c>
      <c r="AX18" s="558"/>
      <c r="AY18" s="559"/>
      <c r="AZ18" s="559"/>
      <c r="BA18" s="559"/>
      <c r="BB18" s="559"/>
      <c r="BC18" s="559"/>
      <c r="BD18" s="559"/>
    </row>
    <row r="19" customFormat="false" ht="39.75" hidden="false" customHeight="true" outlineLevel="0" collapsed="false">
      <c r="A19" s="487"/>
      <c r="B19" s="549" t="n">
        <f aca="false">B18+1</f>
        <v>7</v>
      </c>
      <c r="C19" s="550" t="s">
        <v>350</v>
      </c>
      <c r="D19" s="550"/>
      <c r="E19" s="551" t="s">
        <v>318</v>
      </c>
      <c r="F19" s="551"/>
      <c r="G19" s="552" t="s">
        <v>355</v>
      </c>
      <c r="H19" s="552"/>
      <c r="I19" s="552"/>
      <c r="J19" s="552"/>
      <c r="K19" s="552"/>
      <c r="L19" s="553" t="s">
        <v>359</v>
      </c>
      <c r="M19" s="553"/>
      <c r="N19" s="553"/>
      <c r="O19" s="553"/>
      <c r="P19" s="554" t="n">
        <v>4</v>
      </c>
      <c r="Q19" s="555"/>
      <c r="R19" s="555" t="n">
        <v>4</v>
      </c>
      <c r="S19" s="555" t="n">
        <v>4</v>
      </c>
      <c r="T19" s="555"/>
      <c r="U19" s="555" t="n">
        <v>4</v>
      </c>
      <c r="V19" s="556" t="n">
        <v>4</v>
      </c>
      <c r="W19" s="554" t="n">
        <v>4</v>
      </c>
      <c r="X19" s="555"/>
      <c r="Y19" s="555" t="n">
        <v>4</v>
      </c>
      <c r="Z19" s="555" t="n">
        <v>4</v>
      </c>
      <c r="AA19" s="555"/>
      <c r="AB19" s="555"/>
      <c r="AC19" s="556" t="n">
        <v>4</v>
      </c>
      <c r="AD19" s="554" t="n">
        <v>4</v>
      </c>
      <c r="AE19" s="555"/>
      <c r="AF19" s="555" t="n">
        <v>4</v>
      </c>
      <c r="AG19" s="555" t="n">
        <v>4</v>
      </c>
      <c r="AH19" s="555"/>
      <c r="AI19" s="555"/>
      <c r="AJ19" s="556" t="n">
        <v>4</v>
      </c>
      <c r="AK19" s="554" t="n">
        <v>4</v>
      </c>
      <c r="AL19" s="555"/>
      <c r="AM19" s="555" t="n">
        <v>4</v>
      </c>
      <c r="AN19" s="555" t="n">
        <v>4</v>
      </c>
      <c r="AO19" s="555"/>
      <c r="AP19" s="555"/>
      <c r="AQ19" s="556" t="n">
        <v>4</v>
      </c>
      <c r="AR19" s="554"/>
      <c r="AS19" s="555"/>
      <c r="AT19" s="556"/>
      <c r="AU19" s="557" t="n">
        <f aca="false">IF($AZ$3="４週",SUM(P19:AQ19),IF($AZ$3="暦月",SUM(P19:AT19),""))</f>
        <v>68</v>
      </c>
      <c r="AV19" s="557"/>
      <c r="AW19" s="558" t="n">
        <f aca="false">IF($AZ$3="４週",AU19/4,IF($AZ$3="暦月",AU19/($AZ$6/7),""))</f>
        <v>17</v>
      </c>
      <c r="AX19" s="558"/>
      <c r="AY19" s="559"/>
      <c r="AZ19" s="559"/>
      <c r="BA19" s="559"/>
      <c r="BB19" s="559"/>
      <c r="BC19" s="559"/>
      <c r="BD19" s="559"/>
    </row>
    <row r="20" customFormat="false" ht="39.75" hidden="false" customHeight="true" outlineLevel="0" collapsed="false">
      <c r="A20" s="487"/>
      <c r="B20" s="549" t="n">
        <f aca="false">B19+1</f>
        <v>8</v>
      </c>
      <c r="C20" s="550" t="s">
        <v>350</v>
      </c>
      <c r="D20" s="550"/>
      <c r="E20" s="551" t="s">
        <v>318</v>
      </c>
      <c r="F20" s="551"/>
      <c r="G20" s="552" t="s">
        <v>355</v>
      </c>
      <c r="H20" s="552"/>
      <c r="I20" s="552"/>
      <c r="J20" s="552"/>
      <c r="K20" s="552"/>
      <c r="L20" s="553" t="s">
        <v>360</v>
      </c>
      <c r="M20" s="553"/>
      <c r="N20" s="553"/>
      <c r="O20" s="553"/>
      <c r="P20" s="554" t="n">
        <v>4</v>
      </c>
      <c r="Q20" s="555"/>
      <c r="R20" s="555" t="n">
        <v>4</v>
      </c>
      <c r="S20" s="555" t="n">
        <v>4</v>
      </c>
      <c r="T20" s="555"/>
      <c r="U20" s="555"/>
      <c r="V20" s="556" t="n">
        <v>4</v>
      </c>
      <c r="W20" s="554" t="n">
        <v>4</v>
      </c>
      <c r="X20" s="555"/>
      <c r="Y20" s="555" t="n">
        <v>4</v>
      </c>
      <c r="Z20" s="555" t="n">
        <v>4</v>
      </c>
      <c r="AA20" s="555"/>
      <c r="AB20" s="555"/>
      <c r="AC20" s="556" t="n">
        <v>4</v>
      </c>
      <c r="AD20" s="554" t="n">
        <v>4</v>
      </c>
      <c r="AE20" s="555"/>
      <c r="AF20" s="555" t="n">
        <v>4</v>
      </c>
      <c r="AG20" s="555" t="n">
        <v>4</v>
      </c>
      <c r="AH20" s="555"/>
      <c r="AI20" s="555"/>
      <c r="AJ20" s="556" t="n">
        <v>4</v>
      </c>
      <c r="AK20" s="554" t="n">
        <v>4</v>
      </c>
      <c r="AL20" s="555"/>
      <c r="AM20" s="555" t="n">
        <v>4</v>
      </c>
      <c r="AN20" s="555" t="n">
        <v>4</v>
      </c>
      <c r="AO20" s="555"/>
      <c r="AP20" s="555"/>
      <c r="AQ20" s="556" t="n">
        <v>4</v>
      </c>
      <c r="AR20" s="554"/>
      <c r="AS20" s="555"/>
      <c r="AT20" s="556"/>
      <c r="AU20" s="557" t="n">
        <f aca="false">IF($AZ$3="４週",SUM(P20:AQ20),IF($AZ$3="暦月",SUM(P20:AT20),""))</f>
        <v>64</v>
      </c>
      <c r="AV20" s="557"/>
      <c r="AW20" s="558" t="n">
        <f aca="false">IF($AZ$3="４週",AU20/4,IF($AZ$3="暦月",AU20/($AZ$6/7),""))</f>
        <v>16</v>
      </c>
      <c r="AX20" s="558"/>
      <c r="AY20" s="559"/>
      <c r="AZ20" s="559"/>
      <c r="BA20" s="559"/>
      <c r="BB20" s="559"/>
      <c r="BC20" s="559"/>
      <c r="BD20" s="559"/>
    </row>
    <row r="21" customFormat="false" ht="39.75" hidden="false" customHeight="true" outlineLevel="0" collapsed="false">
      <c r="A21" s="487"/>
      <c r="B21" s="549" t="n">
        <f aca="false">B20+1</f>
        <v>9</v>
      </c>
      <c r="C21" s="550" t="s">
        <v>350</v>
      </c>
      <c r="D21" s="550"/>
      <c r="E21" s="551" t="s">
        <v>318</v>
      </c>
      <c r="F21" s="551"/>
      <c r="G21" s="552" t="s">
        <v>355</v>
      </c>
      <c r="H21" s="552"/>
      <c r="I21" s="552"/>
      <c r="J21" s="552"/>
      <c r="K21" s="552"/>
      <c r="L21" s="553" t="s">
        <v>361</v>
      </c>
      <c r="M21" s="553"/>
      <c r="N21" s="553"/>
      <c r="O21" s="553"/>
      <c r="P21" s="554" t="n">
        <v>4</v>
      </c>
      <c r="Q21" s="555"/>
      <c r="R21" s="555" t="n">
        <v>4</v>
      </c>
      <c r="S21" s="555" t="n">
        <v>4</v>
      </c>
      <c r="T21" s="555"/>
      <c r="U21" s="555"/>
      <c r="V21" s="556"/>
      <c r="W21" s="554" t="n">
        <v>4</v>
      </c>
      <c r="X21" s="555"/>
      <c r="Y21" s="555" t="n">
        <v>4</v>
      </c>
      <c r="Z21" s="555" t="n">
        <v>4</v>
      </c>
      <c r="AA21" s="555"/>
      <c r="AB21" s="555" t="n">
        <v>4</v>
      </c>
      <c r="AC21" s="556"/>
      <c r="AD21" s="554" t="n">
        <v>4</v>
      </c>
      <c r="AE21" s="555"/>
      <c r="AF21" s="555" t="n">
        <v>4</v>
      </c>
      <c r="AG21" s="555" t="n">
        <v>4</v>
      </c>
      <c r="AH21" s="555"/>
      <c r="AI21" s="555" t="n">
        <v>4</v>
      </c>
      <c r="AJ21" s="556"/>
      <c r="AK21" s="554" t="n">
        <v>4</v>
      </c>
      <c r="AL21" s="555"/>
      <c r="AM21" s="555" t="n">
        <v>4</v>
      </c>
      <c r="AN21" s="555" t="n">
        <v>4</v>
      </c>
      <c r="AO21" s="555"/>
      <c r="AP21" s="555" t="n">
        <v>4</v>
      </c>
      <c r="AQ21" s="556"/>
      <c r="AR21" s="554"/>
      <c r="AS21" s="555"/>
      <c r="AT21" s="556"/>
      <c r="AU21" s="557" t="n">
        <f aca="false">IF($AZ$3="４週",SUM(P21:AQ21),IF($AZ$3="暦月",SUM(P21:AT21),""))</f>
        <v>60</v>
      </c>
      <c r="AV21" s="557"/>
      <c r="AW21" s="558" t="n">
        <f aca="false">IF($AZ$3="４週",AU21/4,IF($AZ$3="暦月",AU21/($AZ$6/7),""))</f>
        <v>15</v>
      </c>
      <c r="AX21" s="558"/>
      <c r="AY21" s="559"/>
      <c r="AZ21" s="559"/>
      <c r="BA21" s="559"/>
      <c r="BB21" s="559"/>
      <c r="BC21" s="559"/>
      <c r="BD21" s="559"/>
    </row>
    <row r="22" customFormat="false" ht="39.75" hidden="false" customHeight="true" outlineLevel="0" collapsed="false">
      <c r="A22" s="487"/>
      <c r="B22" s="549" t="n">
        <f aca="false">B21+1</f>
        <v>10</v>
      </c>
      <c r="C22" s="550"/>
      <c r="D22" s="550"/>
      <c r="E22" s="551"/>
      <c r="F22" s="551"/>
      <c r="G22" s="552"/>
      <c r="H22" s="552"/>
      <c r="I22" s="552"/>
      <c r="J22" s="552"/>
      <c r="K22" s="552"/>
      <c r="L22" s="553"/>
      <c r="M22" s="553"/>
      <c r="N22" s="553"/>
      <c r="O22" s="553"/>
      <c r="P22" s="554"/>
      <c r="Q22" s="555"/>
      <c r="R22" s="555"/>
      <c r="S22" s="555"/>
      <c r="T22" s="555"/>
      <c r="U22" s="555"/>
      <c r="V22" s="556"/>
      <c r="W22" s="554"/>
      <c r="X22" s="555"/>
      <c r="Y22" s="555"/>
      <c r="Z22" s="555"/>
      <c r="AA22" s="555"/>
      <c r="AB22" s="555"/>
      <c r="AC22" s="556"/>
      <c r="AD22" s="554"/>
      <c r="AE22" s="555"/>
      <c r="AF22" s="555"/>
      <c r="AG22" s="555"/>
      <c r="AH22" s="555"/>
      <c r="AI22" s="555"/>
      <c r="AJ22" s="556"/>
      <c r="AK22" s="554"/>
      <c r="AL22" s="555"/>
      <c r="AM22" s="555"/>
      <c r="AN22" s="555"/>
      <c r="AO22" s="555"/>
      <c r="AP22" s="555"/>
      <c r="AQ22" s="556"/>
      <c r="AR22" s="554"/>
      <c r="AS22" s="555"/>
      <c r="AT22" s="556"/>
      <c r="AU22" s="557" t="n">
        <f aca="false">IF($AZ$3="４週",SUM(P22:AQ22),IF($AZ$3="暦月",SUM(P22:AT22),""))</f>
        <v>0</v>
      </c>
      <c r="AV22" s="557"/>
      <c r="AW22" s="558" t="n">
        <f aca="false">IF($AZ$3="４週",AU22/4,IF($AZ$3="暦月",AU22/($AZ$6/7),""))</f>
        <v>0</v>
      </c>
      <c r="AX22" s="558"/>
      <c r="AY22" s="559"/>
      <c r="AZ22" s="559"/>
      <c r="BA22" s="559"/>
      <c r="BB22" s="559"/>
      <c r="BC22" s="559"/>
      <c r="BD22" s="559"/>
    </row>
    <row r="23" customFormat="false" ht="39.75" hidden="false" customHeight="true" outlineLevel="0" collapsed="false">
      <c r="A23" s="487"/>
      <c r="B23" s="549" t="n">
        <f aca="false">B22+1</f>
        <v>11</v>
      </c>
      <c r="C23" s="550"/>
      <c r="D23" s="550"/>
      <c r="E23" s="551"/>
      <c r="F23" s="551"/>
      <c r="G23" s="552"/>
      <c r="H23" s="552"/>
      <c r="I23" s="552"/>
      <c r="J23" s="552"/>
      <c r="K23" s="552"/>
      <c r="L23" s="553"/>
      <c r="M23" s="553"/>
      <c r="N23" s="553"/>
      <c r="O23" s="553"/>
      <c r="P23" s="554"/>
      <c r="Q23" s="555"/>
      <c r="R23" s="555"/>
      <c r="S23" s="555"/>
      <c r="T23" s="555"/>
      <c r="U23" s="555"/>
      <c r="V23" s="556"/>
      <c r="W23" s="554"/>
      <c r="X23" s="555"/>
      <c r="Y23" s="555"/>
      <c r="Z23" s="555"/>
      <c r="AA23" s="555"/>
      <c r="AB23" s="555"/>
      <c r="AC23" s="556"/>
      <c r="AD23" s="554"/>
      <c r="AE23" s="555"/>
      <c r="AF23" s="555"/>
      <c r="AG23" s="555"/>
      <c r="AH23" s="555"/>
      <c r="AI23" s="555"/>
      <c r="AJ23" s="556"/>
      <c r="AK23" s="554"/>
      <c r="AL23" s="555"/>
      <c r="AM23" s="555"/>
      <c r="AN23" s="555"/>
      <c r="AO23" s="555"/>
      <c r="AP23" s="555"/>
      <c r="AQ23" s="556"/>
      <c r="AR23" s="554"/>
      <c r="AS23" s="555"/>
      <c r="AT23" s="556"/>
      <c r="AU23" s="557" t="n">
        <f aca="false">IF($AZ$3="４週",SUM(P23:AQ23),IF($AZ$3="暦月",SUM(P23:AT23),""))</f>
        <v>0</v>
      </c>
      <c r="AV23" s="557"/>
      <c r="AW23" s="558" t="n">
        <f aca="false">IF($AZ$3="４週",AU23/4,IF($AZ$3="暦月",AU23/($AZ$6/7),""))</f>
        <v>0</v>
      </c>
      <c r="AX23" s="558"/>
      <c r="AY23" s="559"/>
      <c r="AZ23" s="559"/>
      <c r="BA23" s="559"/>
      <c r="BB23" s="559"/>
      <c r="BC23" s="559"/>
      <c r="BD23" s="559"/>
    </row>
    <row r="24" customFormat="false" ht="39.75" hidden="false" customHeight="true" outlineLevel="0" collapsed="false">
      <c r="A24" s="487"/>
      <c r="B24" s="549" t="n">
        <f aca="false">B23+1</f>
        <v>12</v>
      </c>
      <c r="C24" s="550"/>
      <c r="D24" s="550"/>
      <c r="E24" s="551"/>
      <c r="F24" s="551"/>
      <c r="G24" s="552"/>
      <c r="H24" s="552"/>
      <c r="I24" s="552"/>
      <c r="J24" s="552"/>
      <c r="K24" s="552"/>
      <c r="L24" s="553"/>
      <c r="M24" s="553"/>
      <c r="N24" s="553"/>
      <c r="O24" s="553"/>
      <c r="P24" s="554"/>
      <c r="Q24" s="555"/>
      <c r="R24" s="555"/>
      <c r="S24" s="555"/>
      <c r="T24" s="555"/>
      <c r="U24" s="555"/>
      <c r="V24" s="556"/>
      <c r="W24" s="554"/>
      <c r="X24" s="555"/>
      <c r="Y24" s="555"/>
      <c r="Z24" s="555"/>
      <c r="AA24" s="555"/>
      <c r="AB24" s="555"/>
      <c r="AC24" s="556"/>
      <c r="AD24" s="554"/>
      <c r="AE24" s="555"/>
      <c r="AF24" s="555"/>
      <c r="AG24" s="555"/>
      <c r="AH24" s="555"/>
      <c r="AI24" s="555"/>
      <c r="AJ24" s="556"/>
      <c r="AK24" s="554"/>
      <c r="AL24" s="555"/>
      <c r="AM24" s="555"/>
      <c r="AN24" s="555"/>
      <c r="AO24" s="555"/>
      <c r="AP24" s="555"/>
      <c r="AQ24" s="556"/>
      <c r="AR24" s="554"/>
      <c r="AS24" s="555"/>
      <c r="AT24" s="556"/>
      <c r="AU24" s="557" t="n">
        <f aca="false">IF($AZ$3="４週",SUM(P24:AQ24),IF($AZ$3="暦月",SUM(P24:AT24),""))</f>
        <v>0</v>
      </c>
      <c r="AV24" s="557"/>
      <c r="AW24" s="558" t="n">
        <f aca="false">IF($AZ$3="４週",AU24/4,IF($AZ$3="暦月",AU24/($AZ$6/7),""))</f>
        <v>0</v>
      </c>
      <c r="AX24" s="558"/>
      <c r="AY24" s="559"/>
      <c r="AZ24" s="559"/>
      <c r="BA24" s="559"/>
      <c r="BB24" s="559"/>
      <c r="BC24" s="559"/>
      <c r="BD24" s="559"/>
    </row>
    <row r="25" customFormat="false" ht="39.75" hidden="false" customHeight="true" outlineLevel="0" collapsed="false">
      <c r="A25" s="487"/>
      <c r="B25" s="549" t="n">
        <f aca="false">B24+1</f>
        <v>13</v>
      </c>
      <c r="C25" s="550"/>
      <c r="D25" s="550"/>
      <c r="E25" s="551"/>
      <c r="F25" s="551"/>
      <c r="G25" s="552"/>
      <c r="H25" s="552"/>
      <c r="I25" s="552"/>
      <c r="J25" s="552"/>
      <c r="K25" s="552"/>
      <c r="L25" s="553"/>
      <c r="M25" s="553"/>
      <c r="N25" s="553"/>
      <c r="O25" s="553"/>
      <c r="P25" s="554"/>
      <c r="Q25" s="555"/>
      <c r="R25" s="555"/>
      <c r="S25" s="555"/>
      <c r="T25" s="555"/>
      <c r="U25" s="555"/>
      <c r="V25" s="556"/>
      <c r="W25" s="554"/>
      <c r="X25" s="555"/>
      <c r="Y25" s="555"/>
      <c r="Z25" s="555"/>
      <c r="AA25" s="555"/>
      <c r="AB25" s="555"/>
      <c r="AC25" s="556"/>
      <c r="AD25" s="554"/>
      <c r="AE25" s="555"/>
      <c r="AF25" s="555"/>
      <c r="AG25" s="555"/>
      <c r="AH25" s="555"/>
      <c r="AI25" s="555"/>
      <c r="AJ25" s="556"/>
      <c r="AK25" s="554"/>
      <c r="AL25" s="555"/>
      <c r="AM25" s="555"/>
      <c r="AN25" s="555"/>
      <c r="AO25" s="555"/>
      <c r="AP25" s="555"/>
      <c r="AQ25" s="556"/>
      <c r="AR25" s="554"/>
      <c r="AS25" s="555"/>
      <c r="AT25" s="556"/>
      <c r="AU25" s="557" t="n">
        <f aca="false">IF($AZ$3="４週",SUM(P25:AQ25),IF($AZ$3="暦月",SUM(P25:AT25),""))</f>
        <v>0</v>
      </c>
      <c r="AV25" s="557"/>
      <c r="AW25" s="558" t="n">
        <f aca="false">IF($AZ$3="４週",AU25/4,IF($AZ$3="暦月",AU25/($AZ$6/7),""))</f>
        <v>0</v>
      </c>
      <c r="AX25" s="558"/>
      <c r="AY25" s="559"/>
      <c r="AZ25" s="559"/>
      <c r="BA25" s="559"/>
      <c r="BB25" s="559"/>
      <c r="BC25" s="559"/>
      <c r="BD25" s="559"/>
    </row>
    <row r="26" customFormat="false" ht="39.75" hidden="false" customHeight="true" outlineLevel="0" collapsed="false">
      <c r="A26" s="487"/>
      <c r="B26" s="549" t="n">
        <f aca="false">B25+1</f>
        <v>14</v>
      </c>
      <c r="C26" s="550"/>
      <c r="D26" s="550"/>
      <c r="E26" s="551"/>
      <c r="F26" s="551"/>
      <c r="G26" s="552"/>
      <c r="H26" s="552"/>
      <c r="I26" s="552"/>
      <c r="J26" s="552"/>
      <c r="K26" s="552"/>
      <c r="L26" s="553"/>
      <c r="M26" s="553"/>
      <c r="N26" s="553"/>
      <c r="O26" s="553"/>
      <c r="P26" s="554"/>
      <c r="Q26" s="555"/>
      <c r="R26" s="555"/>
      <c r="S26" s="555"/>
      <c r="T26" s="555"/>
      <c r="U26" s="555"/>
      <c r="V26" s="556"/>
      <c r="W26" s="554"/>
      <c r="X26" s="555"/>
      <c r="Y26" s="555"/>
      <c r="Z26" s="555"/>
      <c r="AA26" s="555"/>
      <c r="AB26" s="555"/>
      <c r="AC26" s="556"/>
      <c r="AD26" s="554"/>
      <c r="AE26" s="555"/>
      <c r="AF26" s="555"/>
      <c r="AG26" s="555"/>
      <c r="AH26" s="555"/>
      <c r="AI26" s="555"/>
      <c r="AJ26" s="556"/>
      <c r="AK26" s="554"/>
      <c r="AL26" s="555"/>
      <c r="AM26" s="555"/>
      <c r="AN26" s="555"/>
      <c r="AO26" s="555"/>
      <c r="AP26" s="555"/>
      <c r="AQ26" s="556"/>
      <c r="AR26" s="554"/>
      <c r="AS26" s="555"/>
      <c r="AT26" s="556"/>
      <c r="AU26" s="557" t="n">
        <f aca="false">IF($AZ$3="４週",SUM(P26:AQ26),IF($AZ$3="暦月",SUM(P26:AT26),""))</f>
        <v>0</v>
      </c>
      <c r="AV26" s="557"/>
      <c r="AW26" s="558" t="n">
        <f aca="false">IF($AZ$3="４週",AU26/4,IF($AZ$3="暦月",AU26/($AZ$6/7),""))</f>
        <v>0</v>
      </c>
      <c r="AX26" s="558"/>
      <c r="AY26" s="559"/>
      <c r="AZ26" s="559"/>
      <c r="BA26" s="559"/>
      <c r="BB26" s="559"/>
      <c r="BC26" s="559"/>
      <c r="BD26" s="559"/>
    </row>
    <row r="27" customFormat="false" ht="39.75" hidden="false" customHeight="true" outlineLevel="0" collapsed="false">
      <c r="A27" s="487"/>
      <c r="B27" s="549" t="n">
        <f aca="false">B26+1</f>
        <v>15</v>
      </c>
      <c r="C27" s="550"/>
      <c r="D27" s="550"/>
      <c r="E27" s="551"/>
      <c r="F27" s="551"/>
      <c r="G27" s="552"/>
      <c r="H27" s="552"/>
      <c r="I27" s="552"/>
      <c r="J27" s="552"/>
      <c r="K27" s="552"/>
      <c r="L27" s="553"/>
      <c r="M27" s="553"/>
      <c r="N27" s="553"/>
      <c r="O27" s="553"/>
      <c r="P27" s="554"/>
      <c r="Q27" s="555"/>
      <c r="R27" s="555"/>
      <c r="S27" s="555"/>
      <c r="T27" s="555"/>
      <c r="U27" s="555"/>
      <c r="V27" s="556"/>
      <c r="W27" s="554"/>
      <c r="X27" s="555"/>
      <c r="Y27" s="555"/>
      <c r="Z27" s="555"/>
      <c r="AA27" s="555"/>
      <c r="AB27" s="555"/>
      <c r="AC27" s="556"/>
      <c r="AD27" s="554"/>
      <c r="AE27" s="555"/>
      <c r="AF27" s="555"/>
      <c r="AG27" s="555"/>
      <c r="AH27" s="555"/>
      <c r="AI27" s="555"/>
      <c r="AJ27" s="556"/>
      <c r="AK27" s="554"/>
      <c r="AL27" s="555"/>
      <c r="AM27" s="555"/>
      <c r="AN27" s="555"/>
      <c r="AO27" s="555"/>
      <c r="AP27" s="555"/>
      <c r="AQ27" s="556"/>
      <c r="AR27" s="554"/>
      <c r="AS27" s="555"/>
      <c r="AT27" s="556"/>
      <c r="AU27" s="557" t="n">
        <f aca="false">IF($AZ$3="４週",SUM(P27:AQ27),IF($AZ$3="暦月",SUM(P27:AT27),""))</f>
        <v>0</v>
      </c>
      <c r="AV27" s="557"/>
      <c r="AW27" s="558" t="n">
        <f aca="false">IF($AZ$3="４週",AU27/4,IF($AZ$3="暦月",AU27/($AZ$6/7),""))</f>
        <v>0</v>
      </c>
      <c r="AX27" s="558"/>
      <c r="AY27" s="559"/>
      <c r="AZ27" s="559"/>
      <c r="BA27" s="559"/>
      <c r="BB27" s="559"/>
      <c r="BC27" s="559"/>
      <c r="BD27" s="559"/>
    </row>
    <row r="28" customFormat="false" ht="39.75" hidden="false" customHeight="true" outlineLevel="0" collapsed="false">
      <c r="A28" s="487"/>
      <c r="B28" s="549" t="n">
        <f aca="false">B27+1</f>
        <v>16</v>
      </c>
      <c r="C28" s="550"/>
      <c r="D28" s="550"/>
      <c r="E28" s="551"/>
      <c r="F28" s="551"/>
      <c r="G28" s="552"/>
      <c r="H28" s="552"/>
      <c r="I28" s="552"/>
      <c r="J28" s="552"/>
      <c r="K28" s="552"/>
      <c r="L28" s="553"/>
      <c r="M28" s="553"/>
      <c r="N28" s="553"/>
      <c r="O28" s="553"/>
      <c r="P28" s="554"/>
      <c r="Q28" s="555"/>
      <c r="R28" s="555"/>
      <c r="S28" s="555"/>
      <c r="T28" s="555"/>
      <c r="U28" s="555"/>
      <c r="V28" s="556"/>
      <c r="W28" s="554"/>
      <c r="X28" s="555"/>
      <c r="Y28" s="555"/>
      <c r="Z28" s="555"/>
      <c r="AA28" s="555"/>
      <c r="AB28" s="555"/>
      <c r="AC28" s="556"/>
      <c r="AD28" s="554"/>
      <c r="AE28" s="555"/>
      <c r="AF28" s="555"/>
      <c r="AG28" s="555"/>
      <c r="AH28" s="555"/>
      <c r="AI28" s="555"/>
      <c r="AJ28" s="556"/>
      <c r="AK28" s="554"/>
      <c r="AL28" s="555"/>
      <c r="AM28" s="555"/>
      <c r="AN28" s="555"/>
      <c r="AO28" s="555"/>
      <c r="AP28" s="555"/>
      <c r="AQ28" s="556"/>
      <c r="AR28" s="554"/>
      <c r="AS28" s="555"/>
      <c r="AT28" s="556"/>
      <c r="AU28" s="557" t="n">
        <f aca="false">IF($AZ$3="４週",SUM(P28:AQ28),IF($AZ$3="暦月",SUM(P28:AT28),""))</f>
        <v>0</v>
      </c>
      <c r="AV28" s="557"/>
      <c r="AW28" s="558" t="n">
        <f aca="false">IF($AZ$3="４週",AU28/4,IF($AZ$3="暦月",AU28/($AZ$6/7),""))</f>
        <v>0</v>
      </c>
      <c r="AX28" s="558"/>
      <c r="AY28" s="559"/>
      <c r="AZ28" s="559"/>
      <c r="BA28" s="559"/>
      <c r="BB28" s="559"/>
      <c r="BC28" s="559"/>
      <c r="BD28" s="559"/>
    </row>
    <row r="29" customFormat="false" ht="39.75" hidden="false" customHeight="true" outlineLevel="0" collapsed="false">
      <c r="A29" s="487"/>
      <c r="B29" s="549" t="n">
        <f aca="false">B28+1</f>
        <v>17</v>
      </c>
      <c r="C29" s="550"/>
      <c r="D29" s="550"/>
      <c r="E29" s="551"/>
      <c r="F29" s="551"/>
      <c r="G29" s="552"/>
      <c r="H29" s="552"/>
      <c r="I29" s="552"/>
      <c r="J29" s="552"/>
      <c r="K29" s="552"/>
      <c r="L29" s="553"/>
      <c r="M29" s="553"/>
      <c r="N29" s="553"/>
      <c r="O29" s="553"/>
      <c r="P29" s="554"/>
      <c r="Q29" s="555"/>
      <c r="R29" s="555"/>
      <c r="S29" s="555"/>
      <c r="T29" s="555"/>
      <c r="U29" s="555"/>
      <c r="V29" s="556"/>
      <c r="W29" s="554"/>
      <c r="X29" s="555"/>
      <c r="Y29" s="555"/>
      <c r="Z29" s="555"/>
      <c r="AA29" s="555"/>
      <c r="AB29" s="555"/>
      <c r="AC29" s="556"/>
      <c r="AD29" s="554"/>
      <c r="AE29" s="555"/>
      <c r="AF29" s="555"/>
      <c r="AG29" s="555"/>
      <c r="AH29" s="555"/>
      <c r="AI29" s="555"/>
      <c r="AJ29" s="556"/>
      <c r="AK29" s="554"/>
      <c r="AL29" s="555"/>
      <c r="AM29" s="555"/>
      <c r="AN29" s="555"/>
      <c r="AO29" s="555"/>
      <c r="AP29" s="555"/>
      <c r="AQ29" s="556"/>
      <c r="AR29" s="554"/>
      <c r="AS29" s="555"/>
      <c r="AT29" s="556"/>
      <c r="AU29" s="557" t="n">
        <f aca="false">IF($AZ$3="４週",SUM(P29:AQ29),IF($AZ$3="暦月",SUM(P29:AT29),""))</f>
        <v>0</v>
      </c>
      <c r="AV29" s="557"/>
      <c r="AW29" s="558" t="n">
        <f aca="false">IF($AZ$3="４週",AU29/4,IF($AZ$3="暦月",AU29/($AZ$6/7),""))</f>
        <v>0</v>
      </c>
      <c r="AX29" s="558"/>
      <c r="AY29" s="559"/>
      <c r="AZ29" s="559"/>
      <c r="BA29" s="559"/>
      <c r="BB29" s="559"/>
      <c r="BC29" s="559"/>
      <c r="BD29" s="559"/>
    </row>
    <row r="30" customFormat="false" ht="39.75" hidden="false" customHeight="true" outlineLevel="0" collapsed="false">
      <c r="A30" s="487"/>
      <c r="B30" s="560" t="n">
        <f aca="false">B29+1</f>
        <v>18</v>
      </c>
      <c r="C30" s="561"/>
      <c r="D30" s="561"/>
      <c r="E30" s="562"/>
      <c r="F30" s="562"/>
      <c r="G30" s="563"/>
      <c r="H30" s="563"/>
      <c r="I30" s="563"/>
      <c r="J30" s="563"/>
      <c r="K30" s="563"/>
      <c r="L30" s="564"/>
      <c r="M30" s="564"/>
      <c r="N30" s="564"/>
      <c r="O30" s="564"/>
      <c r="P30" s="565"/>
      <c r="Q30" s="566"/>
      <c r="R30" s="566"/>
      <c r="S30" s="566"/>
      <c r="T30" s="566"/>
      <c r="U30" s="566"/>
      <c r="V30" s="567"/>
      <c r="W30" s="565"/>
      <c r="X30" s="566"/>
      <c r="Y30" s="566"/>
      <c r="Z30" s="566"/>
      <c r="AA30" s="566"/>
      <c r="AB30" s="566"/>
      <c r="AC30" s="567"/>
      <c r="AD30" s="565"/>
      <c r="AE30" s="566"/>
      <c r="AF30" s="566"/>
      <c r="AG30" s="566"/>
      <c r="AH30" s="566"/>
      <c r="AI30" s="566"/>
      <c r="AJ30" s="567"/>
      <c r="AK30" s="565"/>
      <c r="AL30" s="566"/>
      <c r="AM30" s="566"/>
      <c r="AN30" s="566"/>
      <c r="AO30" s="566"/>
      <c r="AP30" s="566"/>
      <c r="AQ30" s="567"/>
      <c r="AR30" s="565"/>
      <c r="AS30" s="566"/>
      <c r="AT30" s="567"/>
      <c r="AU30" s="568" t="n">
        <f aca="false">IF($AZ$3="４週",SUM(P30:AQ30),IF($AZ$3="暦月",SUM(P30:AT30),""))</f>
        <v>0</v>
      </c>
      <c r="AV30" s="568"/>
      <c r="AW30" s="569" t="n">
        <f aca="false">IF($AZ$3="４週",AU30/4,IF($AZ$3="暦月",AU30/($AZ$6/7),""))</f>
        <v>0</v>
      </c>
      <c r="AX30" s="569"/>
      <c r="AY30" s="570"/>
      <c r="AZ30" s="570"/>
      <c r="BA30" s="570"/>
      <c r="BB30" s="570"/>
      <c r="BC30" s="570"/>
      <c r="BD30" s="570"/>
    </row>
    <row r="31" customFormat="false" ht="20.25" hidden="false" customHeight="true" outlineLevel="0" collapsed="false">
      <c r="A31" s="487"/>
      <c r="B31" s="487"/>
      <c r="C31" s="571"/>
      <c r="D31" s="572"/>
      <c r="E31" s="573"/>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520"/>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row>
    <row r="32" customFormat="false" ht="20.25" hidden="false" customHeight="true" outlineLevel="0" collapsed="false">
      <c r="A32" s="487"/>
      <c r="B32" s="487"/>
      <c r="C32" s="511" t="s">
        <v>298</v>
      </c>
      <c r="D32" s="572"/>
      <c r="E32" s="573"/>
      <c r="F32" s="487"/>
      <c r="G32" s="487"/>
      <c r="H32" s="487"/>
      <c r="I32" s="487"/>
      <c r="J32" s="487"/>
      <c r="K32" s="487"/>
      <c r="L32" s="487"/>
      <c r="M32" s="487"/>
      <c r="N32" s="487"/>
      <c r="O32" s="487"/>
      <c r="P32" s="487"/>
      <c r="Q32" s="511" t="s">
        <v>299</v>
      </c>
      <c r="R32" s="511"/>
      <c r="S32" s="511"/>
      <c r="T32" s="511"/>
      <c r="U32" s="511"/>
      <c r="V32" s="511"/>
      <c r="W32" s="511"/>
      <c r="X32" s="511"/>
      <c r="Y32" s="511"/>
      <c r="Z32" s="511"/>
      <c r="AA32" s="517"/>
      <c r="AB32" s="511"/>
      <c r="AC32" s="511"/>
      <c r="AD32" s="511"/>
      <c r="AE32" s="511"/>
      <c r="AF32" s="511"/>
      <c r="AG32" s="511"/>
      <c r="AH32" s="511"/>
      <c r="AI32" s="511" t="s">
        <v>300</v>
      </c>
      <c r="AJ32" s="511"/>
      <c r="AK32" s="511"/>
      <c r="AL32" s="511"/>
      <c r="AM32" s="511"/>
      <c r="AN32" s="511"/>
      <c r="AO32" s="575"/>
      <c r="AP32" s="575"/>
      <c r="AQ32" s="575"/>
      <c r="AR32" s="575"/>
      <c r="AS32" s="576"/>
      <c r="AT32" s="575"/>
      <c r="AU32" s="575"/>
      <c r="AV32" s="575"/>
      <c r="AW32" s="575"/>
      <c r="AX32" s="487"/>
      <c r="AY32" s="487"/>
      <c r="AZ32" s="487"/>
      <c r="BA32" s="487"/>
      <c r="BB32" s="487"/>
      <c r="BC32" s="487"/>
      <c r="BD32" s="487"/>
    </row>
    <row r="33" customFormat="false" ht="20.25" hidden="false" customHeight="true" outlineLevel="0" collapsed="false">
      <c r="A33" s="487"/>
      <c r="B33" s="487"/>
      <c r="C33" s="511" t="s">
        <v>301</v>
      </c>
      <c r="D33" s="572"/>
      <c r="E33" s="573"/>
      <c r="F33" s="487"/>
      <c r="G33" s="487"/>
      <c r="H33" s="487"/>
      <c r="I33" s="487"/>
      <c r="J33" s="487"/>
      <c r="K33" s="487"/>
      <c r="L33" s="636" t="s">
        <v>302</v>
      </c>
      <c r="M33" s="636"/>
      <c r="N33" s="487"/>
      <c r="O33" s="487"/>
      <c r="P33" s="487"/>
      <c r="Q33" s="511"/>
      <c r="R33" s="578" t="s">
        <v>303</v>
      </c>
      <c r="S33" s="578"/>
      <c r="T33" s="579" t="s">
        <v>304</v>
      </c>
      <c r="U33" s="579"/>
      <c r="V33" s="579"/>
      <c r="W33" s="579"/>
      <c r="X33" s="511"/>
      <c r="Y33" s="580" t="s">
        <v>305</v>
      </c>
      <c r="Z33" s="580"/>
      <c r="AA33" s="580"/>
      <c r="AB33" s="580"/>
      <c r="AC33" s="511"/>
      <c r="AD33" s="511"/>
      <c r="AE33" s="579" t="s">
        <v>306</v>
      </c>
      <c r="AF33" s="579"/>
      <c r="AG33" s="511"/>
      <c r="AH33" s="511"/>
      <c r="AI33" s="531" t="s">
        <v>307</v>
      </c>
      <c r="AJ33" s="531"/>
      <c r="AK33" s="531" t="s">
        <v>308</v>
      </c>
      <c r="AL33" s="531"/>
      <c r="AM33" s="531"/>
      <c r="AN33" s="531"/>
      <c r="AO33" s="575"/>
      <c r="AP33" s="575"/>
      <c r="AQ33" s="575"/>
      <c r="AR33" s="575"/>
      <c r="AS33" s="582"/>
      <c r="AT33" s="582"/>
      <c r="AU33" s="575"/>
      <c r="AV33" s="575"/>
      <c r="AW33" s="575"/>
      <c r="AX33" s="487"/>
      <c r="AY33" s="487"/>
      <c r="AZ33" s="487"/>
      <c r="BA33" s="487"/>
      <c r="BB33" s="487"/>
      <c r="BC33" s="487"/>
      <c r="BD33" s="487"/>
    </row>
    <row r="34" customFormat="false" ht="20.25" hidden="false" customHeight="true" outlineLevel="0" collapsed="false">
      <c r="A34" s="487"/>
      <c r="B34" s="487"/>
      <c r="C34" s="583"/>
      <c r="D34" s="583"/>
      <c r="E34" s="583"/>
      <c r="F34" s="584" t="n">
        <f aca="false">IF(AB2=1,10,IF(AB2=2,11,IF(AB2=3,12,AB2-3)))</f>
        <v>1</v>
      </c>
      <c r="G34" s="584"/>
      <c r="H34" s="584" t="n">
        <f aca="false">IF(AB2=1,11,IF(AB2=2,12,AB2-2))</f>
        <v>2</v>
      </c>
      <c r="I34" s="584"/>
      <c r="J34" s="584" t="n">
        <f aca="false">IF(AB2=1,12,AB2-1)</f>
        <v>3</v>
      </c>
      <c r="K34" s="584"/>
      <c r="L34" s="531" t="s">
        <v>191</v>
      </c>
      <c r="M34" s="531"/>
      <c r="N34" s="487"/>
      <c r="O34" s="487"/>
      <c r="P34" s="487"/>
      <c r="Q34" s="511"/>
      <c r="R34" s="578"/>
      <c r="S34" s="578"/>
      <c r="T34" s="578" t="s">
        <v>309</v>
      </c>
      <c r="U34" s="578"/>
      <c r="V34" s="578" t="s">
        <v>310</v>
      </c>
      <c r="W34" s="578"/>
      <c r="X34" s="511"/>
      <c r="Y34" s="578" t="s">
        <v>309</v>
      </c>
      <c r="Z34" s="578"/>
      <c r="AA34" s="578" t="s">
        <v>310</v>
      </c>
      <c r="AB34" s="578"/>
      <c r="AC34" s="511"/>
      <c r="AD34" s="511"/>
      <c r="AE34" s="579" t="s">
        <v>311</v>
      </c>
      <c r="AF34" s="579"/>
      <c r="AG34" s="511"/>
      <c r="AH34" s="511"/>
      <c r="AI34" s="531" t="s">
        <v>312</v>
      </c>
      <c r="AJ34" s="531"/>
      <c r="AK34" s="531" t="s">
        <v>313</v>
      </c>
      <c r="AL34" s="531"/>
      <c r="AM34" s="531"/>
      <c r="AN34" s="531"/>
      <c r="AO34" s="585"/>
      <c r="AP34" s="585"/>
      <c r="AQ34" s="575"/>
      <c r="AR34" s="510"/>
      <c r="AS34" s="586"/>
      <c r="AT34" s="586"/>
      <c r="AU34" s="575"/>
      <c r="AV34" s="575"/>
      <c r="AW34" s="575"/>
      <c r="AX34" s="487"/>
      <c r="AY34" s="487"/>
      <c r="AZ34" s="487"/>
      <c r="BA34" s="487"/>
      <c r="BB34" s="487"/>
      <c r="BC34" s="487"/>
      <c r="BD34" s="487"/>
    </row>
    <row r="35" customFormat="false" ht="20.25" hidden="false" customHeight="true" outlineLevel="0" collapsed="false">
      <c r="A35" s="487"/>
      <c r="B35" s="487"/>
      <c r="C35" s="583" t="s">
        <v>314</v>
      </c>
      <c r="D35" s="583"/>
      <c r="E35" s="583"/>
      <c r="F35" s="587" t="n">
        <v>30</v>
      </c>
      <c r="G35" s="587"/>
      <c r="H35" s="587" t="n">
        <v>31</v>
      </c>
      <c r="I35" s="587"/>
      <c r="J35" s="587" t="n">
        <v>31</v>
      </c>
      <c r="K35" s="587"/>
      <c r="L35" s="588" t="n">
        <f aca="false">SUM(F35:K35)</f>
        <v>92</v>
      </c>
      <c r="M35" s="588"/>
      <c r="N35" s="487"/>
      <c r="O35" s="487"/>
      <c r="P35" s="487"/>
      <c r="Q35" s="511"/>
      <c r="R35" s="531" t="s">
        <v>312</v>
      </c>
      <c r="S35" s="531"/>
      <c r="T35" s="625" t="n">
        <f aca="false">SUMIFS($AU$13:$AV$30,$C$13:$D$30,"訪問介護員",$E$13:$F$30,"A")+SUMIFS($AU$13:$AV$30,$C$13:$D$30,"サービス提供責任者",$E$13:$F$30,"A")</f>
        <v>320</v>
      </c>
      <c r="U35" s="625"/>
      <c r="V35" s="588" t="n">
        <f aca="false">SUMIFS($AW$13:$AX$30,$C$13:$D$30,"訪問介護員",$E$13:$F$30,"A")+SUMIFS($AW$13:$AX$30,$C$13:$D$30,"サービス提供責任者",$E$13:$F$30,"A")</f>
        <v>80</v>
      </c>
      <c r="W35" s="588"/>
      <c r="X35" s="626"/>
      <c r="Y35" s="627" t="n">
        <v>0</v>
      </c>
      <c r="Z35" s="627"/>
      <c r="AA35" s="627" t="n">
        <v>0</v>
      </c>
      <c r="AB35" s="627"/>
      <c r="AC35" s="626"/>
      <c r="AD35" s="626"/>
      <c r="AE35" s="627" t="n">
        <v>2</v>
      </c>
      <c r="AF35" s="627"/>
      <c r="AG35" s="511"/>
      <c r="AH35" s="511"/>
      <c r="AI35" s="531" t="s">
        <v>315</v>
      </c>
      <c r="AJ35" s="531"/>
      <c r="AK35" s="531" t="s">
        <v>316</v>
      </c>
      <c r="AL35" s="531"/>
      <c r="AM35" s="531"/>
      <c r="AN35" s="531"/>
      <c r="AO35" s="510"/>
      <c r="AP35" s="575"/>
      <c r="AQ35" s="593"/>
      <c r="AR35" s="593"/>
      <c r="AS35" s="593"/>
      <c r="AT35" s="593"/>
      <c r="AU35" s="575"/>
      <c r="AV35" s="575"/>
      <c r="AW35" s="575"/>
      <c r="AX35" s="487"/>
      <c r="AY35" s="487"/>
      <c r="AZ35" s="487"/>
      <c r="BA35" s="487"/>
      <c r="BB35" s="487"/>
      <c r="BC35" s="487"/>
      <c r="BD35" s="487"/>
    </row>
    <row r="36" customFormat="false" ht="20.25" hidden="false" customHeight="true" outlineLevel="0" collapsed="false">
      <c r="A36" s="487"/>
      <c r="B36" s="487"/>
      <c r="C36" s="583" t="s">
        <v>317</v>
      </c>
      <c r="D36" s="583"/>
      <c r="E36" s="583"/>
      <c r="F36" s="587" t="n">
        <v>15</v>
      </c>
      <c r="G36" s="587"/>
      <c r="H36" s="587" t="n">
        <v>16</v>
      </c>
      <c r="I36" s="587"/>
      <c r="J36" s="587" t="n">
        <v>15</v>
      </c>
      <c r="K36" s="587"/>
      <c r="L36" s="588" t="n">
        <f aca="false">SUM(F36:K36)</f>
        <v>46</v>
      </c>
      <c r="M36" s="588"/>
      <c r="N36" s="487"/>
      <c r="O36" s="487"/>
      <c r="P36" s="487"/>
      <c r="Q36" s="511"/>
      <c r="R36" s="531" t="s">
        <v>315</v>
      </c>
      <c r="S36" s="531"/>
      <c r="T36" s="625" t="n">
        <f aca="false">SUMIFS($AU$13:$AV$30,$C$13:$D$30,"訪問介護員",$E$13:$F$30,"B")+SUMIFS($AU$13:$AV$30,$C$13:$D$30,"サービス提供責任者",$E$13:$F$30,"B")</f>
        <v>0</v>
      </c>
      <c r="U36" s="625"/>
      <c r="V36" s="588" t="n">
        <f aca="false">SUMIFS($AW$13:$AX$30,$C$13:$D$30,"訪問介護員",$E$13:$F$30,"B")+SUMIFS($AW$13:$AX$30,$C$13:$D$30,"サービス提供責任者",$E$13:$F$30,"B")</f>
        <v>0</v>
      </c>
      <c r="W36" s="588"/>
      <c r="X36" s="626"/>
      <c r="Y36" s="627" t="n">
        <v>0</v>
      </c>
      <c r="Z36" s="627"/>
      <c r="AA36" s="627" t="n">
        <v>0</v>
      </c>
      <c r="AB36" s="627"/>
      <c r="AC36" s="626"/>
      <c r="AD36" s="626"/>
      <c r="AE36" s="627" t="n">
        <v>0</v>
      </c>
      <c r="AF36" s="627"/>
      <c r="AG36" s="511"/>
      <c r="AH36" s="511"/>
      <c r="AI36" s="531" t="s">
        <v>318</v>
      </c>
      <c r="AJ36" s="531"/>
      <c r="AK36" s="531" t="s">
        <v>319</v>
      </c>
      <c r="AL36" s="531"/>
      <c r="AM36" s="531"/>
      <c r="AN36" s="531"/>
      <c r="AO36" s="510"/>
      <c r="AP36" s="575"/>
      <c r="AQ36" s="594"/>
      <c r="AR36" s="594"/>
      <c r="AS36" s="594"/>
      <c r="AT36" s="594"/>
      <c r="AU36" s="575"/>
      <c r="AV36" s="575"/>
      <c r="AW36" s="575"/>
      <c r="AX36" s="487"/>
      <c r="AY36" s="487"/>
      <c r="AZ36" s="487"/>
      <c r="BA36" s="487"/>
      <c r="BB36" s="487"/>
      <c r="BC36" s="487"/>
      <c r="BD36" s="487"/>
    </row>
    <row r="37" customFormat="false" ht="20.25" hidden="false" customHeight="true" outlineLevel="0" collapsed="false">
      <c r="A37" s="487"/>
      <c r="B37" s="487"/>
      <c r="C37" s="583" t="s">
        <v>320</v>
      </c>
      <c r="D37" s="583"/>
      <c r="E37" s="583"/>
      <c r="F37" s="587" t="n">
        <v>0.3</v>
      </c>
      <c r="G37" s="587"/>
      <c r="H37" s="587" t="n">
        <v>0.4</v>
      </c>
      <c r="I37" s="587"/>
      <c r="J37" s="587" t="n">
        <v>0.3</v>
      </c>
      <c r="K37" s="587"/>
      <c r="L37" s="588" t="n">
        <f aca="false">SUM(F37:K37)</f>
        <v>1</v>
      </c>
      <c r="M37" s="588"/>
      <c r="N37" s="487"/>
      <c r="O37" s="637"/>
      <c r="P37" s="487"/>
      <c r="Q37" s="511"/>
      <c r="R37" s="531" t="s">
        <v>318</v>
      </c>
      <c r="S37" s="531"/>
      <c r="T37" s="625" t="n">
        <f aca="false">SUMIFS($AU$13:$AV$30,$C$13:$D$30,"訪問介護員",$E$13:$F$30,"C")+SUMIFS($AU$13:$AV$30,$C$13:$D$30,"サービス提供責任者",$E$13:$F$30,"C")</f>
        <v>432</v>
      </c>
      <c r="U37" s="625"/>
      <c r="V37" s="588" t="n">
        <f aca="false">SUMIFS($AW$13:$AX$30,$C$13:$D$30,"訪問介護員",$E$13:$F$30,"C")+SUMIFS($AW$13:$AX$30,$C$13:$D$30,"サービス提供責任者",$E$13:$F$30,"C")</f>
        <v>108</v>
      </c>
      <c r="W37" s="588"/>
      <c r="X37" s="626"/>
      <c r="Y37" s="627" t="n">
        <v>432</v>
      </c>
      <c r="Z37" s="627"/>
      <c r="AA37" s="587" t="n">
        <v>108</v>
      </c>
      <c r="AB37" s="587"/>
      <c r="AC37" s="626"/>
      <c r="AD37" s="626"/>
      <c r="AE37" s="625" t="s">
        <v>321</v>
      </c>
      <c r="AF37" s="625"/>
      <c r="AG37" s="511"/>
      <c r="AH37" s="511"/>
      <c r="AI37" s="531" t="s">
        <v>322</v>
      </c>
      <c r="AJ37" s="531"/>
      <c r="AK37" s="531" t="s">
        <v>323</v>
      </c>
      <c r="AL37" s="531"/>
      <c r="AM37" s="531"/>
      <c r="AN37" s="531"/>
      <c r="AO37" s="596"/>
      <c r="AP37" s="575"/>
      <c r="AQ37" s="597"/>
      <c r="AR37" s="597"/>
      <c r="AS37" s="596"/>
      <c r="AT37" s="596"/>
      <c r="AU37" s="575"/>
      <c r="AV37" s="575"/>
      <c r="AW37" s="575"/>
      <c r="AX37" s="487"/>
      <c r="AY37" s="487"/>
      <c r="AZ37" s="487"/>
      <c r="BA37" s="487"/>
      <c r="BB37" s="487"/>
      <c r="BC37" s="487"/>
      <c r="BD37" s="487"/>
    </row>
    <row r="38" customFormat="false" ht="20.25" hidden="false" customHeight="true" outlineLevel="0" collapsed="false">
      <c r="A38" s="487"/>
      <c r="B38" s="487"/>
      <c r="C38" s="583" t="s">
        <v>191</v>
      </c>
      <c r="D38" s="583"/>
      <c r="E38" s="583"/>
      <c r="F38" s="588" t="n">
        <f aca="false">SUM(F35:G37)</f>
        <v>45.3</v>
      </c>
      <c r="G38" s="588"/>
      <c r="H38" s="588" t="n">
        <f aca="false">SUM(H35:I37)</f>
        <v>47.4</v>
      </c>
      <c r="I38" s="588"/>
      <c r="J38" s="588" t="n">
        <f aca="false">SUM(J35:K37)</f>
        <v>46.3</v>
      </c>
      <c r="K38" s="588"/>
      <c r="L38" s="588" t="n">
        <f aca="false">SUM(L35:M37)</f>
        <v>139</v>
      </c>
      <c r="M38" s="588"/>
      <c r="N38" s="638"/>
      <c r="O38" s="638"/>
      <c r="P38" s="487"/>
      <c r="Q38" s="511"/>
      <c r="R38" s="531" t="s">
        <v>322</v>
      </c>
      <c r="S38" s="531"/>
      <c r="T38" s="625" t="n">
        <f aca="false">SUMIFS($AU$13:$AV$30,$C$13:$D$30,"訪問介護員",$E$13:$F$30,"D")+SUMIFS($AU$13:$AV$30,$C$13:$D$30,"サービス提供責任者",$E$13:$F$30,"D")</f>
        <v>0</v>
      </c>
      <c r="U38" s="625"/>
      <c r="V38" s="588" t="n">
        <f aca="false">SUMIFS($AW$13:$AX$30,$C$13:$D$30,"訪問介護員",$E$13:$F$30,"D")+SUMIFS($AW$13:$AX$30,$C$13:$D$30,"サービス提供責任者",$E$13:$F$30,"D")</f>
        <v>0</v>
      </c>
      <c r="W38" s="588"/>
      <c r="X38" s="626"/>
      <c r="Y38" s="627" t="n">
        <v>0</v>
      </c>
      <c r="Z38" s="627"/>
      <c r="AA38" s="587" t="n">
        <v>0</v>
      </c>
      <c r="AB38" s="587"/>
      <c r="AC38" s="626"/>
      <c r="AD38" s="626"/>
      <c r="AE38" s="625" t="s">
        <v>321</v>
      </c>
      <c r="AF38" s="625"/>
      <c r="AG38" s="511"/>
      <c r="AH38" s="511"/>
      <c r="AI38" s="511"/>
      <c r="AJ38" s="594"/>
      <c r="AK38" s="594"/>
      <c r="AL38" s="597"/>
      <c r="AM38" s="597"/>
      <c r="AN38" s="596"/>
      <c r="AO38" s="596"/>
      <c r="AP38" s="575"/>
      <c r="AQ38" s="597"/>
      <c r="AR38" s="597"/>
      <c r="AS38" s="596"/>
      <c r="AT38" s="596"/>
      <c r="AU38" s="575"/>
      <c r="AV38" s="575"/>
      <c r="AW38" s="575"/>
      <c r="AX38" s="487"/>
      <c r="AY38" s="487"/>
      <c r="AZ38" s="487"/>
      <c r="BA38" s="487"/>
      <c r="BB38" s="487"/>
      <c r="BC38" s="487"/>
      <c r="BD38" s="487"/>
    </row>
    <row r="39" customFormat="false" ht="20.25" hidden="false" customHeight="true" outlineLevel="0" collapsed="false">
      <c r="A39" s="487"/>
      <c r="B39" s="487"/>
      <c r="C39" s="511"/>
      <c r="D39" s="511"/>
      <c r="E39" s="511"/>
      <c r="F39" s="511"/>
      <c r="G39" s="511"/>
      <c r="H39" s="511"/>
      <c r="I39" s="511"/>
      <c r="J39" s="511"/>
      <c r="K39" s="511"/>
      <c r="L39" s="579" t="s">
        <v>324</v>
      </c>
      <c r="M39" s="579"/>
      <c r="N39" s="487"/>
      <c r="O39" s="487"/>
      <c r="P39" s="487"/>
      <c r="Q39" s="511"/>
      <c r="R39" s="531" t="s">
        <v>191</v>
      </c>
      <c r="S39" s="531"/>
      <c r="T39" s="625" t="n">
        <f aca="false">SUM(T35:U38)</f>
        <v>752</v>
      </c>
      <c r="U39" s="625"/>
      <c r="V39" s="588" t="n">
        <f aca="false">SUM(V35:W38)</f>
        <v>188</v>
      </c>
      <c r="W39" s="588"/>
      <c r="X39" s="626"/>
      <c r="Y39" s="625" t="n">
        <f aca="false">SUM(Y35:Z38)</f>
        <v>432</v>
      </c>
      <c r="Z39" s="625"/>
      <c r="AA39" s="625" t="n">
        <f aca="false">SUM(AA35:AB38)</f>
        <v>108</v>
      </c>
      <c r="AB39" s="625"/>
      <c r="AC39" s="626"/>
      <c r="AD39" s="626"/>
      <c r="AE39" s="625" t="n">
        <f aca="false">SUM(AE35:AF36)</f>
        <v>2</v>
      </c>
      <c r="AF39" s="625"/>
      <c r="AG39" s="511"/>
      <c r="AH39" s="511"/>
      <c r="AI39" s="511"/>
      <c r="AJ39" s="594"/>
      <c r="AK39" s="594"/>
      <c r="AL39" s="597"/>
      <c r="AM39" s="597"/>
      <c r="AN39" s="600"/>
      <c r="AO39" s="600"/>
      <c r="AP39" s="575"/>
      <c r="AQ39" s="597"/>
      <c r="AR39" s="597"/>
      <c r="AS39" s="596"/>
      <c r="AT39" s="596"/>
      <c r="AU39" s="575"/>
      <c r="AV39" s="575"/>
      <c r="AW39" s="575"/>
      <c r="AX39" s="487"/>
      <c r="AY39" s="487"/>
      <c r="AZ39" s="487"/>
      <c r="BA39" s="487"/>
      <c r="BB39" s="487"/>
      <c r="BC39" s="487"/>
      <c r="BD39" s="487"/>
    </row>
    <row r="40" customFormat="false" ht="20.25" hidden="false" customHeight="true" outlineLevel="0" collapsed="false">
      <c r="A40" s="487"/>
      <c r="B40" s="487"/>
      <c r="C40" s="511"/>
      <c r="D40" s="511"/>
      <c r="E40" s="511"/>
      <c r="F40" s="511"/>
      <c r="G40" s="511"/>
      <c r="H40" s="511"/>
      <c r="I40" s="511"/>
      <c r="J40" s="511"/>
      <c r="K40" s="511"/>
      <c r="L40" s="613" t="n">
        <f aca="false">L38/3</f>
        <v>46.3333333333333</v>
      </c>
      <c r="M40" s="613"/>
      <c r="N40" s="487"/>
      <c r="O40" s="487"/>
      <c r="P40" s="487"/>
      <c r="Q40" s="511"/>
      <c r="R40" s="511"/>
      <c r="S40" s="511"/>
      <c r="T40" s="511"/>
      <c r="U40" s="511"/>
      <c r="V40" s="511"/>
      <c r="W40" s="511"/>
      <c r="X40" s="511"/>
      <c r="Y40" s="511"/>
      <c r="Z40" s="511"/>
      <c r="AA40" s="517"/>
      <c r="AB40" s="511"/>
      <c r="AC40" s="511"/>
      <c r="AD40" s="511"/>
      <c r="AE40" s="511"/>
      <c r="AF40" s="511"/>
      <c r="AG40" s="511"/>
      <c r="AH40" s="511"/>
      <c r="AI40" s="511"/>
      <c r="AJ40" s="575"/>
      <c r="AK40" s="575"/>
      <c r="AL40" s="575"/>
      <c r="AM40" s="575"/>
      <c r="AN40" s="575"/>
      <c r="AO40" s="575"/>
      <c r="AP40" s="575"/>
      <c r="AQ40" s="575"/>
      <c r="AR40" s="575"/>
      <c r="AS40" s="576"/>
      <c r="AT40" s="575"/>
      <c r="AU40" s="575"/>
      <c r="AV40" s="575"/>
      <c r="AW40" s="575"/>
      <c r="AX40" s="487"/>
      <c r="AY40" s="487"/>
      <c r="AZ40" s="487"/>
      <c r="BA40" s="487"/>
      <c r="BB40" s="487"/>
      <c r="BC40" s="487"/>
      <c r="BD40" s="487"/>
    </row>
    <row r="41" customFormat="false" ht="20.25" hidden="false" customHeight="true" outlineLevel="0" collapsed="false">
      <c r="A41" s="487"/>
      <c r="B41" s="487"/>
      <c r="C41" s="487"/>
      <c r="D41" s="487"/>
      <c r="E41" s="487"/>
      <c r="F41" s="487"/>
      <c r="G41" s="487"/>
      <c r="H41" s="487"/>
      <c r="I41" s="487"/>
      <c r="J41" s="487"/>
      <c r="K41" s="487"/>
      <c r="L41" s="487"/>
      <c r="M41" s="487"/>
      <c r="N41" s="487"/>
      <c r="O41" s="487"/>
      <c r="P41" s="487"/>
      <c r="Q41" s="511"/>
      <c r="R41" s="517" t="s">
        <v>325</v>
      </c>
      <c r="S41" s="511"/>
      <c r="T41" s="511"/>
      <c r="U41" s="511"/>
      <c r="V41" s="511"/>
      <c r="W41" s="511"/>
      <c r="X41" s="602" t="s">
        <v>326</v>
      </c>
      <c r="Y41" s="603" t="s">
        <v>327</v>
      </c>
      <c r="Z41" s="603"/>
      <c r="AA41" s="604"/>
      <c r="AB41" s="602"/>
      <c r="AC41" s="511"/>
      <c r="AD41" s="511"/>
      <c r="AE41" s="511"/>
      <c r="AF41" s="511"/>
      <c r="AG41" s="511"/>
      <c r="AH41" s="511"/>
      <c r="AI41" s="511"/>
      <c r="AJ41" s="576"/>
      <c r="AK41" s="575"/>
      <c r="AL41" s="575"/>
      <c r="AM41" s="575"/>
      <c r="AN41" s="575"/>
      <c r="AO41" s="575"/>
      <c r="AP41" s="575"/>
      <c r="AQ41" s="575"/>
      <c r="AR41" s="575"/>
      <c r="AS41" s="605"/>
      <c r="AT41" s="605"/>
      <c r="AU41" s="575"/>
      <c r="AV41" s="575"/>
      <c r="AW41" s="575"/>
      <c r="AX41" s="487"/>
      <c r="AY41" s="487"/>
      <c r="AZ41" s="487"/>
      <c r="BA41" s="487"/>
      <c r="BB41" s="487"/>
      <c r="BC41" s="487"/>
      <c r="BD41" s="487"/>
    </row>
    <row r="42" customFormat="false" ht="20.25" hidden="false" customHeight="true" outlineLevel="0" collapsed="false">
      <c r="A42" s="487"/>
      <c r="B42" s="487"/>
      <c r="C42" s="501"/>
      <c r="D42" s="574"/>
      <c r="E42" s="574"/>
      <c r="F42" s="511"/>
      <c r="G42" s="511"/>
      <c r="H42" s="511"/>
      <c r="I42" s="511"/>
      <c r="J42" s="511"/>
      <c r="K42" s="511"/>
      <c r="L42" s="606" t="s">
        <v>328</v>
      </c>
      <c r="M42" s="517"/>
      <c r="N42" s="517"/>
      <c r="O42" s="607"/>
      <c r="P42" s="487"/>
      <c r="Q42" s="511"/>
      <c r="R42" s="511" t="s">
        <v>329</v>
      </c>
      <c r="S42" s="511"/>
      <c r="T42" s="511"/>
      <c r="U42" s="511"/>
      <c r="V42" s="511"/>
      <c r="W42" s="511" t="s">
        <v>330</v>
      </c>
      <c r="X42" s="511"/>
      <c r="Y42" s="511"/>
      <c r="Z42" s="511"/>
      <c r="AA42" s="517"/>
      <c r="AB42" s="511"/>
      <c r="AC42" s="511"/>
      <c r="AD42" s="511"/>
      <c r="AE42" s="511"/>
      <c r="AF42" s="511"/>
      <c r="AG42" s="511"/>
      <c r="AH42" s="511"/>
      <c r="AI42" s="511"/>
      <c r="AJ42" s="575"/>
      <c r="AK42" s="575"/>
      <c r="AL42" s="575"/>
      <c r="AM42" s="575"/>
      <c r="AN42" s="575"/>
      <c r="AO42" s="575"/>
      <c r="AP42" s="575"/>
      <c r="AQ42" s="575"/>
      <c r="AR42" s="575"/>
      <c r="AS42" s="576"/>
      <c r="AT42" s="575"/>
      <c r="AU42" s="575"/>
      <c r="AV42" s="575"/>
      <c r="AW42" s="575"/>
      <c r="AX42" s="487"/>
      <c r="AY42" s="487"/>
      <c r="AZ42" s="487"/>
      <c r="BA42" s="487"/>
      <c r="BB42" s="487"/>
      <c r="BC42" s="487"/>
      <c r="BD42" s="487"/>
    </row>
    <row r="43" customFormat="false" ht="20.25" hidden="false" customHeight="true" outlineLevel="0" collapsed="false">
      <c r="A43" s="487"/>
      <c r="B43" s="487"/>
      <c r="C43" s="578" t="s">
        <v>331</v>
      </c>
      <c r="D43" s="578"/>
      <c r="E43" s="511"/>
      <c r="F43" s="578" t="s">
        <v>332</v>
      </c>
      <c r="G43" s="578"/>
      <c r="H43" s="511"/>
      <c r="I43" s="608"/>
      <c r="J43" s="608"/>
      <c r="K43" s="511"/>
      <c r="L43" s="579" t="s">
        <v>333</v>
      </c>
      <c r="M43" s="579"/>
      <c r="N43" s="579"/>
      <c r="O43" s="511"/>
      <c r="P43" s="487"/>
      <c r="Q43" s="511"/>
      <c r="R43" s="511" t="str">
        <f aca="false">IF($Y$41="週","対象時間数（週平均）","対象時間数（当月合計）")</f>
        <v>対象時間数（週平均）</v>
      </c>
      <c r="S43" s="511"/>
      <c r="T43" s="511"/>
      <c r="U43" s="511"/>
      <c r="V43" s="511"/>
      <c r="W43" s="511" t="str">
        <f aca="false">IF($Y$41="週","週に勤務すべき時間数","当月に勤務すべき時間数")</f>
        <v>週に勤務すべき時間数</v>
      </c>
      <c r="X43" s="511"/>
      <c r="Y43" s="511"/>
      <c r="Z43" s="511"/>
      <c r="AA43" s="517"/>
      <c r="AB43" s="578" t="s">
        <v>334</v>
      </c>
      <c r="AC43" s="578"/>
      <c r="AD43" s="578"/>
      <c r="AE43" s="578"/>
      <c r="AF43" s="511"/>
      <c r="AG43" s="511"/>
      <c r="AH43" s="511"/>
      <c r="AI43" s="511"/>
      <c r="AJ43" s="575"/>
      <c r="AK43" s="575"/>
      <c r="AL43" s="575"/>
      <c r="AM43" s="575"/>
      <c r="AN43" s="575"/>
      <c r="AO43" s="575"/>
      <c r="AP43" s="575"/>
      <c r="AQ43" s="575"/>
      <c r="AR43" s="575"/>
      <c r="AS43" s="576"/>
      <c r="AT43" s="575"/>
      <c r="AU43" s="575"/>
      <c r="AV43" s="575"/>
      <c r="AW43" s="575"/>
      <c r="AX43" s="487"/>
      <c r="AY43" s="487"/>
      <c r="AZ43" s="487"/>
      <c r="BA43" s="487"/>
      <c r="BB43" s="487"/>
      <c r="BC43" s="487"/>
      <c r="BD43" s="487"/>
    </row>
    <row r="44" customFormat="false" ht="20.25" hidden="false" customHeight="true" outlineLevel="0" collapsed="false">
      <c r="A44" s="487"/>
      <c r="B44" s="487"/>
      <c r="C44" s="611" t="n">
        <f aca="false">L40</f>
        <v>46.3333333333333</v>
      </c>
      <c r="D44" s="611"/>
      <c r="E44" s="581" t="s">
        <v>335</v>
      </c>
      <c r="F44" s="610" t="n">
        <v>40</v>
      </c>
      <c r="G44" s="610"/>
      <c r="H44" s="581" t="s">
        <v>336</v>
      </c>
      <c r="I44" s="611" t="n">
        <f aca="false">C44/F44</f>
        <v>1.15833333333333</v>
      </c>
      <c r="J44" s="611"/>
      <c r="K44" s="581" t="s">
        <v>337</v>
      </c>
      <c r="L44" s="612" t="n">
        <f aca="false">IF(C44&lt;40,1,ROUNDUP(I44,1))</f>
        <v>1.2</v>
      </c>
      <c r="M44" s="612"/>
      <c r="N44" s="612"/>
      <c r="O44" s="511"/>
      <c r="P44" s="487"/>
      <c r="Q44" s="511"/>
      <c r="R44" s="601" t="n">
        <f aca="false">IF($Y$41="週",AA39,Y39)</f>
        <v>108</v>
      </c>
      <c r="S44" s="601"/>
      <c r="T44" s="601"/>
      <c r="U44" s="601"/>
      <c r="V44" s="581" t="s">
        <v>335</v>
      </c>
      <c r="W44" s="531" t="n">
        <f aca="false">IF($Y$41="週",$AV$5,$AZ$5)</f>
        <v>40</v>
      </c>
      <c r="X44" s="531"/>
      <c r="Y44" s="531"/>
      <c r="Z44" s="531"/>
      <c r="AA44" s="581" t="s">
        <v>336</v>
      </c>
      <c r="AB44" s="613" t="n">
        <f aca="false">ROUNDDOWN(R44/W44,1)</f>
        <v>2.7</v>
      </c>
      <c r="AC44" s="613"/>
      <c r="AD44" s="613"/>
      <c r="AE44" s="613"/>
      <c r="AF44" s="511"/>
      <c r="AG44" s="511"/>
      <c r="AH44" s="511"/>
      <c r="AI44" s="511"/>
      <c r="AJ44" s="614"/>
      <c r="AK44" s="614"/>
      <c r="AL44" s="614"/>
      <c r="AM44" s="614"/>
      <c r="AN44" s="510"/>
      <c r="AO44" s="594"/>
      <c r="AP44" s="594"/>
      <c r="AQ44" s="594"/>
      <c r="AR44" s="594"/>
      <c r="AS44" s="510"/>
      <c r="AT44" s="582"/>
      <c r="AU44" s="582"/>
      <c r="AV44" s="582"/>
      <c r="AW44" s="582"/>
      <c r="AX44" s="487"/>
      <c r="AY44" s="487"/>
      <c r="AZ44" s="487"/>
      <c r="BA44" s="487"/>
      <c r="BB44" s="487"/>
      <c r="BC44" s="487"/>
      <c r="BD44" s="487"/>
    </row>
    <row r="45" customFormat="false" ht="20.25" hidden="false" customHeight="true" outlineLevel="0" collapsed="false">
      <c r="A45" s="487"/>
      <c r="B45" s="487"/>
      <c r="C45" s="511"/>
      <c r="D45" s="511"/>
      <c r="E45" s="511"/>
      <c r="F45" s="511"/>
      <c r="G45" s="511"/>
      <c r="H45" s="511"/>
      <c r="I45" s="511"/>
      <c r="J45" s="511"/>
      <c r="K45" s="511"/>
      <c r="L45" s="511" t="s">
        <v>338</v>
      </c>
      <c r="M45" s="511"/>
      <c r="N45" s="511"/>
      <c r="O45" s="511"/>
      <c r="P45" s="487"/>
      <c r="Q45" s="511"/>
      <c r="R45" s="511"/>
      <c r="S45" s="511"/>
      <c r="T45" s="511"/>
      <c r="U45" s="511"/>
      <c r="V45" s="511"/>
      <c r="W45" s="511"/>
      <c r="X45" s="511"/>
      <c r="Y45" s="511"/>
      <c r="Z45" s="511"/>
      <c r="AA45" s="517"/>
      <c r="AB45" s="511" t="s">
        <v>339</v>
      </c>
      <c r="AC45" s="511"/>
      <c r="AD45" s="511"/>
      <c r="AE45" s="511"/>
      <c r="AF45" s="511"/>
      <c r="AG45" s="511"/>
      <c r="AH45" s="511"/>
      <c r="AI45" s="511"/>
      <c r="AJ45" s="575"/>
      <c r="AK45" s="575"/>
      <c r="AL45" s="575"/>
      <c r="AM45" s="575"/>
      <c r="AN45" s="575"/>
      <c r="AO45" s="575"/>
      <c r="AP45" s="575"/>
      <c r="AQ45" s="575"/>
      <c r="AR45" s="575"/>
      <c r="AS45" s="576"/>
      <c r="AT45" s="575"/>
      <c r="AU45" s="575"/>
      <c r="AV45" s="575"/>
      <c r="AW45" s="575"/>
      <c r="AX45" s="487"/>
      <c r="AY45" s="487"/>
      <c r="AZ45" s="487"/>
      <c r="BA45" s="487"/>
      <c r="BB45" s="487"/>
      <c r="BC45" s="487"/>
      <c r="BD45" s="487"/>
    </row>
    <row r="46" customFormat="false" ht="20.25" hidden="false" customHeight="true" outlineLevel="0" collapsed="false">
      <c r="A46" s="487"/>
      <c r="B46" s="487"/>
      <c r="C46" s="511" t="s">
        <v>340</v>
      </c>
      <c r="D46" s="511"/>
      <c r="E46" s="511"/>
      <c r="F46" s="511"/>
      <c r="G46" s="511"/>
      <c r="H46" s="511"/>
      <c r="I46" s="511"/>
      <c r="J46" s="511"/>
      <c r="K46" s="511"/>
      <c r="L46" s="511"/>
      <c r="M46" s="511"/>
      <c r="N46" s="511"/>
      <c r="O46" s="511"/>
      <c r="P46" s="487"/>
      <c r="Q46" s="511"/>
      <c r="R46" s="511" t="s">
        <v>341</v>
      </c>
      <c r="S46" s="511"/>
      <c r="T46" s="511"/>
      <c r="U46" s="511"/>
      <c r="V46" s="511"/>
      <c r="W46" s="511"/>
      <c r="X46" s="511"/>
      <c r="Y46" s="511"/>
      <c r="Z46" s="511"/>
      <c r="AA46" s="517"/>
      <c r="AB46" s="511"/>
      <c r="AC46" s="511"/>
      <c r="AD46" s="511"/>
      <c r="AE46" s="511"/>
      <c r="AF46" s="511"/>
      <c r="AG46" s="511"/>
      <c r="AH46" s="511"/>
      <c r="AI46" s="511"/>
      <c r="AJ46" s="511"/>
      <c r="AK46" s="615"/>
      <c r="AL46" s="616"/>
      <c r="AM46" s="616"/>
      <c r="AN46" s="511"/>
      <c r="AO46" s="511"/>
      <c r="AP46" s="511"/>
      <c r="AQ46" s="511"/>
      <c r="AR46" s="511"/>
      <c r="AS46" s="511"/>
      <c r="AT46" s="511"/>
      <c r="AU46" s="511"/>
      <c r="AV46" s="511"/>
      <c r="AW46" s="511"/>
      <c r="AX46" s="487"/>
      <c r="AY46" s="487"/>
      <c r="AZ46" s="487"/>
      <c r="BA46" s="487"/>
      <c r="BB46" s="487"/>
      <c r="BC46" s="487"/>
      <c r="BD46" s="487"/>
    </row>
    <row r="47" customFormat="false" ht="20.25" hidden="false" customHeight="true" outlineLevel="0" collapsed="false">
      <c r="A47" s="487"/>
      <c r="B47" s="487"/>
      <c r="C47" s="511"/>
      <c r="D47" s="511" t="s">
        <v>342</v>
      </c>
      <c r="E47" s="511"/>
      <c r="F47" s="511"/>
      <c r="G47" s="511"/>
      <c r="H47" s="511"/>
      <c r="I47" s="511"/>
      <c r="J47" s="511"/>
      <c r="K47" s="511"/>
      <c r="L47" s="511"/>
      <c r="M47" s="511"/>
      <c r="N47" s="511"/>
      <c r="O47" s="511"/>
      <c r="P47" s="487"/>
      <c r="Q47" s="511"/>
      <c r="R47" s="511" t="s">
        <v>306</v>
      </c>
      <c r="S47" s="511"/>
      <c r="T47" s="511"/>
      <c r="U47" s="511"/>
      <c r="V47" s="511"/>
      <c r="W47" s="511"/>
      <c r="X47" s="511"/>
      <c r="Y47" s="511"/>
      <c r="Z47" s="511"/>
      <c r="AA47" s="517"/>
      <c r="AB47" s="581"/>
      <c r="AC47" s="581"/>
      <c r="AD47" s="581"/>
      <c r="AE47" s="581"/>
      <c r="AF47" s="511"/>
      <c r="AG47" s="511"/>
      <c r="AH47" s="511"/>
      <c r="AI47" s="511"/>
      <c r="AJ47" s="511"/>
      <c r="AK47" s="615"/>
      <c r="AL47" s="616"/>
      <c r="AM47" s="616"/>
      <c r="AN47" s="511"/>
      <c r="AO47" s="511"/>
      <c r="AP47" s="511"/>
      <c r="AQ47" s="511"/>
      <c r="AR47" s="511"/>
      <c r="AS47" s="511"/>
      <c r="AT47" s="511"/>
      <c r="AU47" s="511"/>
      <c r="AV47" s="511"/>
      <c r="AW47" s="511"/>
      <c r="AX47" s="487"/>
      <c r="AY47" s="487"/>
      <c r="AZ47" s="487"/>
      <c r="BA47" s="487"/>
      <c r="BB47" s="487"/>
      <c r="BC47" s="487"/>
      <c r="BD47" s="487"/>
    </row>
    <row r="48" customFormat="false" ht="20.25" hidden="false" customHeight="true" outlineLevel="0" collapsed="false">
      <c r="A48" s="487"/>
      <c r="B48" s="487"/>
      <c r="C48" s="511" t="s">
        <v>343</v>
      </c>
      <c r="D48" s="511"/>
      <c r="E48" s="511"/>
      <c r="F48" s="511"/>
      <c r="G48" s="511"/>
      <c r="H48" s="511"/>
      <c r="I48" s="511"/>
      <c r="J48" s="511"/>
      <c r="K48" s="511"/>
      <c r="L48" s="511"/>
      <c r="M48" s="511"/>
      <c r="N48" s="511"/>
      <c r="O48" s="511"/>
      <c r="P48" s="487"/>
      <c r="Q48" s="511"/>
      <c r="R48" s="511" t="s">
        <v>311</v>
      </c>
      <c r="S48" s="511"/>
      <c r="T48" s="511"/>
      <c r="U48" s="511"/>
      <c r="V48" s="511"/>
      <c r="W48" s="511" t="s">
        <v>344</v>
      </c>
      <c r="X48" s="511"/>
      <c r="Y48" s="511"/>
      <c r="Z48" s="511"/>
      <c r="AA48" s="511"/>
      <c r="AB48" s="578" t="s">
        <v>191</v>
      </c>
      <c r="AC48" s="578"/>
      <c r="AD48" s="578"/>
      <c r="AE48" s="578"/>
      <c r="AF48" s="511"/>
      <c r="AG48" s="511"/>
      <c r="AH48" s="511"/>
      <c r="AI48" s="511"/>
      <c r="AJ48" s="511"/>
      <c r="AK48" s="615"/>
      <c r="AL48" s="616"/>
      <c r="AM48" s="616"/>
      <c r="AN48" s="511"/>
      <c r="AO48" s="511"/>
      <c r="AP48" s="511"/>
      <c r="AQ48" s="511"/>
      <c r="AR48" s="511"/>
      <c r="AS48" s="511"/>
      <c r="AT48" s="511"/>
      <c r="AU48" s="511"/>
      <c r="AV48" s="511"/>
      <c r="AW48" s="511"/>
      <c r="AX48" s="487"/>
      <c r="AY48" s="487"/>
      <c r="AZ48" s="487"/>
      <c r="BA48" s="487"/>
      <c r="BB48" s="487"/>
      <c r="BC48" s="487"/>
      <c r="BD48" s="487"/>
    </row>
    <row r="49" customFormat="false" ht="20.25" hidden="false" customHeight="true" outlineLevel="0" collapsed="false">
      <c r="A49" s="487"/>
      <c r="B49" s="487"/>
      <c r="C49" s="511" t="s">
        <v>345</v>
      </c>
      <c r="D49" s="511"/>
      <c r="E49" s="511"/>
      <c r="F49" s="511"/>
      <c r="G49" s="511"/>
      <c r="H49" s="511"/>
      <c r="I49" s="511"/>
      <c r="J49" s="511"/>
      <c r="K49" s="511"/>
      <c r="L49" s="511"/>
      <c r="M49" s="511"/>
      <c r="N49" s="511"/>
      <c r="O49" s="511"/>
      <c r="P49" s="487"/>
      <c r="Q49" s="511"/>
      <c r="R49" s="531" t="n">
        <f aca="false">AE39</f>
        <v>2</v>
      </c>
      <c r="S49" s="531"/>
      <c r="T49" s="531"/>
      <c r="U49" s="531"/>
      <c r="V49" s="581" t="s">
        <v>346</v>
      </c>
      <c r="W49" s="613" t="n">
        <f aca="false">AB44</f>
        <v>2.7</v>
      </c>
      <c r="X49" s="613"/>
      <c r="Y49" s="613"/>
      <c r="Z49" s="613"/>
      <c r="AA49" s="581" t="s">
        <v>336</v>
      </c>
      <c r="AB49" s="617" t="n">
        <f aca="false">ROUNDDOWN(R49+W49,1)</f>
        <v>4.7</v>
      </c>
      <c r="AC49" s="617"/>
      <c r="AD49" s="617"/>
      <c r="AE49" s="617"/>
      <c r="AF49" s="511"/>
      <c r="AG49" s="511"/>
      <c r="AH49" s="511"/>
      <c r="AI49" s="511"/>
      <c r="AJ49" s="511"/>
      <c r="AK49" s="615"/>
      <c r="AL49" s="616"/>
      <c r="AM49" s="616"/>
      <c r="AN49" s="511"/>
      <c r="AO49" s="511"/>
      <c r="AP49" s="511"/>
      <c r="AQ49" s="511"/>
      <c r="AR49" s="511"/>
      <c r="AS49" s="511"/>
      <c r="AT49" s="511"/>
      <c r="AU49" s="511"/>
      <c r="AV49" s="511"/>
      <c r="AW49" s="511"/>
      <c r="AX49" s="487"/>
      <c r="AY49" s="487"/>
      <c r="AZ49" s="487"/>
      <c r="BA49" s="487"/>
      <c r="BB49" s="487"/>
      <c r="BC49" s="487"/>
      <c r="BD49" s="487"/>
    </row>
    <row r="50" customFormat="false" ht="20.25" hidden="false" customHeight="true" outlineLevel="0" collapsed="false">
      <c r="A50" s="487"/>
      <c r="B50" s="487"/>
      <c r="C50" s="511" t="s">
        <v>347</v>
      </c>
      <c r="D50" s="574"/>
      <c r="E50" s="574"/>
      <c r="F50" s="511"/>
      <c r="G50" s="511"/>
      <c r="H50" s="511"/>
      <c r="I50" s="511"/>
      <c r="J50" s="511"/>
      <c r="K50" s="511"/>
      <c r="L50" s="511"/>
      <c r="M50" s="511"/>
      <c r="N50" s="511"/>
      <c r="O50" s="511"/>
      <c r="P50" s="487"/>
      <c r="Q50" s="511"/>
      <c r="R50" s="511"/>
      <c r="S50" s="511"/>
      <c r="T50" s="511"/>
      <c r="U50" s="511"/>
      <c r="V50" s="511"/>
      <c r="W50" s="511"/>
      <c r="X50" s="511"/>
      <c r="Y50" s="511"/>
      <c r="Z50" s="511"/>
      <c r="AA50" s="511"/>
      <c r="AB50" s="511"/>
      <c r="AC50" s="517"/>
      <c r="AD50" s="511"/>
      <c r="AE50" s="511"/>
      <c r="AF50" s="511"/>
      <c r="AG50" s="511"/>
      <c r="AH50" s="511"/>
      <c r="AI50" s="511"/>
      <c r="AJ50" s="511"/>
      <c r="AK50" s="615"/>
      <c r="AL50" s="616"/>
      <c r="AM50" s="616"/>
      <c r="AN50" s="511"/>
      <c r="AO50" s="511"/>
      <c r="AP50" s="511"/>
      <c r="AQ50" s="511"/>
      <c r="AR50" s="511"/>
      <c r="AS50" s="511"/>
      <c r="AT50" s="511"/>
      <c r="AU50" s="511"/>
      <c r="AV50" s="511"/>
      <c r="AW50" s="511"/>
      <c r="AX50" s="487"/>
      <c r="AY50" s="487"/>
      <c r="AZ50" s="487"/>
      <c r="BA50" s="487"/>
      <c r="BB50" s="487"/>
      <c r="BC50" s="487"/>
      <c r="BD50" s="487"/>
    </row>
    <row r="51" customFormat="false" ht="20.25" hidden="false" customHeight="true" outlineLevel="0" collapsed="false">
      <c r="C51" s="639"/>
      <c r="D51" s="639"/>
      <c r="T51" s="639"/>
      <c r="AJ51" s="640"/>
      <c r="AK51" s="641"/>
      <c r="AL51" s="641"/>
      <c r="BE51" s="641"/>
    </row>
    <row r="52" customFormat="false" ht="20.25" hidden="false" customHeight="true" outlineLevel="0" collapsed="false">
      <c r="C52" s="639"/>
      <c r="D52" s="639"/>
      <c r="U52" s="639"/>
      <c r="AK52" s="640"/>
      <c r="AL52" s="641"/>
      <c r="AM52" s="641"/>
      <c r="BF52" s="641"/>
    </row>
    <row r="53" customFormat="false" ht="20.25" hidden="false" customHeight="true" outlineLevel="0" collapsed="false">
      <c r="D53" s="639"/>
      <c r="U53" s="639"/>
      <c r="AK53" s="640"/>
      <c r="AL53" s="641"/>
      <c r="AM53" s="641"/>
      <c r="BF53" s="641"/>
    </row>
    <row r="54" customFormat="false" ht="20.25" hidden="false" customHeight="true" outlineLevel="0" collapsed="false">
      <c r="C54" s="639"/>
      <c r="D54" s="639"/>
      <c r="U54" s="639"/>
      <c r="AK54" s="640"/>
      <c r="AL54" s="641"/>
      <c r="AM54" s="641"/>
      <c r="BF54" s="641"/>
    </row>
    <row r="55" customFormat="false" ht="20.25" hidden="false" customHeight="true" outlineLevel="0" collapsed="false">
      <c r="C55" s="640"/>
      <c r="D55" s="640"/>
      <c r="E55" s="640"/>
      <c r="F55" s="640"/>
      <c r="G55" s="640"/>
      <c r="H55" s="640"/>
      <c r="I55" s="640"/>
      <c r="J55" s="640"/>
      <c r="K55" s="640"/>
      <c r="L55" s="640"/>
      <c r="M55" s="640"/>
      <c r="N55" s="640"/>
      <c r="O55" s="640"/>
      <c r="P55" s="640"/>
      <c r="Q55" s="640"/>
      <c r="R55" s="640"/>
      <c r="S55" s="640"/>
      <c r="T55" s="640"/>
      <c r="U55" s="641"/>
      <c r="V55" s="641"/>
      <c r="W55" s="640"/>
      <c r="X55" s="640"/>
      <c r="Y55" s="640"/>
      <c r="Z55" s="640"/>
      <c r="AA55" s="640"/>
      <c r="AB55" s="640"/>
      <c r="AC55" s="640"/>
      <c r="AD55" s="640"/>
      <c r="AE55" s="640"/>
      <c r="AF55" s="640"/>
      <c r="AG55" s="640"/>
      <c r="AH55" s="640"/>
      <c r="AI55" s="640"/>
      <c r="AJ55" s="640"/>
      <c r="AK55" s="640"/>
      <c r="AL55" s="641"/>
      <c r="AM55" s="641"/>
      <c r="BF55" s="641"/>
    </row>
    <row r="56" customFormat="false" ht="20.25" hidden="false" customHeight="true" outlineLevel="0" collapsed="false">
      <c r="C56" s="640"/>
      <c r="D56" s="640"/>
      <c r="E56" s="640"/>
      <c r="F56" s="640"/>
      <c r="G56" s="640"/>
      <c r="H56" s="640"/>
      <c r="I56" s="640"/>
      <c r="J56" s="640"/>
      <c r="K56" s="640"/>
      <c r="L56" s="640"/>
      <c r="M56" s="640"/>
      <c r="N56" s="640"/>
      <c r="O56" s="640"/>
      <c r="P56" s="640"/>
      <c r="Q56" s="640"/>
      <c r="R56" s="640"/>
      <c r="S56" s="640"/>
      <c r="T56" s="640"/>
      <c r="U56" s="641"/>
      <c r="V56" s="641"/>
      <c r="W56" s="640"/>
      <c r="X56" s="640"/>
      <c r="Y56" s="640"/>
      <c r="Z56" s="640"/>
      <c r="AA56" s="640"/>
      <c r="AB56" s="640"/>
      <c r="AC56" s="640"/>
      <c r="AD56" s="640"/>
      <c r="AE56" s="640"/>
      <c r="AF56" s="640"/>
      <c r="AG56" s="640"/>
      <c r="AH56" s="640"/>
      <c r="AI56" s="640"/>
      <c r="AJ56" s="640"/>
      <c r="AK56" s="640"/>
      <c r="AL56" s="641"/>
      <c r="AM56" s="641"/>
      <c r="BF56" s="641"/>
    </row>
  </sheetData>
  <sheetProtection algorithmName="SHA-512" hashValue="UDQKDvhjOFp//Ag2oMBEqdgqvpehufCPZxpudKzgYFS4BnlYoBbCyuAr8iZU8tjvtkHDN7nWxL20bjmrI4Nybw==" saltValue="dmlK1tXhFLVOeVbFQ+xrJg==" spinCount="100000" sheet="true" selectLockedCells="true" selectUnlockedCells="true"/>
  <mergeCells count="264">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3:M33"/>
    <mergeCell ref="R33:S34"/>
    <mergeCell ref="T33:W33"/>
    <mergeCell ref="Y33:AB33"/>
    <mergeCell ref="AE33:AF33"/>
    <mergeCell ref="AI33:AJ33"/>
    <mergeCell ref="AK33:AN33"/>
    <mergeCell ref="AS33:AT33"/>
    <mergeCell ref="C34:E34"/>
    <mergeCell ref="F34:G34"/>
    <mergeCell ref="H34:I34"/>
    <mergeCell ref="J34:K34"/>
    <mergeCell ref="L34:M34"/>
    <mergeCell ref="T34:U34"/>
    <mergeCell ref="V34:W34"/>
    <mergeCell ref="Y34:Z34"/>
    <mergeCell ref="AA34:AB34"/>
    <mergeCell ref="AE34:AF34"/>
    <mergeCell ref="AI34:AJ34"/>
    <mergeCell ref="AK34:AN34"/>
    <mergeCell ref="AS34:AT34"/>
    <mergeCell ref="C35:E35"/>
    <mergeCell ref="F35:G35"/>
    <mergeCell ref="H35:I35"/>
    <mergeCell ref="J35:K35"/>
    <mergeCell ref="L35:M35"/>
    <mergeCell ref="R35:S35"/>
    <mergeCell ref="T35:U35"/>
    <mergeCell ref="V35:W35"/>
    <mergeCell ref="Y35:Z35"/>
    <mergeCell ref="AA35:AB35"/>
    <mergeCell ref="AE35:AF35"/>
    <mergeCell ref="AI35:AJ35"/>
    <mergeCell ref="AK35:AN35"/>
    <mergeCell ref="AQ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R36"/>
    <mergeCell ref="AS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N38:O38"/>
    <mergeCell ref="R38:S38"/>
    <mergeCell ref="T38:U38"/>
    <mergeCell ref="V38:W38"/>
    <mergeCell ref="Y38:Z38"/>
    <mergeCell ref="AA38:AB38"/>
    <mergeCell ref="AE38:AF38"/>
    <mergeCell ref="AJ38:AK38"/>
    <mergeCell ref="AL38:AM38"/>
    <mergeCell ref="AN38:AO38"/>
    <mergeCell ref="AQ38:AR38"/>
    <mergeCell ref="AS38:AT38"/>
    <mergeCell ref="L39:M39"/>
    <mergeCell ref="R39:S39"/>
    <mergeCell ref="T39:U39"/>
    <mergeCell ref="V39:W39"/>
    <mergeCell ref="Y39:Z39"/>
    <mergeCell ref="AA39:AB39"/>
    <mergeCell ref="AE39:AF39"/>
    <mergeCell ref="AJ39:AK39"/>
    <mergeCell ref="AL39:AM39"/>
    <mergeCell ref="AN39:AO39"/>
    <mergeCell ref="AQ39:AR39"/>
    <mergeCell ref="AS39:AT39"/>
    <mergeCell ref="L40:M40"/>
    <mergeCell ref="Y41:Z41"/>
    <mergeCell ref="C43:D43"/>
    <mergeCell ref="F43:G43"/>
    <mergeCell ref="L43:N43"/>
    <mergeCell ref="AB43:AE43"/>
    <mergeCell ref="C44:D44"/>
    <mergeCell ref="F44:G44"/>
    <mergeCell ref="I44:J44"/>
    <mergeCell ref="L44:N44"/>
    <mergeCell ref="R44:U44"/>
    <mergeCell ref="W44:Z44"/>
    <mergeCell ref="AB44:AE44"/>
    <mergeCell ref="AJ44:AM44"/>
    <mergeCell ref="AO44:AR44"/>
    <mergeCell ref="AT44:AW44"/>
    <mergeCell ref="AB48:AE48"/>
    <mergeCell ref="R49:U49"/>
    <mergeCell ref="W49:Z49"/>
    <mergeCell ref="AB49:AE49"/>
  </mergeCells>
  <conditionalFormatting sqref="F35:M38 P13:AX30 R44:U44 T35:AF39">
    <cfRule type="expression" priority="2" aboveAverage="0" equalAverage="0" bottom="0" percent="0" rank="0" text="" dxfId="2">
      <formula>INDIRECT(ADDRESS(ROW(),COLUMN()))=TRUNC(INDIRECT(ADDRESS(ROW(),COLUMN())))</formula>
    </cfRule>
  </conditionalFormatting>
  <dataValidations count="9">
    <dataValidation allowBlank="true" errorStyle="stop" operator="between" showDropDown="false" showErrorMessage="true" showInputMessage="true" sqref="AZ4" type="list">
      <formula1>"予定,実績,予定・実績"</formula1>
      <formula2>0</formula2>
    </dataValidation>
    <dataValidation allowBlank="true" errorStyle="stop" operator="between" showDropDown="false" showErrorMessage="false" showInputMessage="true" sqref="E13:F30" type="list">
      <formula1>"A,B,C,D"</formula1>
      <formula2>0</formula2>
    </dataValidation>
    <dataValidation allowBlank="true" error="リストにない場合のみ、入力してください。" errorStyle="warning" operator="between" showDropDown="false" showErrorMessage="false" showInputMessage="true" sqref="G13:K30" type="list">
      <formula1>INDIRECT(C13)</formula1>
      <formula2>0</formula2>
    </dataValidation>
    <dataValidation allowBlank="true" errorStyle="stop" operator="between" showDropDown="false" showErrorMessage="false" showInputMessage="true" sqref="C13:D30" type="list">
      <formula1>職種</formula1>
      <formula2>0</formula2>
    </dataValidation>
    <dataValidation allowBlank="true" errorStyle="stop" operator="between" showDropDown="false" showErrorMessage="true" showInputMessage="true" sqref="F44" type="list">
      <formula1>"40,50"</formula1>
      <formula2>0</formula2>
    </dataValidation>
    <dataValidation allowBlank="true" error="入力可能範囲　32～40" errorStyle="stop" operator="between" showDropDown="false" showErrorMessage="true" showInputMessage="true" sqref="AV5" type="decimal">
      <formula1>32</formula1>
      <formula2>40</formula2>
    </dataValidation>
    <dataValidation allowBlank="true" errorStyle="stop" operator="between" showDropDown="false" showErrorMessage="true" showInputMessage="true" sqref="Y41:Z41" type="list">
      <formula1>"週,暦月"</formula1>
      <formula2>0</formula2>
    </dataValidation>
    <dataValidation allowBlank="true" errorStyle="stop" operator="between" showDropDown="false" showErrorMessage="true" showInputMessage="true" sqref="AZ3" type="list">
      <formula1>"４週,暦月"</formula1>
      <formula2>0</formula2>
    </dataValidation>
    <dataValidation allowBlank="true" errorStyle="stop" operator="between" showDropDown="false" showErrorMessage="false" showInputMessage="true" sqref="AM1:BA1" type="list">
      <formula1>標準様式１プルダウン・リスト!$C$4:$C$8</formula1>
      <formula2>0</formula2>
    </dataValidation>
  </dataValidations>
  <printOptions headings="false" gridLines="false" gridLinesSet="true" horizontalCentered="true" verticalCentered="false"/>
  <pageMargins left="0.236111111111111" right="0.236111111111111" top="0.433333333333333" bottom="0.275694444444444"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colBreaks count="1" manualBreakCount="1">
    <brk id="58" man="true" max="65535" min="0"/>
  </colBreaks>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C78"/>
  <sheetViews>
    <sheetView showFormulas="false" showGridLines="true" showRowColHeaders="true" showZeros="true" rightToLeft="false" tabSelected="false" showOutlineSymbols="true" defaultGridColor="true" view="pageBreakPreview" topLeftCell="A13" colorId="64" zoomScale="100" zoomScaleNormal="85" zoomScalePageLayoutView="100" workbookViewId="0">
      <selection pane="topLeft" activeCell="R15" activeCellId="0" sqref="R15"/>
    </sheetView>
  </sheetViews>
  <sheetFormatPr defaultColWidth="10.00390625" defaultRowHeight="12.75" customHeight="false" zeroHeight="false" outlineLevelRow="0" outlineLevelCol="0"/>
  <cols>
    <col collapsed="false" customWidth="false" hidden="false" outlineLevel="0" max="2" min="1" style="642" width="10"/>
    <col collapsed="false" customWidth="true" hidden="false" outlineLevel="0" max="3" min="3" style="642" width="49.11"/>
    <col collapsed="false" customWidth="false" hidden="false" outlineLevel="0" max="16384" min="4" style="642" width="10"/>
  </cols>
  <sheetData>
    <row r="1" customFormat="false" ht="13.8" hidden="false" customHeight="false" outlineLevel="0" collapsed="false">
      <c r="A1" s="642" t="s">
        <v>362</v>
      </c>
    </row>
    <row r="2" s="645" customFormat="true" ht="20.25" hidden="false" customHeight="true" outlineLevel="0" collapsed="false">
      <c r="A2" s="643" t="s">
        <v>363</v>
      </c>
      <c r="B2" s="643"/>
      <c r="C2" s="644"/>
    </row>
    <row r="3" s="645" customFormat="true" ht="20.25" hidden="false" customHeight="true" outlineLevel="0" collapsed="false">
      <c r="A3" s="644"/>
      <c r="B3" s="644"/>
      <c r="C3" s="644"/>
    </row>
    <row r="4" s="645" customFormat="true" ht="20.25" hidden="false" customHeight="true" outlineLevel="0" collapsed="false">
      <c r="A4" s="646"/>
      <c r="B4" s="644" t="s">
        <v>364</v>
      </c>
      <c r="C4" s="644"/>
      <c r="E4" s="647" t="s">
        <v>365</v>
      </c>
      <c r="F4" s="647"/>
      <c r="G4" s="647"/>
      <c r="H4" s="647"/>
      <c r="I4" s="647"/>
      <c r="J4" s="647"/>
    </row>
    <row r="5" s="645" customFormat="true" ht="20.25" hidden="false" customHeight="true" outlineLevel="0" collapsed="false">
      <c r="A5" s="648"/>
      <c r="B5" s="644" t="s">
        <v>366</v>
      </c>
      <c r="C5" s="644"/>
      <c r="E5" s="647"/>
      <c r="F5" s="647"/>
      <c r="G5" s="647"/>
      <c r="H5" s="647"/>
      <c r="I5" s="647"/>
      <c r="J5" s="647"/>
    </row>
    <row r="6" s="645" customFormat="true" ht="20.25" hidden="false" customHeight="true" outlineLevel="0" collapsed="false">
      <c r="A6" s="649" t="s">
        <v>367</v>
      </c>
      <c r="B6" s="644"/>
      <c r="C6" s="644"/>
    </row>
    <row r="7" s="645" customFormat="true" ht="20.25" hidden="false" customHeight="true" outlineLevel="0" collapsed="false">
      <c r="A7" s="649"/>
      <c r="B7" s="644"/>
      <c r="C7" s="644"/>
    </row>
    <row r="8" s="645" customFormat="true" ht="20.25" hidden="false" customHeight="true" outlineLevel="0" collapsed="false">
      <c r="A8" s="644" t="s">
        <v>368</v>
      </c>
      <c r="B8" s="644"/>
      <c r="C8" s="644"/>
    </row>
    <row r="9" s="645" customFormat="true" ht="20.25" hidden="false" customHeight="true" outlineLevel="0" collapsed="false">
      <c r="A9" s="649"/>
      <c r="B9" s="644"/>
      <c r="C9" s="644"/>
    </row>
    <row r="10" s="645" customFormat="true" ht="20.25" hidden="false" customHeight="true" outlineLevel="0" collapsed="false">
      <c r="A10" s="644" t="s">
        <v>369</v>
      </c>
      <c r="B10" s="644"/>
      <c r="C10" s="644"/>
    </row>
    <row r="11" s="645" customFormat="true" ht="20.25" hidden="false" customHeight="true" outlineLevel="0" collapsed="false">
      <c r="A11" s="644"/>
      <c r="B11" s="644"/>
      <c r="C11" s="644"/>
    </row>
    <row r="12" s="645" customFormat="true" ht="20.25" hidden="false" customHeight="true" outlineLevel="0" collapsed="false">
      <c r="A12" s="644" t="s">
        <v>370</v>
      </c>
      <c r="B12" s="644"/>
      <c r="C12" s="644"/>
    </row>
    <row r="13" s="645" customFormat="true" ht="20.25" hidden="false" customHeight="true" outlineLevel="0" collapsed="false">
      <c r="A13" s="644"/>
      <c r="B13" s="644"/>
      <c r="C13" s="644"/>
    </row>
    <row r="14" s="645" customFormat="true" ht="20.25" hidden="false" customHeight="true" outlineLevel="0" collapsed="false">
      <c r="A14" s="644" t="s">
        <v>371</v>
      </c>
      <c r="B14" s="644"/>
      <c r="C14" s="644"/>
    </row>
    <row r="15" s="645" customFormat="true" ht="20.25" hidden="false" customHeight="true" outlineLevel="0" collapsed="false">
      <c r="A15" s="644"/>
      <c r="B15" s="644"/>
      <c r="C15" s="644"/>
    </row>
    <row r="16" s="645" customFormat="true" ht="20.25" hidden="false" customHeight="true" outlineLevel="0" collapsed="false">
      <c r="A16" s="644" t="s">
        <v>372</v>
      </c>
      <c r="B16" s="644"/>
      <c r="C16" s="644"/>
    </row>
    <row r="17" s="645" customFormat="true" ht="20.25" hidden="false" customHeight="true" outlineLevel="0" collapsed="false">
      <c r="A17" s="644" t="s">
        <v>373</v>
      </c>
      <c r="B17" s="644"/>
      <c r="C17" s="644"/>
    </row>
    <row r="18" s="645" customFormat="true" ht="20.25" hidden="false" customHeight="true" outlineLevel="0" collapsed="false">
      <c r="A18" s="644"/>
      <c r="B18" s="644"/>
      <c r="C18" s="644"/>
    </row>
    <row r="19" s="645" customFormat="true" ht="20.25" hidden="false" customHeight="true" outlineLevel="0" collapsed="false">
      <c r="A19" s="644"/>
      <c r="B19" s="650" t="s">
        <v>285</v>
      </c>
      <c r="C19" s="650" t="s">
        <v>374</v>
      </c>
    </row>
    <row r="20" s="645" customFormat="true" ht="20.25" hidden="false" customHeight="true" outlineLevel="0" collapsed="false">
      <c r="A20" s="644"/>
      <c r="B20" s="650" t="n">
        <v>1</v>
      </c>
      <c r="C20" s="651" t="s">
        <v>348</v>
      </c>
    </row>
    <row r="21" s="645" customFormat="true" ht="20.25" hidden="false" customHeight="true" outlineLevel="0" collapsed="false">
      <c r="A21" s="644"/>
      <c r="B21" s="650" t="n">
        <v>2</v>
      </c>
      <c r="C21" s="651" t="s">
        <v>328</v>
      </c>
    </row>
    <row r="22" s="645" customFormat="true" ht="20.25" hidden="false" customHeight="true" outlineLevel="0" collapsed="false">
      <c r="A22" s="644"/>
      <c r="B22" s="650" t="n">
        <v>3</v>
      </c>
      <c r="C22" s="651" t="s">
        <v>350</v>
      </c>
    </row>
    <row r="23" s="645" customFormat="true" ht="20.25" hidden="false" customHeight="true" outlineLevel="0" collapsed="false">
      <c r="A23" s="644"/>
      <c r="B23" s="644"/>
      <c r="C23" s="644"/>
    </row>
    <row r="24" s="645" customFormat="true" ht="20.25" hidden="false" customHeight="true" outlineLevel="0" collapsed="false">
      <c r="A24" s="644"/>
      <c r="B24" s="644" t="s">
        <v>375</v>
      </c>
      <c r="C24" s="644"/>
    </row>
    <row r="25" s="645" customFormat="true" ht="20.25" hidden="false" customHeight="true" outlineLevel="0" collapsed="false">
      <c r="A25" s="644"/>
      <c r="B25" s="644"/>
      <c r="C25" s="644"/>
    </row>
    <row r="26" s="645" customFormat="true" ht="20.25" hidden="false" customHeight="true" outlineLevel="0" collapsed="false">
      <c r="A26" s="644" t="s">
        <v>376</v>
      </c>
      <c r="B26" s="644"/>
      <c r="C26" s="644"/>
    </row>
    <row r="27" s="645" customFormat="true" ht="20.25" hidden="false" customHeight="true" outlineLevel="0" collapsed="false">
      <c r="A27" s="644" t="s">
        <v>377</v>
      </c>
      <c r="B27" s="644"/>
      <c r="C27" s="644"/>
    </row>
    <row r="28" s="645" customFormat="true" ht="20.25" hidden="false" customHeight="true" outlineLevel="0" collapsed="false">
      <c r="A28" s="644"/>
      <c r="B28" s="644"/>
      <c r="C28" s="644"/>
    </row>
    <row r="29" s="645" customFormat="true" ht="20.25" hidden="false" customHeight="true" outlineLevel="0" collapsed="false">
      <c r="A29" s="644"/>
      <c r="B29" s="650" t="s">
        <v>307</v>
      </c>
      <c r="C29" s="650" t="s">
        <v>308</v>
      </c>
    </row>
    <row r="30" s="645" customFormat="true" ht="20.25" hidden="false" customHeight="true" outlineLevel="0" collapsed="false">
      <c r="A30" s="644"/>
      <c r="B30" s="650" t="s">
        <v>312</v>
      </c>
      <c r="C30" s="651" t="s">
        <v>313</v>
      </c>
    </row>
    <row r="31" s="645" customFormat="true" ht="20.25" hidden="false" customHeight="true" outlineLevel="0" collapsed="false">
      <c r="A31" s="644"/>
      <c r="B31" s="650" t="s">
        <v>315</v>
      </c>
      <c r="C31" s="651" t="s">
        <v>316</v>
      </c>
    </row>
    <row r="32" s="645" customFormat="true" ht="20.25" hidden="false" customHeight="true" outlineLevel="0" collapsed="false">
      <c r="A32" s="644"/>
      <c r="B32" s="650" t="s">
        <v>318</v>
      </c>
      <c r="C32" s="651" t="s">
        <v>319</v>
      </c>
    </row>
    <row r="33" s="645" customFormat="true" ht="20.25" hidden="false" customHeight="true" outlineLevel="0" collapsed="false">
      <c r="A33" s="644"/>
      <c r="B33" s="650" t="s">
        <v>322</v>
      </c>
      <c r="C33" s="651" t="s">
        <v>323</v>
      </c>
    </row>
    <row r="34" s="645" customFormat="true" ht="20.25" hidden="false" customHeight="true" outlineLevel="0" collapsed="false">
      <c r="A34" s="644"/>
      <c r="B34" s="644"/>
      <c r="C34" s="644"/>
    </row>
    <row r="35" s="645" customFormat="true" ht="20.25" hidden="false" customHeight="true" outlineLevel="0" collapsed="false">
      <c r="A35" s="644"/>
      <c r="B35" s="652" t="s">
        <v>378</v>
      </c>
      <c r="C35" s="644"/>
    </row>
    <row r="36" s="645" customFormat="true" ht="20.25" hidden="false" customHeight="true" outlineLevel="0" collapsed="false">
      <c r="B36" s="644" t="s">
        <v>379</v>
      </c>
      <c r="E36" s="652"/>
      <c r="F36" s="653"/>
      <c r="G36" s="653"/>
      <c r="H36" s="653"/>
      <c r="I36" s="653"/>
      <c r="J36" s="653"/>
      <c r="K36" s="653"/>
      <c r="L36" s="653"/>
      <c r="M36" s="653"/>
      <c r="N36" s="653"/>
      <c r="O36" s="653"/>
      <c r="P36" s="653"/>
      <c r="Q36" s="653"/>
      <c r="R36" s="653"/>
      <c r="S36" s="653"/>
      <c r="T36" s="653"/>
      <c r="U36" s="653"/>
      <c r="V36" s="653"/>
      <c r="W36" s="653"/>
      <c r="X36" s="653"/>
      <c r="Y36" s="653"/>
      <c r="Z36" s="653"/>
      <c r="AA36" s="653"/>
      <c r="AB36" s="653"/>
      <c r="AC36" s="653"/>
      <c r="AD36" s="653"/>
      <c r="AE36" s="653"/>
      <c r="AF36" s="653"/>
      <c r="AG36" s="653"/>
      <c r="AH36" s="653"/>
      <c r="AI36" s="653"/>
      <c r="AJ36" s="653"/>
      <c r="AK36" s="653"/>
      <c r="AL36" s="653"/>
      <c r="AM36" s="653"/>
      <c r="AN36" s="653"/>
      <c r="AO36" s="653"/>
      <c r="AP36" s="653"/>
      <c r="AQ36" s="653"/>
      <c r="AR36" s="653"/>
      <c r="AS36" s="653"/>
      <c r="AT36" s="653"/>
      <c r="AU36" s="653"/>
      <c r="AV36" s="653"/>
      <c r="AW36" s="653"/>
      <c r="AX36" s="653"/>
      <c r="AY36" s="653"/>
      <c r="AZ36" s="653"/>
      <c r="BA36" s="653"/>
      <c r="BB36" s="653"/>
      <c r="BC36" s="653"/>
    </row>
    <row r="37" s="645" customFormat="true" ht="20.25" hidden="false" customHeight="true" outlineLevel="0" collapsed="false">
      <c r="B37" s="644" t="s">
        <v>380</v>
      </c>
      <c r="E37" s="644"/>
      <c r="F37" s="653"/>
      <c r="G37" s="653"/>
      <c r="H37" s="653"/>
      <c r="I37" s="653"/>
      <c r="J37" s="653"/>
      <c r="K37" s="653"/>
      <c r="L37" s="653"/>
      <c r="M37" s="653"/>
      <c r="N37" s="653"/>
      <c r="O37" s="653"/>
      <c r="P37" s="653"/>
      <c r="Q37" s="653"/>
      <c r="R37" s="653"/>
      <c r="S37" s="653"/>
      <c r="T37" s="653"/>
      <c r="U37" s="653"/>
      <c r="V37" s="653"/>
      <c r="W37" s="653"/>
      <c r="X37" s="653"/>
      <c r="Y37" s="653"/>
      <c r="Z37" s="653"/>
      <c r="AA37" s="653"/>
      <c r="AB37" s="653"/>
      <c r="AC37" s="653"/>
      <c r="AD37" s="653"/>
      <c r="AE37" s="653"/>
      <c r="AF37" s="653"/>
      <c r="AG37" s="653"/>
      <c r="AH37" s="653"/>
      <c r="AI37" s="653"/>
      <c r="AJ37" s="653"/>
      <c r="AK37" s="653"/>
      <c r="AL37" s="653"/>
      <c r="AM37" s="653"/>
      <c r="AN37" s="653"/>
      <c r="AO37" s="653"/>
      <c r="AP37" s="653"/>
      <c r="AQ37" s="653"/>
      <c r="AR37" s="653"/>
      <c r="AS37" s="653"/>
      <c r="AT37" s="653"/>
      <c r="AU37" s="653"/>
      <c r="AV37" s="653"/>
      <c r="AW37" s="653"/>
      <c r="AX37" s="653"/>
      <c r="AY37" s="653"/>
      <c r="AZ37" s="653"/>
      <c r="BA37" s="653"/>
      <c r="BB37" s="653"/>
      <c r="BC37" s="653"/>
    </row>
    <row r="38" s="645" customFormat="true" ht="20.25" hidden="false" customHeight="true" outlineLevel="0" collapsed="false">
      <c r="E38" s="644"/>
    </row>
    <row r="39" s="645" customFormat="true" ht="20.25" hidden="false" customHeight="true" outlineLevel="0" collapsed="false">
      <c r="A39" s="644"/>
      <c r="B39" s="644"/>
      <c r="C39" s="644"/>
      <c r="D39" s="652"/>
      <c r="E39" s="654"/>
      <c r="F39" s="654"/>
      <c r="G39" s="654"/>
      <c r="J39" s="654"/>
      <c r="K39" s="654"/>
      <c r="L39" s="654"/>
      <c r="R39" s="654"/>
      <c r="S39" s="654"/>
      <c r="T39" s="654"/>
      <c r="W39" s="654"/>
      <c r="X39" s="654"/>
      <c r="Y39" s="654"/>
    </row>
    <row r="40" s="645" customFormat="true" ht="20.25" hidden="false" customHeight="true" outlineLevel="0" collapsed="false">
      <c r="A40" s="644" t="s">
        <v>381</v>
      </c>
      <c r="B40" s="644"/>
      <c r="C40" s="644"/>
    </row>
    <row r="41" s="645" customFormat="true" ht="20.25" hidden="false" customHeight="true" outlineLevel="0" collapsed="false">
      <c r="A41" s="644" t="s">
        <v>382</v>
      </c>
      <c r="B41" s="644"/>
      <c r="C41" s="644"/>
    </row>
    <row r="42" s="645" customFormat="true" ht="20.25" hidden="false" customHeight="true" outlineLevel="0" collapsed="false">
      <c r="A42" s="655" t="s">
        <v>383</v>
      </c>
      <c r="D42" s="656"/>
      <c r="E42" s="657"/>
      <c r="F42" s="654"/>
      <c r="G42" s="654"/>
      <c r="H42" s="654"/>
      <c r="I42" s="654"/>
      <c r="K42" s="654"/>
      <c r="M42" s="654"/>
      <c r="N42" s="654"/>
      <c r="O42" s="654"/>
      <c r="P42" s="654"/>
      <c r="Q42" s="654"/>
      <c r="S42" s="654"/>
      <c r="U42" s="654"/>
      <c r="V42" s="654"/>
      <c r="X42" s="654"/>
      <c r="Z42" s="654"/>
      <c r="AA42" s="654"/>
      <c r="AB42" s="654"/>
      <c r="AC42" s="654"/>
      <c r="AD42" s="654"/>
      <c r="AF42" s="652"/>
      <c r="AH42" s="654"/>
      <c r="AM42" s="654"/>
    </row>
    <row r="43" s="645" customFormat="true" ht="20.25" hidden="false" customHeight="true" outlineLevel="0" collapsed="false">
      <c r="C43" s="655"/>
      <c r="D43" s="656"/>
      <c r="E43" s="657"/>
      <c r="F43" s="654"/>
      <c r="G43" s="654"/>
      <c r="H43" s="654"/>
      <c r="I43" s="654"/>
      <c r="K43" s="654"/>
      <c r="M43" s="654"/>
      <c r="N43" s="654"/>
      <c r="O43" s="654"/>
      <c r="P43" s="654"/>
      <c r="Q43" s="654"/>
      <c r="S43" s="654"/>
      <c r="U43" s="654"/>
      <c r="V43" s="654"/>
      <c r="X43" s="654"/>
      <c r="Z43" s="654"/>
      <c r="AA43" s="654"/>
      <c r="AB43" s="654"/>
      <c r="AC43" s="654"/>
      <c r="AD43" s="654"/>
      <c r="AF43" s="652"/>
      <c r="AH43" s="654"/>
      <c r="AM43" s="654"/>
    </row>
    <row r="44" s="645" customFormat="true" ht="20.25" hidden="false" customHeight="true" outlineLevel="0" collapsed="false">
      <c r="A44" s="644" t="s">
        <v>384</v>
      </c>
      <c r="B44" s="644"/>
    </row>
    <row r="45" s="645" customFormat="true" ht="20.25" hidden="false" customHeight="true" outlineLevel="0" collapsed="false"/>
    <row r="46" s="645" customFormat="true" ht="20.25" hidden="false" customHeight="true" outlineLevel="0" collapsed="false">
      <c r="A46" s="644" t="s">
        <v>385</v>
      </c>
      <c r="B46" s="644"/>
      <c r="C46" s="644"/>
    </row>
    <row r="47" s="645" customFormat="true" ht="20.25" hidden="false" customHeight="true" outlineLevel="0" collapsed="false">
      <c r="A47" s="644" t="s">
        <v>386</v>
      </c>
      <c r="B47" s="644"/>
      <c r="C47" s="644"/>
    </row>
    <row r="48" s="645" customFormat="true" ht="20.25" hidden="false" customHeight="true" outlineLevel="0" collapsed="false"/>
    <row r="49" s="645" customFormat="true" ht="20.25" hidden="false" customHeight="true" outlineLevel="0" collapsed="false">
      <c r="A49" s="644" t="s">
        <v>387</v>
      </c>
      <c r="B49" s="644"/>
      <c r="C49" s="644"/>
    </row>
    <row r="50" s="645" customFormat="true" ht="20.25" hidden="false" customHeight="true" outlineLevel="0" collapsed="false">
      <c r="A50" s="644" t="s">
        <v>388</v>
      </c>
      <c r="B50" s="644"/>
      <c r="C50" s="644"/>
    </row>
    <row r="51" s="645" customFormat="true" ht="20.25" hidden="false" customHeight="true" outlineLevel="0" collapsed="false">
      <c r="A51" s="644"/>
      <c r="B51" s="644"/>
      <c r="C51" s="644"/>
    </row>
    <row r="52" s="645" customFormat="true" ht="20.25" hidden="false" customHeight="true" outlineLevel="0" collapsed="false">
      <c r="A52" s="644" t="s">
        <v>389</v>
      </c>
      <c r="B52" s="644"/>
      <c r="C52" s="644"/>
    </row>
    <row r="53" s="645" customFormat="true" ht="20.25" hidden="false" customHeight="true" outlineLevel="0" collapsed="false">
      <c r="A53" s="644"/>
      <c r="B53" s="644"/>
      <c r="C53" s="644"/>
    </row>
    <row r="54" s="645" customFormat="true" ht="20.25" hidden="false" customHeight="true" outlineLevel="0" collapsed="false">
      <c r="A54" s="645" t="s">
        <v>390</v>
      </c>
      <c r="D54" s="658"/>
      <c r="E54" s="658"/>
      <c r="F54" s="658"/>
      <c r="G54" s="658"/>
      <c r="H54" s="658"/>
      <c r="I54" s="658"/>
      <c r="J54" s="658"/>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8"/>
      <c r="AK54" s="658"/>
      <c r="AL54" s="658"/>
      <c r="AM54" s="658"/>
      <c r="AN54" s="658"/>
      <c r="AO54" s="658"/>
      <c r="AP54" s="658"/>
      <c r="AQ54" s="658"/>
      <c r="AR54" s="658"/>
      <c r="AS54" s="658"/>
      <c r="AT54" s="658"/>
      <c r="AU54" s="658"/>
      <c r="AV54" s="658"/>
      <c r="AW54" s="658"/>
      <c r="AX54" s="658"/>
      <c r="AY54" s="658"/>
      <c r="AZ54" s="658"/>
      <c r="BA54" s="658"/>
      <c r="BB54" s="658"/>
      <c r="BC54" s="658"/>
    </row>
    <row r="55" s="645" customFormat="true" ht="20.25" hidden="false" customHeight="true" outlineLevel="0" collapsed="false">
      <c r="A55" s="645" t="s">
        <v>391</v>
      </c>
      <c r="D55" s="658"/>
      <c r="E55" s="658"/>
      <c r="F55" s="658"/>
      <c r="G55" s="658"/>
      <c r="H55" s="658"/>
      <c r="I55" s="658"/>
      <c r="J55" s="658"/>
      <c r="K55" s="658"/>
      <c r="L55" s="658"/>
      <c r="M55" s="658"/>
      <c r="N55" s="658"/>
      <c r="O55" s="658"/>
      <c r="P55" s="658"/>
      <c r="Q55" s="658"/>
      <c r="R55" s="658"/>
      <c r="S55" s="658"/>
      <c r="T55" s="658"/>
      <c r="U55" s="658"/>
      <c r="V55" s="658"/>
      <c r="W55" s="658"/>
      <c r="X55" s="658"/>
      <c r="Y55" s="658"/>
      <c r="Z55" s="658"/>
      <c r="AA55" s="658"/>
      <c r="AB55" s="658"/>
      <c r="AC55" s="658"/>
      <c r="AD55" s="658"/>
      <c r="AE55" s="658"/>
      <c r="AF55" s="658"/>
      <c r="AG55" s="658"/>
      <c r="AH55" s="658"/>
      <c r="AI55" s="658"/>
      <c r="AJ55" s="658"/>
      <c r="AK55" s="658"/>
      <c r="AL55" s="658"/>
      <c r="AM55" s="658"/>
      <c r="AN55" s="658"/>
      <c r="AO55" s="658"/>
      <c r="AP55" s="658"/>
      <c r="AQ55" s="658"/>
      <c r="AR55" s="658"/>
      <c r="AS55" s="658"/>
      <c r="AT55" s="658"/>
      <c r="AU55" s="658"/>
      <c r="AV55" s="658"/>
      <c r="AW55" s="658"/>
      <c r="AX55" s="658"/>
      <c r="AY55" s="658"/>
      <c r="AZ55" s="658"/>
      <c r="BA55" s="658"/>
      <c r="BB55" s="658"/>
      <c r="BC55" s="658"/>
    </row>
    <row r="56" s="645" customFormat="true" ht="20.25" hidden="false" customHeight="true" outlineLevel="0" collapsed="false">
      <c r="A56" s="645" t="s">
        <v>392</v>
      </c>
      <c r="D56" s="658"/>
      <c r="E56" s="658"/>
      <c r="F56" s="658"/>
      <c r="G56" s="658"/>
      <c r="H56" s="658"/>
      <c r="I56" s="658"/>
      <c r="J56" s="658"/>
      <c r="K56" s="658"/>
      <c r="L56" s="658"/>
      <c r="M56" s="658"/>
      <c r="N56" s="658"/>
      <c r="O56" s="658"/>
      <c r="P56" s="658"/>
      <c r="Q56" s="658"/>
      <c r="R56" s="658"/>
      <c r="S56" s="658"/>
      <c r="T56" s="658"/>
      <c r="U56" s="658"/>
      <c r="V56" s="658"/>
      <c r="W56" s="658"/>
      <c r="X56" s="658"/>
      <c r="Y56" s="658"/>
      <c r="Z56" s="658"/>
      <c r="AA56" s="658"/>
      <c r="AB56" s="658"/>
      <c r="AC56" s="658"/>
      <c r="AD56" s="658"/>
      <c r="AE56" s="658"/>
      <c r="AF56" s="658"/>
      <c r="AG56" s="658"/>
      <c r="AH56" s="658"/>
      <c r="AI56" s="658"/>
      <c r="AJ56" s="658"/>
      <c r="AK56" s="658"/>
      <c r="AL56" s="658"/>
      <c r="AM56" s="658"/>
      <c r="AN56" s="658"/>
      <c r="AO56" s="658"/>
      <c r="AP56" s="658"/>
      <c r="AQ56" s="658"/>
      <c r="AR56" s="658"/>
      <c r="AS56" s="658"/>
      <c r="AT56" s="658"/>
      <c r="AU56" s="658"/>
      <c r="AV56" s="658"/>
      <c r="AW56" s="658"/>
      <c r="AX56" s="658"/>
      <c r="AY56" s="658"/>
      <c r="AZ56" s="658"/>
      <c r="BA56" s="658"/>
      <c r="BB56" s="658"/>
      <c r="BC56" s="658"/>
    </row>
    <row r="57" s="645" customFormat="true" ht="20.25" hidden="false" customHeight="true" outlineLevel="0" collapsed="false">
      <c r="A57" s="644"/>
      <c r="B57" s="644"/>
      <c r="C57" s="644"/>
      <c r="D57" s="653"/>
      <c r="E57" s="653"/>
      <c r="F57" s="653"/>
      <c r="G57" s="653"/>
      <c r="H57" s="653"/>
      <c r="I57" s="653"/>
      <c r="J57" s="653"/>
      <c r="K57" s="653"/>
      <c r="L57" s="653"/>
      <c r="M57" s="653"/>
      <c r="N57" s="653"/>
      <c r="O57" s="653"/>
      <c r="P57" s="653"/>
      <c r="Q57" s="653"/>
      <c r="R57" s="653"/>
      <c r="S57" s="653"/>
      <c r="T57" s="653"/>
      <c r="U57" s="653"/>
      <c r="V57" s="653"/>
      <c r="W57" s="653"/>
      <c r="X57" s="653"/>
      <c r="Y57" s="653"/>
      <c r="Z57" s="653"/>
      <c r="AA57" s="653"/>
      <c r="AB57" s="653"/>
      <c r="AC57" s="653"/>
      <c r="AD57" s="653"/>
      <c r="AE57" s="653"/>
      <c r="AF57" s="653"/>
      <c r="AG57" s="653"/>
      <c r="AH57" s="653"/>
      <c r="AI57" s="653"/>
      <c r="AJ57" s="653"/>
      <c r="AK57" s="653"/>
      <c r="AL57" s="653"/>
      <c r="AM57" s="653"/>
      <c r="AN57" s="653"/>
      <c r="AO57" s="653"/>
      <c r="AP57" s="653"/>
      <c r="AQ57" s="653"/>
      <c r="AR57" s="653"/>
      <c r="AS57" s="653"/>
      <c r="AT57" s="653"/>
      <c r="AU57" s="653"/>
      <c r="AV57" s="653"/>
      <c r="AW57" s="653"/>
      <c r="AX57" s="653"/>
      <c r="AY57" s="653"/>
      <c r="AZ57" s="653"/>
      <c r="BA57" s="653"/>
      <c r="BB57" s="653"/>
      <c r="BC57" s="653"/>
    </row>
    <row r="58" s="645" customFormat="true" ht="20.25" hidden="false" customHeight="true" outlineLevel="0" collapsed="false">
      <c r="A58" s="645" t="s">
        <v>393</v>
      </c>
      <c r="C58" s="659"/>
      <c r="D58" s="652"/>
      <c r="E58" s="652"/>
    </row>
    <row r="59" s="645" customFormat="true" ht="20.25" hidden="false" customHeight="true" outlineLevel="0" collapsed="false">
      <c r="A59" s="660" t="s">
        <v>394</v>
      </c>
      <c r="C59" s="659"/>
      <c r="D59" s="652"/>
      <c r="E59" s="652"/>
    </row>
    <row r="60" s="645" customFormat="true" ht="20.25" hidden="false" customHeight="true" outlineLevel="0" collapsed="false">
      <c r="A60" s="659"/>
      <c r="B60" s="659"/>
      <c r="C60" s="659"/>
      <c r="D60" s="644"/>
      <c r="E60" s="644"/>
    </row>
    <row r="61" s="645" customFormat="true" ht="20.25" hidden="false" customHeight="true" outlineLevel="0" collapsed="false">
      <c r="A61" s="645" t="s">
        <v>395</v>
      </c>
      <c r="C61" s="659"/>
      <c r="D61" s="652"/>
      <c r="E61" s="652"/>
    </row>
    <row r="62" s="645" customFormat="true" ht="20.25" hidden="false" customHeight="true" outlineLevel="0" collapsed="false">
      <c r="A62" s="661" t="s">
        <v>396</v>
      </c>
      <c r="B62" s="659"/>
      <c r="C62" s="659"/>
      <c r="D62" s="644"/>
      <c r="E62" s="644"/>
    </row>
    <row r="63" s="645" customFormat="true" ht="20.25" hidden="false" customHeight="true" outlineLevel="0" collapsed="false">
      <c r="A63" s="662" t="s">
        <v>397</v>
      </c>
      <c r="B63" s="659"/>
      <c r="C63" s="659"/>
      <c r="D63" s="644"/>
      <c r="E63" s="644"/>
    </row>
    <row r="64" s="645" customFormat="true" ht="20.25" hidden="false" customHeight="true" outlineLevel="0" collapsed="false">
      <c r="A64" s="661" t="s">
        <v>398</v>
      </c>
      <c r="B64" s="659"/>
      <c r="C64" s="659"/>
      <c r="D64" s="644"/>
      <c r="E64" s="644"/>
    </row>
    <row r="65" s="645" customFormat="true" ht="20.25" hidden="false" customHeight="true" outlineLevel="0" collapsed="false">
      <c r="A65" s="662" t="s">
        <v>399</v>
      </c>
      <c r="B65" s="659"/>
      <c r="C65" s="659"/>
      <c r="D65" s="644"/>
      <c r="E65" s="644"/>
    </row>
    <row r="66" s="645" customFormat="true" ht="20.25" hidden="false" customHeight="true" outlineLevel="0" collapsed="false">
      <c r="A66" s="661" t="s">
        <v>400</v>
      </c>
      <c r="B66" s="659"/>
      <c r="C66" s="659"/>
      <c r="D66" s="644"/>
      <c r="E66" s="644"/>
    </row>
    <row r="67" s="645" customFormat="true" ht="20.25" hidden="false" customHeight="true" outlineLevel="0" collapsed="false">
      <c r="A67" s="661" t="s">
        <v>401</v>
      </c>
      <c r="B67" s="659"/>
      <c r="C67" s="659"/>
      <c r="D67" s="644"/>
      <c r="E67" s="644"/>
    </row>
    <row r="68" s="645" customFormat="true" ht="20.25" hidden="false" customHeight="true" outlineLevel="0" collapsed="false">
      <c r="A68" s="661" t="s">
        <v>402</v>
      </c>
      <c r="B68" s="659"/>
      <c r="C68" s="659"/>
      <c r="D68" s="644"/>
      <c r="E68" s="644"/>
    </row>
    <row r="69" s="645" customFormat="true" ht="20.25" hidden="false" customHeight="true" outlineLevel="0" collapsed="false">
      <c r="A69" s="659"/>
      <c r="B69" s="659"/>
      <c r="C69" s="659"/>
      <c r="D69" s="644"/>
      <c r="E69" s="644"/>
    </row>
    <row r="70" s="645" customFormat="true" ht="20.25" hidden="false" customHeight="true" outlineLevel="0" collapsed="false">
      <c r="A70" s="659"/>
      <c r="B70" s="659"/>
      <c r="C70" s="659"/>
      <c r="D70" s="644"/>
      <c r="E70" s="644"/>
    </row>
    <row r="71" s="645" customFormat="true" ht="20.25" hidden="false" customHeight="true" outlineLevel="0" collapsed="false">
      <c r="A71" s="659"/>
      <c r="B71" s="659"/>
      <c r="C71" s="659"/>
      <c r="D71" s="644"/>
      <c r="E71" s="644"/>
    </row>
    <row r="72" s="645" customFormat="true" ht="20.25" hidden="false" customHeight="true" outlineLevel="0" collapsed="false">
      <c r="A72" s="659"/>
      <c r="B72" s="659"/>
      <c r="C72" s="659"/>
      <c r="D72" s="644"/>
      <c r="E72" s="644"/>
    </row>
    <row r="73" customFormat="false" ht="20.25" hidden="false" customHeight="true" outlineLevel="0" collapsed="false"/>
    <row r="74" customFormat="false" ht="20.25" hidden="false" customHeight="tru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sheetData>
  <sheetProtection algorithmName="SHA-512" hashValue="MlMPFAMxFWErIempFNsZaKtN9GqPhnoskgNNthsCMJmkuOQZas544VUvRiWhthrLR6mRB+pMwNZwnlzi/GJ9qQ==" saltValue="N+0Ri84XiA8T1aIRPxwYOg==" spinCount="100000" sheet="true" objects="true" scenarios="true" selectLockedCells="true" selectUnlockedCells="true"/>
  <mergeCells count="1">
    <mergeCell ref="E4:J5"/>
  </mergeCells>
  <printOptions headings="false" gridLines="false" gridLinesSet="true" horizontalCentered="true" verticalCentered="false"/>
  <pageMargins left="0.708333333333333" right="0.708333333333333" top="0.747916666666667" bottom="0.15763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K42"/>
  <sheetViews>
    <sheetView showFormulas="false" showGridLines="true" showRowColHeaders="true" showZeros="true" rightToLeft="false" tabSelected="false" showOutlineSymbols="true" defaultGridColor="true" view="pageBreakPreview" topLeftCell="A1" colorId="64" zoomScale="100" zoomScaleNormal="85" zoomScalePageLayoutView="100" workbookViewId="0">
      <selection pane="topLeft" activeCell="R15" activeCellId="0" sqref="R15"/>
    </sheetView>
  </sheetViews>
  <sheetFormatPr defaultColWidth="10.00390625" defaultRowHeight="18.75" customHeight="false" zeroHeight="false" outlineLevelRow="0" outlineLevelCol="0"/>
  <cols>
    <col collapsed="false" customWidth="true" hidden="false" outlineLevel="0" max="1" min="1" style="663" width="2.22"/>
    <col collapsed="false" customWidth="true" hidden="false" outlineLevel="0" max="2" min="2" style="663" width="7.89"/>
    <col collapsed="false" customWidth="true" hidden="false" outlineLevel="0" max="11" min="3" style="663" width="45.11"/>
    <col collapsed="false" customWidth="false" hidden="false" outlineLevel="0" max="16384" min="12" style="663" width="10"/>
  </cols>
  <sheetData>
    <row r="1" customFormat="false" ht="19.7" hidden="false" customHeight="false" outlineLevel="0" collapsed="false">
      <c r="B1" s="663" t="s">
        <v>403</v>
      </c>
    </row>
    <row r="2" customFormat="false" ht="19.7" hidden="false" customHeight="false" outlineLevel="0" collapsed="false"/>
    <row r="3" customFormat="false" ht="19.7" hidden="false" customHeight="false" outlineLevel="0" collapsed="false">
      <c r="B3" s="664" t="s">
        <v>285</v>
      </c>
      <c r="C3" s="664" t="s">
        <v>404</v>
      </c>
    </row>
    <row r="4" customFormat="false" ht="19.7" hidden="false" customHeight="false" outlineLevel="0" collapsed="false">
      <c r="B4" s="664" t="n">
        <v>1</v>
      </c>
      <c r="C4" s="665" t="s">
        <v>275</v>
      </c>
    </row>
    <row r="5" customFormat="false" ht="19.7" hidden="false" customHeight="false" outlineLevel="0" collapsed="false">
      <c r="B5" s="664" t="n">
        <v>2</v>
      </c>
      <c r="C5" s="665"/>
    </row>
    <row r="6" customFormat="false" ht="19.7" hidden="false" customHeight="false" outlineLevel="0" collapsed="false">
      <c r="B6" s="664" t="n">
        <v>3</v>
      </c>
      <c r="C6" s="665"/>
    </row>
    <row r="7" customFormat="false" ht="19.7" hidden="false" customHeight="false" outlineLevel="0" collapsed="false">
      <c r="B7" s="664" t="n">
        <v>4</v>
      </c>
      <c r="C7" s="665"/>
    </row>
    <row r="8" customFormat="false" ht="19.7" hidden="false" customHeight="false" outlineLevel="0" collapsed="false">
      <c r="B8" s="664" t="n">
        <v>5</v>
      </c>
      <c r="C8" s="665"/>
    </row>
    <row r="9" customFormat="false" ht="19.7" hidden="false" customHeight="false" outlineLevel="0" collapsed="false"/>
    <row r="10" customFormat="false" ht="19.7" hidden="false" customHeight="false" outlineLevel="0" collapsed="false">
      <c r="B10" s="663" t="s">
        <v>405</v>
      </c>
    </row>
    <row r="11" customFormat="false" ht="19.7" hidden="false" customHeight="false" outlineLevel="0" collapsed="false"/>
    <row r="12" customFormat="false" ht="19.7" hidden="false" customHeight="false" outlineLevel="0" collapsed="false">
      <c r="B12" s="666" t="s">
        <v>374</v>
      </c>
      <c r="C12" s="667" t="s">
        <v>348</v>
      </c>
      <c r="D12" s="668" t="s">
        <v>328</v>
      </c>
      <c r="E12" s="669" t="s">
        <v>350</v>
      </c>
      <c r="F12" s="668" t="s">
        <v>50</v>
      </c>
      <c r="G12" s="670" t="s">
        <v>50</v>
      </c>
      <c r="H12" s="670" t="s">
        <v>50</v>
      </c>
      <c r="I12" s="670" t="s">
        <v>50</v>
      </c>
      <c r="J12" s="670" t="s">
        <v>50</v>
      </c>
      <c r="K12" s="671" t="s">
        <v>50</v>
      </c>
    </row>
    <row r="13" customFormat="false" ht="19.7" hidden="false" customHeight="false" outlineLevel="0" collapsed="false">
      <c r="B13" s="672" t="s">
        <v>406</v>
      </c>
      <c r="C13" s="673" t="s">
        <v>50</v>
      </c>
      <c r="D13" s="674" t="s">
        <v>351</v>
      </c>
      <c r="E13" s="675" t="s">
        <v>351</v>
      </c>
      <c r="F13" s="675"/>
      <c r="G13" s="676"/>
      <c r="H13" s="676"/>
      <c r="I13" s="676"/>
      <c r="J13" s="676"/>
      <c r="K13" s="677"/>
    </row>
    <row r="14" customFormat="false" ht="19.7" hidden="false" customHeight="false" outlineLevel="0" collapsed="false">
      <c r="B14" s="672"/>
      <c r="C14" s="678" t="s">
        <v>50</v>
      </c>
      <c r="D14" s="679" t="s">
        <v>407</v>
      </c>
      <c r="E14" s="680" t="s">
        <v>407</v>
      </c>
      <c r="F14" s="680"/>
      <c r="G14" s="665"/>
      <c r="H14" s="665"/>
      <c r="I14" s="665"/>
      <c r="J14" s="665"/>
      <c r="K14" s="681"/>
    </row>
    <row r="15" customFormat="false" ht="19.7" hidden="false" customHeight="false" outlineLevel="0" collapsed="false">
      <c r="B15" s="672"/>
      <c r="C15" s="678" t="s">
        <v>50</v>
      </c>
      <c r="D15" s="682" t="s">
        <v>408</v>
      </c>
      <c r="E15" s="683" t="s">
        <v>408</v>
      </c>
      <c r="F15" s="683"/>
      <c r="G15" s="665"/>
      <c r="H15" s="665"/>
      <c r="I15" s="665"/>
      <c r="J15" s="665"/>
      <c r="K15" s="681"/>
    </row>
    <row r="16" customFormat="false" ht="19.7" hidden="false" customHeight="false" outlineLevel="0" collapsed="false">
      <c r="B16" s="672"/>
      <c r="C16" s="678" t="s">
        <v>50</v>
      </c>
      <c r="D16" s="682" t="s">
        <v>353</v>
      </c>
      <c r="E16" s="683" t="s">
        <v>353</v>
      </c>
      <c r="F16" s="683"/>
      <c r="G16" s="665"/>
      <c r="H16" s="665"/>
      <c r="I16" s="665"/>
      <c r="J16" s="665"/>
      <c r="K16" s="681"/>
    </row>
    <row r="17" customFormat="false" ht="19.7" hidden="false" customHeight="false" outlineLevel="0" collapsed="false">
      <c r="B17" s="672"/>
      <c r="C17" s="678" t="s">
        <v>50</v>
      </c>
      <c r="D17" s="682" t="s">
        <v>409</v>
      </c>
      <c r="E17" s="683" t="s">
        <v>355</v>
      </c>
      <c r="F17" s="683"/>
      <c r="G17" s="665"/>
      <c r="H17" s="665"/>
      <c r="I17" s="665"/>
      <c r="J17" s="665"/>
      <c r="K17" s="681"/>
    </row>
    <row r="18" customFormat="false" ht="19.7" hidden="false" customHeight="false" outlineLevel="0" collapsed="false">
      <c r="B18" s="672"/>
      <c r="C18" s="678" t="s">
        <v>50</v>
      </c>
      <c r="D18" s="682" t="s">
        <v>410</v>
      </c>
      <c r="E18" s="683" t="s">
        <v>411</v>
      </c>
      <c r="F18" s="683"/>
      <c r="G18" s="665"/>
      <c r="H18" s="665"/>
      <c r="I18" s="665"/>
      <c r="J18" s="665"/>
      <c r="K18" s="681"/>
    </row>
    <row r="19" customFormat="false" ht="19.7" hidden="false" customHeight="false" outlineLevel="0" collapsed="false">
      <c r="B19" s="672"/>
      <c r="C19" s="678" t="s">
        <v>50</v>
      </c>
      <c r="D19" s="682" t="s">
        <v>412</v>
      </c>
      <c r="E19" s="683" t="s">
        <v>409</v>
      </c>
      <c r="F19" s="683"/>
      <c r="G19" s="665"/>
      <c r="H19" s="665"/>
      <c r="I19" s="665"/>
      <c r="J19" s="665"/>
      <c r="K19" s="681"/>
    </row>
    <row r="20" customFormat="false" ht="19.7" hidden="false" customHeight="false" outlineLevel="0" collapsed="false">
      <c r="B20" s="672"/>
      <c r="C20" s="678" t="s">
        <v>50</v>
      </c>
      <c r="D20" s="682" t="s">
        <v>50</v>
      </c>
      <c r="E20" s="683" t="s">
        <v>410</v>
      </c>
      <c r="F20" s="683"/>
      <c r="G20" s="665"/>
      <c r="H20" s="665"/>
      <c r="I20" s="665"/>
      <c r="J20" s="665"/>
      <c r="K20" s="681"/>
    </row>
    <row r="21" customFormat="false" ht="19.7" hidden="false" customHeight="false" outlineLevel="0" collapsed="false">
      <c r="B21" s="672"/>
      <c r="C21" s="678" t="s">
        <v>50</v>
      </c>
      <c r="D21" s="682" t="s">
        <v>50</v>
      </c>
      <c r="E21" s="683" t="s">
        <v>413</v>
      </c>
      <c r="F21" s="683"/>
      <c r="G21" s="665"/>
      <c r="H21" s="665"/>
      <c r="I21" s="665"/>
      <c r="J21" s="665"/>
      <c r="K21" s="681"/>
    </row>
    <row r="22" customFormat="false" ht="19.7" hidden="false" customHeight="false" outlineLevel="0" collapsed="false">
      <c r="B22" s="672"/>
      <c r="C22" s="678" t="s">
        <v>50</v>
      </c>
      <c r="D22" s="683" t="s">
        <v>50</v>
      </c>
      <c r="E22" s="683" t="s">
        <v>50</v>
      </c>
      <c r="F22" s="683"/>
      <c r="G22" s="665"/>
      <c r="H22" s="665"/>
      <c r="I22" s="665"/>
      <c r="J22" s="665"/>
      <c r="K22" s="681"/>
    </row>
    <row r="23" customFormat="false" ht="19.7" hidden="false" customHeight="false" outlineLevel="0" collapsed="false">
      <c r="B23" s="672"/>
      <c r="C23" s="678" t="s">
        <v>50</v>
      </c>
      <c r="D23" s="683" t="s">
        <v>50</v>
      </c>
      <c r="E23" s="683" t="s">
        <v>50</v>
      </c>
      <c r="F23" s="683"/>
      <c r="G23" s="665"/>
      <c r="H23" s="665"/>
      <c r="I23" s="665"/>
      <c r="J23" s="665"/>
      <c r="K23" s="681"/>
    </row>
    <row r="24" customFormat="false" ht="19.7" hidden="false" customHeight="false" outlineLevel="0" collapsed="false">
      <c r="B24" s="672"/>
      <c r="C24" s="678" t="s">
        <v>50</v>
      </c>
      <c r="D24" s="683" t="s">
        <v>50</v>
      </c>
      <c r="E24" s="683" t="s">
        <v>50</v>
      </c>
      <c r="F24" s="683"/>
      <c r="G24" s="665"/>
      <c r="H24" s="665"/>
      <c r="I24" s="665"/>
      <c r="J24" s="665"/>
      <c r="K24" s="681"/>
    </row>
    <row r="25" customFormat="false" ht="19.7" hidden="false" customHeight="false" outlineLevel="0" collapsed="false">
      <c r="B25" s="672"/>
      <c r="C25" s="684" t="s">
        <v>50</v>
      </c>
      <c r="D25" s="685" t="s">
        <v>50</v>
      </c>
      <c r="E25" s="686" t="s">
        <v>50</v>
      </c>
      <c r="F25" s="686"/>
      <c r="G25" s="685"/>
      <c r="H25" s="685"/>
      <c r="I25" s="685"/>
      <c r="J25" s="685"/>
      <c r="K25" s="687"/>
    </row>
    <row r="26" customFormat="false" ht="19.7" hidden="false" customHeight="false" outlineLevel="0" collapsed="false"/>
    <row r="27" customFormat="false" ht="19.7" hidden="false" customHeight="false" outlineLevel="0" collapsed="false"/>
    <row r="28" customFormat="false" ht="19.7" hidden="false" customHeight="false" outlineLevel="0" collapsed="false">
      <c r="C28" s="663" t="s">
        <v>414</v>
      </c>
    </row>
    <row r="29" customFormat="false" ht="19.7" hidden="false" customHeight="false" outlineLevel="0" collapsed="false">
      <c r="C29" s="663" t="s">
        <v>415</v>
      </c>
    </row>
    <row r="30" customFormat="false" ht="19.7" hidden="false" customHeight="false" outlineLevel="0" collapsed="false">
      <c r="C30" s="663" t="s">
        <v>416</v>
      </c>
    </row>
    <row r="31" customFormat="false" ht="19.7" hidden="false" customHeight="false" outlineLevel="0" collapsed="false">
      <c r="C31" s="663" t="s">
        <v>417</v>
      </c>
    </row>
    <row r="32" customFormat="false" ht="19.7" hidden="false" customHeight="false" outlineLevel="0" collapsed="false">
      <c r="C32" s="663" t="s">
        <v>418</v>
      </c>
    </row>
    <row r="33" customFormat="false" ht="19.7" hidden="false" customHeight="false" outlineLevel="0" collapsed="false">
      <c r="C33" s="663" t="s">
        <v>419</v>
      </c>
    </row>
    <row r="34" customFormat="false" ht="19.7" hidden="false" customHeight="false" outlineLevel="0" collapsed="false">
      <c r="C34" s="663" t="s">
        <v>420</v>
      </c>
    </row>
    <row r="35" customFormat="false" ht="19.7" hidden="false" customHeight="false" outlineLevel="0" collapsed="false">
      <c r="C35" s="663" t="s">
        <v>421</v>
      </c>
    </row>
    <row r="36" customFormat="false" ht="19.7" hidden="false" customHeight="false" outlineLevel="0" collapsed="false"/>
    <row r="37" customFormat="false" ht="19.7" hidden="false" customHeight="false" outlineLevel="0" collapsed="false">
      <c r="C37" s="663" t="s">
        <v>422</v>
      </c>
    </row>
    <row r="38" customFormat="false" ht="19.7" hidden="false" customHeight="false" outlineLevel="0" collapsed="false">
      <c r="C38" s="663" t="s">
        <v>423</v>
      </c>
    </row>
    <row r="39" customFormat="false" ht="19.7" hidden="false" customHeight="false" outlineLevel="0" collapsed="false">
      <c r="C39" s="663" t="s">
        <v>424</v>
      </c>
    </row>
    <row r="40" customFormat="false" ht="19.7" hidden="false" customHeight="false" outlineLevel="0" collapsed="false">
      <c r="C40" s="663" t="s">
        <v>425</v>
      </c>
    </row>
    <row r="41" customFormat="false" ht="19.7" hidden="false" customHeight="false" outlineLevel="0" collapsed="false">
      <c r="C41" s="663" t="s">
        <v>426</v>
      </c>
    </row>
    <row r="42" customFormat="false" ht="19.7" hidden="false" customHeight="false" outlineLevel="0" collapsed="false">
      <c r="C42" s="663" t="s">
        <v>427</v>
      </c>
    </row>
  </sheetData>
  <sheetProtection algorithmName="SHA-512" hashValue="S6gxycHya30Gyh8qW8I4rvv9f+R22Rec8iIBpClGcOcfIrJ8+SKHufrOErvCSVr+nGNi2Z/a02qNeMt2QkElOg==" saltValue="N2vizXuFr8sDhqY8tHi4zA==" spinCount="100000" sheet="true" objects="true" scenarios="true" selectLockedCells="true" selectUnlockedCells="true"/>
  <mergeCells count="1">
    <mergeCell ref="B13:B2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2.75" customHeight="false" zeroHeight="false" outlineLevelRow="0" outlineLevelCol="0"/>
  <cols>
    <col collapsed="false" customWidth="true" hidden="false" outlineLevel="0" max="1" min="1" style="332" width="3.11"/>
    <col collapsed="false" customWidth="true" hidden="false" outlineLevel="0" max="2" min="2" style="332" width="4.22"/>
    <col collapsed="false" customWidth="true" hidden="false" outlineLevel="0" max="3" min="3" style="332" width="3.33"/>
    <col collapsed="false" customWidth="true" hidden="false" outlineLevel="0" max="4" min="4" style="332" width="0.44"/>
    <col collapsed="false" customWidth="true" hidden="false" outlineLevel="0" max="39" min="5" style="332" width="3.11"/>
    <col collapsed="false" customWidth="false" hidden="false" outlineLevel="0" max="40" min="40" style="329" width="9"/>
    <col collapsed="false" customWidth="false" hidden="false" outlineLevel="0" max="16384" min="41" style="332" width="9"/>
  </cols>
  <sheetData>
    <row r="1" s="166" customFormat="true" ht="13.8" hidden="false" customHeight="false" outlineLevel="0" collapsed="false">
      <c r="AN1" s="231"/>
    </row>
    <row r="2" s="166" customFormat="true" ht="13.8" hidden="false" customHeight="false" outlineLevel="0" collapsed="false">
      <c r="B2" s="231" t="s">
        <v>428</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row>
    <row r="3" s="166" customFormat="true" ht="14.25" hidden="false" customHeight="true" outlineLevel="0" collapsed="false">
      <c r="Z3" s="688" t="s">
        <v>33</v>
      </c>
      <c r="AA3" s="688"/>
      <c r="AB3" s="688"/>
      <c r="AC3" s="688"/>
      <c r="AD3" s="688"/>
      <c r="AE3" s="356"/>
      <c r="AF3" s="356"/>
      <c r="AG3" s="356"/>
      <c r="AH3" s="356"/>
      <c r="AI3" s="356"/>
      <c r="AJ3" s="356"/>
      <c r="AK3" s="356"/>
      <c r="AL3" s="356"/>
      <c r="AM3" s="689"/>
      <c r="AN3" s="231"/>
    </row>
    <row r="4" s="166" customFormat="true" ht="13.8" hidden="false" customHeight="false" outlineLevel="0" collapsed="false">
      <c r="AN4" s="229"/>
    </row>
    <row r="5" s="166" customFormat="true" ht="13.8" hidden="false" customHeight="false" outlineLevel="0" collapsed="false">
      <c r="B5" s="335" t="s">
        <v>429</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row>
    <row r="6" s="166" customFormat="true" ht="13.5" hidden="false" customHeight="true" outlineLevel="0" collapsed="false">
      <c r="AC6" s="231"/>
      <c r="AD6" s="334"/>
      <c r="AE6" s="334" t="s">
        <v>430</v>
      </c>
      <c r="AH6" s="166" t="s">
        <v>36</v>
      </c>
      <c r="AJ6" s="166" t="s">
        <v>37</v>
      </c>
      <c r="AL6" s="166" t="s">
        <v>38</v>
      </c>
    </row>
    <row r="7" s="166" customFormat="true" ht="13.8" hidden="false" customHeight="false" outlineLevel="0" collapsed="false">
      <c r="B7" s="335" t="s">
        <v>431</v>
      </c>
      <c r="C7" s="335"/>
      <c r="D7" s="335"/>
      <c r="E7" s="335"/>
      <c r="F7" s="335"/>
      <c r="G7" s="335"/>
      <c r="H7" s="335"/>
      <c r="I7" s="335"/>
      <c r="J7" s="335"/>
      <c r="K7" s="245"/>
      <c r="L7" s="245"/>
      <c r="M7" s="245"/>
      <c r="N7" s="245"/>
      <c r="O7" s="245"/>
      <c r="P7" s="245"/>
      <c r="Q7" s="245"/>
      <c r="R7" s="245"/>
      <c r="S7" s="245"/>
      <c r="T7" s="245"/>
    </row>
    <row r="8" s="166" customFormat="true" ht="13.8" hidden="false" customHeight="false" outlineLevel="0" collapsed="false">
      <c r="AC8" s="231" t="s">
        <v>432</v>
      </c>
    </row>
    <row r="9" s="166" customFormat="true" ht="13.8" hidden="false" customHeight="false" outlineLevel="0" collapsed="false">
      <c r="C9" s="231" t="s">
        <v>433</v>
      </c>
      <c r="D9" s="231"/>
    </row>
    <row r="10" s="166" customFormat="true" ht="6.75" hidden="false" customHeight="true" outlineLevel="0" collapsed="false">
      <c r="C10" s="231"/>
      <c r="D10" s="231"/>
    </row>
    <row r="11" s="166" customFormat="true" ht="14.25" hidden="false" customHeight="true" outlineLevel="0" collapsed="false">
      <c r="B11" s="690" t="s">
        <v>45</v>
      </c>
      <c r="C11" s="691" t="s">
        <v>46</v>
      </c>
      <c r="D11" s="691"/>
      <c r="E11" s="691"/>
      <c r="F11" s="691"/>
      <c r="G11" s="691"/>
      <c r="H11" s="691"/>
      <c r="I11" s="691"/>
      <c r="J11" s="691"/>
      <c r="K11" s="691"/>
      <c r="L11" s="692"/>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4"/>
    </row>
    <row r="12" s="166" customFormat="true" ht="14.25" hidden="false" customHeight="true" outlineLevel="0" collapsed="false">
      <c r="B12" s="690"/>
      <c r="C12" s="695" t="s">
        <v>47</v>
      </c>
      <c r="D12" s="695"/>
      <c r="E12" s="695"/>
      <c r="F12" s="695"/>
      <c r="G12" s="695"/>
      <c r="H12" s="695"/>
      <c r="I12" s="695"/>
      <c r="J12" s="695"/>
      <c r="K12" s="695"/>
      <c r="L12" s="696"/>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697"/>
    </row>
    <row r="13" s="166" customFormat="true" ht="13.5" hidden="false" customHeight="true" outlineLevel="0" collapsed="false">
      <c r="B13" s="690"/>
      <c r="C13" s="698" t="s">
        <v>48</v>
      </c>
      <c r="D13" s="698"/>
      <c r="E13" s="698"/>
      <c r="F13" s="698"/>
      <c r="G13" s="698"/>
      <c r="H13" s="698"/>
      <c r="I13" s="698"/>
      <c r="J13" s="698"/>
      <c r="K13" s="698"/>
      <c r="L13" s="699" t="s">
        <v>434</v>
      </c>
      <c r="M13" s="699"/>
      <c r="N13" s="699"/>
      <c r="O13" s="699"/>
      <c r="P13" s="699"/>
      <c r="Q13" s="699"/>
      <c r="R13" s="699"/>
      <c r="S13" s="699"/>
      <c r="T13" s="699"/>
      <c r="U13" s="699"/>
      <c r="V13" s="699"/>
      <c r="W13" s="699"/>
      <c r="X13" s="699"/>
      <c r="Y13" s="699"/>
      <c r="Z13" s="699"/>
      <c r="AA13" s="699"/>
      <c r="AB13" s="699"/>
      <c r="AC13" s="699"/>
      <c r="AD13" s="699"/>
      <c r="AE13" s="699"/>
      <c r="AF13" s="699"/>
      <c r="AG13" s="699"/>
      <c r="AH13" s="699"/>
      <c r="AI13" s="699"/>
      <c r="AJ13" s="699"/>
      <c r="AK13" s="699"/>
      <c r="AL13" s="699"/>
    </row>
    <row r="14" s="166" customFormat="true" ht="13.8" hidden="false" customHeight="true" outlineLevel="0" collapsed="false">
      <c r="B14" s="690"/>
      <c r="C14" s="698"/>
      <c r="D14" s="698"/>
      <c r="E14" s="698"/>
      <c r="F14" s="698"/>
      <c r="G14" s="698"/>
      <c r="H14" s="698"/>
      <c r="I14" s="698"/>
      <c r="J14" s="698"/>
      <c r="K14" s="698"/>
      <c r="L14" s="700" t="s">
        <v>435</v>
      </c>
      <c r="M14" s="700"/>
      <c r="N14" s="700"/>
      <c r="O14" s="700"/>
      <c r="P14" s="700"/>
      <c r="Q14" s="700"/>
      <c r="R14" s="700"/>
      <c r="S14" s="700"/>
      <c r="T14" s="700"/>
      <c r="U14" s="700"/>
      <c r="V14" s="700"/>
      <c r="W14" s="700"/>
      <c r="X14" s="700"/>
      <c r="Y14" s="700"/>
      <c r="Z14" s="700"/>
      <c r="AA14" s="700"/>
      <c r="AB14" s="700"/>
      <c r="AC14" s="700"/>
      <c r="AD14" s="700"/>
      <c r="AE14" s="700"/>
      <c r="AF14" s="700"/>
      <c r="AG14" s="700"/>
      <c r="AH14" s="700"/>
      <c r="AI14" s="700"/>
      <c r="AJ14" s="700"/>
      <c r="AK14" s="700"/>
      <c r="AL14" s="700"/>
    </row>
    <row r="15" s="166" customFormat="true" ht="13.8" hidden="false" customHeight="true" outlineLevel="0" collapsed="false">
      <c r="B15" s="690"/>
      <c r="C15" s="698"/>
      <c r="D15" s="698"/>
      <c r="E15" s="698"/>
      <c r="F15" s="698"/>
      <c r="G15" s="698"/>
      <c r="H15" s="698"/>
      <c r="I15" s="698"/>
      <c r="J15" s="698"/>
      <c r="K15" s="698"/>
      <c r="L15" s="701" t="s">
        <v>55</v>
      </c>
      <c r="M15" s="701"/>
      <c r="N15" s="701"/>
      <c r="O15" s="701"/>
      <c r="P15" s="701"/>
      <c r="Q15" s="701"/>
      <c r="R15" s="701"/>
      <c r="S15" s="701"/>
      <c r="T15" s="701"/>
      <c r="U15" s="701"/>
      <c r="V15" s="701"/>
      <c r="W15" s="701"/>
      <c r="X15" s="701"/>
      <c r="Y15" s="701"/>
      <c r="Z15" s="701"/>
      <c r="AA15" s="701"/>
      <c r="AB15" s="701"/>
      <c r="AC15" s="701"/>
      <c r="AD15" s="701"/>
      <c r="AE15" s="701"/>
      <c r="AF15" s="701"/>
      <c r="AG15" s="701"/>
      <c r="AH15" s="701"/>
      <c r="AI15" s="701"/>
      <c r="AJ15" s="701"/>
      <c r="AK15" s="701"/>
      <c r="AL15" s="701"/>
    </row>
    <row r="16" s="166" customFormat="true" ht="14.25" hidden="false" customHeight="true" outlineLevel="0" collapsed="false">
      <c r="B16" s="690"/>
      <c r="C16" s="698" t="s">
        <v>56</v>
      </c>
      <c r="D16" s="698"/>
      <c r="E16" s="698"/>
      <c r="F16" s="698"/>
      <c r="G16" s="698"/>
      <c r="H16" s="698"/>
      <c r="I16" s="698"/>
      <c r="J16" s="698"/>
      <c r="K16" s="698"/>
      <c r="L16" s="688" t="s">
        <v>57</v>
      </c>
      <c r="M16" s="688"/>
      <c r="N16" s="688"/>
      <c r="O16" s="688"/>
      <c r="P16" s="688"/>
      <c r="Q16" s="702"/>
      <c r="R16" s="703"/>
      <c r="S16" s="703"/>
      <c r="T16" s="703"/>
      <c r="U16" s="703"/>
      <c r="V16" s="703"/>
      <c r="W16" s="703"/>
      <c r="X16" s="703"/>
      <c r="Y16" s="704"/>
      <c r="Z16" s="705" t="s">
        <v>58</v>
      </c>
      <c r="AA16" s="705"/>
      <c r="AB16" s="705"/>
      <c r="AC16" s="705"/>
      <c r="AD16" s="705"/>
      <c r="AE16" s="706"/>
      <c r="AF16" s="707"/>
      <c r="AG16" s="693"/>
      <c r="AH16" s="693"/>
      <c r="AI16" s="693"/>
      <c r="AJ16" s="708"/>
      <c r="AK16" s="708"/>
      <c r="AL16" s="708"/>
    </row>
    <row r="17" s="332" customFormat="true" ht="14.25" hidden="false" customHeight="true" outlineLevel="0" collapsed="false">
      <c r="B17" s="690"/>
      <c r="C17" s="709" t="s">
        <v>436</v>
      </c>
      <c r="D17" s="709"/>
      <c r="E17" s="709"/>
      <c r="F17" s="709"/>
      <c r="G17" s="709"/>
      <c r="H17" s="709"/>
      <c r="I17" s="709"/>
      <c r="J17" s="709"/>
      <c r="K17" s="709"/>
      <c r="L17" s="710"/>
      <c r="M17" s="710"/>
      <c r="N17" s="710"/>
      <c r="O17" s="710"/>
      <c r="P17" s="710"/>
      <c r="Q17" s="710"/>
      <c r="R17" s="710"/>
      <c r="S17" s="710"/>
      <c r="U17" s="688" t="s">
        <v>60</v>
      </c>
      <c r="V17" s="688"/>
      <c r="W17" s="688"/>
      <c r="X17" s="688"/>
      <c r="Y17" s="688"/>
      <c r="Z17" s="711"/>
      <c r="AA17" s="712"/>
      <c r="AB17" s="712"/>
      <c r="AC17" s="712"/>
      <c r="AD17" s="712"/>
      <c r="AE17" s="712"/>
      <c r="AF17" s="712"/>
      <c r="AG17" s="712"/>
      <c r="AH17" s="712"/>
      <c r="AI17" s="712"/>
      <c r="AJ17" s="712"/>
      <c r="AK17" s="712"/>
      <c r="AL17" s="340"/>
    </row>
    <row r="18" s="332" customFormat="true" ht="14.25" hidden="false" customHeight="true" outlineLevel="0" collapsed="false">
      <c r="B18" s="690"/>
      <c r="C18" s="713" t="s">
        <v>61</v>
      </c>
      <c r="D18" s="713"/>
      <c r="E18" s="713"/>
      <c r="F18" s="713"/>
      <c r="G18" s="713"/>
      <c r="H18" s="713"/>
      <c r="I18" s="713"/>
      <c r="J18" s="713"/>
      <c r="K18" s="713"/>
      <c r="L18" s="688" t="s">
        <v>62</v>
      </c>
      <c r="M18" s="688"/>
      <c r="N18" s="688"/>
      <c r="O18" s="688"/>
      <c r="P18" s="688"/>
      <c r="Q18" s="714"/>
      <c r="R18" s="715"/>
      <c r="S18" s="715"/>
      <c r="T18" s="715"/>
      <c r="U18" s="715"/>
      <c r="V18" s="715"/>
      <c r="W18" s="715"/>
      <c r="X18" s="715"/>
      <c r="Y18" s="716"/>
      <c r="Z18" s="717" t="s">
        <v>63</v>
      </c>
      <c r="AA18" s="717"/>
      <c r="AB18" s="717"/>
      <c r="AC18" s="717"/>
      <c r="AD18" s="717"/>
      <c r="AE18" s="718"/>
      <c r="AF18" s="339"/>
      <c r="AG18" s="339"/>
      <c r="AH18" s="339"/>
      <c r="AI18" s="339"/>
      <c r="AJ18" s="339"/>
      <c r="AK18" s="339"/>
      <c r="AL18" s="340"/>
    </row>
    <row r="19" s="332" customFormat="true" ht="13.5" hidden="false" customHeight="true" outlineLevel="0" collapsed="false">
      <c r="B19" s="690"/>
      <c r="C19" s="719" t="s">
        <v>64</v>
      </c>
      <c r="D19" s="719"/>
      <c r="E19" s="719"/>
      <c r="F19" s="719"/>
      <c r="G19" s="719"/>
      <c r="H19" s="719"/>
      <c r="I19" s="719"/>
      <c r="J19" s="719"/>
      <c r="K19" s="719"/>
      <c r="L19" s="699" t="s">
        <v>434</v>
      </c>
      <c r="M19" s="699"/>
      <c r="N19" s="699"/>
      <c r="O19" s="699"/>
      <c r="P19" s="699"/>
      <c r="Q19" s="699"/>
      <c r="R19" s="699"/>
      <c r="S19" s="699"/>
      <c r="T19" s="699"/>
      <c r="U19" s="699"/>
      <c r="V19" s="699"/>
      <c r="W19" s="699"/>
      <c r="X19" s="699"/>
      <c r="Y19" s="699"/>
      <c r="Z19" s="699"/>
      <c r="AA19" s="699"/>
      <c r="AB19" s="699"/>
      <c r="AC19" s="699"/>
      <c r="AD19" s="699"/>
      <c r="AE19" s="699"/>
      <c r="AF19" s="699"/>
      <c r="AG19" s="699"/>
      <c r="AH19" s="699"/>
      <c r="AI19" s="699"/>
      <c r="AJ19" s="699"/>
      <c r="AK19" s="699"/>
      <c r="AL19" s="699"/>
    </row>
    <row r="20" s="332" customFormat="true" ht="14.25" hidden="false" customHeight="true" outlineLevel="0" collapsed="false">
      <c r="B20" s="690"/>
      <c r="C20" s="719"/>
      <c r="D20" s="719"/>
      <c r="E20" s="719"/>
      <c r="F20" s="719"/>
      <c r="G20" s="719"/>
      <c r="H20" s="719"/>
      <c r="I20" s="719"/>
      <c r="J20" s="719"/>
      <c r="K20" s="719"/>
      <c r="L20" s="700" t="s">
        <v>435</v>
      </c>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0"/>
      <c r="AJ20" s="700"/>
      <c r="AK20" s="700"/>
      <c r="AL20" s="700"/>
    </row>
    <row r="21" s="332" customFormat="true" ht="13.8" hidden="false" customHeight="false" outlineLevel="0" collapsed="false">
      <c r="B21" s="690"/>
      <c r="C21" s="719"/>
      <c r="D21" s="719"/>
      <c r="E21" s="719"/>
      <c r="F21" s="719"/>
      <c r="G21" s="719"/>
      <c r="H21" s="719"/>
      <c r="I21" s="719"/>
      <c r="J21" s="719"/>
      <c r="K21" s="719"/>
      <c r="L21" s="720"/>
      <c r="M21" s="720"/>
      <c r="N21" s="720"/>
      <c r="O21" s="720"/>
      <c r="P21" s="720"/>
      <c r="Q21" s="720"/>
      <c r="R21" s="720"/>
      <c r="S21" s="720"/>
      <c r="T21" s="720"/>
      <c r="U21" s="720"/>
      <c r="V21" s="720"/>
      <c r="W21" s="720"/>
      <c r="X21" s="720"/>
      <c r="Y21" s="720"/>
      <c r="Z21" s="720"/>
      <c r="AA21" s="720"/>
      <c r="AB21" s="720"/>
      <c r="AC21" s="720"/>
      <c r="AD21" s="720"/>
      <c r="AE21" s="720"/>
      <c r="AF21" s="720"/>
      <c r="AG21" s="720"/>
      <c r="AH21" s="720"/>
      <c r="AI21" s="720"/>
      <c r="AJ21" s="720"/>
      <c r="AK21" s="720"/>
      <c r="AL21" s="720"/>
    </row>
    <row r="22" s="332" customFormat="true" ht="13.5" hidden="false" customHeight="true" outlineLevel="0" collapsed="false">
      <c r="B22" s="721" t="s">
        <v>437</v>
      </c>
      <c r="C22" s="698" t="s">
        <v>438</v>
      </c>
      <c r="D22" s="698"/>
      <c r="E22" s="698"/>
      <c r="F22" s="698"/>
      <c r="G22" s="698"/>
      <c r="H22" s="698"/>
      <c r="I22" s="698"/>
      <c r="J22" s="698"/>
      <c r="K22" s="698"/>
      <c r="L22" s="699" t="s">
        <v>434</v>
      </c>
      <c r="M22" s="699"/>
      <c r="N22" s="699"/>
      <c r="O22" s="699"/>
      <c r="P22" s="699"/>
      <c r="Q22" s="699"/>
      <c r="R22" s="699"/>
      <c r="S22" s="699"/>
      <c r="T22" s="699"/>
      <c r="U22" s="699"/>
      <c r="V22" s="699"/>
      <c r="W22" s="699"/>
      <c r="X22" s="699"/>
      <c r="Y22" s="699"/>
      <c r="Z22" s="699"/>
      <c r="AA22" s="699"/>
      <c r="AB22" s="699"/>
      <c r="AC22" s="699"/>
      <c r="AD22" s="699"/>
      <c r="AE22" s="699"/>
      <c r="AF22" s="699"/>
      <c r="AG22" s="699"/>
      <c r="AH22" s="699"/>
      <c r="AI22" s="699"/>
      <c r="AJ22" s="699"/>
      <c r="AK22" s="699"/>
      <c r="AL22" s="699"/>
    </row>
    <row r="23" s="332" customFormat="true" ht="14.25" hidden="false" customHeight="true" outlineLevel="0" collapsed="false">
      <c r="B23" s="721"/>
      <c r="C23" s="698"/>
      <c r="D23" s="698"/>
      <c r="E23" s="698"/>
      <c r="F23" s="698"/>
      <c r="G23" s="698"/>
      <c r="H23" s="698"/>
      <c r="I23" s="698"/>
      <c r="J23" s="698"/>
      <c r="K23" s="698"/>
      <c r="L23" s="700" t="s">
        <v>435</v>
      </c>
      <c r="M23" s="700"/>
      <c r="N23" s="700"/>
      <c r="O23" s="700"/>
      <c r="P23" s="700"/>
      <c r="Q23" s="700"/>
      <c r="R23" s="700"/>
      <c r="S23" s="700"/>
      <c r="T23" s="700"/>
      <c r="U23" s="700"/>
      <c r="V23" s="700"/>
      <c r="W23" s="700"/>
      <c r="X23" s="700"/>
      <c r="Y23" s="700"/>
      <c r="Z23" s="700"/>
      <c r="AA23" s="700"/>
      <c r="AB23" s="700"/>
      <c r="AC23" s="700"/>
      <c r="AD23" s="700"/>
      <c r="AE23" s="700"/>
      <c r="AF23" s="700"/>
      <c r="AG23" s="700"/>
      <c r="AH23" s="700"/>
      <c r="AI23" s="700"/>
      <c r="AJ23" s="700"/>
      <c r="AK23" s="700"/>
      <c r="AL23" s="700"/>
    </row>
    <row r="24" s="332" customFormat="true" ht="13.8" hidden="false" customHeight="false" outlineLevel="0" collapsed="false">
      <c r="B24" s="721"/>
      <c r="C24" s="698"/>
      <c r="D24" s="698"/>
      <c r="E24" s="698"/>
      <c r="F24" s="698"/>
      <c r="G24" s="698"/>
      <c r="H24" s="698"/>
      <c r="I24" s="698"/>
      <c r="J24" s="698"/>
      <c r="K24" s="698"/>
      <c r="L24" s="720"/>
      <c r="M24" s="720"/>
      <c r="N24" s="720"/>
      <c r="O24" s="720"/>
      <c r="P24" s="720"/>
      <c r="Q24" s="720"/>
      <c r="R24" s="720"/>
      <c r="S24" s="720"/>
      <c r="T24" s="720"/>
      <c r="U24" s="720"/>
      <c r="V24" s="720"/>
      <c r="W24" s="720"/>
      <c r="X24" s="720"/>
      <c r="Y24" s="720"/>
      <c r="Z24" s="720"/>
      <c r="AA24" s="720"/>
      <c r="AB24" s="720"/>
      <c r="AC24" s="720"/>
      <c r="AD24" s="720"/>
      <c r="AE24" s="720"/>
      <c r="AF24" s="720"/>
      <c r="AG24" s="720"/>
      <c r="AH24" s="720"/>
      <c r="AI24" s="720"/>
      <c r="AJ24" s="720"/>
      <c r="AK24" s="720"/>
      <c r="AL24" s="720"/>
    </row>
    <row r="25" s="332" customFormat="true" ht="14.25" hidden="false" customHeight="true" outlineLevel="0" collapsed="false">
      <c r="B25" s="721"/>
      <c r="C25" s="698" t="s">
        <v>56</v>
      </c>
      <c r="D25" s="698"/>
      <c r="E25" s="698"/>
      <c r="F25" s="698"/>
      <c r="G25" s="698"/>
      <c r="H25" s="698"/>
      <c r="I25" s="698"/>
      <c r="J25" s="698"/>
      <c r="K25" s="698"/>
      <c r="L25" s="688" t="s">
        <v>57</v>
      </c>
      <c r="M25" s="688"/>
      <c r="N25" s="688"/>
      <c r="O25" s="688"/>
      <c r="P25" s="688"/>
      <c r="Q25" s="702"/>
      <c r="R25" s="703"/>
      <c r="S25" s="703"/>
      <c r="T25" s="703"/>
      <c r="U25" s="703"/>
      <c r="V25" s="703"/>
      <c r="W25" s="703"/>
      <c r="X25" s="703"/>
      <c r="Y25" s="704"/>
      <c r="Z25" s="705" t="s">
        <v>58</v>
      </c>
      <c r="AA25" s="705"/>
      <c r="AB25" s="705"/>
      <c r="AC25" s="705"/>
      <c r="AD25" s="705"/>
      <c r="AE25" s="706"/>
      <c r="AF25" s="707"/>
      <c r="AG25" s="693"/>
      <c r="AH25" s="693"/>
      <c r="AI25" s="693"/>
      <c r="AJ25" s="708"/>
      <c r="AK25" s="708"/>
      <c r="AL25" s="708"/>
    </row>
    <row r="26" s="332" customFormat="true" ht="13.5" hidden="false" customHeight="true" outlineLevel="0" collapsed="false">
      <c r="B26" s="721"/>
      <c r="C26" s="722" t="s">
        <v>68</v>
      </c>
      <c r="D26" s="722"/>
      <c r="E26" s="722"/>
      <c r="F26" s="722"/>
      <c r="G26" s="722"/>
      <c r="H26" s="722"/>
      <c r="I26" s="722"/>
      <c r="J26" s="722"/>
      <c r="K26" s="722"/>
      <c r="L26" s="699" t="s">
        <v>434</v>
      </c>
      <c r="M26" s="699"/>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99"/>
      <c r="AK26" s="699"/>
      <c r="AL26" s="699"/>
    </row>
    <row r="27" s="332" customFormat="true" ht="14.25" hidden="false" customHeight="true" outlineLevel="0" collapsed="false">
      <c r="B27" s="721"/>
      <c r="C27" s="722"/>
      <c r="D27" s="722"/>
      <c r="E27" s="722"/>
      <c r="F27" s="722"/>
      <c r="G27" s="722"/>
      <c r="H27" s="722"/>
      <c r="I27" s="722"/>
      <c r="J27" s="722"/>
      <c r="K27" s="722"/>
      <c r="L27" s="700" t="s">
        <v>435</v>
      </c>
      <c r="M27" s="700"/>
      <c r="N27" s="700"/>
      <c r="O27" s="700"/>
      <c r="P27" s="700"/>
      <c r="Q27" s="700"/>
      <c r="R27" s="700"/>
      <c r="S27" s="700"/>
      <c r="T27" s="700"/>
      <c r="U27" s="700"/>
      <c r="V27" s="700"/>
      <c r="W27" s="700"/>
      <c r="X27" s="700"/>
      <c r="Y27" s="700"/>
      <c r="Z27" s="700"/>
      <c r="AA27" s="700"/>
      <c r="AB27" s="700"/>
      <c r="AC27" s="700"/>
      <c r="AD27" s="700"/>
      <c r="AE27" s="700"/>
      <c r="AF27" s="700"/>
      <c r="AG27" s="700"/>
      <c r="AH27" s="700"/>
      <c r="AI27" s="700"/>
      <c r="AJ27" s="700"/>
      <c r="AK27" s="700"/>
      <c r="AL27" s="700"/>
    </row>
    <row r="28" s="332" customFormat="true" ht="13.8" hidden="false" customHeight="false" outlineLevel="0" collapsed="false">
      <c r="B28" s="721"/>
      <c r="C28" s="722"/>
      <c r="D28" s="722"/>
      <c r="E28" s="722"/>
      <c r="F28" s="722"/>
      <c r="G28" s="722"/>
      <c r="H28" s="722"/>
      <c r="I28" s="722"/>
      <c r="J28" s="722"/>
      <c r="K28" s="722"/>
      <c r="L28" s="720"/>
      <c r="M28" s="720"/>
      <c r="N28" s="720"/>
      <c r="O28" s="720"/>
      <c r="P28" s="720"/>
      <c r="Q28" s="720"/>
      <c r="R28" s="720"/>
      <c r="S28" s="720"/>
      <c r="T28" s="720"/>
      <c r="U28" s="720"/>
      <c r="V28" s="720"/>
      <c r="W28" s="720"/>
      <c r="X28" s="720"/>
      <c r="Y28" s="720"/>
      <c r="Z28" s="720"/>
      <c r="AA28" s="720"/>
      <c r="AB28" s="720"/>
      <c r="AC28" s="720"/>
      <c r="AD28" s="720"/>
      <c r="AE28" s="720"/>
      <c r="AF28" s="720"/>
      <c r="AG28" s="720"/>
      <c r="AH28" s="720"/>
      <c r="AI28" s="720"/>
      <c r="AJ28" s="720"/>
      <c r="AK28" s="720"/>
      <c r="AL28" s="720"/>
    </row>
    <row r="29" s="332" customFormat="true" ht="14.25" hidden="false" customHeight="true" outlineLevel="0" collapsed="false">
      <c r="B29" s="721"/>
      <c r="C29" s="698" t="s">
        <v>56</v>
      </c>
      <c r="D29" s="698"/>
      <c r="E29" s="698"/>
      <c r="F29" s="698"/>
      <c r="G29" s="698"/>
      <c r="H29" s="698"/>
      <c r="I29" s="698"/>
      <c r="J29" s="698"/>
      <c r="K29" s="698"/>
      <c r="L29" s="688" t="s">
        <v>57</v>
      </c>
      <c r="M29" s="688"/>
      <c r="N29" s="688"/>
      <c r="O29" s="688"/>
      <c r="P29" s="688"/>
      <c r="Q29" s="706"/>
      <c r="R29" s="707"/>
      <c r="S29" s="707"/>
      <c r="T29" s="707"/>
      <c r="U29" s="707"/>
      <c r="V29" s="707"/>
      <c r="W29" s="707"/>
      <c r="X29" s="707"/>
      <c r="Y29" s="723"/>
      <c r="Z29" s="705" t="s">
        <v>58</v>
      </c>
      <c r="AA29" s="705"/>
      <c r="AB29" s="705"/>
      <c r="AC29" s="705"/>
      <c r="AD29" s="705"/>
      <c r="AE29" s="706"/>
      <c r="AF29" s="707"/>
      <c r="AG29" s="693"/>
      <c r="AH29" s="693"/>
      <c r="AI29" s="693"/>
      <c r="AJ29" s="708"/>
      <c r="AK29" s="708"/>
      <c r="AL29" s="708"/>
    </row>
    <row r="30" s="332" customFormat="true" ht="14.25" hidden="false" customHeight="true" outlineLevel="0" collapsed="false">
      <c r="B30" s="721"/>
      <c r="C30" s="698" t="s">
        <v>69</v>
      </c>
      <c r="D30" s="698"/>
      <c r="E30" s="698"/>
      <c r="F30" s="698"/>
      <c r="G30" s="698"/>
      <c r="H30" s="698"/>
      <c r="I30" s="698"/>
      <c r="J30" s="698"/>
      <c r="K30" s="698"/>
      <c r="L30" s="724"/>
      <c r="M30" s="724"/>
      <c r="N30" s="724"/>
      <c r="O30" s="724"/>
      <c r="P30" s="724"/>
      <c r="Q30" s="724"/>
      <c r="R30" s="724"/>
      <c r="S30" s="724"/>
      <c r="T30" s="724"/>
      <c r="U30" s="724"/>
      <c r="V30" s="724"/>
      <c r="W30" s="724"/>
      <c r="X30" s="724"/>
      <c r="Y30" s="724"/>
      <c r="Z30" s="724"/>
      <c r="AA30" s="724"/>
      <c r="AB30" s="724"/>
      <c r="AC30" s="724"/>
      <c r="AD30" s="724"/>
      <c r="AE30" s="724"/>
      <c r="AF30" s="724"/>
      <c r="AG30" s="724"/>
      <c r="AH30" s="724"/>
      <c r="AI30" s="724"/>
      <c r="AJ30" s="724"/>
      <c r="AK30" s="724"/>
      <c r="AL30" s="724"/>
    </row>
    <row r="31" s="332" customFormat="true" ht="13.5" hidden="false" customHeight="true" outlineLevel="0" collapsed="false">
      <c r="B31" s="721"/>
      <c r="C31" s="698" t="s">
        <v>70</v>
      </c>
      <c r="D31" s="698"/>
      <c r="E31" s="698"/>
      <c r="F31" s="698"/>
      <c r="G31" s="698"/>
      <c r="H31" s="698"/>
      <c r="I31" s="698"/>
      <c r="J31" s="698"/>
      <c r="K31" s="698"/>
      <c r="L31" s="699" t="s">
        <v>434</v>
      </c>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699"/>
    </row>
    <row r="32" s="332" customFormat="true" ht="14.25" hidden="false" customHeight="true" outlineLevel="0" collapsed="false">
      <c r="B32" s="721"/>
      <c r="C32" s="698"/>
      <c r="D32" s="698"/>
      <c r="E32" s="698"/>
      <c r="F32" s="698"/>
      <c r="G32" s="698"/>
      <c r="H32" s="698"/>
      <c r="I32" s="698"/>
      <c r="J32" s="698"/>
      <c r="K32" s="698"/>
      <c r="L32" s="700" t="s">
        <v>435</v>
      </c>
      <c r="M32" s="700"/>
      <c r="N32" s="700"/>
      <c r="O32" s="700"/>
      <c r="P32" s="700"/>
      <c r="Q32" s="700"/>
      <c r="R32" s="700"/>
      <c r="S32" s="700"/>
      <c r="T32" s="700"/>
      <c r="U32" s="700"/>
      <c r="V32" s="700"/>
      <c r="W32" s="700"/>
      <c r="X32" s="700"/>
      <c r="Y32" s="700"/>
      <c r="Z32" s="700"/>
      <c r="AA32" s="700"/>
      <c r="AB32" s="700"/>
      <c r="AC32" s="700"/>
      <c r="AD32" s="700"/>
      <c r="AE32" s="700"/>
      <c r="AF32" s="700"/>
      <c r="AG32" s="700"/>
      <c r="AH32" s="700"/>
      <c r="AI32" s="700"/>
      <c r="AJ32" s="700"/>
      <c r="AK32" s="700"/>
      <c r="AL32" s="700"/>
    </row>
    <row r="33" s="332" customFormat="true" ht="13.8" hidden="false" customHeight="false" outlineLevel="0" collapsed="false">
      <c r="B33" s="721"/>
      <c r="C33" s="698"/>
      <c r="D33" s="698"/>
      <c r="E33" s="698"/>
      <c r="F33" s="698"/>
      <c r="G33" s="698"/>
      <c r="H33" s="698"/>
      <c r="I33" s="698"/>
      <c r="J33" s="698"/>
      <c r="K33" s="698"/>
      <c r="L33" s="720"/>
      <c r="M33" s="720"/>
      <c r="N33" s="720"/>
      <c r="O33" s="720"/>
      <c r="P33" s="720"/>
      <c r="Q33" s="720"/>
      <c r="R33" s="720"/>
      <c r="S33" s="720"/>
      <c r="T33" s="720"/>
      <c r="U33" s="720"/>
      <c r="V33" s="720"/>
      <c r="W33" s="720"/>
      <c r="X33" s="720"/>
      <c r="Y33" s="720"/>
      <c r="Z33" s="720"/>
      <c r="AA33" s="720"/>
      <c r="AB33" s="720"/>
      <c r="AC33" s="720"/>
      <c r="AD33" s="720"/>
      <c r="AE33" s="720"/>
      <c r="AF33" s="720"/>
      <c r="AG33" s="720"/>
      <c r="AH33" s="720"/>
      <c r="AI33" s="720"/>
      <c r="AJ33" s="720"/>
      <c r="AK33" s="720"/>
      <c r="AL33" s="720"/>
    </row>
    <row r="34" s="332" customFormat="true" ht="13.5" hidden="false" customHeight="true" outlineLevel="0" collapsed="false">
      <c r="B34" s="721" t="s">
        <v>439</v>
      </c>
      <c r="C34" s="725" t="s">
        <v>72</v>
      </c>
      <c r="D34" s="725"/>
      <c r="E34" s="725"/>
      <c r="F34" s="725"/>
      <c r="G34" s="725"/>
      <c r="H34" s="725"/>
      <c r="I34" s="725"/>
      <c r="J34" s="725"/>
      <c r="K34" s="725"/>
      <c r="L34" s="725"/>
      <c r="M34" s="726" t="s">
        <v>73</v>
      </c>
      <c r="N34" s="726"/>
      <c r="O34" s="727" t="s">
        <v>440</v>
      </c>
      <c r="P34" s="728"/>
      <c r="Q34" s="729"/>
      <c r="R34" s="356" t="s">
        <v>75</v>
      </c>
      <c r="S34" s="356"/>
      <c r="T34" s="356"/>
      <c r="U34" s="356"/>
      <c r="V34" s="356"/>
      <c r="W34" s="356"/>
      <c r="X34" s="356"/>
      <c r="Y34" s="730" t="s">
        <v>76</v>
      </c>
      <c r="Z34" s="730"/>
      <c r="AA34" s="730"/>
      <c r="AB34" s="730"/>
      <c r="AC34" s="731" t="s">
        <v>77</v>
      </c>
      <c r="AD34" s="731"/>
      <c r="AE34" s="731"/>
      <c r="AF34" s="731"/>
      <c r="AG34" s="731"/>
      <c r="AH34" s="732" t="s">
        <v>441</v>
      </c>
      <c r="AI34" s="732"/>
      <c r="AJ34" s="732"/>
      <c r="AK34" s="732"/>
      <c r="AL34" s="732"/>
    </row>
    <row r="35" s="332" customFormat="true" ht="14.25" hidden="false" customHeight="true" outlineLevel="0" collapsed="false">
      <c r="B35" s="721"/>
      <c r="C35" s="725"/>
      <c r="D35" s="725"/>
      <c r="E35" s="725"/>
      <c r="F35" s="725"/>
      <c r="G35" s="725"/>
      <c r="H35" s="725"/>
      <c r="I35" s="725"/>
      <c r="J35" s="725"/>
      <c r="K35" s="725"/>
      <c r="L35" s="725"/>
      <c r="M35" s="726"/>
      <c r="N35" s="726"/>
      <c r="O35" s="733" t="s">
        <v>442</v>
      </c>
      <c r="P35" s="734"/>
      <c r="Q35" s="735"/>
      <c r="R35" s="356"/>
      <c r="S35" s="356"/>
      <c r="T35" s="356"/>
      <c r="U35" s="356"/>
      <c r="V35" s="356"/>
      <c r="W35" s="356"/>
      <c r="X35" s="356"/>
      <c r="Y35" s="736" t="s">
        <v>78</v>
      </c>
      <c r="Z35" s="329"/>
      <c r="AA35" s="329"/>
      <c r="AB35" s="329"/>
      <c r="AC35" s="737" t="s">
        <v>79</v>
      </c>
      <c r="AD35" s="737"/>
      <c r="AE35" s="737"/>
      <c r="AF35" s="737"/>
      <c r="AG35" s="737"/>
      <c r="AH35" s="738" t="s">
        <v>443</v>
      </c>
      <c r="AI35" s="738"/>
      <c r="AJ35" s="738"/>
      <c r="AK35" s="738"/>
      <c r="AL35" s="738"/>
    </row>
    <row r="36" s="332" customFormat="true" ht="14.25" hidden="false" customHeight="true" outlineLevel="0" collapsed="false">
      <c r="B36" s="721"/>
      <c r="C36" s="739"/>
      <c r="D36" s="740"/>
      <c r="E36" s="741" t="s">
        <v>275</v>
      </c>
      <c r="F36" s="741"/>
      <c r="G36" s="741"/>
      <c r="H36" s="741"/>
      <c r="I36" s="741"/>
      <c r="J36" s="741"/>
      <c r="K36" s="741"/>
      <c r="L36" s="741"/>
      <c r="M36" s="742"/>
      <c r="N36" s="743"/>
      <c r="O36" s="711"/>
      <c r="P36" s="712"/>
      <c r="Q36" s="743"/>
      <c r="R36" s="744" t="s">
        <v>444</v>
      </c>
      <c r="S36" s="341"/>
      <c r="T36" s="341"/>
      <c r="U36" s="341"/>
      <c r="V36" s="341"/>
      <c r="W36" s="341"/>
      <c r="X36" s="341"/>
      <c r="Y36" s="362"/>
      <c r="Z36" s="715"/>
      <c r="AA36" s="715"/>
      <c r="AB36" s="715"/>
      <c r="AC36" s="718"/>
      <c r="AD36" s="339"/>
      <c r="AE36" s="339"/>
      <c r="AF36" s="339"/>
      <c r="AG36" s="340"/>
      <c r="AH36" s="718"/>
      <c r="AI36" s="339"/>
      <c r="AJ36" s="339"/>
      <c r="AK36" s="339"/>
      <c r="AL36" s="340" t="s">
        <v>193</v>
      </c>
    </row>
    <row r="37" s="332" customFormat="true" ht="14.25" hidden="false" customHeight="true" outlineLevel="0" collapsed="false">
      <c r="B37" s="721"/>
      <c r="C37" s="739"/>
      <c r="D37" s="740"/>
      <c r="E37" s="741" t="s">
        <v>445</v>
      </c>
      <c r="F37" s="741"/>
      <c r="G37" s="741"/>
      <c r="H37" s="741"/>
      <c r="I37" s="741"/>
      <c r="J37" s="741"/>
      <c r="K37" s="741"/>
      <c r="L37" s="741"/>
      <c r="M37" s="742"/>
      <c r="N37" s="743"/>
      <c r="O37" s="711"/>
      <c r="P37" s="712"/>
      <c r="Q37" s="743"/>
      <c r="R37" s="744" t="s">
        <v>444</v>
      </c>
      <c r="S37" s="341"/>
      <c r="T37" s="341"/>
      <c r="U37" s="341"/>
      <c r="V37" s="341"/>
      <c r="W37" s="341"/>
      <c r="X37" s="341"/>
      <c r="Y37" s="362"/>
      <c r="Z37" s="715"/>
      <c r="AA37" s="715"/>
      <c r="AB37" s="715"/>
      <c r="AC37" s="718"/>
      <c r="AD37" s="339"/>
      <c r="AE37" s="339"/>
      <c r="AF37" s="339"/>
      <c r="AG37" s="340"/>
      <c r="AH37" s="718"/>
      <c r="AI37" s="339"/>
      <c r="AJ37" s="339"/>
      <c r="AK37" s="339"/>
      <c r="AL37" s="340" t="s">
        <v>193</v>
      </c>
    </row>
    <row r="38" s="332" customFormat="true" ht="14.25" hidden="false" customHeight="true" outlineLevel="0" collapsed="false">
      <c r="B38" s="721"/>
      <c r="C38" s="739"/>
      <c r="D38" s="740"/>
      <c r="E38" s="741" t="s">
        <v>446</v>
      </c>
      <c r="F38" s="741"/>
      <c r="G38" s="741"/>
      <c r="H38" s="741"/>
      <c r="I38" s="741"/>
      <c r="J38" s="741"/>
      <c r="K38" s="741"/>
      <c r="L38" s="741"/>
      <c r="M38" s="742"/>
      <c r="N38" s="743"/>
      <c r="O38" s="711"/>
      <c r="P38" s="712"/>
      <c r="Q38" s="743"/>
      <c r="R38" s="744" t="s">
        <v>444</v>
      </c>
      <c r="S38" s="341"/>
      <c r="T38" s="341"/>
      <c r="U38" s="341"/>
      <c r="V38" s="341"/>
      <c r="W38" s="341"/>
      <c r="X38" s="341"/>
      <c r="Y38" s="362"/>
      <c r="Z38" s="715"/>
      <c r="AA38" s="715"/>
      <c r="AB38" s="715"/>
      <c r="AC38" s="718"/>
      <c r="AD38" s="339"/>
      <c r="AE38" s="339"/>
      <c r="AF38" s="339"/>
      <c r="AG38" s="340"/>
      <c r="AH38" s="718"/>
      <c r="AI38" s="339"/>
      <c r="AJ38" s="339"/>
      <c r="AK38" s="339"/>
      <c r="AL38" s="340" t="s">
        <v>193</v>
      </c>
    </row>
    <row r="39" s="332" customFormat="true" ht="14.25" hidden="false" customHeight="true" outlineLevel="0" collapsed="false">
      <c r="B39" s="721"/>
      <c r="C39" s="739"/>
      <c r="D39" s="740"/>
      <c r="E39" s="741" t="s">
        <v>447</v>
      </c>
      <c r="F39" s="741"/>
      <c r="G39" s="741"/>
      <c r="H39" s="741"/>
      <c r="I39" s="741"/>
      <c r="J39" s="741"/>
      <c r="K39" s="741"/>
      <c r="L39" s="741"/>
      <c r="M39" s="742"/>
      <c r="N39" s="743"/>
      <c r="O39" s="711"/>
      <c r="P39" s="712"/>
      <c r="Q39" s="743"/>
      <c r="R39" s="744" t="s">
        <v>444</v>
      </c>
      <c r="S39" s="341"/>
      <c r="T39" s="341"/>
      <c r="U39" s="341"/>
      <c r="V39" s="341"/>
      <c r="W39" s="341"/>
      <c r="X39" s="341"/>
      <c r="Y39" s="362"/>
      <c r="Z39" s="715"/>
      <c r="AA39" s="715"/>
      <c r="AB39" s="715"/>
      <c r="AC39" s="718"/>
      <c r="AD39" s="339"/>
      <c r="AE39" s="339"/>
      <c r="AF39" s="339"/>
      <c r="AG39" s="340"/>
      <c r="AH39" s="718"/>
      <c r="AI39" s="339"/>
      <c r="AJ39" s="339"/>
      <c r="AK39" s="339"/>
      <c r="AL39" s="340" t="s">
        <v>193</v>
      </c>
    </row>
    <row r="40" s="332" customFormat="true" ht="14.25" hidden="false" customHeight="true" outlineLevel="0" collapsed="false">
      <c r="B40" s="721"/>
      <c r="C40" s="739"/>
      <c r="D40" s="740"/>
      <c r="E40" s="741" t="s">
        <v>448</v>
      </c>
      <c r="F40" s="741"/>
      <c r="G40" s="741"/>
      <c r="H40" s="741"/>
      <c r="I40" s="741"/>
      <c r="J40" s="741"/>
      <c r="K40" s="741"/>
      <c r="L40" s="741"/>
      <c r="M40" s="742"/>
      <c r="N40" s="743"/>
      <c r="O40" s="711"/>
      <c r="P40" s="712"/>
      <c r="Q40" s="743"/>
      <c r="R40" s="744" t="s">
        <v>444</v>
      </c>
      <c r="S40" s="341"/>
      <c r="T40" s="341"/>
      <c r="U40" s="341"/>
      <c r="V40" s="341"/>
      <c r="W40" s="341"/>
      <c r="X40" s="341"/>
      <c r="Y40" s="362"/>
      <c r="Z40" s="715"/>
      <c r="AA40" s="715"/>
      <c r="AB40" s="715"/>
      <c r="AC40" s="718"/>
      <c r="AD40" s="339"/>
      <c r="AE40" s="339"/>
      <c r="AF40" s="339"/>
      <c r="AG40" s="340"/>
      <c r="AH40" s="718"/>
      <c r="AI40" s="339"/>
      <c r="AJ40" s="339"/>
      <c r="AK40" s="339"/>
      <c r="AL40" s="340" t="s">
        <v>193</v>
      </c>
    </row>
    <row r="41" s="332" customFormat="true" ht="14.25" hidden="false" customHeight="true" outlineLevel="0" collapsed="false">
      <c r="B41" s="721"/>
      <c r="C41" s="739"/>
      <c r="D41" s="745"/>
      <c r="E41" s="746" t="s">
        <v>449</v>
      </c>
      <c r="F41" s="746"/>
      <c r="G41" s="746"/>
      <c r="H41" s="746"/>
      <c r="I41" s="746"/>
      <c r="J41" s="746"/>
      <c r="K41" s="746"/>
      <c r="L41" s="746"/>
      <c r="M41" s="747"/>
      <c r="N41" s="748"/>
      <c r="O41" s="749"/>
      <c r="P41" s="750"/>
      <c r="Q41" s="748"/>
      <c r="R41" s="751" t="s">
        <v>444</v>
      </c>
      <c r="S41" s="752"/>
      <c r="T41" s="752"/>
      <c r="U41" s="752"/>
      <c r="V41" s="752"/>
      <c r="W41" s="752"/>
      <c r="X41" s="752"/>
      <c r="Y41" s="753"/>
      <c r="Z41" s="754"/>
      <c r="AA41" s="754"/>
      <c r="AB41" s="754"/>
      <c r="AC41" s="349"/>
      <c r="AD41" s="347"/>
      <c r="AE41" s="347"/>
      <c r="AF41" s="347"/>
      <c r="AG41" s="348"/>
      <c r="AH41" s="349"/>
      <c r="AI41" s="347"/>
      <c r="AJ41" s="347"/>
      <c r="AK41" s="347"/>
      <c r="AL41" s="348" t="s">
        <v>193</v>
      </c>
    </row>
    <row r="42" s="332" customFormat="true" ht="14.25" hidden="false" customHeight="true" outlineLevel="0" collapsed="false">
      <c r="B42" s="721"/>
      <c r="C42" s="739"/>
      <c r="D42" s="755"/>
      <c r="E42" s="756" t="s">
        <v>450</v>
      </c>
      <c r="F42" s="756"/>
      <c r="G42" s="756"/>
      <c r="H42" s="756"/>
      <c r="I42" s="756"/>
      <c r="J42" s="756"/>
      <c r="K42" s="756"/>
      <c r="L42" s="756"/>
      <c r="M42" s="757"/>
      <c r="N42" s="758"/>
      <c r="O42" s="759"/>
      <c r="P42" s="760"/>
      <c r="Q42" s="758"/>
      <c r="R42" s="761" t="s">
        <v>444</v>
      </c>
      <c r="S42" s="762"/>
      <c r="T42" s="762"/>
      <c r="U42" s="762"/>
      <c r="V42" s="762"/>
      <c r="W42" s="762"/>
      <c r="X42" s="762"/>
      <c r="Y42" s="763"/>
      <c r="Z42" s="764"/>
      <c r="AA42" s="764"/>
      <c r="AB42" s="764"/>
      <c r="AC42" s="765"/>
      <c r="AD42" s="766"/>
      <c r="AE42" s="766"/>
      <c r="AF42" s="766"/>
      <c r="AG42" s="767"/>
      <c r="AH42" s="765"/>
      <c r="AI42" s="766"/>
      <c r="AJ42" s="766"/>
      <c r="AK42" s="766"/>
      <c r="AL42" s="767" t="s">
        <v>193</v>
      </c>
    </row>
    <row r="43" s="332" customFormat="true" ht="14.25" hidden="false" customHeight="true" outlineLevel="0" collapsed="false">
      <c r="B43" s="721"/>
      <c r="C43" s="739"/>
      <c r="D43" s="740"/>
      <c r="E43" s="741" t="s">
        <v>451</v>
      </c>
      <c r="F43" s="741"/>
      <c r="G43" s="741"/>
      <c r="H43" s="741"/>
      <c r="I43" s="741"/>
      <c r="J43" s="741"/>
      <c r="K43" s="741"/>
      <c r="L43" s="741"/>
      <c r="M43" s="742"/>
      <c r="N43" s="743"/>
      <c r="O43" s="711"/>
      <c r="P43" s="712"/>
      <c r="Q43" s="743"/>
      <c r="R43" s="744" t="s">
        <v>444</v>
      </c>
      <c r="S43" s="341"/>
      <c r="T43" s="341"/>
      <c r="U43" s="341"/>
      <c r="V43" s="341"/>
      <c r="W43" s="341"/>
      <c r="X43" s="341"/>
      <c r="Y43" s="362"/>
      <c r="Z43" s="715"/>
      <c r="AA43" s="715"/>
      <c r="AB43" s="715"/>
      <c r="AC43" s="718"/>
      <c r="AD43" s="339"/>
      <c r="AE43" s="339"/>
      <c r="AF43" s="339"/>
      <c r="AG43" s="340"/>
      <c r="AH43" s="718"/>
      <c r="AI43" s="339"/>
      <c r="AJ43" s="339"/>
      <c r="AK43" s="339"/>
      <c r="AL43" s="340" t="s">
        <v>193</v>
      </c>
    </row>
    <row r="44" s="332" customFormat="true" ht="14.25" hidden="false" customHeight="true" outlineLevel="0" collapsed="false">
      <c r="B44" s="721"/>
      <c r="C44" s="739"/>
      <c r="D44" s="740"/>
      <c r="E44" s="741" t="s">
        <v>452</v>
      </c>
      <c r="F44" s="741"/>
      <c r="G44" s="741"/>
      <c r="H44" s="741"/>
      <c r="I44" s="741"/>
      <c r="J44" s="741"/>
      <c r="K44" s="741"/>
      <c r="L44" s="741"/>
      <c r="M44" s="742"/>
      <c r="N44" s="743"/>
      <c r="O44" s="711"/>
      <c r="P44" s="712"/>
      <c r="Q44" s="743"/>
      <c r="R44" s="744" t="s">
        <v>444</v>
      </c>
      <c r="S44" s="341"/>
      <c r="T44" s="341"/>
      <c r="U44" s="341"/>
      <c r="V44" s="341"/>
      <c r="W44" s="341"/>
      <c r="X44" s="341"/>
      <c r="Y44" s="362"/>
      <c r="Z44" s="715"/>
      <c r="AA44" s="715"/>
      <c r="AB44" s="715"/>
      <c r="AC44" s="718"/>
      <c r="AD44" s="339"/>
      <c r="AE44" s="339"/>
      <c r="AF44" s="339"/>
      <c r="AG44" s="340"/>
      <c r="AH44" s="718"/>
      <c r="AI44" s="339"/>
      <c r="AJ44" s="339"/>
      <c r="AK44" s="339"/>
      <c r="AL44" s="340" t="s">
        <v>193</v>
      </c>
    </row>
    <row r="45" s="332" customFormat="true" ht="14.25" hidden="false" customHeight="true" outlineLevel="0" collapsed="false">
      <c r="B45" s="721"/>
      <c r="C45" s="739"/>
      <c r="D45" s="740"/>
      <c r="E45" s="741" t="s">
        <v>453</v>
      </c>
      <c r="F45" s="741"/>
      <c r="G45" s="741"/>
      <c r="H45" s="741"/>
      <c r="I45" s="741"/>
      <c r="J45" s="741"/>
      <c r="K45" s="741"/>
      <c r="L45" s="741"/>
      <c r="M45" s="742"/>
      <c r="N45" s="743"/>
      <c r="O45" s="711"/>
      <c r="P45" s="712"/>
      <c r="Q45" s="743"/>
      <c r="R45" s="744" t="s">
        <v>444</v>
      </c>
      <c r="S45" s="341"/>
      <c r="T45" s="341"/>
      <c r="U45" s="341"/>
      <c r="V45" s="341"/>
      <c r="W45" s="341"/>
      <c r="X45" s="341"/>
      <c r="Y45" s="362"/>
      <c r="Z45" s="715"/>
      <c r="AA45" s="715"/>
      <c r="AB45" s="715"/>
      <c r="AC45" s="718"/>
      <c r="AD45" s="339"/>
      <c r="AE45" s="339"/>
      <c r="AF45" s="339"/>
      <c r="AG45" s="340"/>
      <c r="AH45" s="718"/>
      <c r="AI45" s="339"/>
      <c r="AJ45" s="339"/>
      <c r="AK45" s="339"/>
      <c r="AL45" s="340" t="s">
        <v>193</v>
      </c>
    </row>
    <row r="46" s="332" customFormat="true" ht="14.25" hidden="false" customHeight="true" outlineLevel="0" collapsed="false">
      <c r="B46" s="721"/>
      <c r="C46" s="739"/>
      <c r="D46" s="740"/>
      <c r="E46" s="741" t="s">
        <v>454</v>
      </c>
      <c r="F46" s="741"/>
      <c r="G46" s="741"/>
      <c r="H46" s="741"/>
      <c r="I46" s="741"/>
      <c r="J46" s="741"/>
      <c r="K46" s="741"/>
      <c r="L46" s="741"/>
      <c r="M46" s="742"/>
      <c r="N46" s="743"/>
      <c r="O46" s="711"/>
      <c r="P46" s="712"/>
      <c r="Q46" s="743"/>
      <c r="R46" s="744" t="s">
        <v>444</v>
      </c>
      <c r="S46" s="341"/>
      <c r="T46" s="341"/>
      <c r="U46" s="341"/>
      <c r="V46" s="341"/>
      <c r="W46" s="341"/>
      <c r="X46" s="341"/>
      <c r="Y46" s="362"/>
      <c r="Z46" s="715"/>
      <c r="AA46" s="715"/>
      <c r="AB46" s="715"/>
      <c r="AC46" s="718"/>
      <c r="AD46" s="339"/>
      <c r="AE46" s="339"/>
      <c r="AF46" s="339"/>
      <c r="AG46" s="340"/>
      <c r="AH46" s="718"/>
      <c r="AI46" s="339"/>
      <c r="AJ46" s="339"/>
      <c r="AK46" s="339"/>
      <c r="AL46" s="340" t="s">
        <v>193</v>
      </c>
    </row>
    <row r="47" s="332" customFormat="true" ht="14.25" hidden="false" customHeight="true" outlineLevel="0" collapsed="false">
      <c r="B47" s="721"/>
      <c r="C47" s="739"/>
      <c r="D47" s="740"/>
      <c r="E47" s="741" t="s">
        <v>455</v>
      </c>
      <c r="F47" s="741"/>
      <c r="G47" s="741"/>
      <c r="H47" s="741"/>
      <c r="I47" s="741"/>
      <c r="J47" s="741"/>
      <c r="K47" s="741"/>
      <c r="L47" s="741"/>
      <c r="M47" s="742"/>
      <c r="N47" s="743"/>
      <c r="O47" s="711"/>
      <c r="P47" s="712"/>
      <c r="Q47" s="743"/>
      <c r="R47" s="744" t="s">
        <v>444</v>
      </c>
      <c r="S47" s="341"/>
      <c r="T47" s="341"/>
      <c r="U47" s="341"/>
      <c r="V47" s="341"/>
      <c r="W47" s="341"/>
      <c r="X47" s="341"/>
      <c r="Y47" s="362"/>
      <c r="Z47" s="715"/>
      <c r="AA47" s="715"/>
      <c r="AB47" s="715"/>
      <c r="AC47" s="718"/>
      <c r="AD47" s="339"/>
      <c r="AE47" s="339"/>
      <c r="AF47" s="339"/>
      <c r="AG47" s="340"/>
      <c r="AH47" s="718"/>
      <c r="AI47" s="339"/>
      <c r="AJ47" s="339"/>
      <c r="AK47" s="339"/>
      <c r="AL47" s="340" t="s">
        <v>193</v>
      </c>
    </row>
    <row r="48" s="332" customFormat="true" ht="14.25" hidden="false" customHeight="true" outlineLevel="0" collapsed="false">
      <c r="B48" s="341" t="s">
        <v>456</v>
      </c>
      <c r="C48" s="341"/>
      <c r="D48" s="341"/>
      <c r="E48" s="341"/>
      <c r="F48" s="341"/>
      <c r="G48" s="341"/>
      <c r="H48" s="341"/>
      <c r="I48" s="341"/>
      <c r="J48" s="341"/>
      <c r="K48" s="341"/>
      <c r="L48" s="768"/>
      <c r="M48" s="769"/>
      <c r="N48" s="769"/>
      <c r="O48" s="769"/>
      <c r="P48" s="769"/>
      <c r="Q48" s="769"/>
      <c r="R48" s="770"/>
      <c r="S48" s="770"/>
      <c r="T48" s="770"/>
      <c r="U48" s="771"/>
      <c r="V48" s="362"/>
      <c r="W48" s="772"/>
      <c r="X48" s="744"/>
      <c r="Y48" s="772"/>
      <c r="Z48" s="715"/>
      <c r="AA48" s="715"/>
      <c r="AB48" s="715"/>
      <c r="AC48" s="339"/>
      <c r="AD48" s="339"/>
      <c r="AE48" s="339"/>
      <c r="AF48" s="339"/>
      <c r="AG48" s="339"/>
      <c r="AH48" s="773"/>
      <c r="AI48" s="339"/>
      <c r="AJ48" s="339"/>
      <c r="AK48" s="339"/>
      <c r="AL48" s="340"/>
    </row>
    <row r="49" s="332" customFormat="true" ht="14.25" hidden="false" customHeight="true" outlineLevel="0" collapsed="false">
      <c r="B49" s="362" t="s">
        <v>457</v>
      </c>
      <c r="C49" s="362"/>
      <c r="D49" s="362"/>
      <c r="E49" s="362"/>
      <c r="F49" s="362"/>
      <c r="G49" s="362"/>
      <c r="H49" s="362"/>
      <c r="I49" s="362"/>
      <c r="J49" s="362"/>
      <c r="K49" s="362"/>
      <c r="L49" s="774"/>
      <c r="M49" s="712"/>
      <c r="N49" s="712"/>
      <c r="O49" s="712"/>
      <c r="P49" s="712"/>
      <c r="Q49" s="712"/>
      <c r="R49" s="772"/>
      <c r="S49" s="772"/>
      <c r="T49" s="772"/>
      <c r="U49" s="772"/>
      <c r="V49" s="775"/>
      <c r="W49" s="775"/>
      <c r="X49" s="775"/>
      <c r="Y49" s="775"/>
      <c r="Z49" s="776"/>
      <c r="AA49" s="776"/>
      <c r="AB49" s="776"/>
      <c r="AC49" s="364"/>
      <c r="AD49" s="364"/>
      <c r="AE49" s="364"/>
      <c r="AF49" s="364"/>
      <c r="AG49" s="364"/>
      <c r="AH49" s="734"/>
      <c r="AI49" s="364"/>
      <c r="AJ49" s="364"/>
      <c r="AK49" s="364"/>
      <c r="AL49" s="365"/>
    </row>
    <row r="50" s="332" customFormat="true" ht="14.25" hidden="false" customHeight="true" outlineLevel="0" collapsed="false">
      <c r="B50" s="777" t="s">
        <v>89</v>
      </c>
      <c r="C50" s="777"/>
      <c r="D50" s="777"/>
      <c r="E50" s="777"/>
      <c r="F50" s="777"/>
      <c r="G50" s="777"/>
      <c r="H50" s="777"/>
      <c r="I50" s="777"/>
      <c r="J50" s="777"/>
      <c r="K50" s="777"/>
      <c r="L50" s="768"/>
      <c r="M50" s="769"/>
      <c r="N50" s="769"/>
      <c r="O50" s="769"/>
      <c r="P50" s="769"/>
      <c r="Q50" s="769"/>
      <c r="R50" s="770"/>
      <c r="S50" s="770"/>
      <c r="T50" s="770"/>
      <c r="U50" s="771"/>
      <c r="V50" s="362" t="s">
        <v>458</v>
      </c>
      <c r="W50" s="772"/>
      <c r="X50" s="772"/>
      <c r="Y50" s="772"/>
      <c r="Z50" s="715"/>
      <c r="AA50" s="715"/>
      <c r="AB50" s="715"/>
      <c r="AC50" s="339"/>
      <c r="AD50" s="339"/>
      <c r="AE50" s="339"/>
      <c r="AF50" s="339"/>
      <c r="AG50" s="339"/>
      <c r="AH50" s="773"/>
      <c r="AI50" s="339"/>
      <c r="AJ50" s="339"/>
      <c r="AK50" s="339"/>
      <c r="AL50" s="340"/>
    </row>
    <row r="51" s="332" customFormat="true" ht="14.25" hidden="false" customHeight="true" outlineLevel="0" collapsed="false">
      <c r="B51" s="709" t="s">
        <v>459</v>
      </c>
      <c r="C51" s="709"/>
      <c r="D51" s="709"/>
      <c r="E51" s="709"/>
      <c r="F51" s="709"/>
      <c r="G51" s="709"/>
      <c r="H51" s="709"/>
      <c r="I51" s="709"/>
      <c r="J51" s="709"/>
      <c r="K51" s="709"/>
      <c r="L51" s="778"/>
      <c r="M51" s="712"/>
      <c r="N51" s="712"/>
      <c r="O51" s="712"/>
      <c r="P51" s="712"/>
      <c r="Q51" s="712"/>
      <c r="R51" s="772"/>
      <c r="S51" s="772"/>
      <c r="T51" s="772"/>
      <c r="U51" s="772"/>
      <c r="V51" s="772"/>
      <c r="W51" s="779"/>
      <c r="X51" s="779"/>
      <c r="Y51" s="779"/>
      <c r="Z51" s="754"/>
      <c r="AA51" s="754"/>
      <c r="AB51" s="754"/>
      <c r="AC51" s="347"/>
      <c r="AD51" s="347"/>
      <c r="AE51" s="347"/>
      <c r="AF51" s="347"/>
      <c r="AG51" s="347"/>
      <c r="AH51" s="728"/>
      <c r="AI51" s="347"/>
      <c r="AJ51" s="347"/>
      <c r="AK51" s="347"/>
      <c r="AL51" s="348"/>
    </row>
    <row r="52" s="332" customFormat="true" ht="14.25" hidden="false" customHeight="true" outlineLevel="0" collapsed="false">
      <c r="B52" s="780" t="s">
        <v>460</v>
      </c>
      <c r="C52" s="780"/>
      <c r="D52" s="780"/>
      <c r="E52" s="780"/>
      <c r="F52" s="780"/>
      <c r="G52" s="780"/>
      <c r="H52" s="780"/>
      <c r="I52" s="780"/>
      <c r="J52" s="780"/>
      <c r="K52" s="780"/>
      <c r="L52" s="780"/>
      <c r="M52" s="780"/>
      <c r="N52" s="780"/>
      <c r="O52" s="781"/>
      <c r="P52" s="782"/>
      <c r="Q52" s="783"/>
      <c r="R52" s="783"/>
      <c r="S52" s="783"/>
      <c r="T52" s="783"/>
      <c r="U52" s="784"/>
      <c r="V52" s="362"/>
      <c r="W52" s="772"/>
      <c r="X52" s="772"/>
      <c r="Y52" s="772"/>
      <c r="Z52" s="715"/>
      <c r="AA52" s="715"/>
      <c r="AB52" s="715"/>
      <c r="AC52" s="339"/>
      <c r="AD52" s="339"/>
      <c r="AE52" s="339"/>
      <c r="AF52" s="339"/>
      <c r="AG52" s="339"/>
      <c r="AH52" s="773"/>
      <c r="AI52" s="339"/>
      <c r="AJ52" s="339"/>
      <c r="AK52" s="339"/>
      <c r="AL52" s="340"/>
    </row>
    <row r="53" s="332" customFormat="true" ht="14.25" hidden="false" customHeight="true" outlineLevel="0" collapsed="false">
      <c r="B53" s="690" t="s">
        <v>90</v>
      </c>
      <c r="C53" s="724" t="s">
        <v>91</v>
      </c>
      <c r="D53" s="724"/>
      <c r="E53" s="724"/>
      <c r="F53" s="724"/>
      <c r="G53" s="724"/>
      <c r="H53" s="724"/>
      <c r="I53" s="724"/>
      <c r="J53" s="724"/>
      <c r="K53" s="724"/>
      <c r="L53" s="724"/>
      <c r="M53" s="724"/>
      <c r="N53" s="724"/>
      <c r="O53" s="724"/>
      <c r="P53" s="724"/>
      <c r="Q53" s="724"/>
      <c r="R53" s="724"/>
      <c r="S53" s="724"/>
      <c r="T53" s="724"/>
      <c r="U53" s="724" t="s">
        <v>92</v>
      </c>
      <c r="V53" s="724"/>
      <c r="W53" s="724"/>
      <c r="X53" s="724"/>
      <c r="Y53" s="724"/>
      <c r="Z53" s="724"/>
      <c r="AA53" s="724"/>
      <c r="AB53" s="724"/>
      <c r="AC53" s="724"/>
      <c r="AD53" s="724"/>
      <c r="AE53" s="724"/>
      <c r="AF53" s="724"/>
      <c r="AG53" s="724"/>
      <c r="AH53" s="724"/>
      <c r="AI53" s="724"/>
      <c r="AJ53" s="724"/>
      <c r="AK53" s="724"/>
      <c r="AL53" s="724"/>
    </row>
    <row r="54" s="332" customFormat="true" ht="13.8" hidden="false" customHeight="false" outlineLevel="0" collapsed="false">
      <c r="B54" s="690"/>
      <c r="C54" s="724"/>
      <c r="D54" s="724"/>
      <c r="E54" s="724"/>
      <c r="F54" s="724"/>
      <c r="G54" s="724"/>
      <c r="H54" s="724"/>
      <c r="I54" s="724"/>
      <c r="J54" s="724"/>
      <c r="K54" s="724"/>
      <c r="L54" s="724"/>
      <c r="M54" s="724"/>
      <c r="N54" s="724"/>
      <c r="O54" s="724"/>
      <c r="P54" s="724"/>
      <c r="Q54" s="724"/>
      <c r="R54" s="724"/>
      <c r="S54" s="724"/>
      <c r="T54" s="724"/>
      <c r="U54" s="724"/>
      <c r="V54" s="724"/>
      <c r="W54" s="724"/>
      <c r="X54" s="724"/>
      <c r="Y54" s="724"/>
      <c r="Z54" s="724"/>
      <c r="AA54" s="724"/>
      <c r="AB54" s="724"/>
      <c r="AC54" s="724"/>
      <c r="AD54" s="724"/>
      <c r="AE54" s="724"/>
      <c r="AF54" s="724"/>
      <c r="AG54" s="724"/>
      <c r="AH54" s="724"/>
      <c r="AI54" s="724"/>
      <c r="AJ54" s="724"/>
      <c r="AK54" s="724"/>
      <c r="AL54" s="724"/>
    </row>
    <row r="55" s="332" customFormat="true" ht="13.8" hidden="false" customHeight="false" outlineLevel="0" collapsed="false">
      <c r="B55" s="690"/>
      <c r="C55" s="724"/>
      <c r="D55" s="724"/>
      <c r="E55" s="724"/>
      <c r="F55" s="724"/>
      <c r="G55" s="724"/>
      <c r="H55" s="724"/>
      <c r="I55" s="724"/>
      <c r="J55" s="724"/>
      <c r="K55" s="724"/>
      <c r="L55" s="724"/>
      <c r="M55" s="724"/>
      <c r="N55" s="724"/>
      <c r="O55" s="724"/>
      <c r="P55" s="724"/>
      <c r="Q55" s="724"/>
      <c r="R55" s="724"/>
      <c r="S55" s="724"/>
      <c r="T55" s="724"/>
      <c r="U55" s="724"/>
      <c r="V55" s="724"/>
      <c r="W55" s="724"/>
      <c r="X55" s="724"/>
      <c r="Y55" s="724"/>
      <c r="Z55" s="724"/>
      <c r="AA55" s="724"/>
      <c r="AB55" s="724"/>
      <c r="AC55" s="724"/>
      <c r="AD55" s="724"/>
      <c r="AE55" s="724"/>
      <c r="AF55" s="724"/>
      <c r="AG55" s="724"/>
      <c r="AH55" s="724"/>
      <c r="AI55" s="724"/>
      <c r="AJ55" s="724"/>
      <c r="AK55" s="724"/>
      <c r="AL55" s="724"/>
    </row>
    <row r="56" s="332" customFormat="true" ht="13.8" hidden="false" customHeight="false" outlineLevel="0" collapsed="false">
      <c r="B56" s="690"/>
      <c r="C56" s="724"/>
      <c r="D56" s="724"/>
      <c r="E56" s="724"/>
      <c r="F56" s="724"/>
      <c r="G56" s="724"/>
      <c r="H56" s="724"/>
      <c r="I56" s="724"/>
      <c r="J56" s="724"/>
      <c r="K56" s="724"/>
      <c r="L56" s="724"/>
      <c r="M56" s="724"/>
      <c r="N56" s="724"/>
      <c r="O56" s="724"/>
      <c r="P56" s="724"/>
      <c r="Q56" s="724"/>
      <c r="R56" s="724"/>
      <c r="S56" s="724"/>
      <c r="T56" s="724"/>
      <c r="U56" s="724"/>
      <c r="V56" s="724"/>
      <c r="W56" s="724"/>
      <c r="X56" s="724"/>
      <c r="Y56" s="724"/>
      <c r="Z56" s="724"/>
      <c r="AA56" s="724"/>
      <c r="AB56" s="724"/>
      <c r="AC56" s="724"/>
      <c r="AD56" s="724"/>
      <c r="AE56" s="724"/>
      <c r="AF56" s="724"/>
      <c r="AG56" s="724"/>
      <c r="AH56" s="724"/>
      <c r="AI56" s="724"/>
      <c r="AJ56" s="724"/>
      <c r="AK56" s="724"/>
      <c r="AL56" s="724"/>
    </row>
    <row r="57" s="332" customFormat="true" ht="13.8" hidden="false" customHeight="false" outlineLevel="0" collapsed="false">
      <c r="B57" s="690"/>
      <c r="C57" s="724"/>
      <c r="D57" s="724"/>
      <c r="E57" s="724"/>
      <c r="F57" s="724"/>
      <c r="G57" s="724"/>
      <c r="H57" s="724"/>
      <c r="I57" s="724"/>
      <c r="J57" s="724"/>
      <c r="K57" s="724"/>
      <c r="L57" s="724"/>
      <c r="M57" s="724"/>
      <c r="N57" s="724"/>
      <c r="O57" s="724"/>
      <c r="P57" s="724"/>
      <c r="Q57" s="724"/>
      <c r="R57" s="724"/>
      <c r="S57" s="724"/>
      <c r="T57" s="724"/>
      <c r="U57" s="724"/>
      <c r="V57" s="724"/>
      <c r="W57" s="724"/>
      <c r="X57" s="724"/>
      <c r="Y57" s="724"/>
      <c r="Z57" s="724"/>
      <c r="AA57" s="724"/>
      <c r="AB57" s="724"/>
      <c r="AC57" s="724"/>
      <c r="AD57" s="724"/>
      <c r="AE57" s="724"/>
      <c r="AF57" s="724"/>
      <c r="AG57" s="724"/>
      <c r="AH57" s="724"/>
      <c r="AI57" s="724"/>
      <c r="AJ57" s="724"/>
      <c r="AK57" s="724"/>
      <c r="AL57" s="724"/>
    </row>
    <row r="58" s="332" customFormat="true" ht="14.25" hidden="false" customHeight="true" outlineLevel="0" collapsed="false">
      <c r="B58" s="688" t="s">
        <v>93</v>
      </c>
      <c r="C58" s="688"/>
      <c r="D58" s="688"/>
      <c r="E58" s="688"/>
      <c r="F58" s="688"/>
      <c r="G58" s="777" t="s">
        <v>94</v>
      </c>
      <c r="H58" s="777"/>
      <c r="I58" s="777"/>
      <c r="J58" s="777"/>
      <c r="K58" s="777"/>
      <c r="L58" s="777"/>
      <c r="M58" s="777"/>
      <c r="N58" s="777"/>
      <c r="O58" s="777"/>
      <c r="P58" s="777"/>
      <c r="Q58" s="777"/>
      <c r="R58" s="777"/>
      <c r="S58" s="777"/>
      <c r="T58" s="777"/>
      <c r="U58" s="777"/>
      <c r="V58" s="777"/>
      <c r="W58" s="777"/>
      <c r="X58" s="777"/>
      <c r="Y58" s="777"/>
      <c r="Z58" s="777"/>
      <c r="AA58" s="777"/>
      <c r="AB58" s="777"/>
      <c r="AC58" s="777"/>
      <c r="AD58" s="777"/>
      <c r="AE58" s="777"/>
      <c r="AF58" s="777"/>
      <c r="AG58" s="777"/>
      <c r="AH58" s="777"/>
      <c r="AI58" s="777"/>
      <c r="AJ58" s="777"/>
      <c r="AK58" s="777"/>
      <c r="AL58" s="777"/>
    </row>
    <row r="59" customFormat="false" ht="13.8" hidden="false" customHeight="false" outlineLevel="0" collapsed="false"/>
    <row r="60" customFormat="false" ht="13.8" hidden="false" customHeight="false" outlineLevel="0" collapsed="false">
      <c r="B60" s="329" t="s">
        <v>461</v>
      </c>
    </row>
    <row r="61" customFormat="false" ht="13.8" hidden="false" customHeight="false" outlineLevel="0" collapsed="false">
      <c r="B61" s="329" t="s">
        <v>462</v>
      </c>
    </row>
    <row r="62" customFormat="false" ht="13.8" hidden="false" customHeight="false" outlineLevel="0" collapsed="false">
      <c r="B62" s="329" t="s">
        <v>463</v>
      </c>
    </row>
    <row r="63" customFormat="false" ht="13.8" hidden="false" customHeight="false" outlineLevel="0" collapsed="false">
      <c r="B63" s="329" t="s">
        <v>98</v>
      </c>
    </row>
    <row r="64" customFormat="false" ht="13.8" hidden="false" customHeight="false" outlineLevel="0" collapsed="false">
      <c r="B64" s="329" t="s">
        <v>99</v>
      </c>
    </row>
    <row r="65" customFormat="false" ht="13.8" hidden="false" customHeight="false" outlineLevel="0" collapsed="false">
      <c r="B65" s="329" t="s">
        <v>464</v>
      </c>
    </row>
    <row r="66" s="332" customFormat="true" ht="13.8" hidden="false" customHeight="false" outlineLevel="0" collapsed="false">
      <c r="B66" s="329" t="s">
        <v>465</v>
      </c>
      <c r="AO66" s="329"/>
    </row>
    <row r="67" customFormat="false" ht="13.8" hidden="false" customHeight="false" outlineLevel="0" collapsed="false">
      <c r="B67" s="329" t="s">
        <v>466</v>
      </c>
    </row>
    <row r="68" customFormat="false" ht="13.8" hidden="false" customHeight="false" outlineLevel="0" collapsed="false">
      <c r="B68" s="329" t="s">
        <v>467</v>
      </c>
    </row>
    <row r="69" customFormat="false" ht="13.8" hidden="false" customHeight="false" outlineLevel="0" collapsed="false">
      <c r="B69" s="329" t="s">
        <v>468</v>
      </c>
    </row>
    <row r="70" customFormat="false" ht="13.8" hidden="false" customHeight="false" outlineLevel="0" collapsed="false">
      <c r="B70" s="329" t="s">
        <v>105</v>
      </c>
    </row>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2.75" hidden="false" customHeight="true" outlineLevel="0" collapsed="false">
      <c r="B84" s="785"/>
    </row>
    <row r="85" customFormat="false" ht="12.75" hidden="false" customHeight="true" outlineLevel="0" collapsed="false">
      <c r="B85" s="785" t="s">
        <v>469</v>
      </c>
    </row>
    <row r="86" customFormat="false" ht="12.75" hidden="false" customHeight="true" outlineLevel="0" collapsed="false">
      <c r="B86" s="785" t="s">
        <v>470</v>
      </c>
    </row>
    <row r="87" customFormat="false" ht="12.75" hidden="false" customHeight="true" outlineLevel="0" collapsed="false">
      <c r="B87" s="785" t="s">
        <v>471</v>
      </c>
    </row>
    <row r="88" customFormat="false" ht="12.75" hidden="false" customHeight="true" outlineLevel="0" collapsed="false">
      <c r="B88" s="785" t="s">
        <v>472</v>
      </c>
    </row>
    <row r="89" customFormat="false" ht="12.75" hidden="false" customHeight="true" outlineLevel="0" collapsed="false">
      <c r="B89" s="785" t="s">
        <v>473</v>
      </c>
    </row>
    <row r="90" customFormat="false" ht="12.75" hidden="false" customHeight="true" outlineLevel="0" collapsed="false">
      <c r="B90" s="785" t="s">
        <v>474</v>
      </c>
    </row>
    <row r="91" customFormat="false" ht="12.75" hidden="false" customHeight="true" outlineLevel="0" collapsed="false">
      <c r="B91" s="785" t="s">
        <v>475</v>
      </c>
    </row>
    <row r="92" customFormat="false" ht="12.75" hidden="false" customHeight="true" outlineLevel="0" collapsed="false">
      <c r="B92" s="785" t="s">
        <v>476</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B1:AP65"/>
  <sheetViews>
    <sheetView showFormulas="false" showGridLines="true" showRowColHeaders="true" showZeros="true" rightToLeft="false" tabSelected="true" showOutlineSymbols="true" defaultGridColor="true" view="pageBreakPreview" topLeftCell="A1" colorId="64" zoomScale="85" zoomScaleNormal="85" zoomScalePageLayoutView="85" workbookViewId="0">
      <selection pane="topLeft" activeCell="M18" activeCellId="0" sqref="M18"/>
    </sheetView>
  </sheetViews>
  <sheetFormatPr defaultColWidth="9.00390625" defaultRowHeight="12.75" customHeight="false" zeroHeight="false" outlineLevelRow="0" outlineLevelCol="0"/>
  <cols>
    <col collapsed="false" customWidth="true" hidden="false" outlineLevel="0" max="1" min="1" style="59" width="1.44"/>
    <col collapsed="false" customWidth="true" hidden="false" outlineLevel="0" max="3" min="2" style="59" width="4.22"/>
    <col collapsed="false" customWidth="true" hidden="false" outlineLevel="0" max="4" min="4" style="59" width="0.66"/>
    <col collapsed="false" customWidth="true" hidden="false" outlineLevel="0" max="40" min="5" style="59" width="3.11"/>
    <col collapsed="false" customWidth="true" hidden="false" outlineLevel="0" max="41" min="41" style="59" width="1.44"/>
    <col collapsed="false" customWidth="false" hidden="false" outlineLevel="0" max="42" min="42" style="60" width="9"/>
    <col collapsed="false" customWidth="false" hidden="false" outlineLevel="0" max="16384" min="43" style="59" width="9"/>
  </cols>
  <sheetData>
    <row r="1" s="61" customFormat="true" ht="13.8" hidden="false" customHeight="false" outlineLevel="0" collapsed="false">
      <c r="AP1" s="62"/>
    </row>
    <row r="2" s="61" customFormat="true" ht="13.8" hidden="false" customHeight="false" outlineLevel="0" collapsed="false">
      <c r="B2" s="62" t="s">
        <v>32</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row>
    <row r="3" s="61" customFormat="true" ht="14.25" hidden="false" customHeight="true" outlineLevel="0" collapsed="false">
      <c r="AB3" s="63" t="s">
        <v>33</v>
      </c>
      <c r="AC3" s="63"/>
      <c r="AD3" s="63"/>
      <c r="AE3" s="63"/>
      <c r="AF3" s="63"/>
      <c r="AG3" s="64"/>
      <c r="AH3" s="64"/>
      <c r="AI3" s="64"/>
      <c r="AJ3" s="64"/>
      <c r="AK3" s="64"/>
      <c r="AL3" s="64"/>
      <c r="AM3" s="64"/>
      <c r="AN3" s="64"/>
      <c r="AO3" s="65"/>
      <c r="AP3" s="62"/>
    </row>
    <row r="4" s="61" customFormat="true" ht="13.8" hidden="false" customHeight="false" outlineLevel="0" collapsed="false">
      <c r="AP4" s="66"/>
    </row>
    <row r="5" s="61" customFormat="true" ht="13.8" hidden="false" customHeight="false" outlineLevel="0" collapsed="false">
      <c r="B5" s="67" t="s">
        <v>34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row>
    <row r="6" s="61" customFormat="true" ht="13.5" hidden="false" customHeight="true" outlineLevel="0" collapsed="false">
      <c r="AE6" s="68" t="s">
        <v>35</v>
      </c>
      <c r="AF6" s="67"/>
      <c r="AG6" s="67"/>
      <c r="AH6" s="61" t="s">
        <v>36</v>
      </c>
      <c r="AI6" s="67"/>
      <c r="AJ6" s="67"/>
      <c r="AK6" s="61" t="s">
        <v>37</v>
      </c>
      <c r="AL6" s="67"/>
      <c r="AM6" s="67"/>
      <c r="AN6" s="61" t="s">
        <v>38</v>
      </c>
    </row>
    <row r="7" s="61" customFormat="true" ht="13.8" hidden="false" customHeight="false" outlineLevel="0" collapsed="false">
      <c r="B7" s="69" t="s">
        <v>39</v>
      </c>
      <c r="C7" s="69"/>
      <c r="D7" s="69"/>
      <c r="E7" s="69"/>
      <c r="F7" s="69"/>
      <c r="G7" s="69"/>
      <c r="H7" s="69"/>
      <c r="I7" s="69"/>
      <c r="J7" s="69"/>
      <c r="K7" s="61" t="s">
        <v>40</v>
      </c>
      <c r="L7" s="70"/>
      <c r="M7" s="70"/>
      <c r="N7" s="70"/>
      <c r="O7" s="70"/>
      <c r="P7" s="70"/>
      <c r="Q7" s="70"/>
      <c r="R7" s="70"/>
      <c r="S7" s="70"/>
      <c r="T7" s="70"/>
      <c r="U7" s="70"/>
    </row>
    <row r="8" s="61" customFormat="true" ht="13.8" hidden="false" customHeight="false" outlineLevel="0" collapsed="false">
      <c r="V8" s="71" t="s">
        <v>41</v>
      </c>
      <c r="W8" s="71"/>
      <c r="X8" s="71"/>
      <c r="Y8" s="71"/>
      <c r="Z8" s="71"/>
      <c r="AA8" s="71"/>
      <c r="AB8" s="71"/>
      <c r="AC8" s="71"/>
      <c r="AD8" s="71"/>
      <c r="AE8" s="71"/>
      <c r="AF8" s="71"/>
      <c r="AG8" s="71"/>
      <c r="AH8" s="71"/>
      <c r="AI8" s="71"/>
      <c r="AJ8" s="71"/>
      <c r="AK8" s="71"/>
      <c r="AL8" s="71"/>
      <c r="AM8" s="71"/>
      <c r="AN8" s="71"/>
    </row>
    <row r="9" s="61" customFormat="true" ht="13.8" hidden="false" customHeight="false" outlineLevel="0" collapsed="false">
      <c r="Y9" s="67"/>
      <c r="Z9" s="67"/>
      <c r="AA9" s="67"/>
      <c r="AB9" s="67"/>
      <c r="AC9" s="67"/>
      <c r="AD9" s="67"/>
      <c r="AE9" s="67"/>
      <c r="AF9" s="67"/>
      <c r="AG9" s="67"/>
      <c r="AH9" s="67"/>
      <c r="AI9" s="67"/>
      <c r="AJ9" s="67"/>
      <c r="AK9" s="67"/>
      <c r="AL9" s="67"/>
      <c r="AM9" s="67"/>
      <c r="AN9" s="67"/>
    </row>
    <row r="10" s="61" customFormat="true" ht="13.8" hidden="false" customHeight="false" outlineLevel="0" collapsed="false">
      <c r="V10" s="67" t="s">
        <v>42</v>
      </c>
      <c r="W10" s="67"/>
      <c r="X10" s="67"/>
      <c r="Y10" s="67"/>
      <c r="Z10" s="67"/>
      <c r="AA10" s="67"/>
      <c r="AB10" s="67"/>
      <c r="AC10" s="67"/>
      <c r="AD10" s="67"/>
      <c r="AE10" s="67"/>
      <c r="AF10" s="67"/>
      <c r="AG10" s="67"/>
      <c r="AH10" s="67"/>
      <c r="AI10" s="67"/>
      <c r="AJ10" s="67"/>
      <c r="AK10" s="67"/>
      <c r="AL10" s="67"/>
      <c r="AM10" s="67"/>
      <c r="AN10" s="67"/>
    </row>
    <row r="11" s="61" customFormat="true" ht="13.8" hidden="false" customHeight="false" outlineLevel="0" collapsed="false">
      <c r="Y11" s="67"/>
      <c r="Z11" s="67"/>
      <c r="AA11" s="67"/>
      <c r="AB11" s="67"/>
      <c r="AC11" s="67"/>
      <c r="AD11" s="67"/>
      <c r="AE11" s="67"/>
      <c r="AF11" s="67"/>
      <c r="AG11" s="67"/>
      <c r="AH11" s="67"/>
      <c r="AI11" s="67"/>
      <c r="AJ11" s="67"/>
      <c r="AK11" s="67"/>
      <c r="AL11" s="67"/>
      <c r="AM11" s="67"/>
      <c r="AN11" s="67"/>
    </row>
    <row r="12" s="61" customFormat="true" ht="13.8" hidden="false" customHeight="false" outlineLevel="0" collapsed="false">
      <c r="C12" s="62" t="s">
        <v>43</v>
      </c>
      <c r="D12" s="62"/>
    </row>
    <row r="13" s="61" customFormat="true" ht="13.8" hidden="false" customHeight="true" outlineLevel="0" collapsed="false">
      <c r="N13" s="72"/>
      <c r="O13" s="72"/>
      <c r="AB13" s="63" t="s">
        <v>44</v>
      </c>
      <c r="AC13" s="63"/>
      <c r="AD13" s="63"/>
      <c r="AE13" s="63"/>
      <c r="AF13" s="63"/>
      <c r="AG13" s="63"/>
      <c r="AH13" s="63"/>
      <c r="AI13" s="63"/>
      <c r="AJ13" s="73"/>
      <c r="AK13" s="73"/>
      <c r="AL13" s="73"/>
      <c r="AM13" s="73"/>
      <c r="AN13" s="73"/>
    </row>
    <row r="14" s="61" customFormat="true" ht="14.25" hidden="false" customHeight="true" outlineLevel="0" collapsed="false">
      <c r="B14" s="74" t="s">
        <v>45</v>
      </c>
      <c r="C14" s="75" t="s">
        <v>46</v>
      </c>
      <c r="D14" s="75"/>
      <c r="E14" s="75"/>
      <c r="F14" s="75"/>
      <c r="G14" s="75"/>
      <c r="H14" s="75"/>
      <c r="I14" s="75"/>
      <c r="J14" s="75"/>
      <c r="K14" s="75"/>
      <c r="L14" s="75"/>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row>
    <row r="15" s="61" customFormat="true" ht="14.25" hidden="false" customHeight="true" outlineLevel="0" collapsed="false">
      <c r="B15" s="74"/>
      <c r="C15" s="77" t="s">
        <v>47</v>
      </c>
      <c r="D15" s="77"/>
      <c r="E15" s="77"/>
      <c r="F15" s="77"/>
      <c r="G15" s="77"/>
      <c r="H15" s="77"/>
      <c r="I15" s="77"/>
      <c r="J15" s="77"/>
      <c r="K15" s="77"/>
      <c r="L15" s="77"/>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row>
    <row r="16" s="61" customFormat="true" ht="13.5" hidden="false" customHeight="true" outlineLevel="0" collapsed="false">
      <c r="B16" s="74"/>
      <c r="C16" s="79" t="s">
        <v>48</v>
      </c>
      <c r="D16" s="79"/>
      <c r="E16" s="79"/>
      <c r="F16" s="79"/>
      <c r="G16" s="79"/>
      <c r="H16" s="79"/>
      <c r="I16" s="79"/>
      <c r="J16" s="79"/>
      <c r="K16" s="79"/>
      <c r="L16" s="79"/>
      <c r="M16" s="80" t="s">
        <v>49</v>
      </c>
      <c r="N16" s="80"/>
      <c r="O16" s="80"/>
      <c r="P16" s="80"/>
      <c r="Q16" s="81"/>
      <c r="R16" s="81"/>
      <c r="S16" s="81"/>
      <c r="T16" s="82" t="s">
        <v>50</v>
      </c>
      <c r="U16" s="81"/>
      <c r="V16" s="81"/>
      <c r="W16" s="81"/>
      <c r="X16" s="82" t="s">
        <v>51</v>
      </c>
      <c r="Y16" s="83"/>
      <c r="Z16" s="83"/>
      <c r="AA16" s="83"/>
      <c r="AB16" s="83"/>
      <c r="AC16" s="83"/>
      <c r="AD16" s="83"/>
      <c r="AE16" s="83"/>
      <c r="AF16" s="83"/>
      <c r="AG16" s="83"/>
      <c r="AH16" s="83"/>
      <c r="AI16" s="83"/>
      <c r="AJ16" s="83"/>
      <c r="AK16" s="83"/>
      <c r="AL16" s="83"/>
      <c r="AM16" s="83"/>
      <c r="AN16" s="83"/>
    </row>
    <row r="17" s="61" customFormat="true" ht="13.5" hidden="false" customHeight="true" outlineLevel="0" collapsed="false">
      <c r="B17" s="74"/>
      <c r="C17" s="79"/>
      <c r="D17" s="79"/>
      <c r="E17" s="79"/>
      <c r="F17" s="79"/>
      <c r="G17" s="79"/>
      <c r="H17" s="79"/>
      <c r="I17" s="79"/>
      <c r="J17" s="79"/>
      <c r="K17" s="79"/>
      <c r="L17" s="79"/>
      <c r="M17" s="84" t="s">
        <v>52</v>
      </c>
      <c r="N17" s="84"/>
      <c r="O17" s="84"/>
      <c r="P17" s="84"/>
      <c r="Q17" s="85" t="s">
        <v>53</v>
      </c>
      <c r="R17" s="86"/>
      <c r="S17" s="86"/>
      <c r="T17" s="86"/>
      <c r="U17" s="86"/>
      <c r="V17" s="86" t="s">
        <v>54</v>
      </c>
      <c r="W17" s="86"/>
      <c r="X17" s="87"/>
      <c r="Y17" s="87"/>
      <c r="Z17" s="87"/>
      <c r="AA17" s="87"/>
      <c r="AB17" s="87"/>
      <c r="AC17" s="87"/>
      <c r="AD17" s="87"/>
      <c r="AE17" s="87"/>
      <c r="AF17" s="87"/>
      <c r="AG17" s="87"/>
      <c r="AH17" s="87"/>
      <c r="AI17" s="87"/>
      <c r="AJ17" s="87"/>
      <c r="AK17" s="87"/>
      <c r="AL17" s="87"/>
      <c r="AM17" s="87"/>
      <c r="AN17" s="87"/>
    </row>
    <row r="18" s="61" customFormat="true" ht="13.8" hidden="false" customHeight="true" outlineLevel="0" collapsed="false">
      <c r="B18" s="74"/>
      <c r="C18" s="79"/>
      <c r="D18" s="79"/>
      <c r="E18" s="79"/>
      <c r="F18" s="79"/>
      <c r="G18" s="79"/>
      <c r="H18" s="79"/>
      <c r="I18" s="79"/>
      <c r="J18" s="79"/>
      <c r="K18" s="79"/>
      <c r="L18" s="79"/>
      <c r="M18" s="88" t="s">
        <v>55</v>
      </c>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row>
    <row r="19" s="61" customFormat="true" ht="14.25" hidden="false" customHeight="true" outlineLevel="0" collapsed="false">
      <c r="B19" s="74"/>
      <c r="C19" s="79" t="s">
        <v>56</v>
      </c>
      <c r="D19" s="79"/>
      <c r="E19" s="79"/>
      <c r="F19" s="79"/>
      <c r="G19" s="79"/>
      <c r="H19" s="79"/>
      <c r="I19" s="79"/>
      <c r="J19" s="79"/>
      <c r="K19" s="79"/>
      <c r="L19" s="79"/>
      <c r="M19" s="63" t="s">
        <v>57</v>
      </c>
      <c r="N19" s="63"/>
      <c r="O19" s="63"/>
      <c r="P19" s="63"/>
      <c r="Q19" s="63"/>
      <c r="R19" s="64"/>
      <c r="S19" s="64"/>
      <c r="T19" s="64"/>
      <c r="U19" s="64"/>
      <c r="V19" s="64"/>
      <c r="W19" s="64"/>
      <c r="X19" s="64"/>
      <c r="Y19" s="64"/>
      <c r="Z19" s="64"/>
      <c r="AA19" s="64"/>
      <c r="AB19" s="73" t="s">
        <v>58</v>
      </c>
      <c r="AC19" s="73"/>
      <c r="AD19" s="73"/>
      <c r="AE19" s="73"/>
      <c r="AF19" s="73"/>
      <c r="AG19" s="64"/>
      <c r="AH19" s="64"/>
      <c r="AI19" s="64"/>
      <c r="AJ19" s="64"/>
      <c r="AK19" s="64"/>
      <c r="AL19" s="64"/>
      <c r="AM19" s="64"/>
      <c r="AN19" s="64"/>
    </row>
    <row r="20" s="59" customFormat="true" ht="14.25" hidden="false" customHeight="true" outlineLevel="0" collapsed="false">
      <c r="B20" s="74"/>
      <c r="C20" s="89" t="s">
        <v>59</v>
      </c>
      <c r="D20" s="89"/>
      <c r="E20" s="89"/>
      <c r="F20" s="89"/>
      <c r="G20" s="89"/>
      <c r="H20" s="89"/>
      <c r="I20" s="89"/>
      <c r="J20" s="89"/>
      <c r="K20" s="89"/>
      <c r="L20" s="89"/>
      <c r="M20" s="90"/>
      <c r="N20" s="90"/>
      <c r="O20" s="90"/>
      <c r="P20" s="90"/>
      <c r="Q20" s="90"/>
      <c r="R20" s="90"/>
      <c r="S20" s="90"/>
      <c r="T20" s="90"/>
      <c r="U20" s="90"/>
      <c r="V20" s="90" t="s">
        <v>60</v>
      </c>
      <c r="W20" s="90"/>
      <c r="X20" s="90"/>
      <c r="Y20" s="90"/>
      <c r="Z20" s="90"/>
      <c r="AA20" s="90"/>
      <c r="AB20" s="90"/>
      <c r="AC20" s="90"/>
      <c r="AD20" s="90"/>
      <c r="AE20" s="90"/>
      <c r="AF20" s="90"/>
      <c r="AG20" s="90"/>
      <c r="AH20" s="90"/>
      <c r="AI20" s="90"/>
      <c r="AJ20" s="90"/>
      <c r="AK20" s="90"/>
      <c r="AL20" s="90"/>
      <c r="AM20" s="90"/>
      <c r="AN20" s="90"/>
    </row>
    <row r="21" s="59" customFormat="true" ht="14.25" hidden="false" customHeight="true" outlineLevel="0" collapsed="false">
      <c r="B21" s="74"/>
      <c r="C21" s="91" t="s">
        <v>61</v>
      </c>
      <c r="D21" s="91"/>
      <c r="E21" s="91"/>
      <c r="F21" s="91"/>
      <c r="G21" s="91"/>
      <c r="H21" s="91"/>
      <c r="I21" s="91"/>
      <c r="J21" s="91"/>
      <c r="K21" s="91"/>
      <c r="L21" s="91"/>
      <c r="M21" s="90" t="s">
        <v>62</v>
      </c>
      <c r="N21" s="90"/>
      <c r="O21" s="90"/>
      <c r="P21" s="90"/>
      <c r="Q21" s="90"/>
      <c r="R21" s="92"/>
      <c r="S21" s="92"/>
      <c r="T21" s="92"/>
      <c r="U21" s="92"/>
      <c r="V21" s="92"/>
      <c r="W21" s="92"/>
      <c r="X21" s="92"/>
      <c r="Y21" s="92"/>
      <c r="Z21" s="92"/>
      <c r="AA21" s="92"/>
      <c r="AB21" s="93" t="s">
        <v>63</v>
      </c>
      <c r="AC21" s="93"/>
      <c r="AD21" s="93"/>
      <c r="AE21" s="93"/>
      <c r="AF21" s="93"/>
      <c r="AG21" s="92"/>
      <c r="AH21" s="92"/>
      <c r="AI21" s="92"/>
      <c r="AJ21" s="92"/>
      <c r="AK21" s="92"/>
      <c r="AL21" s="92"/>
      <c r="AM21" s="92"/>
      <c r="AN21" s="92"/>
    </row>
    <row r="22" s="59" customFormat="true" ht="13.5" hidden="false" customHeight="true" outlineLevel="0" collapsed="false">
      <c r="B22" s="74"/>
      <c r="C22" s="94" t="s">
        <v>64</v>
      </c>
      <c r="D22" s="94"/>
      <c r="E22" s="94"/>
      <c r="F22" s="94"/>
      <c r="G22" s="94"/>
      <c r="H22" s="94"/>
      <c r="I22" s="94"/>
      <c r="J22" s="94"/>
      <c r="K22" s="94"/>
      <c r="L22" s="94"/>
      <c r="M22" s="80" t="s">
        <v>49</v>
      </c>
      <c r="N22" s="80"/>
      <c r="O22" s="80"/>
      <c r="P22" s="80"/>
      <c r="Q22" s="81"/>
      <c r="R22" s="81"/>
      <c r="S22" s="81"/>
      <c r="T22" s="82" t="s">
        <v>50</v>
      </c>
      <c r="U22" s="81"/>
      <c r="V22" s="81"/>
      <c r="W22" s="81"/>
      <c r="X22" s="82" t="s">
        <v>51</v>
      </c>
      <c r="Y22" s="83"/>
      <c r="Z22" s="83"/>
      <c r="AA22" s="83"/>
      <c r="AB22" s="83"/>
      <c r="AC22" s="83"/>
      <c r="AD22" s="83"/>
      <c r="AE22" s="83"/>
      <c r="AF22" s="83"/>
      <c r="AG22" s="83"/>
      <c r="AH22" s="83"/>
      <c r="AI22" s="83"/>
      <c r="AJ22" s="83"/>
      <c r="AK22" s="83"/>
      <c r="AL22" s="83"/>
      <c r="AM22" s="83"/>
      <c r="AN22" s="83"/>
    </row>
    <row r="23" s="59" customFormat="true" ht="14.25" hidden="false" customHeight="true" outlineLevel="0" collapsed="false">
      <c r="B23" s="74"/>
      <c r="C23" s="94"/>
      <c r="D23" s="94"/>
      <c r="E23" s="94"/>
      <c r="F23" s="94"/>
      <c r="G23" s="94"/>
      <c r="H23" s="94"/>
      <c r="I23" s="94"/>
      <c r="J23" s="94"/>
      <c r="K23" s="94"/>
      <c r="L23" s="94"/>
      <c r="M23" s="84" t="s">
        <v>52</v>
      </c>
      <c r="N23" s="84"/>
      <c r="O23" s="84"/>
      <c r="P23" s="84"/>
      <c r="Q23" s="85" t="s">
        <v>53</v>
      </c>
      <c r="R23" s="86"/>
      <c r="S23" s="86"/>
      <c r="T23" s="86"/>
      <c r="U23" s="86"/>
      <c r="V23" s="86" t="s">
        <v>54</v>
      </c>
      <c r="W23" s="86"/>
      <c r="X23" s="87"/>
      <c r="Y23" s="87"/>
      <c r="Z23" s="87"/>
      <c r="AA23" s="87"/>
      <c r="AB23" s="87"/>
      <c r="AC23" s="87"/>
      <c r="AD23" s="87"/>
      <c r="AE23" s="87"/>
      <c r="AF23" s="87"/>
      <c r="AG23" s="87"/>
      <c r="AH23" s="87"/>
      <c r="AI23" s="87"/>
      <c r="AJ23" s="87"/>
      <c r="AK23" s="87"/>
      <c r="AL23" s="87"/>
      <c r="AM23" s="87"/>
      <c r="AN23" s="87"/>
    </row>
    <row r="24" s="59" customFormat="true" ht="13.8" hidden="false" customHeight="false" outlineLevel="0" collapsed="false">
      <c r="B24" s="74"/>
      <c r="C24" s="94"/>
      <c r="D24" s="94"/>
      <c r="E24" s="94"/>
      <c r="F24" s="94"/>
      <c r="G24" s="94"/>
      <c r="H24" s="94"/>
      <c r="I24" s="94"/>
      <c r="J24" s="94"/>
      <c r="K24" s="94"/>
      <c r="L24" s="94"/>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row>
    <row r="25" s="59" customFormat="true" ht="13.8" hidden="false" customHeight="true" outlineLevel="0" collapsed="false">
      <c r="B25" s="95" t="s">
        <v>65</v>
      </c>
      <c r="C25" s="96" t="s">
        <v>46</v>
      </c>
      <c r="D25" s="96"/>
      <c r="E25" s="96"/>
      <c r="F25" s="96"/>
      <c r="G25" s="96"/>
      <c r="H25" s="96"/>
      <c r="I25" s="96"/>
      <c r="J25" s="96"/>
      <c r="K25" s="96"/>
      <c r="L25" s="96"/>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row>
    <row r="26" s="59" customFormat="true" ht="30" hidden="false" customHeight="true" outlineLevel="0" collapsed="false">
      <c r="B26" s="95"/>
      <c r="C26" s="98" t="s">
        <v>66</v>
      </c>
      <c r="D26" s="98"/>
      <c r="E26" s="98"/>
      <c r="F26" s="98"/>
      <c r="G26" s="98"/>
      <c r="H26" s="98"/>
      <c r="I26" s="98"/>
      <c r="J26" s="98"/>
      <c r="K26" s="98"/>
      <c r="L26" s="98"/>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row>
    <row r="27" s="59" customFormat="true" ht="13.5" hidden="false" customHeight="true" outlineLevel="0" collapsed="false">
      <c r="B27" s="95"/>
      <c r="C27" s="79" t="s">
        <v>67</v>
      </c>
      <c r="D27" s="79"/>
      <c r="E27" s="79"/>
      <c r="F27" s="79"/>
      <c r="G27" s="79"/>
      <c r="H27" s="79"/>
      <c r="I27" s="79"/>
      <c r="J27" s="79"/>
      <c r="K27" s="79"/>
      <c r="L27" s="79"/>
      <c r="M27" s="80" t="s">
        <v>49</v>
      </c>
      <c r="N27" s="80"/>
      <c r="O27" s="80"/>
      <c r="P27" s="80"/>
      <c r="Q27" s="81"/>
      <c r="R27" s="81"/>
      <c r="S27" s="81"/>
      <c r="T27" s="82" t="s">
        <v>50</v>
      </c>
      <c r="U27" s="81"/>
      <c r="V27" s="81"/>
      <c r="W27" s="81"/>
      <c r="X27" s="82" t="s">
        <v>51</v>
      </c>
      <c r="Y27" s="83"/>
      <c r="Z27" s="83"/>
      <c r="AA27" s="83"/>
      <c r="AB27" s="83"/>
      <c r="AC27" s="83"/>
      <c r="AD27" s="83"/>
      <c r="AE27" s="83"/>
      <c r="AF27" s="83"/>
      <c r="AG27" s="83"/>
      <c r="AH27" s="83"/>
      <c r="AI27" s="83"/>
      <c r="AJ27" s="83"/>
      <c r="AK27" s="83"/>
      <c r="AL27" s="83"/>
      <c r="AM27" s="83"/>
      <c r="AN27" s="83"/>
    </row>
    <row r="28" s="59" customFormat="true" ht="14.25" hidden="false" customHeight="true" outlineLevel="0" collapsed="false">
      <c r="B28" s="95"/>
      <c r="C28" s="79"/>
      <c r="D28" s="79"/>
      <c r="E28" s="79"/>
      <c r="F28" s="79"/>
      <c r="G28" s="79"/>
      <c r="H28" s="79"/>
      <c r="I28" s="79"/>
      <c r="J28" s="79"/>
      <c r="K28" s="79"/>
      <c r="L28" s="79"/>
      <c r="M28" s="84" t="s">
        <v>52</v>
      </c>
      <c r="N28" s="84"/>
      <c r="O28" s="84"/>
      <c r="P28" s="84"/>
      <c r="Q28" s="85" t="s">
        <v>53</v>
      </c>
      <c r="R28" s="86"/>
      <c r="S28" s="86"/>
      <c r="T28" s="86"/>
      <c r="U28" s="86"/>
      <c r="V28" s="86" t="s">
        <v>54</v>
      </c>
      <c r="W28" s="86"/>
      <c r="X28" s="87"/>
      <c r="Y28" s="87"/>
      <c r="Z28" s="87"/>
      <c r="AA28" s="87"/>
      <c r="AB28" s="87"/>
      <c r="AC28" s="87"/>
      <c r="AD28" s="87"/>
      <c r="AE28" s="87"/>
      <c r="AF28" s="87"/>
      <c r="AG28" s="87"/>
      <c r="AH28" s="87"/>
      <c r="AI28" s="87"/>
      <c r="AJ28" s="87"/>
      <c r="AK28" s="87"/>
      <c r="AL28" s="87"/>
      <c r="AM28" s="87"/>
      <c r="AN28" s="87"/>
    </row>
    <row r="29" s="59" customFormat="true" ht="13.8" hidden="false" customHeight="false" outlineLevel="0" collapsed="false">
      <c r="B29" s="95"/>
      <c r="C29" s="79"/>
      <c r="D29" s="79"/>
      <c r="E29" s="79"/>
      <c r="F29" s="79"/>
      <c r="G29" s="79"/>
      <c r="H29" s="79"/>
      <c r="I29" s="79"/>
      <c r="J29" s="79"/>
      <c r="K29" s="79"/>
      <c r="L29" s="79"/>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row>
    <row r="30" s="59" customFormat="true" ht="14.25" hidden="false" customHeight="true" outlineLevel="0" collapsed="false">
      <c r="B30" s="95"/>
      <c r="C30" s="79" t="s">
        <v>56</v>
      </c>
      <c r="D30" s="79"/>
      <c r="E30" s="79"/>
      <c r="F30" s="79"/>
      <c r="G30" s="79"/>
      <c r="H30" s="79"/>
      <c r="I30" s="79"/>
      <c r="J30" s="79"/>
      <c r="K30" s="79"/>
      <c r="L30" s="79"/>
      <c r="M30" s="63" t="s">
        <v>57</v>
      </c>
      <c r="N30" s="63"/>
      <c r="O30" s="63"/>
      <c r="P30" s="63"/>
      <c r="Q30" s="63"/>
      <c r="R30" s="64"/>
      <c r="S30" s="64"/>
      <c r="T30" s="64"/>
      <c r="U30" s="64"/>
      <c r="V30" s="64"/>
      <c r="W30" s="64"/>
      <c r="X30" s="64"/>
      <c r="Y30" s="64"/>
      <c r="Z30" s="64"/>
      <c r="AA30" s="64"/>
      <c r="AB30" s="73" t="s">
        <v>58</v>
      </c>
      <c r="AC30" s="73"/>
      <c r="AD30" s="73"/>
      <c r="AE30" s="73"/>
      <c r="AF30" s="73"/>
      <c r="AG30" s="64"/>
      <c r="AH30" s="64"/>
      <c r="AI30" s="64"/>
      <c r="AJ30" s="64"/>
      <c r="AK30" s="64"/>
      <c r="AL30" s="64"/>
      <c r="AM30" s="64"/>
      <c r="AN30" s="64"/>
    </row>
    <row r="31" s="59" customFormat="true" ht="13.5" hidden="false" customHeight="true" outlineLevel="0" collapsed="false">
      <c r="B31" s="95"/>
      <c r="C31" s="100" t="s">
        <v>68</v>
      </c>
      <c r="D31" s="100"/>
      <c r="E31" s="100"/>
      <c r="F31" s="100"/>
      <c r="G31" s="100"/>
      <c r="H31" s="100"/>
      <c r="I31" s="100"/>
      <c r="J31" s="100"/>
      <c r="K31" s="100"/>
      <c r="L31" s="100"/>
      <c r="M31" s="80" t="s">
        <v>49</v>
      </c>
      <c r="N31" s="80"/>
      <c r="O31" s="80"/>
      <c r="P31" s="80"/>
      <c r="Q31" s="81"/>
      <c r="R31" s="81"/>
      <c r="S31" s="81"/>
      <c r="T31" s="82" t="s">
        <v>50</v>
      </c>
      <c r="U31" s="81"/>
      <c r="V31" s="81"/>
      <c r="W31" s="81"/>
      <c r="X31" s="82" t="s">
        <v>51</v>
      </c>
      <c r="Y31" s="83"/>
      <c r="Z31" s="83"/>
      <c r="AA31" s="83"/>
      <c r="AB31" s="83"/>
      <c r="AC31" s="83"/>
      <c r="AD31" s="83"/>
      <c r="AE31" s="83"/>
      <c r="AF31" s="83"/>
      <c r="AG31" s="83"/>
      <c r="AH31" s="83"/>
      <c r="AI31" s="83"/>
      <c r="AJ31" s="83"/>
      <c r="AK31" s="83"/>
      <c r="AL31" s="83"/>
      <c r="AM31" s="83"/>
      <c r="AN31" s="83"/>
    </row>
    <row r="32" s="59" customFormat="true" ht="14.25" hidden="false" customHeight="true" outlineLevel="0" collapsed="false">
      <c r="B32" s="95"/>
      <c r="C32" s="100"/>
      <c r="D32" s="100"/>
      <c r="E32" s="100"/>
      <c r="F32" s="100"/>
      <c r="G32" s="100"/>
      <c r="H32" s="100"/>
      <c r="I32" s="100"/>
      <c r="J32" s="100"/>
      <c r="K32" s="100"/>
      <c r="L32" s="100"/>
      <c r="M32" s="84" t="s">
        <v>52</v>
      </c>
      <c r="N32" s="84"/>
      <c r="O32" s="84"/>
      <c r="P32" s="84"/>
      <c r="Q32" s="85" t="s">
        <v>53</v>
      </c>
      <c r="R32" s="86"/>
      <c r="S32" s="86"/>
      <c r="T32" s="86"/>
      <c r="U32" s="86"/>
      <c r="V32" s="86" t="s">
        <v>54</v>
      </c>
      <c r="W32" s="86"/>
      <c r="X32" s="87"/>
      <c r="Y32" s="87"/>
      <c r="Z32" s="87"/>
      <c r="AA32" s="87"/>
      <c r="AB32" s="87"/>
      <c r="AC32" s="87"/>
      <c r="AD32" s="87"/>
      <c r="AE32" s="87"/>
      <c r="AF32" s="87"/>
      <c r="AG32" s="87"/>
      <c r="AH32" s="87"/>
      <c r="AI32" s="87"/>
      <c r="AJ32" s="87"/>
      <c r="AK32" s="87"/>
      <c r="AL32" s="87"/>
      <c r="AM32" s="87"/>
      <c r="AN32" s="87"/>
    </row>
    <row r="33" s="59" customFormat="true" ht="13.8" hidden="false" customHeight="false" outlineLevel="0" collapsed="false">
      <c r="B33" s="95"/>
      <c r="C33" s="100"/>
      <c r="D33" s="100"/>
      <c r="E33" s="100"/>
      <c r="F33" s="100"/>
      <c r="G33" s="100"/>
      <c r="H33" s="100"/>
      <c r="I33" s="100"/>
      <c r="J33" s="100"/>
      <c r="K33" s="100"/>
      <c r="L33" s="100"/>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row>
    <row r="34" s="59" customFormat="true" ht="14.25" hidden="false" customHeight="true" outlineLevel="0" collapsed="false">
      <c r="B34" s="95"/>
      <c r="C34" s="79" t="s">
        <v>56</v>
      </c>
      <c r="D34" s="79"/>
      <c r="E34" s="79"/>
      <c r="F34" s="79"/>
      <c r="G34" s="79"/>
      <c r="H34" s="79"/>
      <c r="I34" s="79"/>
      <c r="J34" s="79"/>
      <c r="K34" s="79"/>
      <c r="L34" s="79"/>
      <c r="M34" s="63" t="s">
        <v>57</v>
      </c>
      <c r="N34" s="63"/>
      <c r="O34" s="63"/>
      <c r="P34" s="63"/>
      <c r="Q34" s="63"/>
      <c r="R34" s="64"/>
      <c r="S34" s="64"/>
      <c r="T34" s="64"/>
      <c r="U34" s="64"/>
      <c r="V34" s="64"/>
      <c r="W34" s="64"/>
      <c r="X34" s="64"/>
      <c r="Y34" s="64"/>
      <c r="Z34" s="64"/>
      <c r="AA34" s="64"/>
      <c r="AB34" s="73" t="s">
        <v>58</v>
      </c>
      <c r="AC34" s="73"/>
      <c r="AD34" s="73"/>
      <c r="AE34" s="73"/>
      <c r="AF34" s="73"/>
      <c r="AG34" s="64"/>
      <c r="AH34" s="64"/>
      <c r="AI34" s="64"/>
      <c r="AJ34" s="64"/>
      <c r="AK34" s="64"/>
      <c r="AL34" s="64"/>
      <c r="AM34" s="64"/>
      <c r="AN34" s="64"/>
    </row>
    <row r="35" s="59" customFormat="true" ht="14.25" hidden="false" customHeight="true" outlineLevel="0" collapsed="false">
      <c r="B35" s="95"/>
      <c r="C35" s="79" t="s">
        <v>69</v>
      </c>
      <c r="D35" s="79"/>
      <c r="E35" s="79"/>
      <c r="F35" s="79"/>
      <c r="G35" s="79"/>
      <c r="H35" s="79"/>
      <c r="I35" s="79"/>
      <c r="J35" s="79"/>
      <c r="K35" s="79"/>
      <c r="L35" s="7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row>
    <row r="36" s="59" customFormat="true" ht="13.5" hidden="false" customHeight="true" outlineLevel="0" collapsed="false">
      <c r="B36" s="95"/>
      <c r="C36" s="79" t="s">
        <v>70</v>
      </c>
      <c r="D36" s="79"/>
      <c r="E36" s="79"/>
      <c r="F36" s="79"/>
      <c r="G36" s="79"/>
      <c r="H36" s="79"/>
      <c r="I36" s="79"/>
      <c r="J36" s="79"/>
      <c r="K36" s="79"/>
      <c r="L36" s="79"/>
      <c r="M36" s="80" t="s">
        <v>49</v>
      </c>
      <c r="N36" s="80"/>
      <c r="O36" s="80"/>
      <c r="P36" s="80"/>
      <c r="Q36" s="81"/>
      <c r="R36" s="81"/>
      <c r="S36" s="81"/>
      <c r="T36" s="82" t="s">
        <v>50</v>
      </c>
      <c r="U36" s="81"/>
      <c r="V36" s="81"/>
      <c r="W36" s="81"/>
      <c r="X36" s="82" t="s">
        <v>51</v>
      </c>
      <c r="Y36" s="83"/>
      <c r="Z36" s="83"/>
      <c r="AA36" s="83"/>
      <c r="AB36" s="83"/>
      <c r="AC36" s="83"/>
      <c r="AD36" s="83"/>
      <c r="AE36" s="83"/>
      <c r="AF36" s="83"/>
      <c r="AG36" s="83"/>
      <c r="AH36" s="83"/>
      <c r="AI36" s="83"/>
      <c r="AJ36" s="83"/>
      <c r="AK36" s="83"/>
      <c r="AL36" s="83"/>
      <c r="AM36" s="83"/>
      <c r="AN36" s="83"/>
    </row>
    <row r="37" s="59" customFormat="true" ht="14.25" hidden="false" customHeight="true" outlineLevel="0" collapsed="false">
      <c r="B37" s="95"/>
      <c r="C37" s="79"/>
      <c r="D37" s="79"/>
      <c r="E37" s="79"/>
      <c r="F37" s="79"/>
      <c r="G37" s="79"/>
      <c r="H37" s="79"/>
      <c r="I37" s="79"/>
      <c r="J37" s="79"/>
      <c r="K37" s="79"/>
      <c r="L37" s="79"/>
      <c r="M37" s="84" t="s">
        <v>52</v>
      </c>
      <c r="N37" s="84"/>
      <c r="O37" s="84"/>
      <c r="P37" s="84"/>
      <c r="Q37" s="85" t="s">
        <v>53</v>
      </c>
      <c r="R37" s="86"/>
      <c r="S37" s="86"/>
      <c r="T37" s="86"/>
      <c r="U37" s="86"/>
      <c r="V37" s="86" t="s">
        <v>54</v>
      </c>
      <c r="W37" s="86"/>
      <c r="X37" s="87"/>
      <c r="Y37" s="87"/>
      <c r="Z37" s="87"/>
      <c r="AA37" s="87"/>
      <c r="AB37" s="87"/>
      <c r="AC37" s="87"/>
      <c r="AD37" s="87"/>
      <c r="AE37" s="87"/>
      <c r="AF37" s="87"/>
      <c r="AG37" s="87"/>
      <c r="AH37" s="87"/>
      <c r="AI37" s="87"/>
      <c r="AJ37" s="87"/>
      <c r="AK37" s="87"/>
      <c r="AL37" s="87"/>
      <c r="AM37" s="87"/>
      <c r="AN37" s="87"/>
    </row>
    <row r="38" s="59" customFormat="true" ht="13.8" hidden="false" customHeight="false" outlineLevel="0" collapsed="false">
      <c r="B38" s="95"/>
      <c r="C38" s="79"/>
      <c r="D38" s="79"/>
      <c r="E38" s="79"/>
      <c r="F38" s="79"/>
      <c r="G38" s="79"/>
      <c r="H38" s="79"/>
      <c r="I38" s="79"/>
      <c r="J38" s="79"/>
      <c r="K38" s="79"/>
      <c r="L38" s="79"/>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row>
    <row r="39" s="59" customFormat="true" ht="13.5" hidden="false" customHeight="true" outlineLevel="0" collapsed="false">
      <c r="B39" s="101" t="s">
        <v>71</v>
      </c>
      <c r="C39" s="102" t="s">
        <v>72</v>
      </c>
      <c r="D39" s="102"/>
      <c r="E39" s="102"/>
      <c r="F39" s="102"/>
      <c r="G39" s="102"/>
      <c r="H39" s="102"/>
      <c r="I39" s="102"/>
      <c r="J39" s="102"/>
      <c r="K39" s="102"/>
      <c r="L39" s="102"/>
      <c r="M39" s="102"/>
      <c r="N39" s="102"/>
      <c r="O39" s="90" t="s">
        <v>73</v>
      </c>
      <c r="P39" s="90"/>
      <c r="Q39" s="103" t="s">
        <v>74</v>
      </c>
      <c r="R39" s="103"/>
      <c r="S39" s="103"/>
      <c r="T39" s="103"/>
      <c r="U39" s="103"/>
      <c r="V39" s="104" t="s">
        <v>75</v>
      </c>
      <c r="W39" s="104"/>
      <c r="X39" s="104"/>
      <c r="Y39" s="104"/>
      <c r="Z39" s="104"/>
      <c r="AA39" s="104"/>
      <c r="AB39" s="104"/>
      <c r="AC39" s="104"/>
      <c r="AD39" s="104"/>
      <c r="AE39" s="105" t="s">
        <v>76</v>
      </c>
      <c r="AF39" s="105"/>
      <c r="AG39" s="105"/>
      <c r="AH39" s="105"/>
      <c r="AI39" s="105"/>
      <c r="AJ39" s="106" t="s">
        <v>77</v>
      </c>
      <c r="AK39" s="106"/>
      <c r="AL39" s="106"/>
      <c r="AM39" s="106"/>
      <c r="AN39" s="106"/>
    </row>
    <row r="40" s="59" customFormat="true" ht="14.25" hidden="false" customHeight="true" outlineLevel="0" collapsed="false">
      <c r="B40" s="101"/>
      <c r="C40" s="102"/>
      <c r="D40" s="102"/>
      <c r="E40" s="102"/>
      <c r="F40" s="102"/>
      <c r="G40" s="102"/>
      <c r="H40" s="102"/>
      <c r="I40" s="102"/>
      <c r="J40" s="102"/>
      <c r="K40" s="102"/>
      <c r="L40" s="102"/>
      <c r="M40" s="102"/>
      <c r="N40" s="102"/>
      <c r="O40" s="90"/>
      <c r="P40" s="90"/>
      <c r="Q40" s="107" t="s">
        <v>78</v>
      </c>
      <c r="R40" s="107"/>
      <c r="S40" s="107"/>
      <c r="T40" s="107"/>
      <c r="U40" s="107"/>
      <c r="V40" s="108"/>
      <c r="W40" s="108"/>
      <c r="X40" s="108"/>
      <c r="Y40" s="108"/>
      <c r="Z40" s="108"/>
      <c r="AA40" s="108"/>
      <c r="AB40" s="108"/>
      <c r="AC40" s="108"/>
      <c r="AD40" s="108"/>
      <c r="AE40" s="109" t="s">
        <v>78</v>
      </c>
      <c r="AF40" s="109"/>
      <c r="AG40" s="109"/>
      <c r="AH40" s="109"/>
      <c r="AI40" s="109"/>
      <c r="AJ40" s="110" t="s">
        <v>79</v>
      </c>
      <c r="AK40" s="110"/>
      <c r="AL40" s="110"/>
      <c r="AM40" s="110"/>
      <c r="AN40" s="110"/>
    </row>
    <row r="41" s="59" customFormat="true" ht="30.75" hidden="false" customHeight="true" outlineLevel="0" collapsed="false">
      <c r="B41" s="101"/>
      <c r="C41" s="111"/>
      <c r="D41" s="112"/>
      <c r="E41" s="113" t="s">
        <v>80</v>
      </c>
      <c r="F41" s="113"/>
      <c r="G41" s="113"/>
      <c r="H41" s="113"/>
      <c r="I41" s="113"/>
      <c r="J41" s="113"/>
      <c r="K41" s="113"/>
      <c r="L41" s="113"/>
      <c r="M41" s="113"/>
      <c r="N41" s="113"/>
      <c r="O41" s="114"/>
      <c r="P41" s="114"/>
      <c r="Q41" s="115"/>
      <c r="R41" s="115"/>
      <c r="S41" s="115"/>
      <c r="T41" s="115"/>
      <c r="U41" s="115"/>
      <c r="V41" s="116" t="s">
        <v>7</v>
      </c>
      <c r="W41" s="117" t="s">
        <v>81</v>
      </c>
      <c r="X41" s="117"/>
      <c r="Y41" s="118" t="s">
        <v>7</v>
      </c>
      <c r="Z41" s="117" t="s">
        <v>82</v>
      </c>
      <c r="AA41" s="117"/>
      <c r="AB41" s="118" t="s">
        <v>7</v>
      </c>
      <c r="AC41" s="119" t="s">
        <v>83</v>
      </c>
      <c r="AD41" s="119"/>
      <c r="AE41" s="64"/>
      <c r="AF41" s="64"/>
      <c r="AG41" s="64"/>
      <c r="AH41" s="64"/>
      <c r="AI41" s="64"/>
      <c r="AJ41" s="92"/>
      <c r="AK41" s="92"/>
      <c r="AL41" s="92"/>
      <c r="AM41" s="92"/>
      <c r="AN41" s="92"/>
    </row>
    <row r="42" s="59" customFormat="true" ht="30.75" hidden="false" customHeight="true" outlineLevel="0" collapsed="false">
      <c r="B42" s="101"/>
      <c r="C42" s="111"/>
      <c r="D42" s="112"/>
      <c r="E42" s="113" t="s">
        <v>84</v>
      </c>
      <c r="F42" s="113"/>
      <c r="G42" s="113"/>
      <c r="H42" s="113"/>
      <c r="I42" s="113"/>
      <c r="J42" s="113"/>
      <c r="K42" s="113"/>
      <c r="L42" s="113"/>
      <c r="M42" s="113"/>
      <c r="N42" s="113"/>
      <c r="O42" s="114"/>
      <c r="P42" s="114"/>
      <c r="Q42" s="115"/>
      <c r="R42" s="115"/>
      <c r="S42" s="115"/>
      <c r="T42" s="115"/>
      <c r="U42" s="115"/>
      <c r="V42" s="116" t="s">
        <v>7</v>
      </c>
      <c r="W42" s="117" t="s">
        <v>81</v>
      </c>
      <c r="X42" s="117"/>
      <c r="Y42" s="118" t="s">
        <v>7</v>
      </c>
      <c r="Z42" s="117" t="s">
        <v>82</v>
      </c>
      <c r="AA42" s="117"/>
      <c r="AB42" s="118" t="s">
        <v>7</v>
      </c>
      <c r="AC42" s="119" t="s">
        <v>83</v>
      </c>
      <c r="AD42" s="119"/>
      <c r="AE42" s="64"/>
      <c r="AF42" s="64"/>
      <c r="AG42" s="64"/>
      <c r="AH42" s="64"/>
      <c r="AI42" s="64"/>
      <c r="AJ42" s="92"/>
      <c r="AK42" s="92"/>
      <c r="AL42" s="92"/>
      <c r="AM42" s="92"/>
      <c r="AN42" s="92"/>
    </row>
    <row r="43" s="59" customFormat="true" ht="30.75" hidden="false" customHeight="true" outlineLevel="0" collapsed="false">
      <c r="B43" s="101"/>
      <c r="C43" s="111"/>
      <c r="D43" s="112"/>
      <c r="E43" s="113" t="s">
        <v>85</v>
      </c>
      <c r="F43" s="113"/>
      <c r="G43" s="113"/>
      <c r="H43" s="113"/>
      <c r="I43" s="113"/>
      <c r="J43" s="113"/>
      <c r="K43" s="113"/>
      <c r="L43" s="113"/>
      <c r="M43" s="113"/>
      <c r="N43" s="113"/>
      <c r="O43" s="114"/>
      <c r="P43" s="114"/>
      <c r="Q43" s="115"/>
      <c r="R43" s="115"/>
      <c r="S43" s="115"/>
      <c r="T43" s="115"/>
      <c r="U43" s="115"/>
      <c r="V43" s="116" t="s">
        <v>7</v>
      </c>
      <c r="W43" s="117" t="s">
        <v>81</v>
      </c>
      <c r="X43" s="117"/>
      <c r="Y43" s="118" t="s">
        <v>7</v>
      </c>
      <c r="Z43" s="117" t="s">
        <v>82</v>
      </c>
      <c r="AA43" s="117"/>
      <c r="AB43" s="118" t="s">
        <v>7</v>
      </c>
      <c r="AC43" s="119" t="s">
        <v>83</v>
      </c>
      <c r="AD43" s="119"/>
      <c r="AE43" s="64"/>
      <c r="AF43" s="64"/>
      <c r="AG43" s="64"/>
      <c r="AH43" s="64"/>
      <c r="AI43" s="64"/>
      <c r="AJ43" s="92"/>
      <c r="AK43" s="92"/>
      <c r="AL43" s="92"/>
      <c r="AM43" s="92"/>
      <c r="AN43" s="92"/>
    </row>
    <row r="44" s="59" customFormat="true" ht="30.75" hidden="false" customHeight="true" outlineLevel="0" collapsed="false">
      <c r="B44" s="101"/>
      <c r="C44" s="111"/>
      <c r="D44" s="112"/>
      <c r="E44" s="113" t="s">
        <v>86</v>
      </c>
      <c r="F44" s="113"/>
      <c r="G44" s="113"/>
      <c r="H44" s="113"/>
      <c r="I44" s="113"/>
      <c r="J44" s="113"/>
      <c r="K44" s="113"/>
      <c r="L44" s="113"/>
      <c r="M44" s="113"/>
      <c r="N44" s="113"/>
      <c r="O44" s="114"/>
      <c r="P44" s="114"/>
      <c r="Q44" s="115"/>
      <c r="R44" s="115"/>
      <c r="S44" s="115"/>
      <c r="T44" s="115"/>
      <c r="U44" s="115"/>
      <c r="V44" s="116" t="s">
        <v>7</v>
      </c>
      <c r="W44" s="117" t="s">
        <v>81</v>
      </c>
      <c r="X44" s="117"/>
      <c r="Y44" s="118" t="s">
        <v>7</v>
      </c>
      <c r="Z44" s="117" t="s">
        <v>82</v>
      </c>
      <c r="AA44" s="117"/>
      <c r="AB44" s="118" t="s">
        <v>7</v>
      </c>
      <c r="AC44" s="119" t="s">
        <v>83</v>
      </c>
      <c r="AD44" s="119"/>
      <c r="AE44" s="64"/>
      <c r="AF44" s="64"/>
      <c r="AG44" s="64"/>
      <c r="AH44" s="64"/>
      <c r="AI44" s="64"/>
      <c r="AJ44" s="92"/>
      <c r="AK44" s="92"/>
      <c r="AL44" s="92"/>
      <c r="AM44" s="92"/>
      <c r="AN44" s="92"/>
    </row>
    <row r="45" s="59" customFormat="true" ht="30.75" hidden="false" customHeight="true" outlineLevel="0" collapsed="false">
      <c r="B45" s="101"/>
      <c r="C45" s="111"/>
      <c r="D45" s="112"/>
      <c r="E45" s="113" t="s">
        <v>87</v>
      </c>
      <c r="F45" s="113"/>
      <c r="G45" s="113"/>
      <c r="H45" s="113"/>
      <c r="I45" s="113"/>
      <c r="J45" s="113"/>
      <c r="K45" s="113"/>
      <c r="L45" s="113"/>
      <c r="M45" s="113"/>
      <c r="N45" s="113"/>
      <c r="O45" s="114"/>
      <c r="P45" s="114"/>
      <c r="Q45" s="115"/>
      <c r="R45" s="115"/>
      <c r="S45" s="115"/>
      <c r="T45" s="115"/>
      <c r="U45" s="115"/>
      <c r="V45" s="116" t="s">
        <v>7</v>
      </c>
      <c r="W45" s="117" t="s">
        <v>81</v>
      </c>
      <c r="X45" s="117"/>
      <c r="Y45" s="118" t="s">
        <v>7</v>
      </c>
      <c r="Z45" s="117" t="s">
        <v>82</v>
      </c>
      <c r="AA45" s="117"/>
      <c r="AB45" s="118" t="s">
        <v>7</v>
      </c>
      <c r="AC45" s="119" t="s">
        <v>83</v>
      </c>
      <c r="AD45" s="119"/>
      <c r="AE45" s="64"/>
      <c r="AF45" s="64"/>
      <c r="AG45" s="64"/>
      <c r="AH45" s="64"/>
      <c r="AI45" s="64"/>
      <c r="AJ45" s="92"/>
      <c r="AK45" s="92"/>
      <c r="AL45" s="92"/>
      <c r="AM45" s="92"/>
      <c r="AN45" s="92"/>
    </row>
    <row r="46" s="59" customFormat="true" ht="30.75" hidden="false" customHeight="true" outlineLevel="0" collapsed="false">
      <c r="B46" s="101"/>
      <c r="C46" s="111"/>
      <c r="D46" s="112"/>
      <c r="E46" s="113" t="s">
        <v>88</v>
      </c>
      <c r="F46" s="113"/>
      <c r="G46" s="113"/>
      <c r="H46" s="113"/>
      <c r="I46" s="113"/>
      <c r="J46" s="113"/>
      <c r="K46" s="113"/>
      <c r="L46" s="113"/>
      <c r="M46" s="113"/>
      <c r="N46" s="113"/>
      <c r="O46" s="114"/>
      <c r="P46" s="114"/>
      <c r="Q46" s="115"/>
      <c r="R46" s="115"/>
      <c r="S46" s="115"/>
      <c r="T46" s="115"/>
      <c r="U46" s="115"/>
      <c r="V46" s="116" t="s">
        <v>7</v>
      </c>
      <c r="W46" s="117" t="s">
        <v>81</v>
      </c>
      <c r="X46" s="117"/>
      <c r="Y46" s="118" t="s">
        <v>7</v>
      </c>
      <c r="Z46" s="117" t="s">
        <v>82</v>
      </c>
      <c r="AA46" s="117"/>
      <c r="AB46" s="118" t="s">
        <v>7</v>
      </c>
      <c r="AC46" s="119" t="s">
        <v>83</v>
      </c>
      <c r="AD46" s="119"/>
      <c r="AE46" s="64"/>
      <c r="AF46" s="64"/>
      <c r="AG46" s="64"/>
      <c r="AH46" s="64"/>
      <c r="AI46" s="64"/>
      <c r="AJ46" s="92"/>
      <c r="AK46" s="92"/>
      <c r="AL46" s="92"/>
      <c r="AM46" s="92"/>
      <c r="AN46" s="92"/>
    </row>
    <row r="47" s="59" customFormat="true" ht="14.25" hidden="false" customHeight="true" outlineLevel="0" collapsed="false">
      <c r="B47" s="89" t="s">
        <v>89</v>
      </c>
      <c r="C47" s="89"/>
      <c r="D47" s="89"/>
      <c r="E47" s="89"/>
      <c r="F47" s="89"/>
      <c r="G47" s="89"/>
      <c r="H47" s="89"/>
      <c r="I47" s="89"/>
      <c r="J47" s="89"/>
      <c r="K47" s="89"/>
      <c r="L47" s="89"/>
      <c r="M47" s="120"/>
      <c r="N47" s="121"/>
      <c r="O47" s="121"/>
      <c r="P47" s="121"/>
      <c r="Q47" s="121"/>
      <c r="R47" s="122"/>
      <c r="S47" s="122"/>
      <c r="T47" s="122"/>
      <c r="U47" s="122"/>
      <c r="V47" s="123"/>
      <c r="W47" s="92"/>
      <c r="X47" s="92"/>
      <c r="Y47" s="92"/>
      <c r="Z47" s="92"/>
      <c r="AA47" s="92"/>
      <c r="AB47" s="92"/>
      <c r="AC47" s="92"/>
      <c r="AD47" s="92"/>
      <c r="AE47" s="92"/>
      <c r="AF47" s="92"/>
      <c r="AG47" s="92"/>
      <c r="AH47" s="92"/>
      <c r="AI47" s="92"/>
      <c r="AJ47" s="92"/>
      <c r="AK47" s="92"/>
      <c r="AL47" s="92"/>
      <c r="AM47" s="92"/>
      <c r="AN47" s="92"/>
    </row>
    <row r="48" s="59" customFormat="true" ht="14.25" hidden="false" customHeight="true" outlineLevel="0" collapsed="false">
      <c r="B48" s="74" t="s">
        <v>90</v>
      </c>
      <c r="C48" s="90" t="s">
        <v>91</v>
      </c>
      <c r="D48" s="90"/>
      <c r="E48" s="90"/>
      <c r="F48" s="90"/>
      <c r="G48" s="90"/>
      <c r="H48" s="90"/>
      <c r="I48" s="90"/>
      <c r="J48" s="90"/>
      <c r="K48" s="90"/>
      <c r="L48" s="90"/>
      <c r="M48" s="90"/>
      <c r="N48" s="90"/>
      <c r="O48" s="90"/>
      <c r="P48" s="90"/>
      <c r="Q48" s="90"/>
      <c r="R48" s="90"/>
      <c r="S48" s="90"/>
      <c r="T48" s="90"/>
      <c r="U48" s="90"/>
      <c r="V48" s="90" t="s">
        <v>92</v>
      </c>
      <c r="W48" s="90"/>
      <c r="X48" s="90"/>
      <c r="Y48" s="90"/>
      <c r="Z48" s="90"/>
      <c r="AA48" s="90"/>
      <c r="AB48" s="90"/>
      <c r="AC48" s="90"/>
      <c r="AD48" s="90"/>
      <c r="AE48" s="90"/>
      <c r="AF48" s="90"/>
      <c r="AG48" s="90"/>
      <c r="AH48" s="90"/>
      <c r="AI48" s="90"/>
      <c r="AJ48" s="90"/>
      <c r="AK48" s="90"/>
      <c r="AL48" s="90"/>
      <c r="AM48" s="90"/>
      <c r="AN48" s="90"/>
    </row>
    <row r="49" s="59" customFormat="true" ht="13.8" hidden="false" customHeight="false" outlineLevel="0" collapsed="false">
      <c r="B49" s="7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row>
    <row r="50" s="59" customFormat="true" ht="13.8" hidden="false" customHeight="false" outlineLevel="0" collapsed="false">
      <c r="B50" s="7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row>
    <row r="51" s="59" customFormat="true" ht="13.8" hidden="false" customHeight="false" outlineLevel="0" collapsed="false">
      <c r="B51" s="7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row>
    <row r="52" s="59" customFormat="true" ht="13.8" hidden="false" customHeight="false" outlineLevel="0" collapsed="false">
      <c r="B52" s="7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row>
    <row r="53" s="59" customFormat="true" ht="14.25" hidden="false" customHeight="true" outlineLevel="0" collapsed="false">
      <c r="B53" s="63" t="s">
        <v>93</v>
      </c>
      <c r="C53" s="63"/>
      <c r="D53" s="63"/>
      <c r="E53" s="63"/>
      <c r="F53" s="63"/>
      <c r="G53" s="89" t="s">
        <v>94</v>
      </c>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row>
    <row r="54" customFormat="false" ht="13.8" hidden="false" customHeight="false" outlineLevel="0" collapsed="false"/>
    <row r="55" customFormat="false" ht="13.8" hidden="false" customHeight="false" outlineLevel="0" collapsed="false">
      <c r="B55" s="60" t="s">
        <v>95</v>
      </c>
    </row>
    <row r="56" customFormat="false" ht="13.8" hidden="false" customHeight="false" outlineLevel="0" collapsed="false">
      <c r="B56" s="60" t="s">
        <v>96</v>
      </c>
    </row>
    <row r="57" customFormat="false" ht="13.8" hidden="false" customHeight="false" outlineLevel="0" collapsed="false">
      <c r="B57" s="60" t="s">
        <v>97</v>
      </c>
    </row>
    <row r="58" customFormat="false" ht="13.8" hidden="false" customHeight="false" outlineLevel="0" collapsed="false">
      <c r="B58" s="60" t="s">
        <v>98</v>
      </c>
    </row>
    <row r="59" customFormat="false" ht="13.8" hidden="false" customHeight="false" outlineLevel="0" collapsed="false">
      <c r="B59" s="60" t="s">
        <v>99</v>
      </c>
    </row>
    <row r="60" customFormat="false" ht="13.8" hidden="false" customHeight="false" outlineLevel="0" collapsed="false">
      <c r="B60" s="60" t="s">
        <v>100</v>
      </c>
    </row>
    <row r="61" customFormat="false" ht="13.8" hidden="false" customHeight="false" outlineLevel="0" collapsed="false">
      <c r="B61" s="60" t="s">
        <v>101</v>
      </c>
    </row>
    <row r="62" customFormat="false" ht="13.8" hidden="false" customHeight="false" outlineLevel="0" collapsed="false">
      <c r="B62" s="60" t="s">
        <v>102</v>
      </c>
    </row>
    <row r="63" customFormat="false" ht="13.8" hidden="false" customHeight="false" outlineLevel="0" collapsed="false">
      <c r="B63" s="60" t="s">
        <v>103</v>
      </c>
    </row>
    <row r="64" customFormat="false" ht="13.8" hidden="false" customHeight="false" outlineLevel="0" collapsed="false">
      <c r="B64" s="60" t="s">
        <v>104</v>
      </c>
    </row>
    <row r="65" customFormat="false" ht="13.8" hidden="false" customHeight="false" outlineLevel="0" collapsed="false">
      <c r="B65" s="60" t="s">
        <v>105</v>
      </c>
    </row>
  </sheetData>
  <mergeCells count="171">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46"/>
    <mergeCell ref="C39:N40"/>
    <mergeCell ref="O39:P40"/>
    <mergeCell ref="Q39:U39"/>
    <mergeCell ref="V39:AD39"/>
    <mergeCell ref="AE39:AI39"/>
    <mergeCell ref="AJ39:AN39"/>
    <mergeCell ref="Q40:U40"/>
    <mergeCell ref="V40:AD40"/>
    <mergeCell ref="AE40:AI40"/>
    <mergeCell ref="AJ40:AN40"/>
    <mergeCell ref="C41:C46"/>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B47:L47"/>
    <mergeCell ref="W47:AN47"/>
    <mergeCell ref="B48:B52"/>
    <mergeCell ref="C48:U48"/>
    <mergeCell ref="V48:AN48"/>
    <mergeCell ref="C49:U52"/>
    <mergeCell ref="V49:AN52"/>
    <mergeCell ref="B53:F53"/>
    <mergeCell ref="G53:AN53"/>
  </mergeCells>
  <dataValidations count="2">
    <dataValidation allowBlank="true" errorStyle="stop" operator="between" showDropDown="false" showErrorMessage="true" showInputMessage="true" sqref="O41:P46" type="list">
      <formula1>"○"</formula1>
      <formula2>0</formula2>
    </dataValidation>
    <dataValidation allowBlank="true" errorStyle="stop" operator="between" showDropDown="false" showErrorMessage="true" showInputMessage="true" sqref="V41:V46 Y41:Y46 AB41:AB46"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2:AF77"/>
  <sheetViews>
    <sheetView showFormulas="false" showGridLines="true" showRowColHeaders="true" showZeros="true" rightToLeft="false" tabSelected="false" showOutlineSymbols="true" defaultGridColor="true" view="pageBreakPreview" topLeftCell="A14" colorId="64" zoomScale="85" zoomScaleNormal="100" zoomScalePageLayoutView="85" workbookViewId="0">
      <selection pane="topLeft" activeCell="G38" activeCellId="0" sqref="G38"/>
    </sheetView>
  </sheetViews>
  <sheetFormatPr defaultColWidth="8.89453125" defaultRowHeight="20.25" customHeight="true" zeroHeight="false" outlineLevelRow="0" outlineLevelCol="0"/>
  <cols>
    <col collapsed="false" customWidth="true" hidden="false" outlineLevel="0" max="2" min="1" style="70" width="4.22"/>
    <col collapsed="false" customWidth="true" hidden="false" outlineLevel="0" max="3" min="3" style="62" width="25"/>
    <col collapsed="false" customWidth="true" hidden="false" outlineLevel="0" max="4" min="4" style="62" width="4.89"/>
    <col collapsed="false" customWidth="true" hidden="false" outlineLevel="0" max="5" min="5" style="62" width="41.66"/>
    <col collapsed="false" customWidth="true" hidden="false" outlineLevel="0" max="6" min="6" style="62" width="4.89"/>
    <col collapsed="false" customWidth="true" hidden="false" outlineLevel="0" max="7" min="7" style="62" width="19.66"/>
    <col collapsed="false" customWidth="true" hidden="false" outlineLevel="0" max="8" min="8" style="62" width="34.56"/>
    <col collapsed="false" customWidth="true" hidden="false" outlineLevel="0" max="32" min="9" style="62" width="4.89"/>
    <col collapsed="false" customWidth="false" hidden="false" outlineLevel="0" max="267" min="33" style="62" width="8.89"/>
    <col collapsed="false" customWidth="true" hidden="false" outlineLevel="0" max="268" min="268" style="62" width="4.22"/>
    <col collapsed="false" customWidth="true" hidden="false" outlineLevel="0" max="269" min="269" style="62" width="25"/>
    <col collapsed="false" customWidth="true" hidden="false" outlineLevel="0" max="270" min="270" style="62" width="41.66"/>
    <col collapsed="false" customWidth="true" hidden="false" outlineLevel="0" max="271" min="271" style="62" width="19.66"/>
    <col collapsed="false" customWidth="true" hidden="false" outlineLevel="0" max="272" min="272" style="62" width="33.89"/>
    <col collapsed="false" customWidth="true" hidden="false" outlineLevel="0" max="273" min="273" style="62" width="25"/>
    <col collapsed="false" customWidth="true" hidden="false" outlineLevel="0" max="274" min="274" style="62" width="13.66"/>
    <col collapsed="false" customWidth="true" hidden="false" outlineLevel="0" max="288" min="275" style="62" width="4.89"/>
    <col collapsed="false" customWidth="false" hidden="false" outlineLevel="0" max="523" min="289" style="62" width="8.89"/>
    <col collapsed="false" customWidth="true" hidden="false" outlineLevel="0" max="524" min="524" style="62" width="4.22"/>
    <col collapsed="false" customWidth="true" hidden="false" outlineLevel="0" max="525" min="525" style="62" width="25"/>
    <col collapsed="false" customWidth="true" hidden="false" outlineLevel="0" max="526" min="526" style="62" width="41.66"/>
    <col collapsed="false" customWidth="true" hidden="false" outlineLevel="0" max="527" min="527" style="62" width="19.66"/>
    <col collapsed="false" customWidth="true" hidden="false" outlineLevel="0" max="528" min="528" style="62" width="33.89"/>
    <col collapsed="false" customWidth="true" hidden="false" outlineLevel="0" max="529" min="529" style="62" width="25"/>
    <col collapsed="false" customWidth="true" hidden="false" outlineLevel="0" max="530" min="530" style="62" width="13.66"/>
    <col collapsed="false" customWidth="true" hidden="false" outlineLevel="0" max="544" min="531" style="62" width="4.89"/>
    <col collapsed="false" customWidth="false" hidden="false" outlineLevel="0" max="779" min="545" style="62" width="8.89"/>
    <col collapsed="false" customWidth="true" hidden="false" outlineLevel="0" max="780" min="780" style="62" width="4.22"/>
    <col collapsed="false" customWidth="true" hidden="false" outlineLevel="0" max="781" min="781" style="62" width="25"/>
    <col collapsed="false" customWidth="true" hidden="false" outlineLevel="0" max="782" min="782" style="62" width="41.66"/>
    <col collapsed="false" customWidth="true" hidden="false" outlineLevel="0" max="783" min="783" style="62" width="19.66"/>
    <col collapsed="false" customWidth="true" hidden="false" outlineLevel="0" max="784" min="784" style="62" width="33.89"/>
    <col collapsed="false" customWidth="true" hidden="false" outlineLevel="0" max="785" min="785" style="62" width="25"/>
    <col collapsed="false" customWidth="true" hidden="false" outlineLevel="0" max="786" min="786" style="62" width="13.66"/>
    <col collapsed="false" customWidth="true" hidden="false" outlineLevel="0" max="800" min="787" style="62" width="4.89"/>
    <col collapsed="false" customWidth="false" hidden="false" outlineLevel="0" max="1035" min="801" style="62" width="8.89"/>
    <col collapsed="false" customWidth="true" hidden="false" outlineLevel="0" max="1036" min="1036" style="62" width="4.22"/>
    <col collapsed="false" customWidth="true" hidden="false" outlineLevel="0" max="1037" min="1037" style="62" width="25"/>
    <col collapsed="false" customWidth="true" hidden="false" outlineLevel="0" max="1038" min="1038" style="62" width="41.66"/>
    <col collapsed="false" customWidth="true" hidden="false" outlineLevel="0" max="1039" min="1039" style="62" width="19.66"/>
    <col collapsed="false" customWidth="true" hidden="false" outlineLevel="0" max="1040" min="1040" style="62" width="33.89"/>
    <col collapsed="false" customWidth="true" hidden="false" outlineLevel="0" max="1041" min="1041" style="62" width="25"/>
    <col collapsed="false" customWidth="true" hidden="false" outlineLevel="0" max="1042" min="1042" style="62" width="13.66"/>
    <col collapsed="false" customWidth="true" hidden="false" outlineLevel="0" max="1056" min="1043" style="62" width="4.89"/>
    <col collapsed="false" customWidth="false" hidden="false" outlineLevel="0" max="1291" min="1057" style="62" width="8.89"/>
    <col collapsed="false" customWidth="true" hidden="false" outlineLevel="0" max="1292" min="1292" style="62" width="4.22"/>
    <col collapsed="false" customWidth="true" hidden="false" outlineLevel="0" max="1293" min="1293" style="62" width="25"/>
    <col collapsed="false" customWidth="true" hidden="false" outlineLevel="0" max="1294" min="1294" style="62" width="41.66"/>
    <col collapsed="false" customWidth="true" hidden="false" outlineLevel="0" max="1295" min="1295" style="62" width="19.66"/>
    <col collapsed="false" customWidth="true" hidden="false" outlineLevel="0" max="1296" min="1296" style="62" width="33.89"/>
    <col collapsed="false" customWidth="true" hidden="false" outlineLevel="0" max="1297" min="1297" style="62" width="25"/>
    <col collapsed="false" customWidth="true" hidden="false" outlineLevel="0" max="1298" min="1298" style="62" width="13.66"/>
    <col collapsed="false" customWidth="true" hidden="false" outlineLevel="0" max="1312" min="1299" style="62" width="4.89"/>
    <col collapsed="false" customWidth="false" hidden="false" outlineLevel="0" max="1547" min="1313" style="62" width="8.89"/>
    <col collapsed="false" customWidth="true" hidden="false" outlineLevel="0" max="1548" min="1548" style="62" width="4.22"/>
    <col collapsed="false" customWidth="true" hidden="false" outlineLevel="0" max="1549" min="1549" style="62" width="25"/>
    <col collapsed="false" customWidth="true" hidden="false" outlineLevel="0" max="1550" min="1550" style="62" width="41.66"/>
    <col collapsed="false" customWidth="true" hidden="false" outlineLevel="0" max="1551" min="1551" style="62" width="19.66"/>
    <col collapsed="false" customWidth="true" hidden="false" outlineLevel="0" max="1552" min="1552" style="62" width="33.89"/>
    <col collapsed="false" customWidth="true" hidden="false" outlineLevel="0" max="1553" min="1553" style="62" width="25"/>
    <col collapsed="false" customWidth="true" hidden="false" outlineLevel="0" max="1554" min="1554" style="62" width="13.66"/>
    <col collapsed="false" customWidth="true" hidden="false" outlineLevel="0" max="1568" min="1555" style="62" width="4.89"/>
    <col collapsed="false" customWidth="false" hidden="false" outlineLevel="0" max="1803" min="1569" style="62" width="8.89"/>
    <col collapsed="false" customWidth="true" hidden="false" outlineLevel="0" max="1804" min="1804" style="62" width="4.22"/>
    <col collapsed="false" customWidth="true" hidden="false" outlineLevel="0" max="1805" min="1805" style="62" width="25"/>
    <col collapsed="false" customWidth="true" hidden="false" outlineLevel="0" max="1806" min="1806" style="62" width="41.66"/>
    <col collapsed="false" customWidth="true" hidden="false" outlineLevel="0" max="1807" min="1807" style="62" width="19.66"/>
    <col collapsed="false" customWidth="true" hidden="false" outlineLevel="0" max="1808" min="1808" style="62" width="33.89"/>
    <col collapsed="false" customWidth="true" hidden="false" outlineLevel="0" max="1809" min="1809" style="62" width="25"/>
    <col collapsed="false" customWidth="true" hidden="false" outlineLevel="0" max="1810" min="1810" style="62" width="13.66"/>
    <col collapsed="false" customWidth="true" hidden="false" outlineLevel="0" max="1824" min="1811" style="62" width="4.89"/>
    <col collapsed="false" customWidth="false" hidden="false" outlineLevel="0" max="2059" min="1825" style="62" width="8.89"/>
    <col collapsed="false" customWidth="true" hidden="false" outlineLevel="0" max="2060" min="2060" style="62" width="4.22"/>
    <col collapsed="false" customWidth="true" hidden="false" outlineLevel="0" max="2061" min="2061" style="62" width="25"/>
    <col collapsed="false" customWidth="true" hidden="false" outlineLevel="0" max="2062" min="2062" style="62" width="41.66"/>
    <col collapsed="false" customWidth="true" hidden="false" outlineLevel="0" max="2063" min="2063" style="62" width="19.66"/>
    <col collapsed="false" customWidth="true" hidden="false" outlineLevel="0" max="2064" min="2064" style="62" width="33.89"/>
    <col collapsed="false" customWidth="true" hidden="false" outlineLevel="0" max="2065" min="2065" style="62" width="25"/>
    <col collapsed="false" customWidth="true" hidden="false" outlineLevel="0" max="2066" min="2066" style="62" width="13.66"/>
    <col collapsed="false" customWidth="true" hidden="false" outlineLevel="0" max="2080" min="2067" style="62" width="4.89"/>
    <col collapsed="false" customWidth="false" hidden="false" outlineLevel="0" max="2315" min="2081" style="62" width="8.89"/>
    <col collapsed="false" customWidth="true" hidden="false" outlineLevel="0" max="2316" min="2316" style="62" width="4.22"/>
    <col collapsed="false" customWidth="true" hidden="false" outlineLevel="0" max="2317" min="2317" style="62" width="25"/>
    <col collapsed="false" customWidth="true" hidden="false" outlineLevel="0" max="2318" min="2318" style="62" width="41.66"/>
    <col collapsed="false" customWidth="true" hidden="false" outlineLevel="0" max="2319" min="2319" style="62" width="19.66"/>
    <col collapsed="false" customWidth="true" hidden="false" outlineLevel="0" max="2320" min="2320" style="62" width="33.89"/>
    <col collapsed="false" customWidth="true" hidden="false" outlineLevel="0" max="2321" min="2321" style="62" width="25"/>
    <col collapsed="false" customWidth="true" hidden="false" outlineLevel="0" max="2322" min="2322" style="62" width="13.66"/>
    <col collapsed="false" customWidth="true" hidden="false" outlineLevel="0" max="2336" min="2323" style="62" width="4.89"/>
    <col collapsed="false" customWidth="false" hidden="false" outlineLevel="0" max="2571" min="2337" style="62" width="8.89"/>
    <col collapsed="false" customWidth="true" hidden="false" outlineLevel="0" max="2572" min="2572" style="62" width="4.22"/>
    <col collapsed="false" customWidth="true" hidden="false" outlineLevel="0" max="2573" min="2573" style="62" width="25"/>
    <col collapsed="false" customWidth="true" hidden="false" outlineLevel="0" max="2574" min="2574" style="62" width="41.66"/>
    <col collapsed="false" customWidth="true" hidden="false" outlineLevel="0" max="2575" min="2575" style="62" width="19.66"/>
    <col collapsed="false" customWidth="true" hidden="false" outlineLevel="0" max="2576" min="2576" style="62" width="33.89"/>
    <col collapsed="false" customWidth="true" hidden="false" outlineLevel="0" max="2577" min="2577" style="62" width="25"/>
    <col collapsed="false" customWidth="true" hidden="false" outlineLevel="0" max="2578" min="2578" style="62" width="13.66"/>
    <col collapsed="false" customWidth="true" hidden="false" outlineLevel="0" max="2592" min="2579" style="62" width="4.89"/>
    <col collapsed="false" customWidth="false" hidden="false" outlineLevel="0" max="2827" min="2593" style="62" width="8.89"/>
    <col collapsed="false" customWidth="true" hidden="false" outlineLevel="0" max="2828" min="2828" style="62" width="4.22"/>
    <col collapsed="false" customWidth="true" hidden="false" outlineLevel="0" max="2829" min="2829" style="62" width="25"/>
    <col collapsed="false" customWidth="true" hidden="false" outlineLevel="0" max="2830" min="2830" style="62" width="41.66"/>
    <col collapsed="false" customWidth="true" hidden="false" outlineLevel="0" max="2831" min="2831" style="62" width="19.66"/>
    <col collapsed="false" customWidth="true" hidden="false" outlineLevel="0" max="2832" min="2832" style="62" width="33.89"/>
    <col collapsed="false" customWidth="true" hidden="false" outlineLevel="0" max="2833" min="2833" style="62" width="25"/>
    <col collapsed="false" customWidth="true" hidden="false" outlineLevel="0" max="2834" min="2834" style="62" width="13.66"/>
    <col collapsed="false" customWidth="true" hidden="false" outlineLevel="0" max="2848" min="2835" style="62" width="4.89"/>
    <col collapsed="false" customWidth="false" hidden="false" outlineLevel="0" max="3083" min="2849" style="62" width="8.89"/>
    <col collapsed="false" customWidth="true" hidden="false" outlineLevel="0" max="3084" min="3084" style="62" width="4.22"/>
    <col collapsed="false" customWidth="true" hidden="false" outlineLevel="0" max="3085" min="3085" style="62" width="25"/>
    <col collapsed="false" customWidth="true" hidden="false" outlineLevel="0" max="3086" min="3086" style="62" width="41.66"/>
    <col collapsed="false" customWidth="true" hidden="false" outlineLevel="0" max="3087" min="3087" style="62" width="19.66"/>
    <col collapsed="false" customWidth="true" hidden="false" outlineLevel="0" max="3088" min="3088" style="62" width="33.89"/>
    <col collapsed="false" customWidth="true" hidden="false" outlineLevel="0" max="3089" min="3089" style="62" width="25"/>
    <col collapsed="false" customWidth="true" hidden="false" outlineLevel="0" max="3090" min="3090" style="62" width="13.66"/>
    <col collapsed="false" customWidth="true" hidden="false" outlineLevel="0" max="3104" min="3091" style="62" width="4.89"/>
    <col collapsed="false" customWidth="false" hidden="false" outlineLevel="0" max="3339" min="3105" style="62" width="8.89"/>
    <col collapsed="false" customWidth="true" hidden="false" outlineLevel="0" max="3340" min="3340" style="62" width="4.22"/>
    <col collapsed="false" customWidth="true" hidden="false" outlineLevel="0" max="3341" min="3341" style="62" width="25"/>
    <col collapsed="false" customWidth="true" hidden="false" outlineLevel="0" max="3342" min="3342" style="62" width="41.66"/>
    <col collapsed="false" customWidth="true" hidden="false" outlineLevel="0" max="3343" min="3343" style="62" width="19.66"/>
    <col collapsed="false" customWidth="true" hidden="false" outlineLevel="0" max="3344" min="3344" style="62" width="33.89"/>
    <col collapsed="false" customWidth="true" hidden="false" outlineLevel="0" max="3345" min="3345" style="62" width="25"/>
    <col collapsed="false" customWidth="true" hidden="false" outlineLevel="0" max="3346" min="3346" style="62" width="13.66"/>
    <col collapsed="false" customWidth="true" hidden="false" outlineLevel="0" max="3360" min="3347" style="62" width="4.89"/>
    <col collapsed="false" customWidth="false" hidden="false" outlineLevel="0" max="3595" min="3361" style="62" width="8.89"/>
    <col collapsed="false" customWidth="true" hidden="false" outlineLevel="0" max="3596" min="3596" style="62" width="4.22"/>
    <col collapsed="false" customWidth="true" hidden="false" outlineLevel="0" max="3597" min="3597" style="62" width="25"/>
    <col collapsed="false" customWidth="true" hidden="false" outlineLevel="0" max="3598" min="3598" style="62" width="41.66"/>
    <col collapsed="false" customWidth="true" hidden="false" outlineLevel="0" max="3599" min="3599" style="62" width="19.66"/>
    <col collapsed="false" customWidth="true" hidden="false" outlineLevel="0" max="3600" min="3600" style="62" width="33.89"/>
    <col collapsed="false" customWidth="true" hidden="false" outlineLevel="0" max="3601" min="3601" style="62" width="25"/>
    <col collapsed="false" customWidth="true" hidden="false" outlineLevel="0" max="3602" min="3602" style="62" width="13.66"/>
    <col collapsed="false" customWidth="true" hidden="false" outlineLevel="0" max="3616" min="3603" style="62" width="4.89"/>
    <col collapsed="false" customWidth="false" hidden="false" outlineLevel="0" max="3851" min="3617" style="62" width="8.89"/>
    <col collapsed="false" customWidth="true" hidden="false" outlineLevel="0" max="3852" min="3852" style="62" width="4.22"/>
    <col collapsed="false" customWidth="true" hidden="false" outlineLevel="0" max="3853" min="3853" style="62" width="25"/>
    <col collapsed="false" customWidth="true" hidden="false" outlineLevel="0" max="3854" min="3854" style="62" width="41.66"/>
    <col collapsed="false" customWidth="true" hidden="false" outlineLevel="0" max="3855" min="3855" style="62" width="19.66"/>
    <col collapsed="false" customWidth="true" hidden="false" outlineLevel="0" max="3856" min="3856" style="62" width="33.89"/>
    <col collapsed="false" customWidth="true" hidden="false" outlineLevel="0" max="3857" min="3857" style="62" width="25"/>
    <col collapsed="false" customWidth="true" hidden="false" outlineLevel="0" max="3858" min="3858" style="62" width="13.66"/>
    <col collapsed="false" customWidth="true" hidden="false" outlineLevel="0" max="3872" min="3859" style="62" width="4.89"/>
    <col collapsed="false" customWidth="false" hidden="false" outlineLevel="0" max="4107" min="3873" style="62" width="8.89"/>
    <col collapsed="false" customWidth="true" hidden="false" outlineLevel="0" max="4108" min="4108" style="62" width="4.22"/>
    <col collapsed="false" customWidth="true" hidden="false" outlineLevel="0" max="4109" min="4109" style="62" width="25"/>
    <col collapsed="false" customWidth="true" hidden="false" outlineLevel="0" max="4110" min="4110" style="62" width="41.66"/>
    <col collapsed="false" customWidth="true" hidden="false" outlineLevel="0" max="4111" min="4111" style="62" width="19.66"/>
    <col collapsed="false" customWidth="true" hidden="false" outlineLevel="0" max="4112" min="4112" style="62" width="33.89"/>
    <col collapsed="false" customWidth="true" hidden="false" outlineLevel="0" max="4113" min="4113" style="62" width="25"/>
    <col collapsed="false" customWidth="true" hidden="false" outlineLevel="0" max="4114" min="4114" style="62" width="13.66"/>
    <col collapsed="false" customWidth="true" hidden="false" outlineLevel="0" max="4128" min="4115" style="62" width="4.89"/>
    <col collapsed="false" customWidth="false" hidden="false" outlineLevel="0" max="4363" min="4129" style="62" width="8.89"/>
    <col collapsed="false" customWidth="true" hidden="false" outlineLevel="0" max="4364" min="4364" style="62" width="4.22"/>
    <col collapsed="false" customWidth="true" hidden="false" outlineLevel="0" max="4365" min="4365" style="62" width="25"/>
    <col collapsed="false" customWidth="true" hidden="false" outlineLevel="0" max="4366" min="4366" style="62" width="41.66"/>
    <col collapsed="false" customWidth="true" hidden="false" outlineLevel="0" max="4367" min="4367" style="62" width="19.66"/>
    <col collapsed="false" customWidth="true" hidden="false" outlineLevel="0" max="4368" min="4368" style="62" width="33.89"/>
    <col collapsed="false" customWidth="true" hidden="false" outlineLevel="0" max="4369" min="4369" style="62" width="25"/>
    <col collapsed="false" customWidth="true" hidden="false" outlineLevel="0" max="4370" min="4370" style="62" width="13.66"/>
    <col collapsed="false" customWidth="true" hidden="false" outlineLevel="0" max="4384" min="4371" style="62" width="4.89"/>
    <col collapsed="false" customWidth="false" hidden="false" outlineLevel="0" max="4619" min="4385" style="62" width="8.89"/>
    <col collapsed="false" customWidth="true" hidden="false" outlineLevel="0" max="4620" min="4620" style="62" width="4.22"/>
    <col collapsed="false" customWidth="true" hidden="false" outlineLevel="0" max="4621" min="4621" style="62" width="25"/>
    <col collapsed="false" customWidth="true" hidden="false" outlineLevel="0" max="4622" min="4622" style="62" width="41.66"/>
    <col collapsed="false" customWidth="true" hidden="false" outlineLevel="0" max="4623" min="4623" style="62" width="19.66"/>
    <col collapsed="false" customWidth="true" hidden="false" outlineLevel="0" max="4624" min="4624" style="62" width="33.89"/>
    <col collapsed="false" customWidth="true" hidden="false" outlineLevel="0" max="4625" min="4625" style="62" width="25"/>
    <col collapsed="false" customWidth="true" hidden="false" outlineLevel="0" max="4626" min="4626" style="62" width="13.66"/>
    <col collapsed="false" customWidth="true" hidden="false" outlineLevel="0" max="4640" min="4627" style="62" width="4.89"/>
    <col collapsed="false" customWidth="false" hidden="false" outlineLevel="0" max="4875" min="4641" style="62" width="8.89"/>
    <col collapsed="false" customWidth="true" hidden="false" outlineLevel="0" max="4876" min="4876" style="62" width="4.22"/>
    <col collapsed="false" customWidth="true" hidden="false" outlineLevel="0" max="4877" min="4877" style="62" width="25"/>
    <col collapsed="false" customWidth="true" hidden="false" outlineLevel="0" max="4878" min="4878" style="62" width="41.66"/>
    <col collapsed="false" customWidth="true" hidden="false" outlineLevel="0" max="4879" min="4879" style="62" width="19.66"/>
    <col collapsed="false" customWidth="true" hidden="false" outlineLevel="0" max="4880" min="4880" style="62" width="33.89"/>
    <col collapsed="false" customWidth="true" hidden="false" outlineLevel="0" max="4881" min="4881" style="62" width="25"/>
    <col collapsed="false" customWidth="true" hidden="false" outlineLevel="0" max="4882" min="4882" style="62" width="13.66"/>
    <col collapsed="false" customWidth="true" hidden="false" outlineLevel="0" max="4896" min="4883" style="62" width="4.89"/>
    <col collapsed="false" customWidth="false" hidden="false" outlineLevel="0" max="5131" min="4897" style="62" width="8.89"/>
    <col collapsed="false" customWidth="true" hidden="false" outlineLevel="0" max="5132" min="5132" style="62" width="4.22"/>
    <col collapsed="false" customWidth="true" hidden="false" outlineLevel="0" max="5133" min="5133" style="62" width="25"/>
    <col collapsed="false" customWidth="true" hidden="false" outlineLevel="0" max="5134" min="5134" style="62" width="41.66"/>
    <col collapsed="false" customWidth="true" hidden="false" outlineLevel="0" max="5135" min="5135" style="62" width="19.66"/>
    <col collapsed="false" customWidth="true" hidden="false" outlineLevel="0" max="5136" min="5136" style="62" width="33.89"/>
    <col collapsed="false" customWidth="true" hidden="false" outlineLevel="0" max="5137" min="5137" style="62" width="25"/>
    <col collapsed="false" customWidth="true" hidden="false" outlineLevel="0" max="5138" min="5138" style="62" width="13.66"/>
    <col collapsed="false" customWidth="true" hidden="false" outlineLevel="0" max="5152" min="5139" style="62" width="4.89"/>
    <col collapsed="false" customWidth="false" hidden="false" outlineLevel="0" max="5387" min="5153" style="62" width="8.89"/>
    <col collapsed="false" customWidth="true" hidden="false" outlineLevel="0" max="5388" min="5388" style="62" width="4.22"/>
    <col collapsed="false" customWidth="true" hidden="false" outlineLevel="0" max="5389" min="5389" style="62" width="25"/>
    <col collapsed="false" customWidth="true" hidden="false" outlineLevel="0" max="5390" min="5390" style="62" width="41.66"/>
    <col collapsed="false" customWidth="true" hidden="false" outlineLevel="0" max="5391" min="5391" style="62" width="19.66"/>
    <col collapsed="false" customWidth="true" hidden="false" outlineLevel="0" max="5392" min="5392" style="62" width="33.89"/>
    <col collapsed="false" customWidth="true" hidden="false" outlineLevel="0" max="5393" min="5393" style="62" width="25"/>
    <col collapsed="false" customWidth="true" hidden="false" outlineLevel="0" max="5394" min="5394" style="62" width="13.66"/>
    <col collapsed="false" customWidth="true" hidden="false" outlineLevel="0" max="5408" min="5395" style="62" width="4.89"/>
    <col collapsed="false" customWidth="false" hidden="false" outlineLevel="0" max="5643" min="5409" style="62" width="8.89"/>
    <col collapsed="false" customWidth="true" hidden="false" outlineLevel="0" max="5644" min="5644" style="62" width="4.22"/>
    <col collapsed="false" customWidth="true" hidden="false" outlineLevel="0" max="5645" min="5645" style="62" width="25"/>
    <col collapsed="false" customWidth="true" hidden="false" outlineLevel="0" max="5646" min="5646" style="62" width="41.66"/>
    <col collapsed="false" customWidth="true" hidden="false" outlineLevel="0" max="5647" min="5647" style="62" width="19.66"/>
    <col collapsed="false" customWidth="true" hidden="false" outlineLevel="0" max="5648" min="5648" style="62" width="33.89"/>
    <col collapsed="false" customWidth="true" hidden="false" outlineLevel="0" max="5649" min="5649" style="62" width="25"/>
    <col collapsed="false" customWidth="true" hidden="false" outlineLevel="0" max="5650" min="5650" style="62" width="13.66"/>
    <col collapsed="false" customWidth="true" hidden="false" outlineLevel="0" max="5664" min="5651" style="62" width="4.89"/>
    <col collapsed="false" customWidth="false" hidden="false" outlineLevel="0" max="5899" min="5665" style="62" width="8.89"/>
    <col collapsed="false" customWidth="true" hidden="false" outlineLevel="0" max="5900" min="5900" style="62" width="4.22"/>
    <col collapsed="false" customWidth="true" hidden="false" outlineLevel="0" max="5901" min="5901" style="62" width="25"/>
    <col collapsed="false" customWidth="true" hidden="false" outlineLevel="0" max="5902" min="5902" style="62" width="41.66"/>
    <col collapsed="false" customWidth="true" hidden="false" outlineLevel="0" max="5903" min="5903" style="62" width="19.66"/>
    <col collapsed="false" customWidth="true" hidden="false" outlineLevel="0" max="5904" min="5904" style="62" width="33.89"/>
    <col collapsed="false" customWidth="true" hidden="false" outlineLevel="0" max="5905" min="5905" style="62" width="25"/>
    <col collapsed="false" customWidth="true" hidden="false" outlineLevel="0" max="5906" min="5906" style="62" width="13.66"/>
    <col collapsed="false" customWidth="true" hidden="false" outlineLevel="0" max="5920" min="5907" style="62" width="4.89"/>
    <col collapsed="false" customWidth="false" hidden="false" outlineLevel="0" max="6155" min="5921" style="62" width="8.89"/>
    <col collapsed="false" customWidth="true" hidden="false" outlineLevel="0" max="6156" min="6156" style="62" width="4.22"/>
    <col collapsed="false" customWidth="true" hidden="false" outlineLevel="0" max="6157" min="6157" style="62" width="25"/>
    <col collapsed="false" customWidth="true" hidden="false" outlineLevel="0" max="6158" min="6158" style="62" width="41.66"/>
    <col collapsed="false" customWidth="true" hidden="false" outlineLevel="0" max="6159" min="6159" style="62" width="19.66"/>
    <col collapsed="false" customWidth="true" hidden="false" outlineLevel="0" max="6160" min="6160" style="62" width="33.89"/>
    <col collapsed="false" customWidth="true" hidden="false" outlineLevel="0" max="6161" min="6161" style="62" width="25"/>
    <col collapsed="false" customWidth="true" hidden="false" outlineLevel="0" max="6162" min="6162" style="62" width="13.66"/>
    <col collapsed="false" customWidth="true" hidden="false" outlineLevel="0" max="6176" min="6163" style="62" width="4.89"/>
    <col collapsed="false" customWidth="false" hidden="false" outlineLevel="0" max="6411" min="6177" style="62" width="8.89"/>
    <col collapsed="false" customWidth="true" hidden="false" outlineLevel="0" max="6412" min="6412" style="62" width="4.22"/>
    <col collapsed="false" customWidth="true" hidden="false" outlineLevel="0" max="6413" min="6413" style="62" width="25"/>
    <col collapsed="false" customWidth="true" hidden="false" outlineLevel="0" max="6414" min="6414" style="62" width="41.66"/>
    <col collapsed="false" customWidth="true" hidden="false" outlineLevel="0" max="6415" min="6415" style="62" width="19.66"/>
    <col collapsed="false" customWidth="true" hidden="false" outlineLevel="0" max="6416" min="6416" style="62" width="33.89"/>
    <col collapsed="false" customWidth="true" hidden="false" outlineLevel="0" max="6417" min="6417" style="62" width="25"/>
    <col collapsed="false" customWidth="true" hidden="false" outlineLevel="0" max="6418" min="6418" style="62" width="13.66"/>
    <col collapsed="false" customWidth="true" hidden="false" outlineLevel="0" max="6432" min="6419" style="62" width="4.89"/>
    <col collapsed="false" customWidth="false" hidden="false" outlineLevel="0" max="6667" min="6433" style="62" width="8.89"/>
    <col collapsed="false" customWidth="true" hidden="false" outlineLevel="0" max="6668" min="6668" style="62" width="4.22"/>
    <col collapsed="false" customWidth="true" hidden="false" outlineLevel="0" max="6669" min="6669" style="62" width="25"/>
    <col collapsed="false" customWidth="true" hidden="false" outlineLevel="0" max="6670" min="6670" style="62" width="41.66"/>
    <col collapsed="false" customWidth="true" hidden="false" outlineLevel="0" max="6671" min="6671" style="62" width="19.66"/>
    <col collapsed="false" customWidth="true" hidden="false" outlineLevel="0" max="6672" min="6672" style="62" width="33.89"/>
    <col collapsed="false" customWidth="true" hidden="false" outlineLevel="0" max="6673" min="6673" style="62" width="25"/>
    <col collapsed="false" customWidth="true" hidden="false" outlineLevel="0" max="6674" min="6674" style="62" width="13.66"/>
    <col collapsed="false" customWidth="true" hidden="false" outlineLevel="0" max="6688" min="6675" style="62" width="4.89"/>
    <col collapsed="false" customWidth="false" hidden="false" outlineLevel="0" max="6923" min="6689" style="62" width="8.89"/>
    <col collapsed="false" customWidth="true" hidden="false" outlineLevel="0" max="6924" min="6924" style="62" width="4.22"/>
    <col collapsed="false" customWidth="true" hidden="false" outlineLevel="0" max="6925" min="6925" style="62" width="25"/>
    <col collapsed="false" customWidth="true" hidden="false" outlineLevel="0" max="6926" min="6926" style="62" width="41.66"/>
    <col collapsed="false" customWidth="true" hidden="false" outlineLevel="0" max="6927" min="6927" style="62" width="19.66"/>
    <col collapsed="false" customWidth="true" hidden="false" outlineLevel="0" max="6928" min="6928" style="62" width="33.89"/>
    <col collapsed="false" customWidth="true" hidden="false" outlineLevel="0" max="6929" min="6929" style="62" width="25"/>
    <col collapsed="false" customWidth="true" hidden="false" outlineLevel="0" max="6930" min="6930" style="62" width="13.66"/>
    <col collapsed="false" customWidth="true" hidden="false" outlineLevel="0" max="6944" min="6931" style="62" width="4.89"/>
    <col collapsed="false" customWidth="false" hidden="false" outlineLevel="0" max="7179" min="6945" style="62" width="8.89"/>
    <col collapsed="false" customWidth="true" hidden="false" outlineLevel="0" max="7180" min="7180" style="62" width="4.22"/>
    <col collapsed="false" customWidth="true" hidden="false" outlineLevel="0" max="7181" min="7181" style="62" width="25"/>
    <col collapsed="false" customWidth="true" hidden="false" outlineLevel="0" max="7182" min="7182" style="62" width="41.66"/>
    <col collapsed="false" customWidth="true" hidden="false" outlineLevel="0" max="7183" min="7183" style="62" width="19.66"/>
    <col collapsed="false" customWidth="true" hidden="false" outlineLevel="0" max="7184" min="7184" style="62" width="33.89"/>
    <col collapsed="false" customWidth="true" hidden="false" outlineLevel="0" max="7185" min="7185" style="62" width="25"/>
    <col collapsed="false" customWidth="true" hidden="false" outlineLevel="0" max="7186" min="7186" style="62" width="13.66"/>
    <col collapsed="false" customWidth="true" hidden="false" outlineLevel="0" max="7200" min="7187" style="62" width="4.89"/>
    <col collapsed="false" customWidth="false" hidden="false" outlineLevel="0" max="7435" min="7201" style="62" width="8.89"/>
    <col collapsed="false" customWidth="true" hidden="false" outlineLevel="0" max="7436" min="7436" style="62" width="4.22"/>
    <col collapsed="false" customWidth="true" hidden="false" outlineLevel="0" max="7437" min="7437" style="62" width="25"/>
    <col collapsed="false" customWidth="true" hidden="false" outlineLevel="0" max="7438" min="7438" style="62" width="41.66"/>
    <col collapsed="false" customWidth="true" hidden="false" outlineLevel="0" max="7439" min="7439" style="62" width="19.66"/>
    <col collapsed="false" customWidth="true" hidden="false" outlineLevel="0" max="7440" min="7440" style="62" width="33.89"/>
    <col collapsed="false" customWidth="true" hidden="false" outlineLevel="0" max="7441" min="7441" style="62" width="25"/>
    <col collapsed="false" customWidth="true" hidden="false" outlineLevel="0" max="7442" min="7442" style="62" width="13.66"/>
    <col collapsed="false" customWidth="true" hidden="false" outlineLevel="0" max="7456" min="7443" style="62" width="4.89"/>
    <col collapsed="false" customWidth="false" hidden="false" outlineLevel="0" max="7691" min="7457" style="62" width="8.89"/>
    <col collapsed="false" customWidth="true" hidden="false" outlineLevel="0" max="7692" min="7692" style="62" width="4.22"/>
    <col collapsed="false" customWidth="true" hidden="false" outlineLevel="0" max="7693" min="7693" style="62" width="25"/>
    <col collapsed="false" customWidth="true" hidden="false" outlineLevel="0" max="7694" min="7694" style="62" width="41.66"/>
    <col collapsed="false" customWidth="true" hidden="false" outlineLevel="0" max="7695" min="7695" style="62" width="19.66"/>
    <col collapsed="false" customWidth="true" hidden="false" outlineLevel="0" max="7696" min="7696" style="62" width="33.89"/>
    <col collapsed="false" customWidth="true" hidden="false" outlineLevel="0" max="7697" min="7697" style="62" width="25"/>
    <col collapsed="false" customWidth="true" hidden="false" outlineLevel="0" max="7698" min="7698" style="62" width="13.66"/>
    <col collapsed="false" customWidth="true" hidden="false" outlineLevel="0" max="7712" min="7699" style="62" width="4.89"/>
    <col collapsed="false" customWidth="false" hidden="false" outlineLevel="0" max="7947" min="7713" style="62" width="8.89"/>
    <col collapsed="false" customWidth="true" hidden="false" outlineLevel="0" max="7948" min="7948" style="62" width="4.22"/>
    <col collapsed="false" customWidth="true" hidden="false" outlineLevel="0" max="7949" min="7949" style="62" width="25"/>
    <col collapsed="false" customWidth="true" hidden="false" outlineLevel="0" max="7950" min="7950" style="62" width="41.66"/>
    <col collapsed="false" customWidth="true" hidden="false" outlineLevel="0" max="7951" min="7951" style="62" width="19.66"/>
    <col collapsed="false" customWidth="true" hidden="false" outlineLevel="0" max="7952" min="7952" style="62" width="33.89"/>
    <col collapsed="false" customWidth="true" hidden="false" outlineLevel="0" max="7953" min="7953" style="62" width="25"/>
    <col collapsed="false" customWidth="true" hidden="false" outlineLevel="0" max="7954" min="7954" style="62" width="13.66"/>
    <col collapsed="false" customWidth="true" hidden="false" outlineLevel="0" max="7968" min="7955" style="62" width="4.89"/>
    <col collapsed="false" customWidth="false" hidden="false" outlineLevel="0" max="8203" min="7969" style="62" width="8.89"/>
    <col collapsed="false" customWidth="true" hidden="false" outlineLevel="0" max="8204" min="8204" style="62" width="4.22"/>
    <col collapsed="false" customWidth="true" hidden="false" outlineLevel="0" max="8205" min="8205" style="62" width="25"/>
    <col collapsed="false" customWidth="true" hidden="false" outlineLevel="0" max="8206" min="8206" style="62" width="41.66"/>
    <col collapsed="false" customWidth="true" hidden="false" outlineLevel="0" max="8207" min="8207" style="62" width="19.66"/>
    <col collapsed="false" customWidth="true" hidden="false" outlineLevel="0" max="8208" min="8208" style="62" width="33.89"/>
    <col collapsed="false" customWidth="true" hidden="false" outlineLevel="0" max="8209" min="8209" style="62" width="25"/>
    <col collapsed="false" customWidth="true" hidden="false" outlineLevel="0" max="8210" min="8210" style="62" width="13.66"/>
    <col collapsed="false" customWidth="true" hidden="false" outlineLevel="0" max="8224" min="8211" style="62" width="4.89"/>
    <col collapsed="false" customWidth="false" hidden="false" outlineLevel="0" max="8459" min="8225" style="62" width="8.89"/>
    <col collapsed="false" customWidth="true" hidden="false" outlineLevel="0" max="8460" min="8460" style="62" width="4.22"/>
    <col collapsed="false" customWidth="true" hidden="false" outlineLevel="0" max="8461" min="8461" style="62" width="25"/>
    <col collapsed="false" customWidth="true" hidden="false" outlineLevel="0" max="8462" min="8462" style="62" width="41.66"/>
    <col collapsed="false" customWidth="true" hidden="false" outlineLevel="0" max="8463" min="8463" style="62" width="19.66"/>
    <col collapsed="false" customWidth="true" hidden="false" outlineLevel="0" max="8464" min="8464" style="62" width="33.89"/>
    <col collapsed="false" customWidth="true" hidden="false" outlineLevel="0" max="8465" min="8465" style="62" width="25"/>
    <col collapsed="false" customWidth="true" hidden="false" outlineLevel="0" max="8466" min="8466" style="62" width="13.66"/>
    <col collapsed="false" customWidth="true" hidden="false" outlineLevel="0" max="8480" min="8467" style="62" width="4.89"/>
    <col collapsed="false" customWidth="false" hidden="false" outlineLevel="0" max="8715" min="8481" style="62" width="8.89"/>
    <col collapsed="false" customWidth="true" hidden="false" outlineLevel="0" max="8716" min="8716" style="62" width="4.22"/>
    <col collapsed="false" customWidth="true" hidden="false" outlineLevel="0" max="8717" min="8717" style="62" width="25"/>
    <col collapsed="false" customWidth="true" hidden="false" outlineLevel="0" max="8718" min="8718" style="62" width="41.66"/>
    <col collapsed="false" customWidth="true" hidden="false" outlineLevel="0" max="8719" min="8719" style="62" width="19.66"/>
    <col collapsed="false" customWidth="true" hidden="false" outlineLevel="0" max="8720" min="8720" style="62" width="33.89"/>
    <col collapsed="false" customWidth="true" hidden="false" outlineLevel="0" max="8721" min="8721" style="62" width="25"/>
    <col collapsed="false" customWidth="true" hidden="false" outlineLevel="0" max="8722" min="8722" style="62" width="13.66"/>
    <col collapsed="false" customWidth="true" hidden="false" outlineLevel="0" max="8736" min="8723" style="62" width="4.89"/>
    <col collapsed="false" customWidth="false" hidden="false" outlineLevel="0" max="8971" min="8737" style="62" width="8.89"/>
    <col collapsed="false" customWidth="true" hidden="false" outlineLevel="0" max="8972" min="8972" style="62" width="4.22"/>
    <col collapsed="false" customWidth="true" hidden="false" outlineLevel="0" max="8973" min="8973" style="62" width="25"/>
    <col collapsed="false" customWidth="true" hidden="false" outlineLevel="0" max="8974" min="8974" style="62" width="41.66"/>
    <col collapsed="false" customWidth="true" hidden="false" outlineLevel="0" max="8975" min="8975" style="62" width="19.66"/>
    <col collapsed="false" customWidth="true" hidden="false" outlineLevel="0" max="8976" min="8976" style="62" width="33.89"/>
    <col collapsed="false" customWidth="true" hidden="false" outlineLevel="0" max="8977" min="8977" style="62" width="25"/>
    <col collapsed="false" customWidth="true" hidden="false" outlineLevel="0" max="8978" min="8978" style="62" width="13.66"/>
    <col collapsed="false" customWidth="true" hidden="false" outlineLevel="0" max="8992" min="8979" style="62" width="4.89"/>
    <col collapsed="false" customWidth="false" hidden="false" outlineLevel="0" max="9227" min="8993" style="62" width="8.89"/>
    <col collapsed="false" customWidth="true" hidden="false" outlineLevel="0" max="9228" min="9228" style="62" width="4.22"/>
    <col collapsed="false" customWidth="true" hidden="false" outlineLevel="0" max="9229" min="9229" style="62" width="25"/>
    <col collapsed="false" customWidth="true" hidden="false" outlineLevel="0" max="9230" min="9230" style="62" width="41.66"/>
    <col collapsed="false" customWidth="true" hidden="false" outlineLevel="0" max="9231" min="9231" style="62" width="19.66"/>
    <col collapsed="false" customWidth="true" hidden="false" outlineLevel="0" max="9232" min="9232" style="62" width="33.89"/>
    <col collapsed="false" customWidth="true" hidden="false" outlineLevel="0" max="9233" min="9233" style="62" width="25"/>
    <col collapsed="false" customWidth="true" hidden="false" outlineLevel="0" max="9234" min="9234" style="62" width="13.66"/>
    <col collapsed="false" customWidth="true" hidden="false" outlineLevel="0" max="9248" min="9235" style="62" width="4.89"/>
    <col collapsed="false" customWidth="false" hidden="false" outlineLevel="0" max="9483" min="9249" style="62" width="8.89"/>
    <col collapsed="false" customWidth="true" hidden="false" outlineLevel="0" max="9484" min="9484" style="62" width="4.22"/>
    <col collapsed="false" customWidth="true" hidden="false" outlineLevel="0" max="9485" min="9485" style="62" width="25"/>
    <col collapsed="false" customWidth="true" hidden="false" outlineLevel="0" max="9486" min="9486" style="62" width="41.66"/>
    <col collapsed="false" customWidth="true" hidden="false" outlineLevel="0" max="9487" min="9487" style="62" width="19.66"/>
    <col collapsed="false" customWidth="true" hidden="false" outlineLevel="0" max="9488" min="9488" style="62" width="33.89"/>
    <col collapsed="false" customWidth="true" hidden="false" outlineLevel="0" max="9489" min="9489" style="62" width="25"/>
    <col collapsed="false" customWidth="true" hidden="false" outlineLevel="0" max="9490" min="9490" style="62" width="13.66"/>
    <col collapsed="false" customWidth="true" hidden="false" outlineLevel="0" max="9504" min="9491" style="62" width="4.89"/>
    <col collapsed="false" customWidth="false" hidden="false" outlineLevel="0" max="9739" min="9505" style="62" width="8.89"/>
    <col collapsed="false" customWidth="true" hidden="false" outlineLevel="0" max="9740" min="9740" style="62" width="4.22"/>
    <col collapsed="false" customWidth="true" hidden="false" outlineLevel="0" max="9741" min="9741" style="62" width="25"/>
    <col collapsed="false" customWidth="true" hidden="false" outlineLevel="0" max="9742" min="9742" style="62" width="41.66"/>
    <col collapsed="false" customWidth="true" hidden="false" outlineLevel="0" max="9743" min="9743" style="62" width="19.66"/>
    <col collapsed="false" customWidth="true" hidden="false" outlineLevel="0" max="9744" min="9744" style="62" width="33.89"/>
    <col collapsed="false" customWidth="true" hidden="false" outlineLevel="0" max="9745" min="9745" style="62" width="25"/>
    <col collapsed="false" customWidth="true" hidden="false" outlineLevel="0" max="9746" min="9746" style="62" width="13.66"/>
    <col collapsed="false" customWidth="true" hidden="false" outlineLevel="0" max="9760" min="9747" style="62" width="4.89"/>
    <col collapsed="false" customWidth="false" hidden="false" outlineLevel="0" max="9995" min="9761" style="62" width="8.89"/>
    <col collapsed="false" customWidth="true" hidden="false" outlineLevel="0" max="9996" min="9996" style="62" width="4.22"/>
    <col collapsed="false" customWidth="true" hidden="false" outlineLevel="0" max="9997" min="9997" style="62" width="25"/>
    <col collapsed="false" customWidth="true" hidden="false" outlineLevel="0" max="9998" min="9998" style="62" width="41.66"/>
    <col collapsed="false" customWidth="true" hidden="false" outlineLevel="0" max="9999" min="9999" style="62" width="19.66"/>
    <col collapsed="false" customWidth="true" hidden="false" outlineLevel="0" max="10000" min="10000" style="62" width="33.89"/>
    <col collapsed="false" customWidth="true" hidden="false" outlineLevel="0" max="10001" min="10001" style="62" width="25"/>
    <col collapsed="false" customWidth="true" hidden="false" outlineLevel="0" max="10002" min="10002" style="62" width="13.66"/>
    <col collapsed="false" customWidth="true" hidden="false" outlineLevel="0" max="10016" min="10003" style="62" width="4.89"/>
    <col collapsed="false" customWidth="false" hidden="false" outlineLevel="0" max="10251" min="10017" style="62" width="8.89"/>
    <col collapsed="false" customWidth="true" hidden="false" outlineLevel="0" max="10252" min="10252" style="62" width="4.22"/>
    <col collapsed="false" customWidth="true" hidden="false" outlineLevel="0" max="10253" min="10253" style="62" width="25"/>
    <col collapsed="false" customWidth="true" hidden="false" outlineLevel="0" max="10254" min="10254" style="62" width="41.66"/>
    <col collapsed="false" customWidth="true" hidden="false" outlineLevel="0" max="10255" min="10255" style="62" width="19.66"/>
    <col collapsed="false" customWidth="true" hidden="false" outlineLevel="0" max="10256" min="10256" style="62" width="33.89"/>
    <col collapsed="false" customWidth="true" hidden="false" outlineLevel="0" max="10257" min="10257" style="62" width="25"/>
    <col collapsed="false" customWidth="true" hidden="false" outlineLevel="0" max="10258" min="10258" style="62" width="13.66"/>
    <col collapsed="false" customWidth="true" hidden="false" outlineLevel="0" max="10272" min="10259" style="62" width="4.89"/>
    <col collapsed="false" customWidth="false" hidden="false" outlineLevel="0" max="10507" min="10273" style="62" width="8.89"/>
    <col collapsed="false" customWidth="true" hidden="false" outlineLevel="0" max="10508" min="10508" style="62" width="4.22"/>
    <col collapsed="false" customWidth="true" hidden="false" outlineLevel="0" max="10509" min="10509" style="62" width="25"/>
    <col collapsed="false" customWidth="true" hidden="false" outlineLevel="0" max="10510" min="10510" style="62" width="41.66"/>
    <col collapsed="false" customWidth="true" hidden="false" outlineLevel="0" max="10511" min="10511" style="62" width="19.66"/>
    <col collapsed="false" customWidth="true" hidden="false" outlineLevel="0" max="10512" min="10512" style="62" width="33.89"/>
    <col collapsed="false" customWidth="true" hidden="false" outlineLevel="0" max="10513" min="10513" style="62" width="25"/>
    <col collapsed="false" customWidth="true" hidden="false" outlineLevel="0" max="10514" min="10514" style="62" width="13.66"/>
    <col collapsed="false" customWidth="true" hidden="false" outlineLevel="0" max="10528" min="10515" style="62" width="4.89"/>
    <col collapsed="false" customWidth="false" hidden="false" outlineLevel="0" max="10763" min="10529" style="62" width="8.89"/>
    <col collapsed="false" customWidth="true" hidden="false" outlineLevel="0" max="10764" min="10764" style="62" width="4.22"/>
    <col collapsed="false" customWidth="true" hidden="false" outlineLevel="0" max="10765" min="10765" style="62" width="25"/>
    <col collapsed="false" customWidth="true" hidden="false" outlineLevel="0" max="10766" min="10766" style="62" width="41.66"/>
    <col collapsed="false" customWidth="true" hidden="false" outlineLevel="0" max="10767" min="10767" style="62" width="19.66"/>
    <col collapsed="false" customWidth="true" hidden="false" outlineLevel="0" max="10768" min="10768" style="62" width="33.89"/>
    <col collapsed="false" customWidth="true" hidden="false" outlineLevel="0" max="10769" min="10769" style="62" width="25"/>
    <col collapsed="false" customWidth="true" hidden="false" outlineLevel="0" max="10770" min="10770" style="62" width="13.66"/>
    <col collapsed="false" customWidth="true" hidden="false" outlineLevel="0" max="10784" min="10771" style="62" width="4.89"/>
    <col collapsed="false" customWidth="false" hidden="false" outlineLevel="0" max="11019" min="10785" style="62" width="8.89"/>
    <col collapsed="false" customWidth="true" hidden="false" outlineLevel="0" max="11020" min="11020" style="62" width="4.22"/>
    <col collapsed="false" customWidth="true" hidden="false" outlineLevel="0" max="11021" min="11021" style="62" width="25"/>
    <col collapsed="false" customWidth="true" hidden="false" outlineLevel="0" max="11022" min="11022" style="62" width="41.66"/>
    <col collapsed="false" customWidth="true" hidden="false" outlineLevel="0" max="11023" min="11023" style="62" width="19.66"/>
    <col collapsed="false" customWidth="true" hidden="false" outlineLevel="0" max="11024" min="11024" style="62" width="33.89"/>
    <col collapsed="false" customWidth="true" hidden="false" outlineLevel="0" max="11025" min="11025" style="62" width="25"/>
    <col collapsed="false" customWidth="true" hidden="false" outlineLevel="0" max="11026" min="11026" style="62" width="13.66"/>
    <col collapsed="false" customWidth="true" hidden="false" outlineLevel="0" max="11040" min="11027" style="62" width="4.89"/>
    <col collapsed="false" customWidth="false" hidden="false" outlineLevel="0" max="11275" min="11041" style="62" width="8.89"/>
    <col collapsed="false" customWidth="true" hidden="false" outlineLevel="0" max="11276" min="11276" style="62" width="4.22"/>
    <col collapsed="false" customWidth="true" hidden="false" outlineLevel="0" max="11277" min="11277" style="62" width="25"/>
    <col collapsed="false" customWidth="true" hidden="false" outlineLevel="0" max="11278" min="11278" style="62" width="41.66"/>
    <col collapsed="false" customWidth="true" hidden="false" outlineLevel="0" max="11279" min="11279" style="62" width="19.66"/>
    <col collapsed="false" customWidth="true" hidden="false" outlineLevel="0" max="11280" min="11280" style="62" width="33.89"/>
    <col collapsed="false" customWidth="true" hidden="false" outlineLevel="0" max="11281" min="11281" style="62" width="25"/>
    <col collapsed="false" customWidth="true" hidden="false" outlineLevel="0" max="11282" min="11282" style="62" width="13.66"/>
    <col collapsed="false" customWidth="true" hidden="false" outlineLevel="0" max="11296" min="11283" style="62" width="4.89"/>
    <col collapsed="false" customWidth="false" hidden="false" outlineLevel="0" max="11531" min="11297" style="62" width="8.89"/>
    <col collapsed="false" customWidth="true" hidden="false" outlineLevel="0" max="11532" min="11532" style="62" width="4.22"/>
    <col collapsed="false" customWidth="true" hidden="false" outlineLevel="0" max="11533" min="11533" style="62" width="25"/>
    <col collapsed="false" customWidth="true" hidden="false" outlineLevel="0" max="11534" min="11534" style="62" width="41.66"/>
    <col collapsed="false" customWidth="true" hidden="false" outlineLevel="0" max="11535" min="11535" style="62" width="19.66"/>
    <col collapsed="false" customWidth="true" hidden="false" outlineLevel="0" max="11536" min="11536" style="62" width="33.89"/>
    <col collapsed="false" customWidth="true" hidden="false" outlineLevel="0" max="11537" min="11537" style="62" width="25"/>
    <col collapsed="false" customWidth="true" hidden="false" outlineLevel="0" max="11538" min="11538" style="62" width="13.66"/>
    <col collapsed="false" customWidth="true" hidden="false" outlineLevel="0" max="11552" min="11539" style="62" width="4.89"/>
    <col collapsed="false" customWidth="false" hidden="false" outlineLevel="0" max="11787" min="11553" style="62" width="8.89"/>
    <col collapsed="false" customWidth="true" hidden="false" outlineLevel="0" max="11788" min="11788" style="62" width="4.22"/>
    <col collapsed="false" customWidth="true" hidden="false" outlineLevel="0" max="11789" min="11789" style="62" width="25"/>
    <col collapsed="false" customWidth="true" hidden="false" outlineLevel="0" max="11790" min="11790" style="62" width="41.66"/>
    <col collapsed="false" customWidth="true" hidden="false" outlineLevel="0" max="11791" min="11791" style="62" width="19.66"/>
    <col collapsed="false" customWidth="true" hidden="false" outlineLevel="0" max="11792" min="11792" style="62" width="33.89"/>
    <col collapsed="false" customWidth="true" hidden="false" outlineLevel="0" max="11793" min="11793" style="62" width="25"/>
    <col collapsed="false" customWidth="true" hidden="false" outlineLevel="0" max="11794" min="11794" style="62" width="13.66"/>
    <col collapsed="false" customWidth="true" hidden="false" outlineLevel="0" max="11808" min="11795" style="62" width="4.89"/>
    <col collapsed="false" customWidth="false" hidden="false" outlineLevel="0" max="12043" min="11809" style="62" width="8.89"/>
    <col collapsed="false" customWidth="true" hidden="false" outlineLevel="0" max="12044" min="12044" style="62" width="4.22"/>
    <col collapsed="false" customWidth="true" hidden="false" outlineLevel="0" max="12045" min="12045" style="62" width="25"/>
    <col collapsed="false" customWidth="true" hidden="false" outlineLevel="0" max="12046" min="12046" style="62" width="41.66"/>
    <col collapsed="false" customWidth="true" hidden="false" outlineLevel="0" max="12047" min="12047" style="62" width="19.66"/>
    <col collapsed="false" customWidth="true" hidden="false" outlineLevel="0" max="12048" min="12048" style="62" width="33.89"/>
    <col collapsed="false" customWidth="true" hidden="false" outlineLevel="0" max="12049" min="12049" style="62" width="25"/>
    <col collapsed="false" customWidth="true" hidden="false" outlineLevel="0" max="12050" min="12050" style="62" width="13.66"/>
    <col collapsed="false" customWidth="true" hidden="false" outlineLevel="0" max="12064" min="12051" style="62" width="4.89"/>
    <col collapsed="false" customWidth="false" hidden="false" outlineLevel="0" max="12299" min="12065" style="62" width="8.89"/>
    <col collapsed="false" customWidth="true" hidden="false" outlineLevel="0" max="12300" min="12300" style="62" width="4.22"/>
    <col collapsed="false" customWidth="true" hidden="false" outlineLevel="0" max="12301" min="12301" style="62" width="25"/>
    <col collapsed="false" customWidth="true" hidden="false" outlineLevel="0" max="12302" min="12302" style="62" width="41.66"/>
    <col collapsed="false" customWidth="true" hidden="false" outlineLevel="0" max="12303" min="12303" style="62" width="19.66"/>
    <col collapsed="false" customWidth="true" hidden="false" outlineLevel="0" max="12304" min="12304" style="62" width="33.89"/>
    <col collapsed="false" customWidth="true" hidden="false" outlineLevel="0" max="12305" min="12305" style="62" width="25"/>
    <col collapsed="false" customWidth="true" hidden="false" outlineLevel="0" max="12306" min="12306" style="62" width="13.66"/>
    <col collapsed="false" customWidth="true" hidden="false" outlineLevel="0" max="12320" min="12307" style="62" width="4.89"/>
    <col collapsed="false" customWidth="false" hidden="false" outlineLevel="0" max="12555" min="12321" style="62" width="8.89"/>
    <col collapsed="false" customWidth="true" hidden="false" outlineLevel="0" max="12556" min="12556" style="62" width="4.22"/>
    <col collapsed="false" customWidth="true" hidden="false" outlineLevel="0" max="12557" min="12557" style="62" width="25"/>
    <col collapsed="false" customWidth="true" hidden="false" outlineLevel="0" max="12558" min="12558" style="62" width="41.66"/>
    <col collapsed="false" customWidth="true" hidden="false" outlineLevel="0" max="12559" min="12559" style="62" width="19.66"/>
    <col collapsed="false" customWidth="true" hidden="false" outlineLevel="0" max="12560" min="12560" style="62" width="33.89"/>
    <col collapsed="false" customWidth="true" hidden="false" outlineLevel="0" max="12561" min="12561" style="62" width="25"/>
    <col collapsed="false" customWidth="true" hidden="false" outlineLevel="0" max="12562" min="12562" style="62" width="13.66"/>
    <col collapsed="false" customWidth="true" hidden="false" outlineLevel="0" max="12576" min="12563" style="62" width="4.89"/>
    <col collapsed="false" customWidth="false" hidden="false" outlineLevel="0" max="12811" min="12577" style="62" width="8.89"/>
    <col collapsed="false" customWidth="true" hidden="false" outlineLevel="0" max="12812" min="12812" style="62" width="4.22"/>
    <col collapsed="false" customWidth="true" hidden="false" outlineLevel="0" max="12813" min="12813" style="62" width="25"/>
    <col collapsed="false" customWidth="true" hidden="false" outlineLevel="0" max="12814" min="12814" style="62" width="41.66"/>
    <col collapsed="false" customWidth="true" hidden="false" outlineLevel="0" max="12815" min="12815" style="62" width="19.66"/>
    <col collapsed="false" customWidth="true" hidden="false" outlineLevel="0" max="12816" min="12816" style="62" width="33.89"/>
    <col collapsed="false" customWidth="true" hidden="false" outlineLevel="0" max="12817" min="12817" style="62" width="25"/>
    <col collapsed="false" customWidth="true" hidden="false" outlineLevel="0" max="12818" min="12818" style="62" width="13.66"/>
    <col collapsed="false" customWidth="true" hidden="false" outlineLevel="0" max="12832" min="12819" style="62" width="4.89"/>
    <col collapsed="false" customWidth="false" hidden="false" outlineLevel="0" max="13067" min="12833" style="62" width="8.89"/>
    <col collapsed="false" customWidth="true" hidden="false" outlineLevel="0" max="13068" min="13068" style="62" width="4.22"/>
    <col collapsed="false" customWidth="true" hidden="false" outlineLevel="0" max="13069" min="13069" style="62" width="25"/>
    <col collapsed="false" customWidth="true" hidden="false" outlineLevel="0" max="13070" min="13070" style="62" width="41.66"/>
    <col collapsed="false" customWidth="true" hidden="false" outlineLevel="0" max="13071" min="13071" style="62" width="19.66"/>
    <col collapsed="false" customWidth="true" hidden="false" outlineLevel="0" max="13072" min="13072" style="62" width="33.89"/>
    <col collapsed="false" customWidth="true" hidden="false" outlineLevel="0" max="13073" min="13073" style="62" width="25"/>
    <col collapsed="false" customWidth="true" hidden="false" outlineLevel="0" max="13074" min="13074" style="62" width="13.66"/>
    <col collapsed="false" customWidth="true" hidden="false" outlineLevel="0" max="13088" min="13075" style="62" width="4.89"/>
    <col collapsed="false" customWidth="false" hidden="false" outlineLevel="0" max="13323" min="13089" style="62" width="8.89"/>
    <col collapsed="false" customWidth="true" hidden="false" outlineLevel="0" max="13324" min="13324" style="62" width="4.22"/>
    <col collapsed="false" customWidth="true" hidden="false" outlineLevel="0" max="13325" min="13325" style="62" width="25"/>
    <col collapsed="false" customWidth="true" hidden="false" outlineLevel="0" max="13326" min="13326" style="62" width="41.66"/>
    <col collapsed="false" customWidth="true" hidden="false" outlineLevel="0" max="13327" min="13327" style="62" width="19.66"/>
    <col collapsed="false" customWidth="true" hidden="false" outlineLevel="0" max="13328" min="13328" style="62" width="33.89"/>
    <col collapsed="false" customWidth="true" hidden="false" outlineLevel="0" max="13329" min="13329" style="62" width="25"/>
    <col collapsed="false" customWidth="true" hidden="false" outlineLevel="0" max="13330" min="13330" style="62" width="13.66"/>
    <col collapsed="false" customWidth="true" hidden="false" outlineLevel="0" max="13344" min="13331" style="62" width="4.89"/>
    <col collapsed="false" customWidth="false" hidden="false" outlineLevel="0" max="13579" min="13345" style="62" width="8.89"/>
    <col collapsed="false" customWidth="true" hidden="false" outlineLevel="0" max="13580" min="13580" style="62" width="4.22"/>
    <col collapsed="false" customWidth="true" hidden="false" outlineLevel="0" max="13581" min="13581" style="62" width="25"/>
    <col collapsed="false" customWidth="true" hidden="false" outlineLevel="0" max="13582" min="13582" style="62" width="41.66"/>
    <col collapsed="false" customWidth="true" hidden="false" outlineLevel="0" max="13583" min="13583" style="62" width="19.66"/>
    <col collapsed="false" customWidth="true" hidden="false" outlineLevel="0" max="13584" min="13584" style="62" width="33.89"/>
    <col collapsed="false" customWidth="true" hidden="false" outlineLevel="0" max="13585" min="13585" style="62" width="25"/>
    <col collapsed="false" customWidth="true" hidden="false" outlineLevel="0" max="13586" min="13586" style="62" width="13.66"/>
    <col collapsed="false" customWidth="true" hidden="false" outlineLevel="0" max="13600" min="13587" style="62" width="4.89"/>
    <col collapsed="false" customWidth="false" hidden="false" outlineLevel="0" max="13835" min="13601" style="62" width="8.89"/>
    <col collapsed="false" customWidth="true" hidden="false" outlineLevel="0" max="13836" min="13836" style="62" width="4.22"/>
    <col collapsed="false" customWidth="true" hidden="false" outlineLevel="0" max="13837" min="13837" style="62" width="25"/>
    <col collapsed="false" customWidth="true" hidden="false" outlineLevel="0" max="13838" min="13838" style="62" width="41.66"/>
    <col collapsed="false" customWidth="true" hidden="false" outlineLevel="0" max="13839" min="13839" style="62" width="19.66"/>
    <col collapsed="false" customWidth="true" hidden="false" outlineLevel="0" max="13840" min="13840" style="62" width="33.89"/>
    <col collapsed="false" customWidth="true" hidden="false" outlineLevel="0" max="13841" min="13841" style="62" width="25"/>
    <col collapsed="false" customWidth="true" hidden="false" outlineLevel="0" max="13842" min="13842" style="62" width="13.66"/>
    <col collapsed="false" customWidth="true" hidden="false" outlineLevel="0" max="13856" min="13843" style="62" width="4.89"/>
    <col collapsed="false" customWidth="false" hidden="false" outlineLevel="0" max="14091" min="13857" style="62" width="8.89"/>
    <col collapsed="false" customWidth="true" hidden="false" outlineLevel="0" max="14092" min="14092" style="62" width="4.22"/>
    <col collapsed="false" customWidth="true" hidden="false" outlineLevel="0" max="14093" min="14093" style="62" width="25"/>
    <col collapsed="false" customWidth="true" hidden="false" outlineLevel="0" max="14094" min="14094" style="62" width="41.66"/>
    <col collapsed="false" customWidth="true" hidden="false" outlineLevel="0" max="14095" min="14095" style="62" width="19.66"/>
    <col collapsed="false" customWidth="true" hidden="false" outlineLevel="0" max="14096" min="14096" style="62" width="33.89"/>
    <col collapsed="false" customWidth="true" hidden="false" outlineLevel="0" max="14097" min="14097" style="62" width="25"/>
    <col collapsed="false" customWidth="true" hidden="false" outlineLevel="0" max="14098" min="14098" style="62" width="13.66"/>
    <col collapsed="false" customWidth="true" hidden="false" outlineLevel="0" max="14112" min="14099" style="62" width="4.89"/>
    <col collapsed="false" customWidth="false" hidden="false" outlineLevel="0" max="14347" min="14113" style="62" width="8.89"/>
    <col collapsed="false" customWidth="true" hidden="false" outlineLevel="0" max="14348" min="14348" style="62" width="4.22"/>
    <col collapsed="false" customWidth="true" hidden="false" outlineLevel="0" max="14349" min="14349" style="62" width="25"/>
    <col collapsed="false" customWidth="true" hidden="false" outlineLevel="0" max="14350" min="14350" style="62" width="41.66"/>
    <col collapsed="false" customWidth="true" hidden="false" outlineLevel="0" max="14351" min="14351" style="62" width="19.66"/>
    <col collapsed="false" customWidth="true" hidden="false" outlineLevel="0" max="14352" min="14352" style="62" width="33.89"/>
    <col collapsed="false" customWidth="true" hidden="false" outlineLevel="0" max="14353" min="14353" style="62" width="25"/>
    <col collapsed="false" customWidth="true" hidden="false" outlineLevel="0" max="14354" min="14354" style="62" width="13.66"/>
    <col collapsed="false" customWidth="true" hidden="false" outlineLevel="0" max="14368" min="14355" style="62" width="4.89"/>
    <col collapsed="false" customWidth="false" hidden="false" outlineLevel="0" max="14603" min="14369" style="62" width="8.89"/>
    <col collapsed="false" customWidth="true" hidden="false" outlineLevel="0" max="14604" min="14604" style="62" width="4.22"/>
    <col collapsed="false" customWidth="true" hidden="false" outlineLevel="0" max="14605" min="14605" style="62" width="25"/>
    <col collapsed="false" customWidth="true" hidden="false" outlineLevel="0" max="14606" min="14606" style="62" width="41.66"/>
    <col collapsed="false" customWidth="true" hidden="false" outlineLevel="0" max="14607" min="14607" style="62" width="19.66"/>
    <col collapsed="false" customWidth="true" hidden="false" outlineLevel="0" max="14608" min="14608" style="62" width="33.89"/>
    <col collapsed="false" customWidth="true" hidden="false" outlineLevel="0" max="14609" min="14609" style="62" width="25"/>
    <col collapsed="false" customWidth="true" hidden="false" outlineLevel="0" max="14610" min="14610" style="62" width="13.66"/>
    <col collapsed="false" customWidth="true" hidden="false" outlineLevel="0" max="14624" min="14611" style="62" width="4.89"/>
    <col collapsed="false" customWidth="false" hidden="false" outlineLevel="0" max="14859" min="14625" style="62" width="8.89"/>
    <col collapsed="false" customWidth="true" hidden="false" outlineLevel="0" max="14860" min="14860" style="62" width="4.22"/>
    <col collapsed="false" customWidth="true" hidden="false" outlineLevel="0" max="14861" min="14861" style="62" width="25"/>
    <col collapsed="false" customWidth="true" hidden="false" outlineLevel="0" max="14862" min="14862" style="62" width="41.66"/>
    <col collapsed="false" customWidth="true" hidden="false" outlineLevel="0" max="14863" min="14863" style="62" width="19.66"/>
    <col collapsed="false" customWidth="true" hidden="false" outlineLevel="0" max="14864" min="14864" style="62" width="33.89"/>
    <col collapsed="false" customWidth="true" hidden="false" outlineLevel="0" max="14865" min="14865" style="62" width="25"/>
    <col collapsed="false" customWidth="true" hidden="false" outlineLevel="0" max="14866" min="14866" style="62" width="13.66"/>
    <col collapsed="false" customWidth="true" hidden="false" outlineLevel="0" max="14880" min="14867" style="62" width="4.89"/>
    <col collapsed="false" customWidth="false" hidden="false" outlineLevel="0" max="15115" min="14881" style="62" width="8.89"/>
    <col collapsed="false" customWidth="true" hidden="false" outlineLevel="0" max="15116" min="15116" style="62" width="4.22"/>
    <col collapsed="false" customWidth="true" hidden="false" outlineLevel="0" max="15117" min="15117" style="62" width="25"/>
    <col collapsed="false" customWidth="true" hidden="false" outlineLevel="0" max="15118" min="15118" style="62" width="41.66"/>
    <col collapsed="false" customWidth="true" hidden="false" outlineLevel="0" max="15119" min="15119" style="62" width="19.66"/>
    <col collapsed="false" customWidth="true" hidden="false" outlineLevel="0" max="15120" min="15120" style="62" width="33.89"/>
    <col collapsed="false" customWidth="true" hidden="false" outlineLevel="0" max="15121" min="15121" style="62" width="25"/>
    <col collapsed="false" customWidth="true" hidden="false" outlineLevel="0" max="15122" min="15122" style="62" width="13.66"/>
    <col collapsed="false" customWidth="true" hidden="false" outlineLevel="0" max="15136" min="15123" style="62" width="4.89"/>
    <col collapsed="false" customWidth="false" hidden="false" outlineLevel="0" max="15371" min="15137" style="62" width="8.89"/>
    <col collapsed="false" customWidth="true" hidden="false" outlineLevel="0" max="15372" min="15372" style="62" width="4.22"/>
    <col collapsed="false" customWidth="true" hidden="false" outlineLevel="0" max="15373" min="15373" style="62" width="25"/>
    <col collapsed="false" customWidth="true" hidden="false" outlineLevel="0" max="15374" min="15374" style="62" width="41.66"/>
    <col collapsed="false" customWidth="true" hidden="false" outlineLevel="0" max="15375" min="15375" style="62" width="19.66"/>
    <col collapsed="false" customWidth="true" hidden="false" outlineLevel="0" max="15376" min="15376" style="62" width="33.89"/>
    <col collapsed="false" customWidth="true" hidden="false" outlineLevel="0" max="15377" min="15377" style="62" width="25"/>
    <col collapsed="false" customWidth="true" hidden="false" outlineLevel="0" max="15378" min="15378" style="62" width="13.66"/>
    <col collapsed="false" customWidth="true" hidden="false" outlineLevel="0" max="15392" min="15379" style="62" width="4.89"/>
    <col collapsed="false" customWidth="false" hidden="false" outlineLevel="0" max="15627" min="15393" style="62" width="8.89"/>
    <col collapsed="false" customWidth="true" hidden="false" outlineLevel="0" max="15628" min="15628" style="62" width="4.22"/>
    <col collapsed="false" customWidth="true" hidden="false" outlineLevel="0" max="15629" min="15629" style="62" width="25"/>
    <col collapsed="false" customWidth="true" hidden="false" outlineLevel="0" max="15630" min="15630" style="62" width="41.66"/>
    <col collapsed="false" customWidth="true" hidden="false" outlineLevel="0" max="15631" min="15631" style="62" width="19.66"/>
    <col collapsed="false" customWidth="true" hidden="false" outlineLevel="0" max="15632" min="15632" style="62" width="33.89"/>
    <col collapsed="false" customWidth="true" hidden="false" outlineLevel="0" max="15633" min="15633" style="62" width="25"/>
    <col collapsed="false" customWidth="true" hidden="false" outlineLevel="0" max="15634" min="15634" style="62" width="13.66"/>
    <col collapsed="false" customWidth="true" hidden="false" outlineLevel="0" max="15648" min="15635" style="62" width="4.89"/>
    <col collapsed="false" customWidth="false" hidden="false" outlineLevel="0" max="15883" min="15649" style="62" width="8.89"/>
    <col collapsed="false" customWidth="true" hidden="false" outlineLevel="0" max="15884" min="15884" style="62" width="4.22"/>
    <col collapsed="false" customWidth="true" hidden="false" outlineLevel="0" max="15885" min="15885" style="62" width="25"/>
    <col collapsed="false" customWidth="true" hidden="false" outlineLevel="0" max="15886" min="15886" style="62" width="41.66"/>
    <col collapsed="false" customWidth="true" hidden="false" outlineLevel="0" max="15887" min="15887" style="62" width="19.66"/>
    <col collapsed="false" customWidth="true" hidden="false" outlineLevel="0" max="15888" min="15888" style="62" width="33.89"/>
    <col collapsed="false" customWidth="true" hidden="false" outlineLevel="0" max="15889" min="15889" style="62" width="25"/>
    <col collapsed="false" customWidth="true" hidden="false" outlineLevel="0" max="15890" min="15890" style="62" width="13.66"/>
    <col collapsed="false" customWidth="true" hidden="false" outlineLevel="0" max="15904" min="15891" style="62" width="4.89"/>
    <col collapsed="false" customWidth="false" hidden="false" outlineLevel="0" max="16139" min="15905" style="62" width="8.89"/>
    <col collapsed="false" customWidth="true" hidden="false" outlineLevel="0" max="16140" min="16140" style="62" width="4.22"/>
    <col collapsed="false" customWidth="true" hidden="false" outlineLevel="0" max="16141" min="16141" style="62" width="25"/>
    <col collapsed="false" customWidth="true" hidden="false" outlineLevel="0" max="16142" min="16142" style="62" width="41.66"/>
    <col collapsed="false" customWidth="true" hidden="false" outlineLevel="0" max="16143" min="16143" style="62" width="19.66"/>
    <col collapsed="false" customWidth="true" hidden="false" outlineLevel="0" max="16144" min="16144" style="62" width="33.89"/>
    <col collapsed="false" customWidth="true" hidden="false" outlineLevel="0" max="16145" min="16145" style="62" width="25"/>
    <col collapsed="false" customWidth="true" hidden="false" outlineLevel="0" max="16146" min="16146" style="62" width="13.66"/>
    <col collapsed="false" customWidth="true" hidden="false" outlineLevel="0" max="16160" min="16147" style="62" width="4.89"/>
    <col collapsed="false" customWidth="false" hidden="false" outlineLevel="0" max="16384" min="16161" style="62" width="8.89"/>
  </cols>
  <sheetData>
    <row r="2" customFormat="false" ht="20.25" hidden="false" customHeight="true" outlineLevel="0" collapsed="false">
      <c r="A2" s="125" t="s">
        <v>106</v>
      </c>
      <c r="B2" s="125"/>
    </row>
    <row r="3" customFormat="false" ht="20.25" hidden="false" customHeight="true" outlineLevel="0" collapsed="false">
      <c r="A3" s="126" t="s">
        <v>107</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customFormat="false" ht="30" hidden="false" customHeight="true" outlineLevel="0" collapsed="false">
      <c r="J5" s="70"/>
      <c r="K5" s="70"/>
      <c r="L5" s="70"/>
      <c r="M5" s="70"/>
      <c r="N5" s="70"/>
      <c r="O5" s="70"/>
      <c r="P5" s="70"/>
      <c r="Q5" s="70"/>
      <c r="R5" s="70"/>
      <c r="S5" s="64" t="s">
        <v>108</v>
      </c>
      <c r="T5" s="64"/>
      <c r="U5" s="64"/>
      <c r="V5" s="64"/>
      <c r="W5" s="127"/>
      <c r="X5" s="128"/>
      <c r="Y5" s="128"/>
      <c r="Z5" s="128"/>
      <c r="AA5" s="128"/>
      <c r="AB5" s="128"/>
      <c r="AC5" s="128"/>
      <c r="AD5" s="128"/>
      <c r="AE5" s="128"/>
      <c r="AF5" s="129"/>
    </row>
    <row r="7" customFormat="false" ht="17.25" hidden="false" customHeight="true" outlineLevel="0" collapsed="false">
      <c r="A7" s="64" t="s">
        <v>109</v>
      </c>
      <c r="B7" s="64"/>
      <c r="C7" s="64"/>
      <c r="D7" s="64" t="s">
        <v>110</v>
      </c>
      <c r="E7" s="64"/>
      <c r="F7" s="64" t="s">
        <v>111</v>
      </c>
      <c r="G7" s="64"/>
      <c r="H7" s="64" t="s">
        <v>112</v>
      </c>
      <c r="I7" s="64"/>
      <c r="J7" s="64"/>
      <c r="K7" s="64"/>
      <c r="L7" s="64"/>
      <c r="M7" s="64"/>
      <c r="N7" s="64"/>
      <c r="O7" s="64"/>
      <c r="P7" s="64"/>
      <c r="Q7" s="64"/>
      <c r="R7" s="64"/>
      <c r="S7" s="64"/>
      <c r="T7" s="64"/>
      <c r="U7" s="64"/>
      <c r="V7" s="64"/>
      <c r="W7" s="64"/>
      <c r="X7" s="64"/>
      <c r="Y7" s="64" t="s">
        <v>113</v>
      </c>
      <c r="Z7" s="64"/>
      <c r="AA7" s="64"/>
      <c r="AB7" s="64"/>
      <c r="AC7" s="64" t="s">
        <v>114</v>
      </c>
      <c r="AD7" s="64"/>
      <c r="AE7" s="64"/>
      <c r="AF7" s="64"/>
    </row>
    <row r="8" customFormat="false" ht="18.75" hidden="false" customHeight="true" outlineLevel="0" collapsed="false">
      <c r="A8" s="130"/>
      <c r="B8" s="131"/>
      <c r="C8" s="132"/>
      <c r="D8" s="133"/>
      <c r="E8" s="134"/>
      <c r="F8" s="135"/>
      <c r="G8" s="134"/>
      <c r="H8" s="136" t="s">
        <v>21</v>
      </c>
      <c r="I8" s="137" t="s">
        <v>7</v>
      </c>
      <c r="J8" s="138" t="s">
        <v>115</v>
      </c>
      <c r="K8" s="139"/>
      <c r="L8" s="138"/>
      <c r="M8" s="140" t="s">
        <v>7</v>
      </c>
      <c r="N8" s="138" t="s">
        <v>116</v>
      </c>
      <c r="O8" s="138"/>
      <c r="P8" s="138"/>
      <c r="Q8" s="138"/>
      <c r="R8" s="138"/>
      <c r="S8" s="138"/>
      <c r="T8" s="138"/>
      <c r="U8" s="138"/>
      <c r="V8" s="138"/>
      <c r="W8" s="138"/>
      <c r="X8" s="141"/>
      <c r="Y8" s="142" t="s">
        <v>7</v>
      </c>
      <c r="Z8" s="143" t="s">
        <v>117</v>
      </c>
      <c r="AA8" s="143"/>
      <c r="AB8" s="144"/>
      <c r="AC8" s="142" t="s">
        <v>7</v>
      </c>
      <c r="AD8" s="143" t="s">
        <v>117</v>
      </c>
      <c r="AE8" s="143"/>
      <c r="AF8" s="144"/>
    </row>
    <row r="9" customFormat="false" ht="18.75" hidden="false" customHeight="true" outlineLevel="0" collapsed="false">
      <c r="A9" s="145"/>
      <c r="B9" s="146"/>
      <c r="C9" s="147"/>
      <c r="D9" s="148"/>
      <c r="E9" s="149"/>
      <c r="F9" s="150"/>
      <c r="G9" s="149"/>
      <c r="H9" s="151" t="s">
        <v>118</v>
      </c>
      <c r="I9" s="152" t="s">
        <v>7</v>
      </c>
      <c r="J9" s="153" t="s">
        <v>115</v>
      </c>
      <c r="K9" s="154"/>
      <c r="L9" s="155"/>
      <c r="M9" s="156" t="s">
        <v>7</v>
      </c>
      <c r="N9" s="153" t="s">
        <v>116</v>
      </c>
      <c r="O9" s="156"/>
      <c r="P9" s="153"/>
      <c r="Q9" s="157"/>
      <c r="R9" s="157"/>
      <c r="S9" s="157"/>
      <c r="T9" s="157"/>
      <c r="U9" s="157"/>
      <c r="V9" s="157"/>
      <c r="W9" s="157"/>
      <c r="X9" s="158"/>
      <c r="Y9" s="159"/>
      <c r="Z9" s="61"/>
      <c r="AA9" s="61"/>
      <c r="AB9" s="160"/>
      <c r="AC9" s="159"/>
      <c r="AD9" s="61"/>
      <c r="AE9" s="61"/>
      <c r="AF9" s="160"/>
    </row>
    <row r="10" customFormat="false" ht="18.75" hidden="false" customHeight="true" outlineLevel="0" collapsed="false">
      <c r="A10" s="145"/>
      <c r="B10" s="146"/>
      <c r="C10" s="147"/>
      <c r="D10" s="148"/>
      <c r="E10" s="149"/>
      <c r="F10" s="150"/>
      <c r="G10" s="149"/>
      <c r="H10" s="161" t="s">
        <v>119</v>
      </c>
      <c r="I10" s="162" t="s">
        <v>7</v>
      </c>
      <c r="J10" s="163" t="s">
        <v>120</v>
      </c>
      <c r="K10" s="163"/>
      <c r="L10" s="163"/>
      <c r="M10" s="164" t="s">
        <v>7</v>
      </c>
      <c r="N10" s="163" t="s">
        <v>121</v>
      </c>
      <c r="O10" s="163"/>
      <c r="P10" s="163"/>
      <c r="Q10" s="165"/>
      <c r="R10" s="165"/>
      <c r="S10" s="165"/>
      <c r="T10" s="165"/>
      <c r="U10" s="166"/>
      <c r="V10" s="166"/>
      <c r="W10" s="166"/>
      <c r="X10" s="167"/>
      <c r="Y10" s="159"/>
      <c r="Z10" s="61"/>
      <c r="AA10" s="61"/>
      <c r="AB10" s="160"/>
      <c r="AC10" s="159"/>
      <c r="AD10" s="61"/>
      <c r="AE10" s="61"/>
      <c r="AF10" s="160"/>
    </row>
    <row r="11" customFormat="false" ht="20.25" hidden="false" customHeight="true" outlineLevel="0" collapsed="false">
      <c r="A11" s="145"/>
      <c r="B11" s="146"/>
      <c r="C11" s="147"/>
      <c r="D11" s="148"/>
      <c r="E11" s="149"/>
      <c r="F11" s="150"/>
      <c r="G11" s="149"/>
      <c r="H11" s="161"/>
      <c r="I11" s="162"/>
      <c r="J11" s="163"/>
      <c r="K11" s="163"/>
      <c r="L11" s="163"/>
      <c r="M11" s="164"/>
      <c r="N11" s="163"/>
      <c r="O11" s="163"/>
      <c r="P11" s="163"/>
      <c r="Q11" s="165"/>
      <c r="R11" s="165"/>
      <c r="S11" s="165"/>
      <c r="T11" s="165"/>
      <c r="U11" s="138"/>
      <c r="V11" s="138"/>
      <c r="W11" s="138"/>
      <c r="X11" s="141"/>
      <c r="Y11" s="159" t="s">
        <v>7</v>
      </c>
      <c r="Z11" s="61" t="s">
        <v>122</v>
      </c>
      <c r="AA11" s="168"/>
      <c r="AB11" s="160"/>
      <c r="AC11" s="159" t="s">
        <v>7</v>
      </c>
      <c r="AD11" s="61" t="s">
        <v>122</v>
      </c>
      <c r="AE11" s="168"/>
      <c r="AF11" s="160"/>
    </row>
    <row r="12" customFormat="false" ht="20.25" hidden="false" customHeight="true" outlineLevel="0" collapsed="false">
      <c r="A12" s="145"/>
      <c r="B12" s="146"/>
      <c r="C12" s="147"/>
      <c r="D12" s="148"/>
      <c r="E12" s="149"/>
      <c r="F12" s="150"/>
      <c r="G12" s="149"/>
      <c r="H12" s="161" t="s">
        <v>123</v>
      </c>
      <c r="I12" s="162" t="s">
        <v>7</v>
      </c>
      <c r="J12" s="163" t="s">
        <v>120</v>
      </c>
      <c r="K12" s="163"/>
      <c r="L12" s="163"/>
      <c r="M12" s="164" t="s">
        <v>7</v>
      </c>
      <c r="N12" s="163" t="s">
        <v>121</v>
      </c>
      <c r="O12" s="163"/>
      <c r="P12" s="163"/>
      <c r="Q12" s="165"/>
      <c r="R12" s="165"/>
      <c r="S12" s="165"/>
      <c r="T12" s="165"/>
      <c r="U12" s="166"/>
      <c r="V12" s="166"/>
      <c r="W12" s="166"/>
      <c r="X12" s="169"/>
      <c r="Y12" s="159"/>
      <c r="Z12" s="61"/>
      <c r="AA12" s="61"/>
      <c r="AB12" s="160"/>
      <c r="AC12" s="159"/>
      <c r="AD12" s="61"/>
      <c r="AE12" s="61"/>
      <c r="AF12" s="160"/>
    </row>
    <row r="13" customFormat="false" ht="21" hidden="false" customHeight="true" outlineLevel="0" collapsed="false">
      <c r="A13" s="145"/>
      <c r="B13" s="146"/>
      <c r="C13" s="147"/>
      <c r="D13" s="148"/>
      <c r="E13" s="149"/>
      <c r="F13" s="150"/>
      <c r="G13" s="149"/>
      <c r="H13" s="161"/>
      <c r="I13" s="162"/>
      <c r="J13" s="163"/>
      <c r="K13" s="163"/>
      <c r="L13" s="163"/>
      <c r="M13" s="164"/>
      <c r="N13" s="163"/>
      <c r="O13" s="163"/>
      <c r="P13" s="163"/>
      <c r="Q13" s="165"/>
      <c r="R13" s="165"/>
      <c r="S13" s="165"/>
      <c r="T13" s="165"/>
      <c r="U13" s="138"/>
      <c r="V13" s="138"/>
      <c r="W13" s="138"/>
      <c r="X13" s="170"/>
      <c r="Y13" s="159"/>
      <c r="Z13" s="61"/>
      <c r="AA13" s="61"/>
      <c r="AB13" s="160"/>
      <c r="AC13" s="159"/>
      <c r="AD13" s="61"/>
      <c r="AE13" s="61"/>
      <c r="AF13" s="160"/>
    </row>
    <row r="14" customFormat="false" ht="21" hidden="false" customHeight="true" outlineLevel="0" collapsed="false">
      <c r="A14" s="145"/>
      <c r="B14" s="146"/>
      <c r="C14" s="147"/>
      <c r="D14" s="148"/>
      <c r="E14" s="149"/>
      <c r="F14" s="150"/>
      <c r="G14" s="149"/>
      <c r="H14" s="161" t="s">
        <v>124</v>
      </c>
      <c r="I14" s="162" t="s">
        <v>7</v>
      </c>
      <c r="J14" s="163" t="s">
        <v>120</v>
      </c>
      <c r="K14" s="163"/>
      <c r="L14" s="163"/>
      <c r="M14" s="164" t="s">
        <v>7</v>
      </c>
      <c r="N14" s="163" t="s">
        <v>121</v>
      </c>
      <c r="O14" s="163"/>
      <c r="P14" s="163"/>
      <c r="Q14" s="165"/>
      <c r="R14" s="165"/>
      <c r="S14" s="165"/>
      <c r="T14" s="165"/>
      <c r="U14" s="166"/>
      <c r="V14" s="166"/>
      <c r="W14" s="166"/>
      <c r="X14" s="167"/>
      <c r="Y14" s="159"/>
      <c r="Z14" s="61"/>
      <c r="AA14" s="61"/>
      <c r="AB14" s="160"/>
      <c r="AC14" s="159"/>
      <c r="AD14" s="61"/>
      <c r="AE14" s="61"/>
      <c r="AF14" s="160"/>
    </row>
    <row r="15" customFormat="false" ht="21" hidden="false" customHeight="true" outlineLevel="0" collapsed="false">
      <c r="A15" s="145"/>
      <c r="B15" s="146"/>
      <c r="C15" s="147"/>
      <c r="D15" s="148"/>
      <c r="E15" s="149"/>
      <c r="F15" s="150"/>
      <c r="G15" s="149"/>
      <c r="H15" s="161"/>
      <c r="I15" s="162"/>
      <c r="J15" s="163"/>
      <c r="K15" s="163"/>
      <c r="L15" s="163"/>
      <c r="M15" s="164"/>
      <c r="N15" s="163"/>
      <c r="O15" s="163"/>
      <c r="P15" s="163"/>
      <c r="Q15" s="165"/>
      <c r="R15" s="165"/>
      <c r="S15" s="165"/>
      <c r="T15" s="165"/>
      <c r="U15" s="138"/>
      <c r="V15" s="138"/>
      <c r="W15" s="138"/>
      <c r="X15" s="167"/>
      <c r="Y15" s="159"/>
      <c r="Z15" s="61"/>
      <c r="AA15" s="61"/>
      <c r="AB15" s="160"/>
      <c r="AC15" s="159"/>
      <c r="AD15" s="61"/>
      <c r="AE15" s="61"/>
      <c r="AF15" s="160"/>
    </row>
    <row r="16" customFormat="false" ht="18.75" hidden="false" customHeight="true" outlineLevel="0" collapsed="false">
      <c r="A16" s="145"/>
      <c r="B16" s="146"/>
      <c r="C16" s="147"/>
      <c r="D16" s="148"/>
      <c r="E16" s="149"/>
      <c r="F16" s="150"/>
      <c r="G16" s="149"/>
      <c r="H16" s="171" t="s">
        <v>20</v>
      </c>
      <c r="I16" s="162" t="s">
        <v>7</v>
      </c>
      <c r="J16" s="172" t="s">
        <v>125</v>
      </c>
      <c r="K16" s="173"/>
      <c r="L16" s="174" t="s">
        <v>7</v>
      </c>
      <c r="M16" s="175" t="s">
        <v>126</v>
      </c>
      <c r="N16" s="172"/>
      <c r="O16" s="165"/>
      <c r="P16" s="166"/>
      <c r="Q16" s="166"/>
      <c r="R16" s="166"/>
      <c r="S16" s="166"/>
      <c r="T16" s="166"/>
      <c r="U16" s="166"/>
      <c r="V16" s="166"/>
      <c r="W16" s="166"/>
      <c r="X16" s="176"/>
      <c r="Y16" s="159"/>
      <c r="Z16" s="61"/>
      <c r="AA16" s="61"/>
      <c r="AB16" s="160"/>
      <c r="AC16" s="159"/>
      <c r="AD16" s="61"/>
      <c r="AE16" s="61"/>
      <c r="AF16" s="160"/>
    </row>
    <row r="17" customFormat="false" ht="22.5" hidden="false" customHeight="true" outlineLevel="0" collapsed="false">
      <c r="A17" s="145"/>
      <c r="B17" s="146"/>
      <c r="C17" s="147"/>
      <c r="D17" s="148"/>
      <c r="E17" s="149"/>
      <c r="F17" s="150"/>
      <c r="G17" s="149"/>
      <c r="H17" s="161" t="s">
        <v>127</v>
      </c>
      <c r="I17" s="177" t="s">
        <v>7</v>
      </c>
      <c r="J17" s="163" t="s">
        <v>120</v>
      </c>
      <c r="K17" s="163"/>
      <c r="L17" s="163"/>
      <c r="M17" s="177" t="s">
        <v>7</v>
      </c>
      <c r="N17" s="163" t="s">
        <v>121</v>
      </c>
      <c r="O17" s="163"/>
      <c r="P17" s="163"/>
      <c r="Q17" s="178"/>
      <c r="R17" s="178"/>
      <c r="S17" s="178"/>
      <c r="T17" s="178"/>
      <c r="U17" s="178"/>
      <c r="V17" s="178"/>
      <c r="W17" s="178"/>
      <c r="X17" s="179"/>
      <c r="Y17" s="159"/>
      <c r="Z17" s="61"/>
      <c r="AA17" s="168"/>
      <c r="AB17" s="160"/>
      <c r="AC17" s="159"/>
      <c r="AD17" s="61"/>
      <c r="AE17" s="168"/>
      <c r="AF17" s="160"/>
    </row>
    <row r="18" customFormat="false" ht="22.5" hidden="false" customHeight="true" outlineLevel="0" collapsed="false">
      <c r="A18" s="145"/>
      <c r="B18" s="146"/>
      <c r="C18" s="147"/>
      <c r="D18" s="148"/>
      <c r="E18" s="149"/>
      <c r="F18" s="150"/>
      <c r="G18" s="149"/>
      <c r="H18" s="161"/>
      <c r="I18" s="177"/>
      <c r="J18" s="163"/>
      <c r="K18" s="163"/>
      <c r="L18" s="163"/>
      <c r="M18" s="177"/>
      <c r="N18" s="163"/>
      <c r="O18" s="163"/>
      <c r="P18" s="163"/>
      <c r="Q18" s="180"/>
      <c r="R18" s="180"/>
      <c r="S18" s="180"/>
      <c r="T18" s="180"/>
      <c r="U18" s="180"/>
      <c r="V18" s="180"/>
      <c r="W18" s="180"/>
      <c r="X18" s="181"/>
      <c r="Y18" s="159"/>
      <c r="Z18" s="61"/>
      <c r="AA18" s="168"/>
      <c r="AB18" s="160"/>
      <c r="AC18" s="159"/>
      <c r="AD18" s="61"/>
      <c r="AE18" s="168"/>
      <c r="AF18" s="160"/>
    </row>
    <row r="19" customFormat="false" ht="23.25" hidden="false" customHeight="true" outlineLevel="0" collapsed="false">
      <c r="A19" s="159" t="s">
        <v>7</v>
      </c>
      <c r="B19" s="146" t="s">
        <v>128</v>
      </c>
      <c r="C19" s="147" t="s">
        <v>80</v>
      </c>
      <c r="D19" s="148"/>
      <c r="E19" s="149"/>
      <c r="F19" s="150"/>
      <c r="G19" s="149"/>
      <c r="H19" s="161" t="s">
        <v>129</v>
      </c>
      <c r="I19" s="177" t="s">
        <v>7</v>
      </c>
      <c r="J19" s="163" t="s">
        <v>120</v>
      </c>
      <c r="K19" s="163"/>
      <c r="L19" s="163"/>
      <c r="M19" s="177" t="s">
        <v>7</v>
      </c>
      <c r="N19" s="163" t="s">
        <v>121</v>
      </c>
      <c r="O19" s="163"/>
      <c r="P19" s="163"/>
      <c r="Q19" s="178"/>
      <c r="R19" s="178"/>
      <c r="S19" s="178"/>
      <c r="T19" s="178"/>
      <c r="U19" s="178"/>
      <c r="V19" s="178"/>
      <c r="W19" s="178"/>
      <c r="X19" s="179"/>
      <c r="Y19" s="182"/>
      <c r="Z19" s="183"/>
      <c r="AA19" s="183"/>
      <c r="AB19" s="184"/>
      <c r="AC19" s="182"/>
      <c r="AD19" s="183"/>
      <c r="AE19" s="183"/>
      <c r="AF19" s="184"/>
    </row>
    <row r="20" customFormat="false" ht="23.25" hidden="false" customHeight="true" outlineLevel="0" collapsed="false">
      <c r="A20" s="145"/>
      <c r="B20" s="146"/>
      <c r="C20" s="147"/>
      <c r="D20" s="148"/>
      <c r="E20" s="149"/>
      <c r="F20" s="150"/>
      <c r="G20" s="149"/>
      <c r="H20" s="161"/>
      <c r="I20" s="177"/>
      <c r="J20" s="163"/>
      <c r="K20" s="163"/>
      <c r="L20" s="163"/>
      <c r="M20" s="177"/>
      <c r="N20" s="163"/>
      <c r="O20" s="163"/>
      <c r="P20" s="163"/>
      <c r="Q20" s="180"/>
      <c r="R20" s="180"/>
      <c r="S20" s="180"/>
      <c r="T20" s="180"/>
      <c r="U20" s="180"/>
      <c r="V20" s="180"/>
      <c r="W20" s="180"/>
      <c r="X20" s="181"/>
      <c r="Y20" s="182"/>
      <c r="Z20" s="183"/>
      <c r="AA20" s="183"/>
      <c r="AB20" s="184"/>
      <c r="AC20" s="182"/>
      <c r="AD20" s="183"/>
      <c r="AE20" s="183"/>
      <c r="AF20" s="184"/>
    </row>
    <row r="21" customFormat="false" ht="23.25" hidden="false" customHeight="true" outlineLevel="0" collapsed="false">
      <c r="A21" s="145"/>
      <c r="B21" s="146"/>
      <c r="C21" s="147"/>
      <c r="D21" s="148"/>
      <c r="E21" s="149"/>
      <c r="F21" s="150"/>
      <c r="G21" s="149"/>
      <c r="H21" s="171" t="s">
        <v>27</v>
      </c>
      <c r="I21" s="162" t="s">
        <v>7</v>
      </c>
      <c r="J21" s="172" t="s">
        <v>125</v>
      </c>
      <c r="K21" s="172"/>
      <c r="L21" s="165" t="s">
        <v>7</v>
      </c>
      <c r="M21" s="172" t="s">
        <v>126</v>
      </c>
      <c r="N21" s="172"/>
      <c r="O21" s="185"/>
      <c r="P21" s="172"/>
      <c r="Q21" s="180"/>
      <c r="R21" s="180"/>
      <c r="S21" s="180"/>
      <c r="T21" s="180"/>
      <c r="U21" s="180"/>
      <c r="V21" s="180"/>
      <c r="W21" s="180"/>
      <c r="X21" s="181"/>
      <c r="Y21" s="182"/>
      <c r="Z21" s="183"/>
      <c r="AA21" s="183"/>
      <c r="AB21" s="184"/>
      <c r="AC21" s="182"/>
      <c r="AD21" s="183"/>
      <c r="AE21" s="183"/>
      <c r="AF21" s="184"/>
    </row>
    <row r="22" customFormat="false" ht="18.75" hidden="false" customHeight="true" outlineLevel="0" collapsed="false">
      <c r="A22" s="145"/>
      <c r="B22" s="146"/>
      <c r="C22" s="147"/>
      <c r="D22" s="148"/>
      <c r="E22" s="149"/>
      <c r="F22" s="150"/>
      <c r="G22" s="149"/>
      <c r="H22" s="186" t="s">
        <v>30</v>
      </c>
      <c r="I22" s="187" t="s">
        <v>7</v>
      </c>
      <c r="J22" s="188" t="s">
        <v>125</v>
      </c>
      <c r="K22" s="188"/>
      <c r="L22" s="189" t="s">
        <v>7</v>
      </c>
      <c r="M22" s="188" t="s">
        <v>130</v>
      </c>
      <c r="N22" s="190"/>
      <c r="O22" s="189" t="s">
        <v>7</v>
      </c>
      <c r="P22" s="191" t="s">
        <v>131</v>
      </c>
      <c r="Q22" s="192"/>
      <c r="R22" s="189" t="s">
        <v>7</v>
      </c>
      <c r="S22" s="188" t="s">
        <v>132</v>
      </c>
      <c r="T22" s="192"/>
      <c r="U22" s="189" t="s">
        <v>7</v>
      </c>
      <c r="V22" s="188" t="s">
        <v>133</v>
      </c>
      <c r="W22" s="193"/>
      <c r="X22" s="194"/>
      <c r="Y22" s="182"/>
      <c r="Z22" s="183"/>
      <c r="AA22" s="183"/>
      <c r="AB22" s="184"/>
      <c r="AC22" s="182"/>
      <c r="AD22" s="183"/>
      <c r="AE22" s="183"/>
      <c r="AF22" s="184"/>
    </row>
    <row r="23" customFormat="false" ht="18.75" hidden="false" customHeight="true" outlineLevel="0" collapsed="false">
      <c r="A23" s="145"/>
      <c r="B23" s="146"/>
      <c r="C23" s="147"/>
      <c r="D23" s="148"/>
      <c r="E23" s="149"/>
      <c r="F23" s="150"/>
      <c r="G23" s="149"/>
      <c r="H23" s="186"/>
      <c r="I23" s="195" t="s">
        <v>7</v>
      </c>
      <c r="J23" s="196" t="s">
        <v>134</v>
      </c>
      <c r="K23" s="197"/>
      <c r="L23" s="198"/>
      <c r="M23" s="198" t="s">
        <v>7</v>
      </c>
      <c r="N23" s="196" t="s">
        <v>135</v>
      </c>
      <c r="O23" s="198"/>
      <c r="P23" s="198"/>
      <c r="Q23" s="198" t="s">
        <v>7</v>
      </c>
      <c r="R23" s="196" t="s">
        <v>136</v>
      </c>
      <c r="S23" s="199"/>
      <c r="T23" s="197"/>
      <c r="U23" s="198" t="s">
        <v>7</v>
      </c>
      <c r="V23" s="196" t="s">
        <v>137</v>
      </c>
      <c r="W23" s="199"/>
      <c r="X23" s="200"/>
      <c r="Y23" s="182"/>
      <c r="Z23" s="183"/>
      <c r="AA23" s="183"/>
      <c r="AB23" s="184"/>
      <c r="AC23" s="182"/>
      <c r="AD23" s="183"/>
      <c r="AE23" s="183"/>
      <c r="AF23" s="184"/>
    </row>
    <row r="24" customFormat="false" ht="18.75" hidden="false" customHeight="true" outlineLevel="0" collapsed="false">
      <c r="A24" s="145"/>
      <c r="B24" s="146"/>
      <c r="C24" s="147"/>
      <c r="D24" s="148"/>
      <c r="E24" s="149"/>
      <c r="F24" s="150"/>
      <c r="G24" s="149"/>
      <c r="H24" s="186"/>
      <c r="I24" s="195" t="s">
        <v>7</v>
      </c>
      <c r="J24" s="196" t="s">
        <v>138</v>
      </c>
      <c r="K24" s="197"/>
      <c r="L24" s="201"/>
      <c r="M24" s="198" t="s">
        <v>7</v>
      </c>
      <c r="N24" s="196" t="s">
        <v>139</v>
      </c>
      <c r="O24" s="198"/>
      <c r="P24" s="198"/>
      <c r="Q24" s="198" t="s">
        <v>7</v>
      </c>
      <c r="R24" s="196" t="s">
        <v>140</v>
      </c>
      <c r="S24" s="202"/>
      <c r="T24" s="203"/>
      <c r="U24" s="198" t="s">
        <v>7</v>
      </c>
      <c r="V24" s="196" t="s">
        <v>141</v>
      </c>
      <c r="W24" s="199"/>
      <c r="X24" s="200"/>
      <c r="Y24" s="182"/>
      <c r="Z24" s="183"/>
      <c r="AA24" s="183"/>
      <c r="AB24" s="184"/>
      <c r="AC24" s="182"/>
      <c r="AD24" s="183"/>
      <c r="AE24" s="183"/>
      <c r="AF24" s="184"/>
    </row>
    <row r="25" customFormat="false" ht="18.75" hidden="false" customHeight="true" outlineLevel="0" collapsed="false">
      <c r="A25" s="145"/>
      <c r="B25" s="146"/>
      <c r="C25" s="147"/>
      <c r="D25" s="148"/>
      <c r="E25" s="149"/>
      <c r="F25" s="150"/>
      <c r="G25" s="149"/>
      <c r="H25" s="186"/>
      <c r="I25" s="195" t="s">
        <v>7</v>
      </c>
      <c r="J25" s="196" t="s">
        <v>142</v>
      </c>
      <c r="K25" s="197"/>
      <c r="L25" s="201"/>
      <c r="M25" s="198" t="s">
        <v>7</v>
      </c>
      <c r="N25" s="196" t="s">
        <v>143</v>
      </c>
      <c r="O25" s="198"/>
      <c r="P25" s="198"/>
      <c r="Q25" s="198" t="s">
        <v>7</v>
      </c>
      <c r="R25" s="196" t="s">
        <v>144</v>
      </c>
      <c r="S25" s="202"/>
      <c r="T25" s="203"/>
      <c r="U25" s="198" t="s">
        <v>7</v>
      </c>
      <c r="V25" s="196" t="s">
        <v>145</v>
      </c>
      <c r="W25" s="199"/>
      <c r="X25" s="200"/>
      <c r="Y25" s="182"/>
      <c r="Z25" s="183"/>
      <c r="AA25" s="183"/>
      <c r="AB25" s="184"/>
      <c r="AC25" s="182"/>
      <c r="AD25" s="183"/>
      <c r="AE25" s="183"/>
      <c r="AF25" s="184"/>
    </row>
    <row r="26" customFormat="false" ht="18.75" hidden="false" customHeight="true" outlineLevel="0" collapsed="false">
      <c r="A26" s="204"/>
      <c r="B26" s="205"/>
      <c r="C26" s="206"/>
      <c r="D26" s="207"/>
      <c r="E26" s="208"/>
      <c r="F26" s="209"/>
      <c r="G26" s="208"/>
      <c r="H26" s="186"/>
      <c r="I26" s="210" t="s">
        <v>7</v>
      </c>
      <c r="J26" s="211" t="s">
        <v>146</v>
      </c>
      <c r="K26" s="212"/>
      <c r="L26" s="213"/>
      <c r="M26" s="214" t="s">
        <v>7</v>
      </c>
      <c r="N26" s="211" t="s">
        <v>147</v>
      </c>
      <c r="O26" s="214"/>
      <c r="P26" s="214"/>
      <c r="Q26" s="215"/>
      <c r="R26" s="215"/>
      <c r="S26" s="216"/>
      <c r="T26" s="215"/>
      <c r="U26" s="215"/>
      <c r="V26" s="215"/>
      <c r="W26" s="217"/>
      <c r="X26" s="218"/>
      <c r="Y26" s="219"/>
      <c r="Z26" s="220"/>
      <c r="AA26" s="220"/>
      <c r="AB26" s="221"/>
      <c r="AC26" s="219"/>
      <c r="AD26" s="220"/>
      <c r="AE26" s="220"/>
      <c r="AF26" s="221"/>
    </row>
    <row r="27" customFormat="false" ht="18.75" hidden="false" customHeight="true" outlineLevel="0" collapsed="false">
      <c r="A27" s="130"/>
      <c r="B27" s="131"/>
      <c r="C27" s="132"/>
      <c r="D27" s="133"/>
      <c r="E27" s="134"/>
      <c r="F27" s="135"/>
      <c r="G27" s="144"/>
      <c r="H27" s="222" t="s">
        <v>148</v>
      </c>
      <c r="I27" s="137" t="s">
        <v>7</v>
      </c>
      <c r="J27" s="223" t="s">
        <v>125</v>
      </c>
      <c r="K27" s="223"/>
      <c r="L27" s="224"/>
      <c r="M27" s="174" t="s">
        <v>7</v>
      </c>
      <c r="N27" s="223" t="s">
        <v>149</v>
      </c>
      <c r="O27" s="223"/>
      <c r="P27" s="224"/>
      <c r="Q27" s="174" t="s">
        <v>7</v>
      </c>
      <c r="R27" s="225" t="s">
        <v>150</v>
      </c>
      <c r="S27" s="225"/>
      <c r="T27" s="226"/>
      <c r="U27" s="226"/>
      <c r="V27" s="226"/>
      <c r="W27" s="226"/>
      <c r="X27" s="227"/>
      <c r="Y27" s="142" t="s">
        <v>7</v>
      </c>
      <c r="Z27" s="143" t="s">
        <v>117</v>
      </c>
      <c r="AA27" s="143"/>
      <c r="AB27" s="144"/>
      <c r="AC27" s="142" t="s">
        <v>7</v>
      </c>
      <c r="AD27" s="143" t="s">
        <v>117</v>
      </c>
      <c r="AE27" s="143"/>
      <c r="AF27" s="144"/>
    </row>
    <row r="28" customFormat="false" ht="18.75" hidden="false" customHeight="true" outlineLevel="0" collapsed="false">
      <c r="A28" s="145"/>
      <c r="B28" s="146"/>
      <c r="C28" s="147"/>
      <c r="D28" s="148"/>
      <c r="E28" s="149"/>
      <c r="F28" s="150"/>
      <c r="G28" s="160"/>
      <c r="H28" s="228" t="s">
        <v>21</v>
      </c>
      <c r="I28" s="140" t="s">
        <v>7</v>
      </c>
      <c r="J28" s="166" t="s">
        <v>115</v>
      </c>
      <c r="K28" s="166"/>
      <c r="L28" s="229"/>
      <c r="M28" s="140" t="s">
        <v>7</v>
      </c>
      <c r="N28" s="166" t="s">
        <v>116</v>
      </c>
      <c r="O28" s="166"/>
      <c r="P28" s="230"/>
      <c r="Q28" s="165"/>
      <c r="R28" s="163"/>
      <c r="S28" s="226"/>
      <c r="T28" s="226"/>
      <c r="U28" s="226"/>
      <c r="V28" s="226"/>
      <c r="W28" s="226"/>
      <c r="X28" s="227"/>
      <c r="Y28" s="159"/>
      <c r="Z28" s="61"/>
      <c r="AA28" s="61"/>
      <c r="AB28" s="160"/>
      <c r="AC28" s="159"/>
      <c r="AD28" s="61"/>
      <c r="AE28" s="61"/>
      <c r="AF28" s="160"/>
    </row>
    <row r="29" customFormat="false" ht="18.75" hidden="false" customHeight="true" outlineLevel="0" collapsed="false">
      <c r="A29" s="145"/>
      <c r="B29" s="146"/>
      <c r="C29" s="147"/>
      <c r="D29" s="148"/>
      <c r="E29" s="149"/>
      <c r="F29" s="150"/>
      <c r="G29" s="160"/>
      <c r="H29" s="171" t="s">
        <v>118</v>
      </c>
      <c r="I29" s="162" t="s">
        <v>7</v>
      </c>
      <c r="J29" s="172" t="s">
        <v>115</v>
      </c>
      <c r="K29" s="173"/>
      <c r="L29" s="230"/>
      <c r="M29" s="165" t="s">
        <v>7</v>
      </c>
      <c r="N29" s="172" t="s">
        <v>116</v>
      </c>
      <c r="O29" s="165"/>
      <c r="P29" s="229"/>
      <c r="Q29" s="140"/>
      <c r="R29" s="231"/>
      <c r="S29" s="226"/>
      <c r="T29" s="226"/>
      <c r="U29" s="226"/>
      <c r="V29" s="226"/>
      <c r="W29" s="226"/>
      <c r="X29" s="227"/>
      <c r="Y29" s="159"/>
      <c r="Z29" s="61"/>
      <c r="AA29" s="61"/>
      <c r="AB29" s="160"/>
      <c r="AC29" s="159"/>
      <c r="AD29" s="61"/>
      <c r="AE29" s="61"/>
      <c r="AF29" s="160"/>
    </row>
    <row r="30" customFormat="false" ht="18.75" hidden="false" customHeight="true" outlineLevel="0" collapsed="false">
      <c r="A30" s="145"/>
      <c r="B30" s="146"/>
      <c r="C30" s="147"/>
      <c r="D30" s="148"/>
      <c r="E30" s="149"/>
      <c r="F30" s="150"/>
      <c r="G30" s="160"/>
      <c r="H30" s="232" t="s">
        <v>151</v>
      </c>
      <c r="I30" s="233" t="s">
        <v>7</v>
      </c>
      <c r="J30" s="172" t="s">
        <v>125</v>
      </c>
      <c r="K30" s="173"/>
      <c r="L30" s="165" t="s">
        <v>7</v>
      </c>
      <c r="M30" s="172" t="s">
        <v>126</v>
      </c>
      <c r="N30" s="163"/>
      <c r="O30" s="163"/>
      <c r="P30" s="163"/>
      <c r="Q30" s="163"/>
      <c r="R30" s="163"/>
      <c r="S30" s="163"/>
      <c r="T30" s="163"/>
      <c r="U30" s="163"/>
      <c r="V30" s="163"/>
      <c r="W30" s="163"/>
      <c r="X30" s="234"/>
      <c r="Y30" s="159" t="s">
        <v>7</v>
      </c>
      <c r="Z30" s="61" t="s">
        <v>122</v>
      </c>
      <c r="AA30" s="168"/>
      <c r="AB30" s="160"/>
      <c r="AC30" s="159" t="s">
        <v>7</v>
      </c>
      <c r="AD30" s="61" t="s">
        <v>122</v>
      </c>
      <c r="AE30" s="168"/>
      <c r="AF30" s="160"/>
    </row>
    <row r="31" customFormat="false" ht="18.75" hidden="false" customHeight="true" outlineLevel="0" collapsed="false">
      <c r="A31" s="145"/>
      <c r="B31" s="146"/>
      <c r="C31" s="147"/>
      <c r="D31" s="148"/>
      <c r="E31" s="149"/>
      <c r="F31" s="150"/>
      <c r="G31" s="160"/>
      <c r="H31" s="235" t="s">
        <v>152</v>
      </c>
      <c r="I31" s="233" t="s">
        <v>7</v>
      </c>
      <c r="J31" s="172" t="s">
        <v>125</v>
      </c>
      <c r="K31" s="173"/>
      <c r="L31" s="165" t="s">
        <v>7</v>
      </c>
      <c r="M31" s="172" t="s">
        <v>126</v>
      </c>
      <c r="N31" s="163"/>
      <c r="O31" s="163"/>
      <c r="P31" s="163"/>
      <c r="Q31" s="163"/>
      <c r="R31" s="163"/>
      <c r="S31" s="163"/>
      <c r="T31" s="163"/>
      <c r="U31" s="163"/>
      <c r="V31" s="163"/>
      <c r="W31" s="163"/>
      <c r="X31" s="234"/>
      <c r="Y31" s="236"/>
      <c r="Z31" s="168"/>
      <c r="AA31" s="168"/>
      <c r="AB31" s="160"/>
      <c r="AC31" s="236"/>
      <c r="AD31" s="168"/>
      <c r="AE31" s="168"/>
      <c r="AF31" s="160"/>
    </row>
    <row r="32" customFormat="false" ht="18.75" hidden="false" customHeight="true" outlineLevel="0" collapsed="false">
      <c r="A32" s="145"/>
      <c r="B32" s="146"/>
      <c r="C32" s="147"/>
      <c r="D32" s="148"/>
      <c r="E32" s="149"/>
      <c r="F32" s="150"/>
      <c r="G32" s="160"/>
      <c r="H32" s="166" t="s">
        <v>153</v>
      </c>
      <c r="I32" s="237" t="s">
        <v>7</v>
      </c>
      <c r="J32" s="172" t="s">
        <v>125</v>
      </c>
      <c r="K32" s="172"/>
      <c r="L32" s="238" t="s">
        <v>7</v>
      </c>
      <c r="M32" s="172" t="s">
        <v>126</v>
      </c>
      <c r="N32" s="163"/>
      <c r="O32" s="163"/>
      <c r="P32" s="163"/>
      <c r="Q32" s="163"/>
      <c r="R32" s="163"/>
      <c r="S32" s="163"/>
      <c r="T32" s="163"/>
      <c r="U32" s="163"/>
      <c r="V32" s="163"/>
      <c r="W32" s="163"/>
      <c r="X32" s="234"/>
      <c r="Y32" s="236"/>
      <c r="Z32" s="168"/>
      <c r="AA32" s="168"/>
      <c r="AB32" s="160"/>
      <c r="AC32" s="236"/>
      <c r="AD32" s="168"/>
      <c r="AE32" s="168"/>
      <c r="AF32" s="160"/>
    </row>
    <row r="33" customFormat="false" ht="18.75" hidden="false" customHeight="true" outlineLevel="0" collapsed="false">
      <c r="A33" s="145"/>
      <c r="B33" s="146"/>
      <c r="C33" s="147"/>
      <c r="D33" s="148"/>
      <c r="E33" s="149"/>
      <c r="F33" s="150"/>
      <c r="G33" s="160"/>
      <c r="H33" s="161" t="s">
        <v>154</v>
      </c>
      <c r="I33" s="237" t="s">
        <v>7</v>
      </c>
      <c r="J33" s="172" t="s">
        <v>125</v>
      </c>
      <c r="K33" s="172"/>
      <c r="L33" s="238" t="s">
        <v>7</v>
      </c>
      <c r="M33" s="172" t="s">
        <v>126</v>
      </c>
      <c r="N33" s="163"/>
      <c r="O33" s="163"/>
      <c r="P33" s="163"/>
      <c r="Q33" s="163"/>
      <c r="R33" s="163"/>
      <c r="S33" s="163"/>
      <c r="T33" s="163"/>
      <c r="U33" s="163"/>
      <c r="V33" s="163"/>
      <c r="W33" s="163"/>
      <c r="X33" s="234"/>
      <c r="Y33" s="236"/>
      <c r="Z33" s="168"/>
      <c r="AA33" s="168"/>
      <c r="AB33" s="160"/>
      <c r="AC33" s="236"/>
      <c r="AD33" s="168"/>
      <c r="AE33" s="168"/>
      <c r="AF33" s="160"/>
    </row>
    <row r="34" customFormat="false" ht="18.75" hidden="false" customHeight="true" outlineLevel="0" collapsed="false">
      <c r="A34" s="159"/>
      <c r="B34" s="146"/>
      <c r="C34" s="147"/>
      <c r="D34" s="148"/>
      <c r="E34" s="149"/>
      <c r="F34" s="150"/>
      <c r="G34" s="160"/>
      <c r="H34" s="161" t="s">
        <v>155</v>
      </c>
      <c r="I34" s="237" t="s">
        <v>7</v>
      </c>
      <c r="J34" s="172" t="s">
        <v>125</v>
      </c>
      <c r="K34" s="172"/>
      <c r="L34" s="238" t="s">
        <v>7</v>
      </c>
      <c r="M34" s="172" t="s">
        <v>126</v>
      </c>
      <c r="N34" s="163"/>
      <c r="O34" s="163"/>
      <c r="P34" s="163"/>
      <c r="Q34" s="163"/>
      <c r="R34" s="163"/>
      <c r="S34" s="163"/>
      <c r="T34" s="163"/>
      <c r="U34" s="163"/>
      <c r="V34" s="163"/>
      <c r="W34" s="163"/>
      <c r="X34" s="234"/>
      <c r="Y34" s="236"/>
      <c r="Z34" s="168"/>
      <c r="AA34" s="168"/>
      <c r="AB34" s="160"/>
      <c r="AC34" s="236"/>
      <c r="AD34" s="168"/>
      <c r="AE34" s="168"/>
      <c r="AF34" s="160"/>
    </row>
    <row r="35" customFormat="false" ht="18.75" hidden="false" customHeight="true" outlineLevel="0" collapsed="false">
      <c r="A35" s="145"/>
      <c r="B35" s="146"/>
      <c r="C35" s="147"/>
      <c r="D35" s="148"/>
      <c r="E35" s="149"/>
      <c r="F35" s="150"/>
      <c r="G35" s="160"/>
      <c r="H35" s="232" t="s">
        <v>156</v>
      </c>
      <c r="I35" s="162" t="s">
        <v>7</v>
      </c>
      <c r="J35" s="172" t="s">
        <v>125</v>
      </c>
      <c r="K35" s="172"/>
      <c r="L35" s="165" t="s">
        <v>7</v>
      </c>
      <c r="M35" s="172" t="s">
        <v>157</v>
      </c>
      <c r="N35" s="172"/>
      <c r="O35" s="165" t="s">
        <v>7</v>
      </c>
      <c r="P35" s="172" t="s">
        <v>158</v>
      </c>
      <c r="Q35" s="185"/>
      <c r="R35" s="165" t="s">
        <v>7</v>
      </c>
      <c r="S35" s="172" t="s">
        <v>159</v>
      </c>
      <c r="T35" s="185"/>
      <c r="U35" s="185"/>
      <c r="V35" s="172"/>
      <c r="W35" s="172"/>
      <c r="X35" s="176"/>
      <c r="Y35" s="236"/>
      <c r="Z35" s="168"/>
      <c r="AA35" s="168"/>
      <c r="AB35" s="160"/>
      <c r="AC35" s="236"/>
      <c r="AD35" s="168"/>
      <c r="AE35" s="168"/>
      <c r="AF35" s="160"/>
    </row>
    <row r="36" customFormat="false" ht="18.75" hidden="false" customHeight="true" outlineLevel="0" collapsed="false">
      <c r="A36" s="145"/>
      <c r="B36" s="146"/>
      <c r="C36" s="147"/>
      <c r="D36" s="148"/>
      <c r="E36" s="149"/>
      <c r="F36" s="150"/>
      <c r="G36" s="160"/>
      <c r="H36" s="161" t="s">
        <v>160</v>
      </c>
      <c r="I36" s="233" t="s">
        <v>7</v>
      </c>
      <c r="J36" s="172" t="s">
        <v>125</v>
      </c>
      <c r="K36" s="172"/>
      <c r="L36" s="239" t="s">
        <v>7</v>
      </c>
      <c r="M36" s="172" t="s">
        <v>161</v>
      </c>
      <c r="N36" s="172"/>
      <c r="O36" s="140" t="s">
        <v>7</v>
      </c>
      <c r="P36" s="172" t="s">
        <v>162</v>
      </c>
      <c r="Q36" s="163"/>
      <c r="R36" s="163"/>
      <c r="S36" s="163"/>
      <c r="T36" s="163"/>
      <c r="U36" s="163"/>
      <c r="V36" s="163"/>
      <c r="W36" s="163"/>
      <c r="X36" s="234"/>
      <c r="Y36" s="236"/>
      <c r="Z36" s="168"/>
      <c r="AA36" s="168"/>
      <c r="AB36" s="160"/>
      <c r="AC36" s="236"/>
      <c r="AD36" s="168"/>
      <c r="AE36" s="168"/>
      <c r="AF36" s="160"/>
    </row>
    <row r="37" customFormat="false" ht="18.75" hidden="false" customHeight="true" outlineLevel="0" collapsed="false">
      <c r="A37" s="145"/>
      <c r="B37" s="146"/>
      <c r="C37" s="147"/>
      <c r="D37" s="148"/>
      <c r="E37" s="149"/>
      <c r="F37" s="150"/>
      <c r="G37" s="160"/>
      <c r="H37" s="232" t="s">
        <v>163</v>
      </c>
      <c r="I37" s="233" t="s">
        <v>7</v>
      </c>
      <c r="J37" s="172" t="s">
        <v>125</v>
      </c>
      <c r="K37" s="173"/>
      <c r="L37" s="165" t="s">
        <v>7</v>
      </c>
      <c r="M37" s="172" t="s">
        <v>126</v>
      </c>
      <c r="N37" s="163"/>
      <c r="O37" s="163"/>
      <c r="P37" s="163"/>
      <c r="Q37" s="163"/>
      <c r="R37" s="163"/>
      <c r="S37" s="163"/>
      <c r="T37" s="163"/>
      <c r="U37" s="163"/>
      <c r="V37" s="163"/>
      <c r="W37" s="163"/>
      <c r="X37" s="234"/>
      <c r="Y37" s="236"/>
      <c r="Z37" s="168"/>
      <c r="AA37" s="168"/>
      <c r="AB37" s="160"/>
      <c r="AC37" s="236"/>
      <c r="AD37" s="168"/>
      <c r="AE37" s="168"/>
      <c r="AF37" s="160"/>
    </row>
    <row r="38" customFormat="false" ht="18.75" hidden="false" customHeight="true" outlineLevel="0" collapsed="false">
      <c r="A38" s="145"/>
      <c r="B38" s="146"/>
      <c r="C38" s="147"/>
      <c r="D38" s="148"/>
      <c r="E38" s="149"/>
      <c r="F38" s="150"/>
      <c r="G38" s="160"/>
      <c r="H38" s="186" t="s">
        <v>30</v>
      </c>
      <c r="I38" s="187" t="s">
        <v>7</v>
      </c>
      <c r="J38" s="188" t="s">
        <v>125</v>
      </c>
      <c r="K38" s="188"/>
      <c r="L38" s="189" t="s">
        <v>7</v>
      </c>
      <c r="M38" s="188" t="s">
        <v>130</v>
      </c>
      <c r="N38" s="190"/>
      <c r="O38" s="189" t="s">
        <v>7</v>
      </c>
      <c r="P38" s="191" t="s">
        <v>131</v>
      </c>
      <c r="Q38" s="192"/>
      <c r="R38" s="189" t="s">
        <v>7</v>
      </c>
      <c r="S38" s="188" t="s">
        <v>132</v>
      </c>
      <c r="T38" s="192"/>
      <c r="U38" s="189" t="s">
        <v>7</v>
      </c>
      <c r="V38" s="188" t="s">
        <v>133</v>
      </c>
      <c r="W38" s="193"/>
      <c r="X38" s="194"/>
      <c r="Y38" s="236"/>
      <c r="Z38" s="168"/>
      <c r="AA38" s="168"/>
      <c r="AB38" s="160"/>
      <c r="AC38" s="236"/>
      <c r="AD38" s="168"/>
      <c r="AE38" s="168"/>
      <c r="AF38" s="160"/>
    </row>
    <row r="39" customFormat="false" ht="18.75" hidden="false" customHeight="true" outlineLevel="0" collapsed="false">
      <c r="A39" s="145"/>
      <c r="B39" s="146"/>
      <c r="C39" s="147"/>
      <c r="D39" s="148"/>
      <c r="E39" s="149"/>
      <c r="F39" s="150"/>
      <c r="G39" s="160"/>
      <c r="H39" s="186"/>
      <c r="I39" s="195" t="s">
        <v>7</v>
      </c>
      <c r="J39" s="196" t="s">
        <v>134</v>
      </c>
      <c r="K39" s="197"/>
      <c r="L39" s="198"/>
      <c r="M39" s="198" t="s">
        <v>7</v>
      </c>
      <c r="N39" s="196" t="s">
        <v>135</v>
      </c>
      <c r="O39" s="198"/>
      <c r="P39" s="198"/>
      <c r="Q39" s="198" t="s">
        <v>7</v>
      </c>
      <c r="R39" s="196" t="s">
        <v>136</v>
      </c>
      <c r="S39" s="199"/>
      <c r="T39" s="197"/>
      <c r="U39" s="198" t="s">
        <v>7</v>
      </c>
      <c r="V39" s="196" t="s">
        <v>137</v>
      </c>
      <c r="W39" s="199"/>
      <c r="X39" s="200"/>
      <c r="Y39" s="236"/>
      <c r="Z39" s="168"/>
      <c r="AA39" s="168"/>
      <c r="AB39" s="160"/>
      <c r="AC39" s="236"/>
      <c r="AD39" s="168"/>
      <c r="AE39" s="168"/>
      <c r="AF39" s="160"/>
    </row>
    <row r="40" customFormat="false" ht="18.75" hidden="false" customHeight="true" outlineLevel="0" collapsed="false">
      <c r="A40" s="145"/>
      <c r="B40" s="146"/>
      <c r="C40" s="147"/>
      <c r="D40" s="148"/>
      <c r="E40" s="149"/>
      <c r="F40" s="150"/>
      <c r="G40" s="160"/>
      <c r="H40" s="186"/>
      <c r="I40" s="195" t="s">
        <v>7</v>
      </c>
      <c r="J40" s="196" t="s">
        <v>138</v>
      </c>
      <c r="K40" s="197"/>
      <c r="L40" s="201"/>
      <c r="M40" s="198" t="s">
        <v>7</v>
      </c>
      <c r="N40" s="196" t="s">
        <v>139</v>
      </c>
      <c r="O40" s="198"/>
      <c r="P40" s="198"/>
      <c r="Q40" s="198" t="s">
        <v>7</v>
      </c>
      <c r="R40" s="196" t="s">
        <v>140</v>
      </c>
      <c r="S40" s="202"/>
      <c r="T40" s="203"/>
      <c r="U40" s="198" t="s">
        <v>7</v>
      </c>
      <c r="V40" s="196" t="s">
        <v>141</v>
      </c>
      <c r="W40" s="199"/>
      <c r="X40" s="200"/>
      <c r="Y40" s="236"/>
      <c r="Z40" s="168"/>
      <c r="AA40" s="168"/>
      <c r="AB40" s="160"/>
      <c r="AC40" s="236"/>
      <c r="AD40" s="168"/>
      <c r="AE40" s="168"/>
      <c r="AF40" s="160"/>
    </row>
    <row r="41" customFormat="false" ht="18.75" hidden="false" customHeight="true" outlineLevel="0" collapsed="false">
      <c r="A41" s="145"/>
      <c r="B41" s="146"/>
      <c r="C41" s="147"/>
      <c r="D41" s="148"/>
      <c r="E41" s="149"/>
      <c r="F41" s="150"/>
      <c r="G41" s="160"/>
      <c r="H41" s="186"/>
      <c r="I41" s="195" t="s">
        <v>7</v>
      </c>
      <c r="J41" s="196" t="s">
        <v>142</v>
      </c>
      <c r="K41" s="197"/>
      <c r="L41" s="201"/>
      <c r="M41" s="198" t="s">
        <v>7</v>
      </c>
      <c r="N41" s="196" t="s">
        <v>143</v>
      </c>
      <c r="O41" s="198"/>
      <c r="P41" s="198"/>
      <c r="Q41" s="198" t="s">
        <v>7</v>
      </c>
      <c r="R41" s="196" t="s">
        <v>144</v>
      </c>
      <c r="S41" s="202"/>
      <c r="T41" s="203"/>
      <c r="U41" s="198" t="s">
        <v>7</v>
      </c>
      <c r="V41" s="196" t="s">
        <v>145</v>
      </c>
      <c r="W41" s="199"/>
      <c r="X41" s="200"/>
      <c r="Y41" s="236"/>
      <c r="Z41" s="168"/>
      <c r="AA41" s="168"/>
      <c r="AB41" s="160"/>
      <c r="AC41" s="236"/>
      <c r="AD41" s="168"/>
      <c r="AE41" s="168"/>
      <c r="AF41" s="160"/>
    </row>
    <row r="42" customFormat="false" ht="18.75" hidden="false" customHeight="true" outlineLevel="0" collapsed="false">
      <c r="A42" s="204"/>
      <c r="B42" s="205"/>
      <c r="C42" s="206"/>
      <c r="D42" s="207"/>
      <c r="E42" s="208"/>
      <c r="F42" s="209"/>
      <c r="G42" s="240"/>
      <c r="H42" s="186"/>
      <c r="I42" s="210" t="s">
        <v>7</v>
      </c>
      <c r="J42" s="211" t="s">
        <v>146</v>
      </c>
      <c r="K42" s="212"/>
      <c r="L42" s="213"/>
      <c r="M42" s="214" t="s">
        <v>7</v>
      </c>
      <c r="N42" s="211" t="s">
        <v>147</v>
      </c>
      <c r="O42" s="214"/>
      <c r="P42" s="214"/>
      <c r="Q42" s="215"/>
      <c r="R42" s="215"/>
      <c r="S42" s="216"/>
      <c r="T42" s="215"/>
      <c r="U42" s="215"/>
      <c r="V42" s="215"/>
      <c r="W42" s="217"/>
      <c r="X42" s="218"/>
      <c r="Y42" s="241"/>
      <c r="Z42" s="242"/>
      <c r="AA42" s="242"/>
      <c r="AB42" s="240"/>
      <c r="AC42" s="241"/>
      <c r="AD42" s="242"/>
      <c r="AE42" s="242"/>
      <c r="AF42" s="240"/>
    </row>
    <row r="43" customFormat="false" ht="18.75" hidden="false" customHeight="true" outlineLevel="0" collapsed="false">
      <c r="A43" s="61"/>
      <c r="C43" s="61" t="s">
        <v>164</v>
      </c>
      <c r="E43" s="61"/>
      <c r="F43" s="70"/>
      <c r="G43" s="168"/>
      <c r="I43" s="243"/>
      <c r="J43" s="61"/>
      <c r="K43" s="61"/>
      <c r="L43" s="243"/>
      <c r="M43" s="61"/>
      <c r="N43" s="61"/>
      <c r="O43" s="61"/>
      <c r="P43" s="61"/>
      <c r="Y43" s="168"/>
      <c r="Z43" s="168"/>
      <c r="AA43" s="168"/>
      <c r="AB43" s="168"/>
      <c r="AC43" s="168"/>
      <c r="AD43" s="168"/>
      <c r="AE43" s="168"/>
      <c r="AF43" s="168"/>
    </row>
    <row r="44" customFormat="false" ht="18.75" hidden="false" customHeight="true" outlineLevel="0" collapsed="false">
      <c r="A44" s="61"/>
      <c r="C44" s="61" t="s">
        <v>165</v>
      </c>
      <c r="E44" s="61"/>
      <c r="F44" s="70"/>
      <c r="G44" s="168"/>
      <c r="I44" s="243"/>
      <c r="J44" s="61"/>
      <c r="K44" s="61"/>
      <c r="L44" s="243"/>
      <c r="M44" s="61"/>
      <c r="N44" s="61"/>
      <c r="O44" s="61"/>
      <c r="P44" s="61"/>
      <c r="Y44" s="168"/>
      <c r="Z44" s="168"/>
      <c r="AA44" s="168"/>
      <c r="AB44" s="168"/>
      <c r="AC44" s="168"/>
      <c r="AD44" s="168"/>
      <c r="AE44" s="168"/>
      <c r="AF44" s="168"/>
    </row>
    <row r="45" customFormat="false" ht="18.75" hidden="false" customHeight="true" outlineLevel="0" collapsed="false">
      <c r="A45" s="61"/>
      <c r="C45" s="61"/>
      <c r="E45" s="61"/>
      <c r="F45" s="70"/>
      <c r="G45" s="168"/>
      <c r="I45" s="243"/>
      <c r="J45" s="61"/>
      <c r="K45" s="61"/>
      <c r="L45" s="243"/>
      <c r="M45" s="61"/>
      <c r="N45" s="61"/>
      <c r="O45" s="61"/>
      <c r="P45" s="61"/>
      <c r="Y45" s="168"/>
      <c r="Z45" s="168"/>
      <c r="AA45" s="168"/>
      <c r="AB45" s="168"/>
      <c r="AC45" s="168"/>
      <c r="AD45" s="168"/>
      <c r="AE45" s="168"/>
      <c r="AF45" s="168"/>
    </row>
    <row r="46" customFormat="false" ht="18.75" hidden="false" customHeight="true" outlineLevel="0" collapsed="false">
      <c r="A46" s="61"/>
      <c r="C46" s="61"/>
      <c r="E46" s="61"/>
      <c r="F46" s="70"/>
      <c r="G46" s="168"/>
      <c r="I46" s="243"/>
      <c r="J46" s="61"/>
      <c r="K46" s="61"/>
      <c r="L46" s="243"/>
      <c r="M46" s="61"/>
      <c r="N46" s="61"/>
      <c r="O46" s="243"/>
      <c r="P46" s="61"/>
      <c r="Y46" s="168"/>
      <c r="Z46" s="168"/>
      <c r="AA46" s="168"/>
      <c r="AB46" s="168"/>
      <c r="AC46" s="168"/>
      <c r="AD46" s="168"/>
      <c r="AE46" s="168"/>
      <c r="AF46" s="168"/>
    </row>
    <row r="48" customFormat="false" ht="20.25" hidden="false" customHeight="true" outlineLevel="0" collapsed="false">
      <c r="A48" s="126" t="s">
        <v>166</v>
      </c>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row>
    <row r="50" customFormat="false" ht="30" hidden="false" customHeight="true" outlineLevel="0" collapsed="false">
      <c r="J50" s="70"/>
      <c r="K50" s="70"/>
      <c r="L50" s="70"/>
      <c r="M50" s="70"/>
      <c r="N50" s="70"/>
      <c r="O50" s="70"/>
      <c r="P50" s="70"/>
      <c r="Q50" s="70"/>
      <c r="R50" s="70"/>
      <c r="S50" s="64" t="s">
        <v>108</v>
      </c>
      <c r="T50" s="64"/>
      <c r="U50" s="64"/>
      <c r="V50" s="64"/>
      <c r="W50" s="128"/>
      <c r="X50" s="128"/>
      <c r="Y50" s="128"/>
      <c r="Z50" s="128"/>
      <c r="AA50" s="128"/>
      <c r="AB50" s="128"/>
      <c r="AC50" s="128"/>
      <c r="AD50" s="128"/>
      <c r="AE50" s="128"/>
      <c r="AF50" s="129"/>
    </row>
    <row r="52" customFormat="false" ht="17.25" hidden="false" customHeight="true" outlineLevel="0" collapsed="false">
      <c r="A52" s="64" t="s">
        <v>109</v>
      </c>
      <c r="B52" s="64"/>
      <c r="C52" s="64"/>
      <c r="D52" s="64" t="s">
        <v>110</v>
      </c>
      <c r="E52" s="64"/>
      <c r="F52" s="64" t="s">
        <v>111</v>
      </c>
      <c r="G52" s="64"/>
      <c r="H52" s="64" t="s">
        <v>112</v>
      </c>
      <c r="I52" s="64"/>
      <c r="J52" s="64"/>
      <c r="K52" s="64"/>
      <c r="L52" s="64"/>
      <c r="M52" s="64"/>
      <c r="N52" s="64"/>
      <c r="O52" s="64"/>
      <c r="P52" s="64"/>
      <c r="Q52" s="64"/>
      <c r="R52" s="64"/>
      <c r="S52" s="64"/>
      <c r="T52" s="64"/>
      <c r="U52" s="64"/>
      <c r="V52" s="64"/>
      <c r="W52" s="64"/>
      <c r="X52" s="64"/>
      <c r="Y52" s="64"/>
      <c r="Z52" s="64"/>
      <c r="AA52" s="64"/>
      <c r="AB52" s="64"/>
      <c r="AC52" s="64"/>
      <c r="AD52" s="64"/>
      <c r="AE52" s="64"/>
      <c r="AF52" s="64"/>
    </row>
    <row r="53" customFormat="false" ht="18.75" hidden="false" customHeight="true" outlineLevel="0" collapsed="false">
      <c r="A53" s="130"/>
      <c r="B53" s="131"/>
      <c r="C53" s="132"/>
      <c r="D53" s="135"/>
      <c r="E53" s="134"/>
      <c r="F53" s="135"/>
      <c r="G53" s="134"/>
      <c r="H53" s="136" t="s">
        <v>21</v>
      </c>
      <c r="I53" s="244" t="s">
        <v>7</v>
      </c>
      <c r="J53" s="138" t="s">
        <v>115</v>
      </c>
      <c r="K53" s="138"/>
      <c r="L53" s="138"/>
      <c r="M53" s="245" t="s">
        <v>7</v>
      </c>
      <c r="N53" s="138" t="s">
        <v>116</v>
      </c>
      <c r="O53" s="138"/>
      <c r="P53" s="138"/>
      <c r="Q53" s="138"/>
      <c r="R53" s="138"/>
      <c r="S53" s="138"/>
      <c r="T53" s="138"/>
      <c r="U53" s="246"/>
      <c r="V53" s="246"/>
      <c r="W53" s="246"/>
      <c r="X53" s="246"/>
      <c r="Y53" s="246"/>
      <c r="Z53" s="246"/>
      <c r="AA53" s="246"/>
      <c r="AB53" s="246"/>
      <c r="AC53" s="246"/>
      <c r="AD53" s="246"/>
      <c r="AE53" s="246"/>
      <c r="AF53" s="247"/>
    </row>
    <row r="54" customFormat="false" ht="18.75" hidden="false" customHeight="true" outlineLevel="0" collapsed="false">
      <c r="A54" s="145"/>
      <c r="B54" s="146"/>
      <c r="C54" s="147"/>
      <c r="D54" s="150"/>
      <c r="E54" s="149"/>
      <c r="F54" s="150"/>
      <c r="G54" s="149"/>
      <c r="H54" s="151" t="s">
        <v>118</v>
      </c>
      <c r="I54" s="152" t="s">
        <v>7</v>
      </c>
      <c r="J54" s="153" t="s">
        <v>115</v>
      </c>
      <c r="K54" s="154"/>
      <c r="L54" s="155"/>
      <c r="M54" s="156" t="s">
        <v>7</v>
      </c>
      <c r="N54" s="153" t="s">
        <v>116</v>
      </c>
      <c r="O54" s="156"/>
      <c r="P54" s="248"/>
      <c r="Q54" s="248"/>
      <c r="R54" s="248"/>
      <c r="S54" s="248"/>
      <c r="T54" s="248"/>
      <c r="U54" s="249"/>
      <c r="V54" s="249"/>
      <c r="W54" s="249"/>
      <c r="X54" s="249"/>
      <c r="Y54" s="249"/>
      <c r="Z54" s="249"/>
      <c r="AA54" s="249"/>
      <c r="AB54" s="249"/>
      <c r="AC54" s="249"/>
      <c r="AD54" s="249"/>
      <c r="AE54" s="249"/>
      <c r="AF54" s="250"/>
    </row>
    <row r="55" customFormat="false" ht="18.75" hidden="false" customHeight="true" outlineLevel="0" collapsed="false">
      <c r="A55" s="145"/>
      <c r="B55" s="146"/>
      <c r="C55" s="147"/>
      <c r="D55" s="150"/>
      <c r="E55" s="149"/>
      <c r="F55" s="150"/>
      <c r="G55" s="149"/>
      <c r="H55" s="161" t="s">
        <v>119</v>
      </c>
      <c r="I55" s="251" t="s">
        <v>7</v>
      </c>
      <c r="J55" s="163" t="s">
        <v>120</v>
      </c>
      <c r="K55" s="163"/>
      <c r="L55" s="163"/>
      <c r="M55" s="177" t="s">
        <v>7</v>
      </c>
      <c r="N55" s="163" t="s">
        <v>121</v>
      </c>
      <c r="O55" s="163"/>
      <c r="P55" s="163"/>
      <c r="Q55" s="238"/>
      <c r="R55" s="238"/>
      <c r="S55" s="238"/>
      <c r="T55" s="238"/>
      <c r="U55" s="249"/>
      <c r="V55" s="249"/>
      <c r="W55" s="249"/>
      <c r="X55" s="249"/>
      <c r="Y55" s="249"/>
      <c r="Z55" s="249"/>
      <c r="AA55" s="249"/>
      <c r="AB55" s="249"/>
      <c r="AC55" s="249"/>
      <c r="AD55" s="249"/>
      <c r="AE55" s="249"/>
      <c r="AF55" s="250"/>
    </row>
    <row r="56" customFormat="false" ht="24.75" hidden="false" customHeight="true" outlineLevel="0" collapsed="false">
      <c r="A56" s="145"/>
      <c r="B56" s="146"/>
      <c r="C56" s="147"/>
      <c r="D56" s="150"/>
      <c r="E56" s="149"/>
      <c r="F56" s="150"/>
      <c r="G56" s="149"/>
      <c r="H56" s="161"/>
      <c r="I56" s="251"/>
      <c r="J56" s="163"/>
      <c r="K56" s="163"/>
      <c r="L56" s="163"/>
      <c r="M56" s="177"/>
      <c r="N56" s="163"/>
      <c r="O56" s="163"/>
      <c r="P56" s="163"/>
      <c r="Q56" s="238"/>
      <c r="R56" s="238"/>
      <c r="S56" s="238"/>
      <c r="T56" s="238"/>
      <c r="U56" s="249"/>
      <c r="V56" s="249"/>
      <c r="W56" s="249"/>
      <c r="X56" s="249"/>
      <c r="Y56" s="249"/>
      <c r="Z56" s="249"/>
      <c r="AA56" s="249"/>
      <c r="AB56" s="249"/>
      <c r="AC56" s="249"/>
      <c r="AD56" s="249"/>
      <c r="AE56" s="249"/>
      <c r="AF56" s="250"/>
    </row>
    <row r="57" customFormat="false" ht="24.75" hidden="false" customHeight="true" outlineLevel="0" collapsed="false">
      <c r="A57" s="145"/>
      <c r="B57" s="146"/>
      <c r="C57" s="147"/>
      <c r="D57" s="150"/>
      <c r="E57" s="149"/>
      <c r="F57" s="150"/>
      <c r="G57" s="149"/>
      <c r="H57" s="161" t="s">
        <v>123</v>
      </c>
      <c r="I57" s="251" t="s">
        <v>7</v>
      </c>
      <c r="J57" s="163" t="s">
        <v>120</v>
      </c>
      <c r="K57" s="163"/>
      <c r="L57" s="163"/>
      <c r="M57" s="177" t="s">
        <v>7</v>
      </c>
      <c r="N57" s="163" t="s">
        <v>121</v>
      </c>
      <c r="O57" s="163"/>
      <c r="P57" s="163"/>
      <c r="Q57" s="238"/>
      <c r="R57" s="238"/>
      <c r="S57" s="238"/>
      <c r="T57" s="238"/>
      <c r="U57" s="249"/>
      <c r="V57" s="249"/>
      <c r="W57" s="249"/>
      <c r="X57" s="249"/>
      <c r="Y57" s="249"/>
      <c r="Z57" s="249"/>
      <c r="AA57" s="249"/>
      <c r="AB57" s="249"/>
      <c r="AC57" s="249"/>
      <c r="AD57" s="249"/>
      <c r="AE57" s="249"/>
      <c r="AF57" s="250"/>
    </row>
    <row r="58" customFormat="false" ht="24.75" hidden="false" customHeight="true" outlineLevel="0" collapsed="false">
      <c r="A58" s="145"/>
      <c r="B58" s="146"/>
      <c r="C58" s="147"/>
      <c r="D58" s="150"/>
      <c r="E58" s="149"/>
      <c r="F58" s="150"/>
      <c r="G58" s="149"/>
      <c r="H58" s="161"/>
      <c r="I58" s="251"/>
      <c r="J58" s="163"/>
      <c r="K58" s="163"/>
      <c r="L58" s="163"/>
      <c r="M58" s="177"/>
      <c r="N58" s="163"/>
      <c r="O58" s="163"/>
      <c r="P58" s="163"/>
      <c r="Q58" s="238"/>
      <c r="R58" s="238"/>
      <c r="S58" s="238"/>
      <c r="T58" s="238"/>
      <c r="U58" s="249"/>
      <c r="V58" s="249"/>
      <c r="W58" s="249"/>
      <c r="X58" s="249"/>
      <c r="Y58" s="249"/>
      <c r="Z58" s="249"/>
      <c r="AA58" s="249"/>
      <c r="AB58" s="249"/>
      <c r="AC58" s="249"/>
      <c r="AD58" s="249"/>
      <c r="AE58" s="249"/>
      <c r="AF58" s="250"/>
    </row>
    <row r="59" customFormat="false" ht="24.75" hidden="false" customHeight="true" outlineLevel="0" collapsed="false">
      <c r="A59" s="145"/>
      <c r="B59" s="146"/>
      <c r="C59" s="147"/>
      <c r="D59" s="150"/>
      <c r="E59" s="149"/>
      <c r="F59" s="150"/>
      <c r="G59" s="149"/>
      <c r="H59" s="161" t="s">
        <v>124</v>
      </c>
      <c r="I59" s="251" t="s">
        <v>7</v>
      </c>
      <c r="J59" s="163" t="s">
        <v>120</v>
      </c>
      <c r="K59" s="163"/>
      <c r="L59" s="163"/>
      <c r="M59" s="177" t="s">
        <v>7</v>
      </c>
      <c r="N59" s="163" t="s">
        <v>121</v>
      </c>
      <c r="O59" s="163"/>
      <c r="P59" s="163"/>
      <c r="Q59" s="238"/>
      <c r="R59" s="238"/>
      <c r="S59" s="238"/>
      <c r="T59" s="238"/>
      <c r="U59" s="249"/>
      <c r="V59" s="249"/>
      <c r="W59" s="249"/>
      <c r="X59" s="249"/>
      <c r="Y59" s="249"/>
      <c r="Z59" s="249"/>
      <c r="AA59" s="249"/>
      <c r="AB59" s="249"/>
      <c r="AC59" s="249"/>
      <c r="AD59" s="249"/>
      <c r="AE59" s="249"/>
      <c r="AF59" s="250"/>
    </row>
    <row r="60" customFormat="false" ht="24.75" hidden="false" customHeight="true" outlineLevel="0" collapsed="false">
      <c r="A60" s="145"/>
      <c r="B60" s="146"/>
      <c r="C60" s="147"/>
      <c r="D60" s="150"/>
      <c r="E60" s="149"/>
      <c r="F60" s="150"/>
      <c r="G60" s="149"/>
      <c r="H60" s="161"/>
      <c r="I60" s="251"/>
      <c r="J60" s="163"/>
      <c r="K60" s="163"/>
      <c r="L60" s="163"/>
      <c r="M60" s="177"/>
      <c r="N60" s="163"/>
      <c r="O60" s="163"/>
      <c r="P60" s="163"/>
      <c r="Q60" s="238"/>
      <c r="R60" s="238"/>
      <c r="S60" s="238"/>
      <c r="T60" s="238"/>
      <c r="U60" s="249"/>
      <c r="V60" s="249"/>
      <c r="W60" s="249"/>
      <c r="X60" s="249"/>
      <c r="Y60" s="249"/>
      <c r="Z60" s="249"/>
      <c r="AA60" s="249"/>
      <c r="AB60" s="249"/>
      <c r="AC60" s="249"/>
      <c r="AD60" s="249"/>
      <c r="AE60" s="249"/>
      <c r="AF60" s="250"/>
    </row>
    <row r="61" customFormat="false" ht="18.75" hidden="false" customHeight="true" outlineLevel="0" collapsed="false">
      <c r="A61" s="145"/>
      <c r="B61" s="146"/>
      <c r="C61" s="147"/>
      <c r="D61" s="150"/>
      <c r="E61" s="149"/>
      <c r="F61" s="150"/>
      <c r="G61" s="149"/>
      <c r="H61" s="252" t="s">
        <v>20</v>
      </c>
      <c r="I61" s="245" t="s">
        <v>7</v>
      </c>
      <c r="J61" s="166" t="s">
        <v>125</v>
      </c>
      <c r="K61" s="166"/>
      <c r="L61" s="245" t="s">
        <v>7</v>
      </c>
      <c r="M61" s="166" t="s">
        <v>126</v>
      </c>
      <c r="N61" s="166"/>
      <c r="O61" s="231"/>
      <c r="P61" s="231"/>
      <c r="Q61" s="231"/>
      <c r="R61" s="231"/>
      <c r="S61" s="231"/>
      <c r="T61" s="231"/>
      <c r="U61" s="249"/>
      <c r="V61" s="249"/>
      <c r="W61" s="249"/>
      <c r="X61" s="249"/>
      <c r="Y61" s="249"/>
      <c r="Z61" s="249"/>
      <c r="AA61" s="249"/>
      <c r="AB61" s="249"/>
      <c r="AC61" s="249"/>
      <c r="AD61" s="249"/>
      <c r="AE61" s="249"/>
      <c r="AF61" s="250"/>
    </row>
    <row r="62" customFormat="false" ht="18.75" hidden="false" customHeight="true" outlineLevel="0" collapsed="false">
      <c r="A62" s="145"/>
      <c r="B62" s="146"/>
      <c r="C62" s="147"/>
      <c r="D62" s="150"/>
      <c r="E62" s="149"/>
      <c r="F62" s="150"/>
      <c r="G62" s="149"/>
      <c r="H62" s="161" t="s">
        <v>127</v>
      </c>
      <c r="I62" s="177" t="s">
        <v>7</v>
      </c>
      <c r="J62" s="163" t="s">
        <v>167</v>
      </c>
      <c r="K62" s="163"/>
      <c r="L62" s="163"/>
      <c r="M62" s="177" t="s">
        <v>7</v>
      </c>
      <c r="N62" s="163" t="s">
        <v>168</v>
      </c>
      <c r="O62" s="163"/>
      <c r="P62" s="163"/>
      <c r="Q62" s="253"/>
      <c r="R62" s="253"/>
      <c r="S62" s="253"/>
      <c r="T62" s="253"/>
      <c r="U62" s="254"/>
      <c r="V62" s="254"/>
      <c r="W62" s="254"/>
      <c r="X62" s="254"/>
      <c r="Y62" s="254"/>
      <c r="Z62" s="254"/>
      <c r="AA62" s="254"/>
      <c r="AB62" s="254"/>
      <c r="AC62" s="254"/>
      <c r="AD62" s="254"/>
      <c r="AE62" s="254"/>
      <c r="AF62" s="255"/>
    </row>
    <row r="63" customFormat="false" ht="18.75" hidden="false" customHeight="true" outlineLevel="0" collapsed="false">
      <c r="A63" s="159" t="s">
        <v>7</v>
      </c>
      <c r="B63" s="146" t="s">
        <v>128</v>
      </c>
      <c r="C63" s="147" t="s">
        <v>80</v>
      </c>
      <c r="D63" s="150"/>
      <c r="E63" s="149"/>
      <c r="F63" s="150"/>
      <c r="G63" s="149"/>
      <c r="H63" s="161"/>
      <c r="I63" s="177"/>
      <c r="J63" s="163"/>
      <c r="K63" s="163"/>
      <c r="L63" s="163"/>
      <c r="M63" s="177"/>
      <c r="N63" s="163"/>
      <c r="O63" s="163"/>
      <c r="P63" s="163"/>
      <c r="Q63" s="226"/>
      <c r="R63" s="226"/>
      <c r="S63" s="226"/>
      <c r="T63" s="226"/>
      <c r="U63" s="246"/>
      <c r="V63" s="246"/>
      <c r="W63" s="246"/>
      <c r="X63" s="246"/>
      <c r="Y63" s="246"/>
      <c r="Z63" s="246"/>
      <c r="AA63" s="246"/>
      <c r="AB63" s="246"/>
      <c r="AC63" s="246"/>
      <c r="AD63" s="246"/>
      <c r="AE63" s="246"/>
      <c r="AF63" s="247"/>
    </row>
    <row r="64" customFormat="false" ht="18.75" hidden="false" customHeight="true" outlineLevel="0" collapsed="false">
      <c r="A64" s="145"/>
      <c r="B64" s="146"/>
      <c r="C64" s="147"/>
      <c r="D64" s="150"/>
      <c r="E64" s="149"/>
      <c r="F64" s="150"/>
      <c r="G64" s="149"/>
      <c r="H64" s="256" t="s">
        <v>129</v>
      </c>
      <c r="I64" s="177" t="s">
        <v>7</v>
      </c>
      <c r="J64" s="163" t="s">
        <v>167</v>
      </c>
      <c r="K64" s="163"/>
      <c r="L64" s="163"/>
      <c r="M64" s="177" t="s">
        <v>7</v>
      </c>
      <c r="N64" s="163" t="s">
        <v>168</v>
      </c>
      <c r="O64" s="163"/>
      <c r="P64" s="163"/>
      <c r="Q64" s="253"/>
      <c r="R64" s="253"/>
      <c r="S64" s="253"/>
      <c r="T64" s="253"/>
      <c r="U64" s="254"/>
      <c r="V64" s="254"/>
      <c r="W64" s="254"/>
      <c r="X64" s="254"/>
      <c r="Y64" s="254"/>
      <c r="Z64" s="254"/>
      <c r="AA64" s="254"/>
      <c r="AB64" s="254"/>
      <c r="AC64" s="254"/>
      <c r="AD64" s="254"/>
      <c r="AE64" s="254"/>
      <c r="AF64" s="255"/>
    </row>
    <row r="65" customFormat="false" ht="18.75" hidden="false" customHeight="true" outlineLevel="0" collapsed="false">
      <c r="A65" s="145"/>
      <c r="B65" s="146"/>
      <c r="C65" s="147"/>
      <c r="D65" s="150"/>
      <c r="E65" s="149"/>
      <c r="F65" s="150"/>
      <c r="G65" s="149"/>
      <c r="H65" s="256"/>
      <c r="I65" s="177"/>
      <c r="J65" s="163"/>
      <c r="K65" s="163"/>
      <c r="L65" s="163"/>
      <c r="M65" s="177"/>
      <c r="N65" s="163"/>
      <c r="O65" s="163"/>
      <c r="P65" s="163"/>
      <c r="Q65" s="226"/>
      <c r="R65" s="226"/>
      <c r="S65" s="226"/>
      <c r="T65" s="226"/>
      <c r="U65" s="249"/>
      <c r="V65" s="249"/>
      <c r="W65" s="249"/>
      <c r="X65" s="249"/>
      <c r="Y65" s="249"/>
      <c r="Z65" s="249"/>
      <c r="AA65" s="249"/>
      <c r="AB65" s="249"/>
      <c r="AC65" s="249"/>
      <c r="AD65" s="249"/>
      <c r="AE65" s="249"/>
      <c r="AF65" s="250"/>
    </row>
    <row r="66" customFormat="false" ht="18.75" hidden="false" customHeight="true" outlineLevel="0" collapsed="false">
      <c r="A66" s="204"/>
      <c r="B66" s="205"/>
      <c r="C66" s="206"/>
      <c r="D66" s="209"/>
      <c r="E66" s="208"/>
      <c r="F66" s="209"/>
      <c r="G66" s="208"/>
      <c r="H66" s="257" t="s">
        <v>27</v>
      </c>
      <c r="I66" s="251" t="s">
        <v>7</v>
      </c>
      <c r="J66" s="172" t="s">
        <v>125</v>
      </c>
      <c r="K66" s="172"/>
      <c r="L66" s="238" t="s">
        <v>7</v>
      </c>
      <c r="M66" s="172" t="s">
        <v>126</v>
      </c>
      <c r="N66" s="172"/>
      <c r="O66" s="163"/>
      <c r="P66" s="172"/>
      <c r="Q66" s="226"/>
      <c r="R66" s="226"/>
      <c r="S66" s="226"/>
      <c r="T66" s="226"/>
      <c r="U66" s="258"/>
      <c r="V66" s="258"/>
      <c r="W66" s="258"/>
      <c r="X66" s="258"/>
      <c r="Y66" s="258"/>
      <c r="Z66" s="258"/>
      <c r="AA66" s="258"/>
      <c r="AB66" s="258"/>
      <c r="AC66" s="258"/>
      <c r="AD66" s="258"/>
      <c r="AE66" s="258"/>
      <c r="AF66" s="259"/>
    </row>
    <row r="67" customFormat="false" ht="18.75" hidden="false" customHeight="true" outlineLevel="0" collapsed="false">
      <c r="A67" s="130"/>
      <c r="B67" s="131"/>
      <c r="C67" s="132"/>
      <c r="D67" s="133"/>
      <c r="E67" s="134"/>
      <c r="F67" s="135"/>
      <c r="G67" s="144"/>
      <c r="H67" s="222" t="s">
        <v>148</v>
      </c>
      <c r="I67" s="244" t="s">
        <v>7</v>
      </c>
      <c r="J67" s="223" t="s">
        <v>125</v>
      </c>
      <c r="K67" s="223"/>
      <c r="L67" s="224"/>
      <c r="M67" s="260" t="s">
        <v>7</v>
      </c>
      <c r="N67" s="223" t="s">
        <v>149</v>
      </c>
      <c r="O67" s="223"/>
      <c r="P67" s="224"/>
      <c r="Q67" s="260" t="s">
        <v>7</v>
      </c>
      <c r="R67" s="225" t="s">
        <v>150</v>
      </c>
      <c r="S67" s="225"/>
      <c r="T67" s="225"/>
      <c r="U67" s="261"/>
      <c r="V67" s="262"/>
      <c r="W67" s="262"/>
      <c r="X67" s="262"/>
      <c r="Y67" s="262"/>
      <c r="Z67" s="262"/>
      <c r="AA67" s="262"/>
      <c r="AB67" s="262"/>
      <c r="AC67" s="262"/>
      <c r="AD67" s="262"/>
      <c r="AE67" s="262"/>
      <c r="AF67" s="263"/>
    </row>
    <row r="68" customFormat="false" ht="18.75" hidden="false" customHeight="true" outlineLevel="0" collapsed="false">
      <c r="A68" s="145"/>
      <c r="B68" s="146"/>
      <c r="C68" s="147"/>
      <c r="D68" s="148"/>
      <c r="E68" s="149"/>
      <c r="F68" s="150"/>
      <c r="G68" s="160"/>
      <c r="H68" s="228" t="s">
        <v>21</v>
      </c>
      <c r="I68" s="245" t="s">
        <v>7</v>
      </c>
      <c r="J68" s="166" t="s">
        <v>115</v>
      </c>
      <c r="K68" s="166"/>
      <c r="L68" s="229"/>
      <c r="M68" s="245" t="s">
        <v>7</v>
      </c>
      <c r="N68" s="166" t="s">
        <v>116</v>
      </c>
      <c r="O68" s="166"/>
      <c r="P68" s="230"/>
      <c r="Q68" s="238"/>
      <c r="R68" s="163"/>
      <c r="S68" s="226"/>
      <c r="T68" s="226"/>
      <c r="U68" s="264"/>
      <c r="V68" s="265"/>
      <c r="W68" s="265"/>
      <c r="X68" s="265"/>
      <c r="Y68" s="265"/>
      <c r="Z68" s="265"/>
      <c r="AA68" s="265"/>
      <c r="AB68" s="265"/>
      <c r="AC68" s="265"/>
      <c r="AD68" s="265"/>
      <c r="AE68" s="265"/>
      <c r="AF68" s="266"/>
    </row>
    <row r="69" customFormat="false" ht="18.75" hidden="false" customHeight="true" outlineLevel="0" collapsed="false">
      <c r="A69" s="145"/>
      <c r="B69" s="146"/>
      <c r="C69" s="147"/>
      <c r="D69" s="148"/>
      <c r="E69" s="149"/>
      <c r="F69" s="150"/>
      <c r="G69" s="160"/>
      <c r="H69" s="171" t="s">
        <v>118</v>
      </c>
      <c r="I69" s="251" t="s">
        <v>7</v>
      </c>
      <c r="J69" s="172" t="s">
        <v>115</v>
      </c>
      <c r="K69" s="172"/>
      <c r="L69" s="230"/>
      <c r="M69" s="238" t="s">
        <v>7</v>
      </c>
      <c r="N69" s="172" t="s">
        <v>116</v>
      </c>
      <c r="O69" s="238"/>
      <c r="P69" s="229"/>
      <c r="Q69" s="245"/>
      <c r="R69" s="231"/>
      <c r="S69" s="226"/>
      <c r="T69" s="226"/>
      <c r="U69" s="264"/>
      <c r="V69" s="265"/>
      <c r="W69" s="265"/>
      <c r="X69" s="265"/>
      <c r="Y69" s="265"/>
      <c r="Z69" s="265"/>
      <c r="AA69" s="265"/>
      <c r="AB69" s="265"/>
      <c r="AC69" s="265"/>
      <c r="AD69" s="265"/>
      <c r="AE69" s="265"/>
      <c r="AF69" s="266"/>
    </row>
    <row r="70" customFormat="false" ht="18.75" hidden="false" customHeight="true" outlineLevel="0" collapsed="false">
      <c r="A70" s="145"/>
      <c r="B70" s="146"/>
      <c r="C70" s="147"/>
      <c r="D70" s="148"/>
      <c r="E70" s="149"/>
      <c r="F70" s="150"/>
      <c r="G70" s="160"/>
      <c r="H70" s="232" t="s">
        <v>151</v>
      </c>
      <c r="I70" s="251" t="s">
        <v>7</v>
      </c>
      <c r="J70" s="172" t="s">
        <v>125</v>
      </c>
      <c r="K70" s="172"/>
      <c r="L70" s="238" t="s">
        <v>7</v>
      </c>
      <c r="M70" s="172" t="s">
        <v>126</v>
      </c>
      <c r="N70" s="163"/>
      <c r="O70" s="172"/>
      <c r="P70" s="172"/>
      <c r="Q70" s="172"/>
      <c r="R70" s="172"/>
      <c r="S70" s="172"/>
      <c r="T70" s="172"/>
      <c r="U70" s="267"/>
      <c r="V70" s="267"/>
      <c r="W70" s="267"/>
      <c r="X70" s="267"/>
      <c r="Y70" s="267"/>
      <c r="Z70" s="267"/>
      <c r="AA70" s="267"/>
      <c r="AB70" s="267"/>
      <c r="AC70" s="267"/>
      <c r="AD70" s="267"/>
      <c r="AE70" s="267"/>
      <c r="AF70" s="268"/>
    </row>
    <row r="71" customFormat="false" ht="18.75" hidden="false" customHeight="true" outlineLevel="0" collapsed="false">
      <c r="A71" s="145"/>
      <c r="B71" s="146"/>
      <c r="C71" s="147"/>
      <c r="D71" s="148"/>
      <c r="E71" s="149"/>
      <c r="F71" s="150"/>
      <c r="G71" s="160"/>
      <c r="H71" s="235" t="s">
        <v>152</v>
      </c>
      <c r="I71" s="251" t="s">
        <v>7</v>
      </c>
      <c r="J71" s="172" t="s">
        <v>125</v>
      </c>
      <c r="K71" s="172"/>
      <c r="L71" s="238" t="s">
        <v>7</v>
      </c>
      <c r="M71" s="172" t="s">
        <v>126</v>
      </c>
      <c r="N71" s="163"/>
      <c r="O71" s="172"/>
      <c r="P71" s="172"/>
      <c r="Q71" s="172"/>
      <c r="R71" s="172"/>
      <c r="S71" s="172"/>
      <c r="T71" s="172"/>
      <c r="U71" s="267"/>
      <c r="V71" s="267"/>
      <c r="W71" s="267"/>
      <c r="X71" s="267"/>
      <c r="Y71" s="267"/>
      <c r="Z71" s="267"/>
      <c r="AA71" s="267"/>
      <c r="AB71" s="267"/>
      <c r="AC71" s="267"/>
      <c r="AD71" s="267"/>
      <c r="AE71" s="267"/>
      <c r="AF71" s="268"/>
    </row>
    <row r="72" customFormat="false" ht="18.75" hidden="false" customHeight="true" outlineLevel="0" collapsed="false">
      <c r="A72" s="159" t="s">
        <v>7</v>
      </c>
      <c r="B72" s="146" t="s">
        <v>169</v>
      </c>
      <c r="C72" s="147" t="s">
        <v>86</v>
      </c>
      <c r="D72" s="148"/>
      <c r="E72" s="149"/>
      <c r="F72" s="150"/>
      <c r="G72" s="160"/>
      <c r="H72" s="232" t="s">
        <v>153</v>
      </c>
      <c r="I72" s="251" t="s">
        <v>7</v>
      </c>
      <c r="J72" s="172" t="s">
        <v>125</v>
      </c>
      <c r="K72" s="172"/>
      <c r="L72" s="238" t="s">
        <v>7</v>
      </c>
      <c r="M72" s="172" t="s">
        <v>126</v>
      </c>
      <c r="N72" s="163"/>
      <c r="O72" s="172"/>
      <c r="P72" s="172"/>
      <c r="Q72" s="172"/>
      <c r="R72" s="172"/>
      <c r="S72" s="172"/>
      <c r="T72" s="172"/>
      <c r="U72" s="267"/>
      <c r="V72" s="267"/>
      <c r="W72" s="267"/>
      <c r="X72" s="267"/>
      <c r="Y72" s="267"/>
      <c r="Z72" s="267"/>
      <c r="AA72" s="267"/>
      <c r="AB72" s="267"/>
      <c r="AC72" s="267"/>
      <c r="AD72" s="267"/>
      <c r="AE72" s="267"/>
      <c r="AF72" s="268"/>
    </row>
    <row r="73" customFormat="false" ht="18.75" hidden="false" customHeight="true" outlineLevel="0" collapsed="false">
      <c r="A73" s="145"/>
      <c r="B73" s="146"/>
      <c r="C73" s="147"/>
      <c r="D73" s="148"/>
      <c r="E73" s="149"/>
      <c r="F73" s="150"/>
      <c r="G73" s="160"/>
      <c r="H73" s="161" t="s">
        <v>154</v>
      </c>
      <c r="I73" s="251" t="s">
        <v>7</v>
      </c>
      <c r="J73" s="172" t="s">
        <v>125</v>
      </c>
      <c r="K73" s="172"/>
      <c r="L73" s="238" t="s">
        <v>7</v>
      </c>
      <c r="M73" s="172" t="s">
        <v>126</v>
      </c>
      <c r="N73" s="163"/>
      <c r="O73" s="172"/>
      <c r="P73" s="172"/>
      <c r="Q73" s="172"/>
      <c r="R73" s="172"/>
      <c r="S73" s="172"/>
      <c r="T73" s="172"/>
      <c r="U73" s="267"/>
      <c r="V73" s="267"/>
      <c r="W73" s="267"/>
      <c r="X73" s="267"/>
      <c r="Y73" s="267"/>
      <c r="Z73" s="267"/>
      <c r="AA73" s="267"/>
      <c r="AB73" s="267"/>
      <c r="AC73" s="267"/>
      <c r="AD73" s="267"/>
      <c r="AE73" s="267"/>
      <c r="AF73" s="268"/>
    </row>
    <row r="74" customFormat="false" ht="18.75" hidden="false" customHeight="true" outlineLevel="0" collapsed="false">
      <c r="A74" s="145"/>
      <c r="B74" s="146"/>
      <c r="C74" s="147"/>
      <c r="D74" s="148"/>
      <c r="E74" s="149"/>
      <c r="F74" s="150"/>
      <c r="G74" s="160"/>
      <c r="H74" s="161" t="s">
        <v>160</v>
      </c>
      <c r="I74" s="251" t="s">
        <v>7</v>
      </c>
      <c r="J74" s="172" t="s">
        <v>125</v>
      </c>
      <c r="K74" s="172"/>
      <c r="L74" s="238" t="s">
        <v>7</v>
      </c>
      <c r="M74" s="172" t="s">
        <v>161</v>
      </c>
      <c r="N74" s="172"/>
      <c r="O74" s="238" t="s">
        <v>7</v>
      </c>
      <c r="P74" s="172" t="s">
        <v>162</v>
      </c>
      <c r="Q74" s="163"/>
      <c r="R74" s="163"/>
      <c r="S74" s="163"/>
      <c r="T74" s="172"/>
      <c r="U74" s="267"/>
      <c r="V74" s="267"/>
      <c r="W74" s="267"/>
      <c r="X74" s="267"/>
      <c r="Y74" s="267"/>
      <c r="Z74" s="267"/>
      <c r="AA74" s="267"/>
      <c r="AB74" s="267"/>
      <c r="AC74" s="267"/>
      <c r="AD74" s="267"/>
      <c r="AE74" s="267"/>
      <c r="AF74" s="268"/>
    </row>
    <row r="75" customFormat="false" ht="18.75" hidden="false" customHeight="true" outlineLevel="0" collapsed="false">
      <c r="A75" s="204"/>
      <c r="B75" s="205"/>
      <c r="C75" s="206"/>
      <c r="D75" s="207"/>
      <c r="E75" s="208"/>
      <c r="F75" s="209"/>
      <c r="G75" s="240"/>
      <c r="H75" s="269" t="s">
        <v>163</v>
      </c>
      <c r="I75" s="270" t="s">
        <v>7</v>
      </c>
      <c r="J75" s="175" t="s">
        <v>125</v>
      </c>
      <c r="K75" s="175"/>
      <c r="L75" s="271" t="s">
        <v>7</v>
      </c>
      <c r="M75" s="175" t="s">
        <v>126</v>
      </c>
      <c r="N75" s="272"/>
      <c r="O75" s="175"/>
      <c r="P75" s="175"/>
      <c r="Q75" s="175"/>
      <c r="R75" s="175"/>
      <c r="S75" s="175"/>
      <c r="T75" s="175"/>
      <c r="U75" s="273"/>
      <c r="V75" s="273"/>
      <c r="W75" s="273"/>
      <c r="X75" s="273"/>
      <c r="Y75" s="273"/>
      <c r="Z75" s="273"/>
      <c r="AA75" s="273"/>
      <c r="AB75" s="273"/>
      <c r="AC75" s="273"/>
      <c r="AD75" s="273"/>
      <c r="AE75" s="273"/>
      <c r="AF75" s="274"/>
    </row>
    <row r="76" customFormat="false" ht="8.25" hidden="false" customHeight="true" outlineLevel="0" collapsed="false">
      <c r="A76" s="59"/>
      <c r="B76" s="59"/>
      <c r="G76" s="61"/>
      <c r="H76" s="61"/>
      <c r="I76" s="61"/>
      <c r="J76" s="61"/>
      <c r="K76" s="61"/>
      <c r="L76" s="61"/>
      <c r="M76" s="61"/>
      <c r="N76" s="61"/>
      <c r="O76" s="61"/>
      <c r="P76" s="61"/>
      <c r="Q76" s="61"/>
      <c r="R76" s="61"/>
      <c r="S76" s="61"/>
      <c r="T76" s="61"/>
      <c r="U76" s="61"/>
      <c r="V76" s="61"/>
      <c r="W76" s="61"/>
      <c r="X76" s="61"/>
      <c r="Y76" s="61"/>
      <c r="Z76" s="61"/>
      <c r="AA76" s="61"/>
      <c r="AB76" s="61"/>
    </row>
    <row r="77" customFormat="false" ht="20.25" hidden="false" customHeight="true" outlineLevel="0" collapsed="false">
      <c r="A77" s="275"/>
      <c r="B77" s="275"/>
      <c r="C77" s="61" t="s">
        <v>170</v>
      </c>
      <c r="D77" s="61"/>
      <c r="E77" s="59"/>
      <c r="F77" s="59"/>
      <c r="G77" s="59"/>
      <c r="H77" s="59"/>
      <c r="I77" s="59"/>
      <c r="J77" s="59"/>
      <c r="K77" s="59"/>
      <c r="L77" s="59"/>
      <c r="M77" s="59"/>
      <c r="N77" s="59"/>
      <c r="O77" s="59"/>
      <c r="P77" s="59"/>
      <c r="Q77" s="59"/>
      <c r="R77" s="59"/>
      <c r="S77" s="59"/>
      <c r="T77" s="59"/>
      <c r="U77" s="59"/>
      <c r="V77" s="59"/>
    </row>
  </sheetData>
  <mergeCells count="90">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6"/>
    <mergeCell ref="H38:H42"/>
    <mergeCell ref="A48:AF48"/>
    <mergeCell ref="S50:V50"/>
    <mergeCell ref="A52:C52"/>
    <mergeCell ref="D52:E52"/>
    <mergeCell ref="F52:G52"/>
    <mergeCell ref="H52:AF52"/>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dataValidations count="1">
    <dataValidation allowBlank="true" errorStyle="stop" operator="between" showDropDown="false" showErrorMessage="true" showInputMessage="true" sqref="I8 M8 Y8:Y18 AC8:AC18 O9 I10 M10:M15 I12 I14 I16:I20 L16 O16 M17:M20 A19 I21 L21:L22 O22 R22 U22:U25 M23:M29 P23:Q25 P26 I27:I36 Q27:Q29 Y27:Y30 AC27:AC30 O29 L30:L38 A34 O35:O36 R35 I37 O38 R38 U38:U41 M39:M42 P39:Q41 P42 I43:I46 L43:L46 O46 I53:I55 M53:M60 O54 I57 I59 I61:I75 L61 M62:M65 A63 L66 M67:M69 Q67:Q69 O69 L70:L75 A72 O74"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46"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2:AF71"/>
  <sheetViews>
    <sheetView showFormulas="false" showGridLines="true" showRowColHeaders="true" showZeros="true" rightToLeft="false" tabSelected="false" showOutlineSymbols="true" defaultGridColor="true" view="pageBreakPreview" topLeftCell="D1" colorId="64" zoomScale="85" zoomScaleNormal="100" zoomScalePageLayoutView="85" workbookViewId="0">
      <selection pane="topLeft" activeCell="I35" activeCellId="0" sqref="I35"/>
    </sheetView>
  </sheetViews>
  <sheetFormatPr defaultColWidth="8.89453125" defaultRowHeight="20.25" customHeight="true" zeroHeight="false" outlineLevelRow="0" outlineLevelCol="0"/>
  <cols>
    <col collapsed="false" customWidth="true" hidden="false" outlineLevel="0" max="2" min="1" style="70" width="4.22"/>
    <col collapsed="false" customWidth="true" hidden="false" outlineLevel="0" max="3" min="3" style="62" width="25"/>
    <col collapsed="false" customWidth="true" hidden="false" outlineLevel="0" max="4" min="4" style="62" width="4.89"/>
    <col collapsed="false" customWidth="true" hidden="false" outlineLevel="0" max="5" min="5" style="62" width="41.66"/>
    <col collapsed="false" customWidth="true" hidden="false" outlineLevel="0" max="6" min="6" style="62" width="4.89"/>
    <col collapsed="false" customWidth="true" hidden="false" outlineLevel="0" max="7" min="7" style="62" width="19.66"/>
    <col collapsed="false" customWidth="true" hidden="false" outlineLevel="0" max="8" min="8" style="62" width="34.56"/>
    <col collapsed="false" customWidth="true" hidden="false" outlineLevel="0" max="32" min="9" style="62" width="4.89"/>
    <col collapsed="false" customWidth="false" hidden="false" outlineLevel="0" max="267" min="33" style="62" width="8.89"/>
    <col collapsed="false" customWidth="true" hidden="false" outlineLevel="0" max="268" min="268" style="62" width="4.22"/>
    <col collapsed="false" customWidth="true" hidden="false" outlineLevel="0" max="269" min="269" style="62" width="25"/>
    <col collapsed="false" customWidth="true" hidden="false" outlineLevel="0" max="270" min="270" style="62" width="41.66"/>
    <col collapsed="false" customWidth="true" hidden="false" outlineLevel="0" max="271" min="271" style="62" width="19.66"/>
    <col collapsed="false" customWidth="true" hidden="false" outlineLevel="0" max="272" min="272" style="62" width="33.89"/>
    <col collapsed="false" customWidth="true" hidden="false" outlineLevel="0" max="273" min="273" style="62" width="25"/>
    <col collapsed="false" customWidth="true" hidden="false" outlineLevel="0" max="274" min="274" style="62" width="13.66"/>
    <col collapsed="false" customWidth="true" hidden="false" outlineLevel="0" max="288" min="275" style="62" width="4.89"/>
    <col collapsed="false" customWidth="false" hidden="false" outlineLevel="0" max="523" min="289" style="62" width="8.89"/>
    <col collapsed="false" customWidth="true" hidden="false" outlineLevel="0" max="524" min="524" style="62" width="4.22"/>
    <col collapsed="false" customWidth="true" hidden="false" outlineLevel="0" max="525" min="525" style="62" width="25"/>
    <col collapsed="false" customWidth="true" hidden="false" outlineLevel="0" max="526" min="526" style="62" width="41.66"/>
    <col collapsed="false" customWidth="true" hidden="false" outlineLevel="0" max="527" min="527" style="62" width="19.66"/>
    <col collapsed="false" customWidth="true" hidden="false" outlineLevel="0" max="528" min="528" style="62" width="33.89"/>
    <col collapsed="false" customWidth="true" hidden="false" outlineLevel="0" max="529" min="529" style="62" width="25"/>
    <col collapsed="false" customWidth="true" hidden="false" outlineLevel="0" max="530" min="530" style="62" width="13.66"/>
    <col collapsed="false" customWidth="true" hidden="false" outlineLevel="0" max="544" min="531" style="62" width="4.89"/>
    <col collapsed="false" customWidth="false" hidden="false" outlineLevel="0" max="779" min="545" style="62" width="8.89"/>
    <col collapsed="false" customWidth="true" hidden="false" outlineLevel="0" max="780" min="780" style="62" width="4.22"/>
    <col collapsed="false" customWidth="true" hidden="false" outlineLevel="0" max="781" min="781" style="62" width="25"/>
    <col collapsed="false" customWidth="true" hidden="false" outlineLevel="0" max="782" min="782" style="62" width="41.66"/>
    <col collapsed="false" customWidth="true" hidden="false" outlineLevel="0" max="783" min="783" style="62" width="19.66"/>
    <col collapsed="false" customWidth="true" hidden="false" outlineLevel="0" max="784" min="784" style="62" width="33.89"/>
    <col collapsed="false" customWidth="true" hidden="false" outlineLevel="0" max="785" min="785" style="62" width="25"/>
    <col collapsed="false" customWidth="true" hidden="false" outlineLevel="0" max="786" min="786" style="62" width="13.66"/>
    <col collapsed="false" customWidth="true" hidden="false" outlineLevel="0" max="800" min="787" style="62" width="4.89"/>
    <col collapsed="false" customWidth="false" hidden="false" outlineLevel="0" max="1035" min="801" style="62" width="8.89"/>
    <col collapsed="false" customWidth="true" hidden="false" outlineLevel="0" max="1036" min="1036" style="62" width="4.22"/>
    <col collapsed="false" customWidth="true" hidden="false" outlineLevel="0" max="1037" min="1037" style="62" width="25"/>
    <col collapsed="false" customWidth="true" hidden="false" outlineLevel="0" max="1038" min="1038" style="62" width="41.66"/>
    <col collapsed="false" customWidth="true" hidden="false" outlineLevel="0" max="1039" min="1039" style="62" width="19.66"/>
    <col collapsed="false" customWidth="true" hidden="false" outlineLevel="0" max="1040" min="1040" style="62" width="33.89"/>
    <col collapsed="false" customWidth="true" hidden="false" outlineLevel="0" max="1041" min="1041" style="62" width="25"/>
    <col collapsed="false" customWidth="true" hidden="false" outlineLevel="0" max="1042" min="1042" style="62" width="13.66"/>
    <col collapsed="false" customWidth="true" hidden="false" outlineLevel="0" max="1056" min="1043" style="62" width="4.89"/>
    <col collapsed="false" customWidth="false" hidden="false" outlineLevel="0" max="1291" min="1057" style="62" width="8.89"/>
    <col collapsed="false" customWidth="true" hidden="false" outlineLevel="0" max="1292" min="1292" style="62" width="4.22"/>
    <col collapsed="false" customWidth="true" hidden="false" outlineLevel="0" max="1293" min="1293" style="62" width="25"/>
    <col collapsed="false" customWidth="true" hidden="false" outlineLevel="0" max="1294" min="1294" style="62" width="41.66"/>
    <col collapsed="false" customWidth="true" hidden="false" outlineLevel="0" max="1295" min="1295" style="62" width="19.66"/>
    <col collapsed="false" customWidth="true" hidden="false" outlineLevel="0" max="1296" min="1296" style="62" width="33.89"/>
    <col collapsed="false" customWidth="true" hidden="false" outlineLevel="0" max="1297" min="1297" style="62" width="25"/>
    <col collapsed="false" customWidth="true" hidden="false" outlineLevel="0" max="1298" min="1298" style="62" width="13.66"/>
    <col collapsed="false" customWidth="true" hidden="false" outlineLevel="0" max="1312" min="1299" style="62" width="4.89"/>
    <col collapsed="false" customWidth="false" hidden="false" outlineLevel="0" max="1547" min="1313" style="62" width="8.89"/>
    <col collapsed="false" customWidth="true" hidden="false" outlineLevel="0" max="1548" min="1548" style="62" width="4.22"/>
    <col collapsed="false" customWidth="true" hidden="false" outlineLevel="0" max="1549" min="1549" style="62" width="25"/>
    <col collapsed="false" customWidth="true" hidden="false" outlineLevel="0" max="1550" min="1550" style="62" width="41.66"/>
    <col collapsed="false" customWidth="true" hidden="false" outlineLevel="0" max="1551" min="1551" style="62" width="19.66"/>
    <col collapsed="false" customWidth="true" hidden="false" outlineLevel="0" max="1552" min="1552" style="62" width="33.89"/>
    <col collapsed="false" customWidth="true" hidden="false" outlineLevel="0" max="1553" min="1553" style="62" width="25"/>
    <col collapsed="false" customWidth="true" hidden="false" outlineLevel="0" max="1554" min="1554" style="62" width="13.66"/>
    <col collapsed="false" customWidth="true" hidden="false" outlineLevel="0" max="1568" min="1555" style="62" width="4.89"/>
    <col collapsed="false" customWidth="false" hidden="false" outlineLevel="0" max="1803" min="1569" style="62" width="8.89"/>
    <col collapsed="false" customWidth="true" hidden="false" outlineLevel="0" max="1804" min="1804" style="62" width="4.22"/>
    <col collapsed="false" customWidth="true" hidden="false" outlineLevel="0" max="1805" min="1805" style="62" width="25"/>
    <col collapsed="false" customWidth="true" hidden="false" outlineLevel="0" max="1806" min="1806" style="62" width="41.66"/>
    <col collapsed="false" customWidth="true" hidden="false" outlineLevel="0" max="1807" min="1807" style="62" width="19.66"/>
    <col collapsed="false" customWidth="true" hidden="false" outlineLevel="0" max="1808" min="1808" style="62" width="33.89"/>
    <col collapsed="false" customWidth="true" hidden="false" outlineLevel="0" max="1809" min="1809" style="62" width="25"/>
    <col collapsed="false" customWidth="true" hidden="false" outlineLevel="0" max="1810" min="1810" style="62" width="13.66"/>
    <col collapsed="false" customWidth="true" hidden="false" outlineLevel="0" max="1824" min="1811" style="62" width="4.89"/>
    <col collapsed="false" customWidth="false" hidden="false" outlineLevel="0" max="2059" min="1825" style="62" width="8.89"/>
    <col collapsed="false" customWidth="true" hidden="false" outlineLevel="0" max="2060" min="2060" style="62" width="4.22"/>
    <col collapsed="false" customWidth="true" hidden="false" outlineLevel="0" max="2061" min="2061" style="62" width="25"/>
    <col collapsed="false" customWidth="true" hidden="false" outlineLevel="0" max="2062" min="2062" style="62" width="41.66"/>
    <col collapsed="false" customWidth="true" hidden="false" outlineLevel="0" max="2063" min="2063" style="62" width="19.66"/>
    <col collapsed="false" customWidth="true" hidden="false" outlineLevel="0" max="2064" min="2064" style="62" width="33.89"/>
    <col collapsed="false" customWidth="true" hidden="false" outlineLevel="0" max="2065" min="2065" style="62" width="25"/>
    <col collapsed="false" customWidth="true" hidden="false" outlineLevel="0" max="2066" min="2066" style="62" width="13.66"/>
    <col collapsed="false" customWidth="true" hidden="false" outlineLevel="0" max="2080" min="2067" style="62" width="4.89"/>
    <col collapsed="false" customWidth="false" hidden="false" outlineLevel="0" max="2315" min="2081" style="62" width="8.89"/>
    <col collapsed="false" customWidth="true" hidden="false" outlineLevel="0" max="2316" min="2316" style="62" width="4.22"/>
    <col collapsed="false" customWidth="true" hidden="false" outlineLevel="0" max="2317" min="2317" style="62" width="25"/>
    <col collapsed="false" customWidth="true" hidden="false" outlineLevel="0" max="2318" min="2318" style="62" width="41.66"/>
    <col collapsed="false" customWidth="true" hidden="false" outlineLevel="0" max="2319" min="2319" style="62" width="19.66"/>
    <col collapsed="false" customWidth="true" hidden="false" outlineLevel="0" max="2320" min="2320" style="62" width="33.89"/>
    <col collapsed="false" customWidth="true" hidden="false" outlineLevel="0" max="2321" min="2321" style="62" width="25"/>
    <col collapsed="false" customWidth="true" hidden="false" outlineLevel="0" max="2322" min="2322" style="62" width="13.66"/>
    <col collapsed="false" customWidth="true" hidden="false" outlineLevel="0" max="2336" min="2323" style="62" width="4.89"/>
    <col collapsed="false" customWidth="false" hidden="false" outlineLevel="0" max="2571" min="2337" style="62" width="8.89"/>
    <col collapsed="false" customWidth="true" hidden="false" outlineLevel="0" max="2572" min="2572" style="62" width="4.22"/>
    <col collapsed="false" customWidth="true" hidden="false" outlineLevel="0" max="2573" min="2573" style="62" width="25"/>
    <col collapsed="false" customWidth="true" hidden="false" outlineLevel="0" max="2574" min="2574" style="62" width="41.66"/>
    <col collapsed="false" customWidth="true" hidden="false" outlineLevel="0" max="2575" min="2575" style="62" width="19.66"/>
    <col collapsed="false" customWidth="true" hidden="false" outlineLevel="0" max="2576" min="2576" style="62" width="33.89"/>
    <col collapsed="false" customWidth="true" hidden="false" outlineLevel="0" max="2577" min="2577" style="62" width="25"/>
    <col collapsed="false" customWidth="true" hidden="false" outlineLevel="0" max="2578" min="2578" style="62" width="13.66"/>
    <col collapsed="false" customWidth="true" hidden="false" outlineLevel="0" max="2592" min="2579" style="62" width="4.89"/>
    <col collapsed="false" customWidth="false" hidden="false" outlineLevel="0" max="2827" min="2593" style="62" width="8.89"/>
    <col collapsed="false" customWidth="true" hidden="false" outlineLevel="0" max="2828" min="2828" style="62" width="4.22"/>
    <col collapsed="false" customWidth="true" hidden="false" outlineLevel="0" max="2829" min="2829" style="62" width="25"/>
    <col collapsed="false" customWidth="true" hidden="false" outlineLevel="0" max="2830" min="2830" style="62" width="41.66"/>
    <col collapsed="false" customWidth="true" hidden="false" outlineLevel="0" max="2831" min="2831" style="62" width="19.66"/>
    <col collapsed="false" customWidth="true" hidden="false" outlineLevel="0" max="2832" min="2832" style="62" width="33.89"/>
    <col collapsed="false" customWidth="true" hidden="false" outlineLevel="0" max="2833" min="2833" style="62" width="25"/>
    <col collapsed="false" customWidth="true" hidden="false" outlineLevel="0" max="2834" min="2834" style="62" width="13.66"/>
    <col collapsed="false" customWidth="true" hidden="false" outlineLevel="0" max="2848" min="2835" style="62" width="4.89"/>
    <col collapsed="false" customWidth="false" hidden="false" outlineLevel="0" max="3083" min="2849" style="62" width="8.89"/>
    <col collapsed="false" customWidth="true" hidden="false" outlineLevel="0" max="3084" min="3084" style="62" width="4.22"/>
    <col collapsed="false" customWidth="true" hidden="false" outlineLevel="0" max="3085" min="3085" style="62" width="25"/>
    <col collapsed="false" customWidth="true" hidden="false" outlineLevel="0" max="3086" min="3086" style="62" width="41.66"/>
    <col collapsed="false" customWidth="true" hidden="false" outlineLevel="0" max="3087" min="3087" style="62" width="19.66"/>
    <col collapsed="false" customWidth="true" hidden="false" outlineLevel="0" max="3088" min="3088" style="62" width="33.89"/>
    <col collapsed="false" customWidth="true" hidden="false" outlineLevel="0" max="3089" min="3089" style="62" width="25"/>
    <col collapsed="false" customWidth="true" hidden="false" outlineLevel="0" max="3090" min="3090" style="62" width="13.66"/>
    <col collapsed="false" customWidth="true" hidden="false" outlineLevel="0" max="3104" min="3091" style="62" width="4.89"/>
    <col collapsed="false" customWidth="false" hidden="false" outlineLevel="0" max="3339" min="3105" style="62" width="8.89"/>
    <col collapsed="false" customWidth="true" hidden="false" outlineLevel="0" max="3340" min="3340" style="62" width="4.22"/>
    <col collapsed="false" customWidth="true" hidden="false" outlineLevel="0" max="3341" min="3341" style="62" width="25"/>
    <col collapsed="false" customWidth="true" hidden="false" outlineLevel="0" max="3342" min="3342" style="62" width="41.66"/>
    <col collapsed="false" customWidth="true" hidden="false" outlineLevel="0" max="3343" min="3343" style="62" width="19.66"/>
    <col collapsed="false" customWidth="true" hidden="false" outlineLevel="0" max="3344" min="3344" style="62" width="33.89"/>
    <col collapsed="false" customWidth="true" hidden="false" outlineLevel="0" max="3345" min="3345" style="62" width="25"/>
    <col collapsed="false" customWidth="true" hidden="false" outlineLevel="0" max="3346" min="3346" style="62" width="13.66"/>
    <col collapsed="false" customWidth="true" hidden="false" outlineLevel="0" max="3360" min="3347" style="62" width="4.89"/>
    <col collapsed="false" customWidth="false" hidden="false" outlineLevel="0" max="3595" min="3361" style="62" width="8.89"/>
    <col collapsed="false" customWidth="true" hidden="false" outlineLevel="0" max="3596" min="3596" style="62" width="4.22"/>
    <col collapsed="false" customWidth="true" hidden="false" outlineLevel="0" max="3597" min="3597" style="62" width="25"/>
    <col collapsed="false" customWidth="true" hidden="false" outlineLevel="0" max="3598" min="3598" style="62" width="41.66"/>
    <col collapsed="false" customWidth="true" hidden="false" outlineLevel="0" max="3599" min="3599" style="62" width="19.66"/>
    <col collapsed="false" customWidth="true" hidden="false" outlineLevel="0" max="3600" min="3600" style="62" width="33.89"/>
    <col collapsed="false" customWidth="true" hidden="false" outlineLevel="0" max="3601" min="3601" style="62" width="25"/>
    <col collapsed="false" customWidth="true" hidden="false" outlineLevel="0" max="3602" min="3602" style="62" width="13.66"/>
    <col collapsed="false" customWidth="true" hidden="false" outlineLevel="0" max="3616" min="3603" style="62" width="4.89"/>
    <col collapsed="false" customWidth="false" hidden="false" outlineLevel="0" max="3851" min="3617" style="62" width="8.89"/>
    <col collapsed="false" customWidth="true" hidden="false" outlineLevel="0" max="3852" min="3852" style="62" width="4.22"/>
    <col collapsed="false" customWidth="true" hidden="false" outlineLevel="0" max="3853" min="3853" style="62" width="25"/>
    <col collapsed="false" customWidth="true" hidden="false" outlineLevel="0" max="3854" min="3854" style="62" width="41.66"/>
    <col collapsed="false" customWidth="true" hidden="false" outlineLevel="0" max="3855" min="3855" style="62" width="19.66"/>
    <col collapsed="false" customWidth="true" hidden="false" outlineLevel="0" max="3856" min="3856" style="62" width="33.89"/>
    <col collapsed="false" customWidth="true" hidden="false" outlineLevel="0" max="3857" min="3857" style="62" width="25"/>
    <col collapsed="false" customWidth="true" hidden="false" outlineLevel="0" max="3858" min="3858" style="62" width="13.66"/>
    <col collapsed="false" customWidth="true" hidden="false" outlineLevel="0" max="3872" min="3859" style="62" width="4.89"/>
    <col collapsed="false" customWidth="false" hidden="false" outlineLevel="0" max="4107" min="3873" style="62" width="8.89"/>
    <col collapsed="false" customWidth="true" hidden="false" outlineLevel="0" max="4108" min="4108" style="62" width="4.22"/>
    <col collapsed="false" customWidth="true" hidden="false" outlineLevel="0" max="4109" min="4109" style="62" width="25"/>
    <col collapsed="false" customWidth="true" hidden="false" outlineLevel="0" max="4110" min="4110" style="62" width="41.66"/>
    <col collapsed="false" customWidth="true" hidden="false" outlineLevel="0" max="4111" min="4111" style="62" width="19.66"/>
    <col collapsed="false" customWidth="true" hidden="false" outlineLevel="0" max="4112" min="4112" style="62" width="33.89"/>
    <col collapsed="false" customWidth="true" hidden="false" outlineLevel="0" max="4113" min="4113" style="62" width="25"/>
    <col collapsed="false" customWidth="true" hidden="false" outlineLevel="0" max="4114" min="4114" style="62" width="13.66"/>
    <col collapsed="false" customWidth="true" hidden="false" outlineLevel="0" max="4128" min="4115" style="62" width="4.89"/>
    <col collapsed="false" customWidth="false" hidden="false" outlineLevel="0" max="4363" min="4129" style="62" width="8.89"/>
    <col collapsed="false" customWidth="true" hidden="false" outlineLevel="0" max="4364" min="4364" style="62" width="4.22"/>
    <col collapsed="false" customWidth="true" hidden="false" outlineLevel="0" max="4365" min="4365" style="62" width="25"/>
    <col collapsed="false" customWidth="true" hidden="false" outlineLevel="0" max="4366" min="4366" style="62" width="41.66"/>
    <col collapsed="false" customWidth="true" hidden="false" outlineLevel="0" max="4367" min="4367" style="62" width="19.66"/>
    <col collapsed="false" customWidth="true" hidden="false" outlineLevel="0" max="4368" min="4368" style="62" width="33.89"/>
    <col collapsed="false" customWidth="true" hidden="false" outlineLevel="0" max="4369" min="4369" style="62" width="25"/>
    <col collapsed="false" customWidth="true" hidden="false" outlineLevel="0" max="4370" min="4370" style="62" width="13.66"/>
    <col collapsed="false" customWidth="true" hidden="false" outlineLevel="0" max="4384" min="4371" style="62" width="4.89"/>
    <col collapsed="false" customWidth="false" hidden="false" outlineLevel="0" max="4619" min="4385" style="62" width="8.89"/>
    <col collapsed="false" customWidth="true" hidden="false" outlineLevel="0" max="4620" min="4620" style="62" width="4.22"/>
    <col collapsed="false" customWidth="true" hidden="false" outlineLevel="0" max="4621" min="4621" style="62" width="25"/>
    <col collapsed="false" customWidth="true" hidden="false" outlineLevel="0" max="4622" min="4622" style="62" width="41.66"/>
    <col collapsed="false" customWidth="true" hidden="false" outlineLevel="0" max="4623" min="4623" style="62" width="19.66"/>
    <col collapsed="false" customWidth="true" hidden="false" outlineLevel="0" max="4624" min="4624" style="62" width="33.89"/>
    <col collapsed="false" customWidth="true" hidden="false" outlineLevel="0" max="4625" min="4625" style="62" width="25"/>
    <col collapsed="false" customWidth="true" hidden="false" outlineLevel="0" max="4626" min="4626" style="62" width="13.66"/>
    <col collapsed="false" customWidth="true" hidden="false" outlineLevel="0" max="4640" min="4627" style="62" width="4.89"/>
    <col collapsed="false" customWidth="false" hidden="false" outlineLevel="0" max="4875" min="4641" style="62" width="8.89"/>
    <col collapsed="false" customWidth="true" hidden="false" outlineLevel="0" max="4876" min="4876" style="62" width="4.22"/>
    <col collapsed="false" customWidth="true" hidden="false" outlineLevel="0" max="4877" min="4877" style="62" width="25"/>
    <col collapsed="false" customWidth="true" hidden="false" outlineLevel="0" max="4878" min="4878" style="62" width="41.66"/>
    <col collapsed="false" customWidth="true" hidden="false" outlineLevel="0" max="4879" min="4879" style="62" width="19.66"/>
    <col collapsed="false" customWidth="true" hidden="false" outlineLevel="0" max="4880" min="4880" style="62" width="33.89"/>
    <col collapsed="false" customWidth="true" hidden="false" outlineLevel="0" max="4881" min="4881" style="62" width="25"/>
    <col collapsed="false" customWidth="true" hidden="false" outlineLevel="0" max="4882" min="4882" style="62" width="13.66"/>
    <col collapsed="false" customWidth="true" hidden="false" outlineLevel="0" max="4896" min="4883" style="62" width="4.89"/>
    <col collapsed="false" customWidth="false" hidden="false" outlineLevel="0" max="5131" min="4897" style="62" width="8.89"/>
    <col collapsed="false" customWidth="true" hidden="false" outlineLevel="0" max="5132" min="5132" style="62" width="4.22"/>
    <col collapsed="false" customWidth="true" hidden="false" outlineLevel="0" max="5133" min="5133" style="62" width="25"/>
    <col collapsed="false" customWidth="true" hidden="false" outlineLevel="0" max="5134" min="5134" style="62" width="41.66"/>
    <col collapsed="false" customWidth="true" hidden="false" outlineLevel="0" max="5135" min="5135" style="62" width="19.66"/>
    <col collapsed="false" customWidth="true" hidden="false" outlineLevel="0" max="5136" min="5136" style="62" width="33.89"/>
    <col collapsed="false" customWidth="true" hidden="false" outlineLevel="0" max="5137" min="5137" style="62" width="25"/>
    <col collapsed="false" customWidth="true" hidden="false" outlineLevel="0" max="5138" min="5138" style="62" width="13.66"/>
    <col collapsed="false" customWidth="true" hidden="false" outlineLevel="0" max="5152" min="5139" style="62" width="4.89"/>
    <col collapsed="false" customWidth="false" hidden="false" outlineLevel="0" max="5387" min="5153" style="62" width="8.89"/>
    <col collapsed="false" customWidth="true" hidden="false" outlineLevel="0" max="5388" min="5388" style="62" width="4.22"/>
    <col collapsed="false" customWidth="true" hidden="false" outlineLevel="0" max="5389" min="5389" style="62" width="25"/>
    <col collapsed="false" customWidth="true" hidden="false" outlineLevel="0" max="5390" min="5390" style="62" width="41.66"/>
    <col collapsed="false" customWidth="true" hidden="false" outlineLevel="0" max="5391" min="5391" style="62" width="19.66"/>
    <col collapsed="false" customWidth="true" hidden="false" outlineLevel="0" max="5392" min="5392" style="62" width="33.89"/>
    <col collapsed="false" customWidth="true" hidden="false" outlineLevel="0" max="5393" min="5393" style="62" width="25"/>
    <col collapsed="false" customWidth="true" hidden="false" outlineLevel="0" max="5394" min="5394" style="62" width="13.66"/>
    <col collapsed="false" customWidth="true" hidden="false" outlineLevel="0" max="5408" min="5395" style="62" width="4.89"/>
    <col collapsed="false" customWidth="false" hidden="false" outlineLevel="0" max="5643" min="5409" style="62" width="8.89"/>
    <col collapsed="false" customWidth="true" hidden="false" outlineLevel="0" max="5644" min="5644" style="62" width="4.22"/>
    <col collapsed="false" customWidth="true" hidden="false" outlineLevel="0" max="5645" min="5645" style="62" width="25"/>
    <col collapsed="false" customWidth="true" hidden="false" outlineLevel="0" max="5646" min="5646" style="62" width="41.66"/>
    <col collapsed="false" customWidth="true" hidden="false" outlineLevel="0" max="5647" min="5647" style="62" width="19.66"/>
    <col collapsed="false" customWidth="true" hidden="false" outlineLevel="0" max="5648" min="5648" style="62" width="33.89"/>
    <col collapsed="false" customWidth="true" hidden="false" outlineLevel="0" max="5649" min="5649" style="62" width="25"/>
    <col collapsed="false" customWidth="true" hidden="false" outlineLevel="0" max="5650" min="5650" style="62" width="13.66"/>
    <col collapsed="false" customWidth="true" hidden="false" outlineLevel="0" max="5664" min="5651" style="62" width="4.89"/>
    <col collapsed="false" customWidth="false" hidden="false" outlineLevel="0" max="5899" min="5665" style="62" width="8.89"/>
    <col collapsed="false" customWidth="true" hidden="false" outlineLevel="0" max="5900" min="5900" style="62" width="4.22"/>
    <col collapsed="false" customWidth="true" hidden="false" outlineLevel="0" max="5901" min="5901" style="62" width="25"/>
    <col collapsed="false" customWidth="true" hidden="false" outlineLevel="0" max="5902" min="5902" style="62" width="41.66"/>
    <col collapsed="false" customWidth="true" hidden="false" outlineLevel="0" max="5903" min="5903" style="62" width="19.66"/>
    <col collapsed="false" customWidth="true" hidden="false" outlineLevel="0" max="5904" min="5904" style="62" width="33.89"/>
    <col collapsed="false" customWidth="true" hidden="false" outlineLevel="0" max="5905" min="5905" style="62" width="25"/>
    <col collapsed="false" customWidth="true" hidden="false" outlineLevel="0" max="5906" min="5906" style="62" width="13.66"/>
    <col collapsed="false" customWidth="true" hidden="false" outlineLevel="0" max="5920" min="5907" style="62" width="4.89"/>
    <col collapsed="false" customWidth="false" hidden="false" outlineLevel="0" max="6155" min="5921" style="62" width="8.89"/>
    <col collapsed="false" customWidth="true" hidden="false" outlineLevel="0" max="6156" min="6156" style="62" width="4.22"/>
    <col collapsed="false" customWidth="true" hidden="false" outlineLevel="0" max="6157" min="6157" style="62" width="25"/>
    <col collapsed="false" customWidth="true" hidden="false" outlineLevel="0" max="6158" min="6158" style="62" width="41.66"/>
    <col collapsed="false" customWidth="true" hidden="false" outlineLevel="0" max="6159" min="6159" style="62" width="19.66"/>
    <col collapsed="false" customWidth="true" hidden="false" outlineLevel="0" max="6160" min="6160" style="62" width="33.89"/>
    <col collapsed="false" customWidth="true" hidden="false" outlineLevel="0" max="6161" min="6161" style="62" width="25"/>
    <col collapsed="false" customWidth="true" hidden="false" outlineLevel="0" max="6162" min="6162" style="62" width="13.66"/>
    <col collapsed="false" customWidth="true" hidden="false" outlineLevel="0" max="6176" min="6163" style="62" width="4.89"/>
    <col collapsed="false" customWidth="false" hidden="false" outlineLevel="0" max="6411" min="6177" style="62" width="8.89"/>
    <col collapsed="false" customWidth="true" hidden="false" outlineLevel="0" max="6412" min="6412" style="62" width="4.22"/>
    <col collapsed="false" customWidth="true" hidden="false" outlineLevel="0" max="6413" min="6413" style="62" width="25"/>
    <col collapsed="false" customWidth="true" hidden="false" outlineLevel="0" max="6414" min="6414" style="62" width="41.66"/>
    <col collapsed="false" customWidth="true" hidden="false" outlineLevel="0" max="6415" min="6415" style="62" width="19.66"/>
    <col collapsed="false" customWidth="true" hidden="false" outlineLevel="0" max="6416" min="6416" style="62" width="33.89"/>
    <col collapsed="false" customWidth="true" hidden="false" outlineLevel="0" max="6417" min="6417" style="62" width="25"/>
    <col collapsed="false" customWidth="true" hidden="false" outlineLevel="0" max="6418" min="6418" style="62" width="13.66"/>
    <col collapsed="false" customWidth="true" hidden="false" outlineLevel="0" max="6432" min="6419" style="62" width="4.89"/>
    <col collapsed="false" customWidth="false" hidden="false" outlineLevel="0" max="6667" min="6433" style="62" width="8.89"/>
    <col collapsed="false" customWidth="true" hidden="false" outlineLevel="0" max="6668" min="6668" style="62" width="4.22"/>
    <col collapsed="false" customWidth="true" hidden="false" outlineLevel="0" max="6669" min="6669" style="62" width="25"/>
    <col collapsed="false" customWidth="true" hidden="false" outlineLevel="0" max="6670" min="6670" style="62" width="41.66"/>
    <col collapsed="false" customWidth="true" hidden="false" outlineLevel="0" max="6671" min="6671" style="62" width="19.66"/>
    <col collapsed="false" customWidth="true" hidden="false" outlineLevel="0" max="6672" min="6672" style="62" width="33.89"/>
    <col collapsed="false" customWidth="true" hidden="false" outlineLevel="0" max="6673" min="6673" style="62" width="25"/>
    <col collapsed="false" customWidth="true" hidden="false" outlineLevel="0" max="6674" min="6674" style="62" width="13.66"/>
    <col collapsed="false" customWidth="true" hidden="false" outlineLevel="0" max="6688" min="6675" style="62" width="4.89"/>
    <col collapsed="false" customWidth="false" hidden="false" outlineLevel="0" max="6923" min="6689" style="62" width="8.89"/>
    <col collapsed="false" customWidth="true" hidden="false" outlineLevel="0" max="6924" min="6924" style="62" width="4.22"/>
    <col collapsed="false" customWidth="true" hidden="false" outlineLevel="0" max="6925" min="6925" style="62" width="25"/>
    <col collapsed="false" customWidth="true" hidden="false" outlineLevel="0" max="6926" min="6926" style="62" width="41.66"/>
    <col collapsed="false" customWidth="true" hidden="false" outlineLevel="0" max="6927" min="6927" style="62" width="19.66"/>
    <col collapsed="false" customWidth="true" hidden="false" outlineLevel="0" max="6928" min="6928" style="62" width="33.89"/>
    <col collapsed="false" customWidth="true" hidden="false" outlineLevel="0" max="6929" min="6929" style="62" width="25"/>
    <col collapsed="false" customWidth="true" hidden="false" outlineLevel="0" max="6930" min="6930" style="62" width="13.66"/>
    <col collapsed="false" customWidth="true" hidden="false" outlineLevel="0" max="6944" min="6931" style="62" width="4.89"/>
    <col collapsed="false" customWidth="false" hidden="false" outlineLevel="0" max="7179" min="6945" style="62" width="8.89"/>
    <col collapsed="false" customWidth="true" hidden="false" outlineLevel="0" max="7180" min="7180" style="62" width="4.22"/>
    <col collapsed="false" customWidth="true" hidden="false" outlineLevel="0" max="7181" min="7181" style="62" width="25"/>
    <col collapsed="false" customWidth="true" hidden="false" outlineLevel="0" max="7182" min="7182" style="62" width="41.66"/>
    <col collapsed="false" customWidth="true" hidden="false" outlineLevel="0" max="7183" min="7183" style="62" width="19.66"/>
    <col collapsed="false" customWidth="true" hidden="false" outlineLevel="0" max="7184" min="7184" style="62" width="33.89"/>
    <col collapsed="false" customWidth="true" hidden="false" outlineLevel="0" max="7185" min="7185" style="62" width="25"/>
    <col collapsed="false" customWidth="true" hidden="false" outlineLevel="0" max="7186" min="7186" style="62" width="13.66"/>
    <col collapsed="false" customWidth="true" hidden="false" outlineLevel="0" max="7200" min="7187" style="62" width="4.89"/>
    <col collapsed="false" customWidth="false" hidden="false" outlineLevel="0" max="7435" min="7201" style="62" width="8.89"/>
    <col collapsed="false" customWidth="true" hidden="false" outlineLevel="0" max="7436" min="7436" style="62" width="4.22"/>
    <col collapsed="false" customWidth="true" hidden="false" outlineLevel="0" max="7437" min="7437" style="62" width="25"/>
    <col collapsed="false" customWidth="true" hidden="false" outlineLevel="0" max="7438" min="7438" style="62" width="41.66"/>
    <col collapsed="false" customWidth="true" hidden="false" outlineLevel="0" max="7439" min="7439" style="62" width="19.66"/>
    <col collapsed="false" customWidth="true" hidden="false" outlineLevel="0" max="7440" min="7440" style="62" width="33.89"/>
    <col collapsed="false" customWidth="true" hidden="false" outlineLevel="0" max="7441" min="7441" style="62" width="25"/>
    <col collapsed="false" customWidth="true" hidden="false" outlineLevel="0" max="7442" min="7442" style="62" width="13.66"/>
    <col collapsed="false" customWidth="true" hidden="false" outlineLevel="0" max="7456" min="7443" style="62" width="4.89"/>
    <col collapsed="false" customWidth="false" hidden="false" outlineLevel="0" max="7691" min="7457" style="62" width="8.89"/>
    <col collapsed="false" customWidth="true" hidden="false" outlineLevel="0" max="7692" min="7692" style="62" width="4.22"/>
    <col collapsed="false" customWidth="true" hidden="false" outlineLevel="0" max="7693" min="7693" style="62" width="25"/>
    <col collapsed="false" customWidth="true" hidden="false" outlineLevel="0" max="7694" min="7694" style="62" width="41.66"/>
    <col collapsed="false" customWidth="true" hidden="false" outlineLevel="0" max="7695" min="7695" style="62" width="19.66"/>
    <col collapsed="false" customWidth="true" hidden="false" outlineLevel="0" max="7696" min="7696" style="62" width="33.89"/>
    <col collapsed="false" customWidth="true" hidden="false" outlineLevel="0" max="7697" min="7697" style="62" width="25"/>
    <col collapsed="false" customWidth="true" hidden="false" outlineLevel="0" max="7698" min="7698" style="62" width="13.66"/>
    <col collapsed="false" customWidth="true" hidden="false" outlineLevel="0" max="7712" min="7699" style="62" width="4.89"/>
    <col collapsed="false" customWidth="false" hidden="false" outlineLevel="0" max="7947" min="7713" style="62" width="8.89"/>
    <col collapsed="false" customWidth="true" hidden="false" outlineLevel="0" max="7948" min="7948" style="62" width="4.22"/>
    <col collapsed="false" customWidth="true" hidden="false" outlineLevel="0" max="7949" min="7949" style="62" width="25"/>
    <col collapsed="false" customWidth="true" hidden="false" outlineLevel="0" max="7950" min="7950" style="62" width="41.66"/>
    <col collapsed="false" customWidth="true" hidden="false" outlineLevel="0" max="7951" min="7951" style="62" width="19.66"/>
    <col collapsed="false" customWidth="true" hidden="false" outlineLevel="0" max="7952" min="7952" style="62" width="33.89"/>
    <col collapsed="false" customWidth="true" hidden="false" outlineLevel="0" max="7953" min="7953" style="62" width="25"/>
    <col collapsed="false" customWidth="true" hidden="false" outlineLevel="0" max="7954" min="7954" style="62" width="13.66"/>
    <col collapsed="false" customWidth="true" hidden="false" outlineLevel="0" max="7968" min="7955" style="62" width="4.89"/>
    <col collapsed="false" customWidth="false" hidden="false" outlineLevel="0" max="8203" min="7969" style="62" width="8.89"/>
    <col collapsed="false" customWidth="true" hidden="false" outlineLevel="0" max="8204" min="8204" style="62" width="4.22"/>
    <col collapsed="false" customWidth="true" hidden="false" outlineLevel="0" max="8205" min="8205" style="62" width="25"/>
    <col collapsed="false" customWidth="true" hidden="false" outlineLevel="0" max="8206" min="8206" style="62" width="41.66"/>
    <col collapsed="false" customWidth="true" hidden="false" outlineLevel="0" max="8207" min="8207" style="62" width="19.66"/>
    <col collapsed="false" customWidth="true" hidden="false" outlineLevel="0" max="8208" min="8208" style="62" width="33.89"/>
    <col collapsed="false" customWidth="true" hidden="false" outlineLevel="0" max="8209" min="8209" style="62" width="25"/>
    <col collapsed="false" customWidth="true" hidden="false" outlineLevel="0" max="8210" min="8210" style="62" width="13.66"/>
    <col collapsed="false" customWidth="true" hidden="false" outlineLevel="0" max="8224" min="8211" style="62" width="4.89"/>
    <col collapsed="false" customWidth="false" hidden="false" outlineLevel="0" max="8459" min="8225" style="62" width="8.89"/>
    <col collapsed="false" customWidth="true" hidden="false" outlineLevel="0" max="8460" min="8460" style="62" width="4.22"/>
    <col collapsed="false" customWidth="true" hidden="false" outlineLevel="0" max="8461" min="8461" style="62" width="25"/>
    <col collapsed="false" customWidth="true" hidden="false" outlineLevel="0" max="8462" min="8462" style="62" width="41.66"/>
    <col collapsed="false" customWidth="true" hidden="false" outlineLevel="0" max="8463" min="8463" style="62" width="19.66"/>
    <col collapsed="false" customWidth="true" hidden="false" outlineLevel="0" max="8464" min="8464" style="62" width="33.89"/>
    <col collapsed="false" customWidth="true" hidden="false" outlineLevel="0" max="8465" min="8465" style="62" width="25"/>
    <col collapsed="false" customWidth="true" hidden="false" outlineLevel="0" max="8466" min="8466" style="62" width="13.66"/>
    <col collapsed="false" customWidth="true" hidden="false" outlineLevel="0" max="8480" min="8467" style="62" width="4.89"/>
    <col collapsed="false" customWidth="false" hidden="false" outlineLevel="0" max="8715" min="8481" style="62" width="8.89"/>
    <col collapsed="false" customWidth="true" hidden="false" outlineLevel="0" max="8716" min="8716" style="62" width="4.22"/>
    <col collapsed="false" customWidth="true" hidden="false" outlineLevel="0" max="8717" min="8717" style="62" width="25"/>
    <col collapsed="false" customWidth="true" hidden="false" outlineLevel="0" max="8718" min="8718" style="62" width="41.66"/>
    <col collapsed="false" customWidth="true" hidden="false" outlineLevel="0" max="8719" min="8719" style="62" width="19.66"/>
    <col collapsed="false" customWidth="true" hidden="false" outlineLevel="0" max="8720" min="8720" style="62" width="33.89"/>
    <col collapsed="false" customWidth="true" hidden="false" outlineLevel="0" max="8721" min="8721" style="62" width="25"/>
    <col collapsed="false" customWidth="true" hidden="false" outlineLevel="0" max="8722" min="8722" style="62" width="13.66"/>
    <col collapsed="false" customWidth="true" hidden="false" outlineLevel="0" max="8736" min="8723" style="62" width="4.89"/>
    <col collapsed="false" customWidth="false" hidden="false" outlineLevel="0" max="8971" min="8737" style="62" width="8.89"/>
    <col collapsed="false" customWidth="true" hidden="false" outlineLevel="0" max="8972" min="8972" style="62" width="4.22"/>
    <col collapsed="false" customWidth="true" hidden="false" outlineLevel="0" max="8973" min="8973" style="62" width="25"/>
    <col collapsed="false" customWidth="true" hidden="false" outlineLevel="0" max="8974" min="8974" style="62" width="41.66"/>
    <col collapsed="false" customWidth="true" hidden="false" outlineLevel="0" max="8975" min="8975" style="62" width="19.66"/>
    <col collapsed="false" customWidth="true" hidden="false" outlineLevel="0" max="8976" min="8976" style="62" width="33.89"/>
    <col collapsed="false" customWidth="true" hidden="false" outlineLevel="0" max="8977" min="8977" style="62" width="25"/>
    <col collapsed="false" customWidth="true" hidden="false" outlineLevel="0" max="8978" min="8978" style="62" width="13.66"/>
    <col collapsed="false" customWidth="true" hidden="false" outlineLevel="0" max="8992" min="8979" style="62" width="4.89"/>
    <col collapsed="false" customWidth="false" hidden="false" outlineLevel="0" max="9227" min="8993" style="62" width="8.89"/>
    <col collapsed="false" customWidth="true" hidden="false" outlineLevel="0" max="9228" min="9228" style="62" width="4.22"/>
    <col collapsed="false" customWidth="true" hidden="false" outlineLevel="0" max="9229" min="9229" style="62" width="25"/>
    <col collapsed="false" customWidth="true" hidden="false" outlineLevel="0" max="9230" min="9230" style="62" width="41.66"/>
    <col collapsed="false" customWidth="true" hidden="false" outlineLevel="0" max="9231" min="9231" style="62" width="19.66"/>
    <col collapsed="false" customWidth="true" hidden="false" outlineLevel="0" max="9232" min="9232" style="62" width="33.89"/>
    <col collapsed="false" customWidth="true" hidden="false" outlineLevel="0" max="9233" min="9233" style="62" width="25"/>
    <col collapsed="false" customWidth="true" hidden="false" outlineLevel="0" max="9234" min="9234" style="62" width="13.66"/>
    <col collapsed="false" customWidth="true" hidden="false" outlineLevel="0" max="9248" min="9235" style="62" width="4.89"/>
    <col collapsed="false" customWidth="false" hidden="false" outlineLevel="0" max="9483" min="9249" style="62" width="8.89"/>
    <col collapsed="false" customWidth="true" hidden="false" outlineLevel="0" max="9484" min="9484" style="62" width="4.22"/>
    <col collapsed="false" customWidth="true" hidden="false" outlineLevel="0" max="9485" min="9485" style="62" width="25"/>
    <col collapsed="false" customWidth="true" hidden="false" outlineLevel="0" max="9486" min="9486" style="62" width="41.66"/>
    <col collapsed="false" customWidth="true" hidden="false" outlineLevel="0" max="9487" min="9487" style="62" width="19.66"/>
    <col collapsed="false" customWidth="true" hidden="false" outlineLevel="0" max="9488" min="9488" style="62" width="33.89"/>
    <col collapsed="false" customWidth="true" hidden="false" outlineLevel="0" max="9489" min="9489" style="62" width="25"/>
    <col collapsed="false" customWidth="true" hidden="false" outlineLevel="0" max="9490" min="9490" style="62" width="13.66"/>
    <col collapsed="false" customWidth="true" hidden="false" outlineLevel="0" max="9504" min="9491" style="62" width="4.89"/>
    <col collapsed="false" customWidth="false" hidden="false" outlineLevel="0" max="9739" min="9505" style="62" width="8.89"/>
    <col collapsed="false" customWidth="true" hidden="false" outlineLevel="0" max="9740" min="9740" style="62" width="4.22"/>
    <col collapsed="false" customWidth="true" hidden="false" outlineLevel="0" max="9741" min="9741" style="62" width="25"/>
    <col collapsed="false" customWidth="true" hidden="false" outlineLevel="0" max="9742" min="9742" style="62" width="41.66"/>
    <col collapsed="false" customWidth="true" hidden="false" outlineLevel="0" max="9743" min="9743" style="62" width="19.66"/>
    <col collapsed="false" customWidth="true" hidden="false" outlineLevel="0" max="9744" min="9744" style="62" width="33.89"/>
    <col collapsed="false" customWidth="true" hidden="false" outlineLevel="0" max="9745" min="9745" style="62" width="25"/>
    <col collapsed="false" customWidth="true" hidden="false" outlineLevel="0" max="9746" min="9746" style="62" width="13.66"/>
    <col collapsed="false" customWidth="true" hidden="false" outlineLevel="0" max="9760" min="9747" style="62" width="4.89"/>
    <col collapsed="false" customWidth="false" hidden="false" outlineLevel="0" max="9995" min="9761" style="62" width="8.89"/>
    <col collapsed="false" customWidth="true" hidden="false" outlineLevel="0" max="9996" min="9996" style="62" width="4.22"/>
    <col collapsed="false" customWidth="true" hidden="false" outlineLevel="0" max="9997" min="9997" style="62" width="25"/>
    <col collapsed="false" customWidth="true" hidden="false" outlineLevel="0" max="9998" min="9998" style="62" width="41.66"/>
    <col collapsed="false" customWidth="true" hidden="false" outlineLevel="0" max="9999" min="9999" style="62" width="19.66"/>
    <col collapsed="false" customWidth="true" hidden="false" outlineLevel="0" max="10000" min="10000" style="62" width="33.89"/>
    <col collapsed="false" customWidth="true" hidden="false" outlineLevel="0" max="10001" min="10001" style="62" width="25"/>
    <col collapsed="false" customWidth="true" hidden="false" outlineLevel="0" max="10002" min="10002" style="62" width="13.66"/>
    <col collapsed="false" customWidth="true" hidden="false" outlineLevel="0" max="10016" min="10003" style="62" width="4.89"/>
    <col collapsed="false" customWidth="false" hidden="false" outlineLevel="0" max="10251" min="10017" style="62" width="8.89"/>
    <col collapsed="false" customWidth="true" hidden="false" outlineLevel="0" max="10252" min="10252" style="62" width="4.22"/>
    <col collapsed="false" customWidth="true" hidden="false" outlineLevel="0" max="10253" min="10253" style="62" width="25"/>
    <col collapsed="false" customWidth="true" hidden="false" outlineLevel="0" max="10254" min="10254" style="62" width="41.66"/>
    <col collapsed="false" customWidth="true" hidden="false" outlineLevel="0" max="10255" min="10255" style="62" width="19.66"/>
    <col collapsed="false" customWidth="true" hidden="false" outlineLevel="0" max="10256" min="10256" style="62" width="33.89"/>
    <col collapsed="false" customWidth="true" hidden="false" outlineLevel="0" max="10257" min="10257" style="62" width="25"/>
    <col collapsed="false" customWidth="true" hidden="false" outlineLevel="0" max="10258" min="10258" style="62" width="13.66"/>
    <col collapsed="false" customWidth="true" hidden="false" outlineLevel="0" max="10272" min="10259" style="62" width="4.89"/>
    <col collapsed="false" customWidth="false" hidden="false" outlineLevel="0" max="10507" min="10273" style="62" width="8.89"/>
    <col collapsed="false" customWidth="true" hidden="false" outlineLevel="0" max="10508" min="10508" style="62" width="4.22"/>
    <col collapsed="false" customWidth="true" hidden="false" outlineLevel="0" max="10509" min="10509" style="62" width="25"/>
    <col collapsed="false" customWidth="true" hidden="false" outlineLevel="0" max="10510" min="10510" style="62" width="41.66"/>
    <col collapsed="false" customWidth="true" hidden="false" outlineLevel="0" max="10511" min="10511" style="62" width="19.66"/>
    <col collapsed="false" customWidth="true" hidden="false" outlineLevel="0" max="10512" min="10512" style="62" width="33.89"/>
    <col collapsed="false" customWidth="true" hidden="false" outlineLevel="0" max="10513" min="10513" style="62" width="25"/>
    <col collapsed="false" customWidth="true" hidden="false" outlineLevel="0" max="10514" min="10514" style="62" width="13.66"/>
    <col collapsed="false" customWidth="true" hidden="false" outlineLevel="0" max="10528" min="10515" style="62" width="4.89"/>
    <col collapsed="false" customWidth="false" hidden="false" outlineLevel="0" max="10763" min="10529" style="62" width="8.89"/>
    <col collapsed="false" customWidth="true" hidden="false" outlineLevel="0" max="10764" min="10764" style="62" width="4.22"/>
    <col collapsed="false" customWidth="true" hidden="false" outlineLevel="0" max="10765" min="10765" style="62" width="25"/>
    <col collapsed="false" customWidth="true" hidden="false" outlineLevel="0" max="10766" min="10766" style="62" width="41.66"/>
    <col collapsed="false" customWidth="true" hidden="false" outlineLevel="0" max="10767" min="10767" style="62" width="19.66"/>
    <col collapsed="false" customWidth="true" hidden="false" outlineLevel="0" max="10768" min="10768" style="62" width="33.89"/>
    <col collapsed="false" customWidth="true" hidden="false" outlineLevel="0" max="10769" min="10769" style="62" width="25"/>
    <col collapsed="false" customWidth="true" hidden="false" outlineLevel="0" max="10770" min="10770" style="62" width="13.66"/>
    <col collapsed="false" customWidth="true" hidden="false" outlineLevel="0" max="10784" min="10771" style="62" width="4.89"/>
    <col collapsed="false" customWidth="false" hidden="false" outlineLevel="0" max="11019" min="10785" style="62" width="8.89"/>
    <col collapsed="false" customWidth="true" hidden="false" outlineLevel="0" max="11020" min="11020" style="62" width="4.22"/>
    <col collapsed="false" customWidth="true" hidden="false" outlineLevel="0" max="11021" min="11021" style="62" width="25"/>
    <col collapsed="false" customWidth="true" hidden="false" outlineLevel="0" max="11022" min="11022" style="62" width="41.66"/>
    <col collapsed="false" customWidth="true" hidden="false" outlineLevel="0" max="11023" min="11023" style="62" width="19.66"/>
    <col collapsed="false" customWidth="true" hidden="false" outlineLevel="0" max="11024" min="11024" style="62" width="33.89"/>
    <col collapsed="false" customWidth="true" hidden="false" outlineLevel="0" max="11025" min="11025" style="62" width="25"/>
    <col collapsed="false" customWidth="true" hidden="false" outlineLevel="0" max="11026" min="11026" style="62" width="13.66"/>
    <col collapsed="false" customWidth="true" hidden="false" outlineLevel="0" max="11040" min="11027" style="62" width="4.89"/>
    <col collapsed="false" customWidth="false" hidden="false" outlineLevel="0" max="11275" min="11041" style="62" width="8.89"/>
    <col collapsed="false" customWidth="true" hidden="false" outlineLevel="0" max="11276" min="11276" style="62" width="4.22"/>
    <col collapsed="false" customWidth="true" hidden="false" outlineLevel="0" max="11277" min="11277" style="62" width="25"/>
    <col collapsed="false" customWidth="true" hidden="false" outlineLevel="0" max="11278" min="11278" style="62" width="41.66"/>
    <col collapsed="false" customWidth="true" hidden="false" outlineLevel="0" max="11279" min="11279" style="62" width="19.66"/>
    <col collapsed="false" customWidth="true" hidden="false" outlineLevel="0" max="11280" min="11280" style="62" width="33.89"/>
    <col collapsed="false" customWidth="true" hidden="false" outlineLevel="0" max="11281" min="11281" style="62" width="25"/>
    <col collapsed="false" customWidth="true" hidden="false" outlineLevel="0" max="11282" min="11282" style="62" width="13.66"/>
    <col collapsed="false" customWidth="true" hidden="false" outlineLevel="0" max="11296" min="11283" style="62" width="4.89"/>
    <col collapsed="false" customWidth="false" hidden="false" outlineLevel="0" max="11531" min="11297" style="62" width="8.89"/>
    <col collapsed="false" customWidth="true" hidden="false" outlineLevel="0" max="11532" min="11532" style="62" width="4.22"/>
    <col collapsed="false" customWidth="true" hidden="false" outlineLevel="0" max="11533" min="11533" style="62" width="25"/>
    <col collapsed="false" customWidth="true" hidden="false" outlineLevel="0" max="11534" min="11534" style="62" width="41.66"/>
    <col collapsed="false" customWidth="true" hidden="false" outlineLevel="0" max="11535" min="11535" style="62" width="19.66"/>
    <col collapsed="false" customWidth="true" hidden="false" outlineLevel="0" max="11536" min="11536" style="62" width="33.89"/>
    <col collapsed="false" customWidth="true" hidden="false" outlineLevel="0" max="11537" min="11537" style="62" width="25"/>
    <col collapsed="false" customWidth="true" hidden="false" outlineLevel="0" max="11538" min="11538" style="62" width="13.66"/>
    <col collapsed="false" customWidth="true" hidden="false" outlineLevel="0" max="11552" min="11539" style="62" width="4.89"/>
    <col collapsed="false" customWidth="false" hidden="false" outlineLevel="0" max="11787" min="11553" style="62" width="8.89"/>
    <col collapsed="false" customWidth="true" hidden="false" outlineLevel="0" max="11788" min="11788" style="62" width="4.22"/>
    <col collapsed="false" customWidth="true" hidden="false" outlineLevel="0" max="11789" min="11789" style="62" width="25"/>
    <col collapsed="false" customWidth="true" hidden="false" outlineLevel="0" max="11790" min="11790" style="62" width="41.66"/>
    <col collapsed="false" customWidth="true" hidden="false" outlineLevel="0" max="11791" min="11791" style="62" width="19.66"/>
    <col collapsed="false" customWidth="true" hidden="false" outlineLevel="0" max="11792" min="11792" style="62" width="33.89"/>
    <col collapsed="false" customWidth="true" hidden="false" outlineLevel="0" max="11793" min="11793" style="62" width="25"/>
    <col collapsed="false" customWidth="true" hidden="false" outlineLevel="0" max="11794" min="11794" style="62" width="13.66"/>
    <col collapsed="false" customWidth="true" hidden="false" outlineLevel="0" max="11808" min="11795" style="62" width="4.89"/>
    <col collapsed="false" customWidth="false" hidden="false" outlineLevel="0" max="12043" min="11809" style="62" width="8.89"/>
    <col collapsed="false" customWidth="true" hidden="false" outlineLevel="0" max="12044" min="12044" style="62" width="4.22"/>
    <col collapsed="false" customWidth="true" hidden="false" outlineLevel="0" max="12045" min="12045" style="62" width="25"/>
    <col collapsed="false" customWidth="true" hidden="false" outlineLevel="0" max="12046" min="12046" style="62" width="41.66"/>
    <col collapsed="false" customWidth="true" hidden="false" outlineLevel="0" max="12047" min="12047" style="62" width="19.66"/>
    <col collapsed="false" customWidth="true" hidden="false" outlineLevel="0" max="12048" min="12048" style="62" width="33.89"/>
    <col collapsed="false" customWidth="true" hidden="false" outlineLevel="0" max="12049" min="12049" style="62" width="25"/>
    <col collapsed="false" customWidth="true" hidden="false" outlineLevel="0" max="12050" min="12050" style="62" width="13.66"/>
    <col collapsed="false" customWidth="true" hidden="false" outlineLevel="0" max="12064" min="12051" style="62" width="4.89"/>
    <col collapsed="false" customWidth="false" hidden="false" outlineLevel="0" max="12299" min="12065" style="62" width="8.89"/>
    <col collapsed="false" customWidth="true" hidden="false" outlineLevel="0" max="12300" min="12300" style="62" width="4.22"/>
    <col collapsed="false" customWidth="true" hidden="false" outlineLevel="0" max="12301" min="12301" style="62" width="25"/>
    <col collapsed="false" customWidth="true" hidden="false" outlineLevel="0" max="12302" min="12302" style="62" width="41.66"/>
    <col collapsed="false" customWidth="true" hidden="false" outlineLevel="0" max="12303" min="12303" style="62" width="19.66"/>
    <col collapsed="false" customWidth="true" hidden="false" outlineLevel="0" max="12304" min="12304" style="62" width="33.89"/>
    <col collapsed="false" customWidth="true" hidden="false" outlineLevel="0" max="12305" min="12305" style="62" width="25"/>
    <col collapsed="false" customWidth="true" hidden="false" outlineLevel="0" max="12306" min="12306" style="62" width="13.66"/>
    <col collapsed="false" customWidth="true" hidden="false" outlineLevel="0" max="12320" min="12307" style="62" width="4.89"/>
    <col collapsed="false" customWidth="false" hidden="false" outlineLevel="0" max="12555" min="12321" style="62" width="8.89"/>
    <col collapsed="false" customWidth="true" hidden="false" outlineLevel="0" max="12556" min="12556" style="62" width="4.22"/>
    <col collapsed="false" customWidth="true" hidden="false" outlineLevel="0" max="12557" min="12557" style="62" width="25"/>
    <col collapsed="false" customWidth="true" hidden="false" outlineLevel="0" max="12558" min="12558" style="62" width="41.66"/>
    <col collapsed="false" customWidth="true" hidden="false" outlineLevel="0" max="12559" min="12559" style="62" width="19.66"/>
    <col collapsed="false" customWidth="true" hidden="false" outlineLevel="0" max="12560" min="12560" style="62" width="33.89"/>
    <col collapsed="false" customWidth="true" hidden="false" outlineLevel="0" max="12561" min="12561" style="62" width="25"/>
    <col collapsed="false" customWidth="true" hidden="false" outlineLevel="0" max="12562" min="12562" style="62" width="13.66"/>
    <col collapsed="false" customWidth="true" hidden="false" outlineLevel="0" max="12576" min="12563" style="62" width="4.89"/>
    <col collapsed="false" customWidth="false" hidden="false" outlineLevel="0" max="12811" min="12577" style="62" width="8.89"/>
    <col collapsed="false" customWidth="true" hidden="false" outlineLevel="0" max="12812" min="12812" style="62" width="4.22"/>
    <col collapsed="false" customWidth="true" hidden="false" outlineLevel="0" max="12813" min="12813" style="62" width="25"/>
    <col collapsed="false" customWidth="true" hidden="false" outlineLevel="0" max="12814" min="12814" style="62" width="41.66"/>
    <col collapsed="false" customWidth="true" hidden="false" outlineLevel="0" max="12815" min="12815" style="62" width="19.66"/>
    <col collapsed="false" customWidth="true" hidden="false" outlineLevel="0" max="12816" min="12816" style="62" width="33.89"/>
    <col collapsed="false" customWidth="true" hidden="false" outlineLevel="0" max="12817" min="12817" style="62" width="25"/>
    <col collapsed="false" customWidth="true" hidden="false" outlineLevel="0" max="12818" min="12818" style="62" width="13.66"/>
    <col collapsed="false" customWidth="true" hidden="false" outlineLevel="0" max="12832" min="12819" style="62" width="4.89"/>
    <col collapsed="false" customWidth="false" hidden="false" outlineLevel="0" max="13067" min="12833" style="62" width="8.89"/>
    <col collapsed="false" customWidth="true" hidden="false" outlineLevel="0" max="13068" min="13068" style="62" width="4.22"/>
    <col collapsed="false" customWidth="true" hidden="false" outlineLevel="0" max="13069" min="13069" style="62" width="25"/>
    <col collapsed="false" customWidth="true" hidden="false" outlineLevel="0" max="13070" min="13070" style="62" width="41.66"/>
    <col collapsed="false" customWidth="true" hidden="false" outlineLevel="0" max="13071" min="13071" style="62" width="19.66"/>
    <col collapsed="false" customWidth="true" hidden="false" outlineLevel="0" max="13072" min="13072" style="62" width="33.89"/>
    <col collapsed="false" customWidth="true" hidden="false" outlineLevel="0" max="13073" min="13073" style="62" width="25"/>
    <col collapsed="false" customWidth="true" hidden="false" outlineLevel="0" max="13074" min="13074" style="62" width="13.66"/>
    <col collapsed="false" customWidth="true" hidden="false" outlineLevel="0" max="13088" min="13075" style="62" width="4.89"/>
    <col collapsed="false" customWidth="false" hidden="false" outlineLevel="0" max="13323" min="13089" style="62" width="8.89"/>
    <col collapsed="false" customWidth="true" hidden="false" outlineLevel="0" max="13324" min="13324" style="62" width="4.22"/>
    <col collapsed="false" customWidth="true" hidden="false" outlineLevel="0" max="13325" min="13325" style="62" width="25"/>
    <col collapsed="false" customWidth="true" hidden="false" outlineLevel="0" max="13326" min="13326" style="62" width="41.66"/>
    <col collapsed="false" customWidth="true" hidden="false" outlineLevel="0" max="13327" min="13327" style="62" width="19.66"/>
    <col collapsed="false" customWidth="true" hidden="false" outlineLevel="0" max="13328" min="13328" style="62" width="33.89"/>
    <col collapsed="false" customWidth="true" hidden="false" outlineLevel="0" max="13329" min="13329" style="62" width="25"/>
    <col collapsed="false" customWidth="true" hidden="false" outlineLevel="0" max="13330" min="13330" style="62" width="13.66"/>
    <col collapsed="false" customWidth="true" hidden="false" outlineLevel="0" max="13344" min="13331" style="62" width="4.89"/>
    <col collapsed="false" customWidth="false" hidden="false" outlineLevel="0" max="13579" min="13345" style="62" width="8.89"/>
    <col collapsed="false" customWidth="true" hidden="false" outlineLevel="0" max="13580" min="13580" style="62" width="4.22"/>
    <col collapsed="false" customWidth="true" hidden="false" outlineLevel="0" max="13581" min="13581" style="62" width="25"/>
    <col collapsed="false" customWidth="true" hidden="false" outlineLevel="0" max="13582" min="13582" style="62" width="41.66"/>
    <col collapsed="false" customWidth="true" hidden="false" outlineLevel="0" max="13583" min="13583" style="62" width="19.66"/>
    <col collapsed="false" customWidth="true" hidden="false" outlineLevel="0" max="13584" min="13584" style="62" width="33.89"/>
    <col collapsed="false" customWidth="true" hidden="false" outlineLevel="0" max="13585" min="13585" style="62" width="25"/>
    <col collapsed="false" customWidth="true" hidden="false" outlineLevel="0" max="13586" min="13586" style="62" width="13.66"/>
    <col collapsed="false" customWidth="true" hidden="false" outlineLevel="0" max="13600" min="13587" style="62" width="4.89"/>
    <col collapsed="false" customWidth="false" hidden="false" outlineLevel="0" max="13835" min="13601" style="62" width="8.89"/>
    <col collapsed="false" customWidth="true" hidden="false" outlineLevel="0" max="13836" min="13836" style="62" width="4.22"/>
    <col collapsed="false" customWidth="true" hidden="false" outlineLevel="0" max="13837" min="13837" style="62" width="25"/>
    <col collapsed="false" customWidth="true" hidden="false" outlineLevel="0" max="13838" min="13838" style="62" width="41.66"/>
    <col collapsed="false" customWidth="true" hidden="false" outlineLevel="0" max="13839" min="13839" style="62" width="19.66"/>
    <col collapsed="false" customWidth="true" hidden="false" outlineLevel="0" max="13840" min="13840" style="62" width="33.89"/>
    <col collapsed="false" customWidth="true" hidden="false" outlineLevel="0" max="13841" min="13841" style="62" width="25"/>
    <col collapsed="false" customWidth="true" hidden="false" outlineLevel="0" max="13842" min="13842" style="62" width="13.66"/>
    <col collapsed="false" customWidth="true" hidden="false" outlineLevel="0" max="13856" min="13843" style="62" width="4.89"/>
    <col collapsed="false" customWidth="false" hidden="false" outlineLevel="0" max="14091" min="13857" style="62" width="8.89"/>
    <col collapsed="false" customWidth="true" hidden="false" outlineLevel="0" max="14092" min="14092" style="62" width="4.22"/>
    <col collapsed="false" customWidth="true" hidden="false" outlineLevel="0" max="14093" min="14093" style="62" width="25"/>
    <col collapsed="false" customWidth="true" hidden="false" outlineLevel="0" max="14094" min="14094" style="62" width="41.66"/>
    <col collapsed="false" customWidth="true" hidden="false" outlineLevel="0" max="14095" min="14095" style="62" width="19.66"/>
    <col collapsed="false" customWidth="true" hidden="false" outlineLevel="0" max="14096" min="14096" style="62" width="33.89"/>
    <col collapsed="false" customWidth="true" hidden="false" outlineLevel="0" max="14097" min="14097" style="62" width="25"/>
    <col collapsed="false" customWidth="true" hidden="false" outlineLevel="0" max="14098" min="14098" style="62" width="13.66"/>
    <col collapsed="false" customWidth="true" hidden="false" outlineLevel="0" max="14112" min="14099" style="62" width="4.89"/>
    <col collapsed="false" customWidth="false" hidden="false" outlineLevel="0" max="14347" min="14113" style="62" width="8.89"/>
    <col collapsed="false" customWidth="true" hidden="false" outlineLevel="0" max="14348" min="14348" style="62" width="4.22"/>
    <col collapsed="false" customWidth="true" hidden="false" outlineLevel="0" max="14349" min="14349" style="62" width="25"/>
    <col collapsed="false" customWidth="true" hidden="false" outlineLevel="0" max="14350" min="14350" style="62" width="41.66"/>
    <col collapsed="false" customWidth="true" hidden="false" outlineLevel="0" max="14351" min="14351" style="62" width="19.66"/>
    <col collapsed="false" customWidth="true" hidden="false" outlineLevel="0" max="14352" min="14352" style="62" width="33.89"/>
    <col collapsed="false" customWidth="true" hidden="false" outlineLevel="0" max="14353" min="14353" style="62" width="25"/>
    <col collapsed="false" customWidth="true" hidden="false" outlineLevel="0" max="14354" min="14354" style="62" width="13.66"/>
    <col collapsed="false" customWidth="true" hidden="false" outlineLevel="0" max="14368" min="14355" style="62" width="4.89"/>
    <col collapsed="false" customWidth="false" hidden="false" outlineLevel="0" max="14603" min="14369" style="62" width="8.89"/>
    <col collapsed="false" customWidth="true" hidden="false" outlineLevel="0" max="14604" min="14604" style="62" width="4.22"/>
    <col collapsed="false" customWidth="true" hidden="false" outlineLevel="0" max="14605" min="14605" style="62" width="25"/>
    <col collapsed="false" customWidth="true" hidden="false" outlineLevel="0" max="14606" min="14606" style="62" width="41.66"/>
    <col collapsed="false" customWidth="true" hidden="false" outlineLevel="0" max="14607" min="14607" style="62" width="19.66"/>
    <col collapsed="false" customWidth="true" hidden="false" outlineLevel="0" max="14608" min="14608" style="62" width="33.89"/>
    <col collapsed="false" customWidth="true" hidden="false" outlineLevel="0" max="14609" min="14609" style="62" width="25"/>
    <col collapsed="false" customWidth="true" hidden="false" outlineLevel="0" max="14610" min="14610" style="62" width="13.66"/>
    <col collapsed="false" customWidth="true" hidden="false" outlineLevel="0" max="14624" min="14611" style="62" width="4.89"/>
    <col collapsed="false" customWidth="false" hidden="false" outlineLevel="0" max="14859" min="14625" style="62" width="8.89"/>
    <col collapsed="false" customWidth="true" hidden="false" outlineLevel="0" max="14860" min="14860" style="62" width="4.22"/>
    <col collapsed="false" customWidth="true" hidden="false" outlineLevel="0" max="14861" min="14861" style="62" width="25"/>
    <col collapsed="false" customWidth="true" hidden="false" outlineLevel="0" max="14862" min="14862" style="62" width="41.66"/>
    <col collapsed="false" customWidth="true" hidden="false" outlineLevel="0" max="14863" min="14863" style="62" width="19.66"/>
    <col collapsed="false" customWidth="true" hidden="false" outlineLevel="0" max="14864" min="14864" style="62" width="33.89"/>
    <col collapsed="false" customWidth="true" hidden="false" outlineLevel="0" max="14865" min="14865" style="62" width="25"/>
    <col collapsed="false" customWidth="true" hidden="false" outlineLevel="0" max="14866" min="14866" style="62" width="13.66"/>
    <col collapsed="false" customWidth="true" hidden="false" outlineLevel="0" max="14880" min="14867" style="62" width="4.89"/>
    <col collapsed="false" customWidth="false" hidden="false" outlineLevel="0" max="15115" min="14881" style="62" width="8.89"/>
    <col collapsed="false" customWidth="true" hidden="false" outlineLevel="0" max="15116" min="15116" style="62" width="4.22"/>
    <col collapsed="false" customWidth="true" hidden="false" outlineLevel="0" max="15117" min="15117" style="62" width="25"/>
    <col collapsed="false" customWidth="true" hidden="false" outlineLevel="0" max="15118" min="15118" style="62" width="41.66"/>
    <col collapsed="false" customWidth="true" hidden="false" outlineLevel="0" max="15119" min="15119" style="62" width="19.66"/>
    <col collapsed="false" customWidth="true" hidden="false" outlineLevel="0" max="15120" min="15120" style="62" width="33.89"/>
    <col collapsed="false" customWidth="true" hidden="false" outlineLevel="0" max="15121" min="15121" style="62" width="25"/>
    <col collapsed="false" customWidth="true" hidden="false" outlineLevel="0" max="15122" min="15122" style="62" width="13.66"/>
    <col collapsed="false" customWidth="true" hidden="false" outlineLevel="0" max="15136" min="15123" style="62" width="4.89"/>
    <col collapsed="false" customWidth="false" hidden="false" outlineLevel="0" max="15371" min="15137" style="62" width="8.89"/>
    <col collapsed="false" customWidth="true" hidden="false" outlineLevel="0" max="15372" min="15372" style="62" width="4.22"/>
    <col collapsed="false" customWidth="true" hidden="false" outlineLevel="0" max="15373" min="15373" style="62" width="25"/>
    <col collapsed="false" customWidth="true" hidden="false" outlineLevel="0" max="15374" min="15374" style="62" width="41.66"/>
    <col collapsed="false" customWidth="true" hidden="false" outlineLevel="0" max="15375" min="15375" style="62" width="19.66"/>
    <col collapsed="false" customWidth="true" hidden="false" outlineLevel="0" max="15376" min="15376" style="62" width="33.89"/>
    <col collapsed="false" customWidth="true" hidden="false" outlineLevel="0" max="15377" min="15377" style="62" width="25"/>
    <col collapsed="false" customWidth="true" hidden="false" outlineLevel="0" max="15378" min="15378" style="62" width="13.66"/>
    <col collapsed="false" customWidth="true" hidden="false" outlineLevel="0" max="15392" min="15379" style="62" width="4.89"/>
    <col collapsed="false" customWidth="false" hidden="false" outlineLevel="0" max="15627" min="15393" style="62" width="8.89"/>
    <col collapsed="false" customWidth="true" hidden="false" outlineLevel="0" max="15628" min="15628" style="62" width="4.22"/>
    <col collapsed="false" customWidth="true" hidden="false" outlineLevel="0" max="15629" min="15629" style="62" width="25"/>
    <col collapsed="false" customWidth="true" hidden="false" outlineLevel="0" max="15630" min="15630" style="62" width="41.66"/>
    <col collapsed="false" customWidth="true" hidden="false" outlineLevel="0" max="15631" min="15631" style="62" width="19.66"/>
    <col collapsed="false" customWidth="true" hidden="false" outlineLevel="0" max="15632" min="15632" style="62" width="33.89"/>
    <col collapsed="false" customWidth="true" hidden="false" outlineLevel="0" max="15633" min="15633" style="62" width="25"/>
    <col collapsed="false" customWidth="true" hidden="false" outlineLevel="0" max="15634" min="15634" style="62" width="13.66"/>
    <col collapsed="false" customWidth="true" hidden="false" outlineLevel="0" max="15648" min="15635" style="62" width="4.89"/>
    <col collapsed="false" customWidth="false" hidden="false" outlineLevel="0" max="15883" min="15649" style="62" width="8.89"/>
    <col collapsed="false" customWidth="true" hidden="false" outlineLevel="0" max="15884" min="15884" style="62" width="4.22"/>
    <col collapsed="false" customWidth="true" hidden="false" outlineLevel="0" max="15885" min="15885" style="62" width="25"/>
    <col collapsed="false" customWidth="true" hidden="false" outlineLevel="0" max="15886" min="15886" style="62" width="41.66"/>
    <col collapsed="false" customWidth="true" hidden="false" outlineLevel="0" max="15887" min="15887" style="62" width="19.66"/>
    <col collapsed="false" customWidth="true" hidden="false" outlineLevel="0" max="15888" min="15888" style="62" width="33.89"/>
    <col collapsed="false" customWidth="true" hidden="false" outlineLevel="0" max="15889" min="15889" style="62" width="25"/>
    <col collapsed="false" customWidth="true" hidden="false" outlineLevel="0" max="15890" min="15890" style="62" width="13.66"/>
    <col collapsed="false" customWidth="true" hidden="false" outlineLevel="0" max="15904" min="15891" style="62" width="4.89"/>
    <col collapsed="false" customWidth="false" hidden="false" outlineLevel="0" max="16139" min="15905" style="62" width="8.89"/>
    <col collapsed="false" customWidth="true" hidden="false" outlineLevel="0" max="16140" min="16140" style="62" width="4.22"/>
    <col collapsed="false" customWidth="true" hidden="false" outlineLevel="0" max="16141" min="16141" style="62" width="25"/>
    <col collapsed="false" customWidth="true" hidden="false" outlineLevel="0" max="16142" min="16142" style="62" width="41.66"/>
    <col collapsed="false" customWidth="true" hidden="false" outlineLevel="0" max="16143" min="16143" style="62" width="19.66"/>
    <col collapsed="false" customWidth="true" hidden="false" outlineLevel="0" max="16144" min="16144" style="62" width="33.89"/>
    <col collapsed="false" customWidth="true" hidden="false" outlineLevel="0" max="16145" min="16145" style="62" width="25"/>
    <col collapsed="false" customWidth="true" hidden="false" outlineLevel="0" max="16146" min="16146" style="62" width="13.66"/>
    <col collapsed="false" customWidth="true" hidden="false" outlineLevel="0" max="16160" min="16147" style="62" width="4.89"/>
    <col collapsed="false" customWidth="false" hidden="false" outlineLevel="0" max="16384" min="16161" style="62" width="8.89"/>
  </cols>
  <sheetData>
    <row r="2" customFormat="false" ht="20.25" hidden="false" customHeight="true" outlineLevel="0" collapsed="false">
      <c r="A2" s="125" t="s">
        <v>106</v>
      </c>
      <c r="B2" s="125"/>
    </row>
    <row r="3" customFormat="false" ht="20.25" hidden="false" customHeight="true" outlineLevel="0" collapsed="false">
      <c r="A3" s="126" t="s">
        <v>107</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customFormat="false" ht="30" hidden="false" customHeight="true" outlineLevel="0" collapsed="false">
      <c r="J5" s="70"/>
      <c r="K5" s="70"/>
      <c r="L5" s="70"/>
      <c r="M5" s="70"/>
      <c r="N5" s="70"/>
      <c r="O5" s="70"/>
      <c r="P5" s="70"/>
      <c r="Q5" s="70"/>
      <c r="R5" s="70"/>
      <c r="S5" s="64" t="s">
        <v>108</v>
      </c>
      <c r="T5" s="64"/>
      <c r="U5" s="64"/>
      <c r="V5" s="64"/>
      <c r="W5" s="127"/>
      <c r="X5" s="128"/>
      <c r="Y5" s="128"/>
      <c r="Z5" s="128"/>
      <c r="AA5" s="128"/>
      <c r="AB5" s="128"/>
      <c r="AC5" s="128"/>
      <c r="AD5" s="128"/>
      <c r="AE5" s="128"/>
      <c r="AF5" s="129"/>
    </row>
    <row r="7" customFormat="false" ht="17.25" hidden="false" customHeight="true" outlineLevel="0" collapsed="false">
      <c r="A7" s="64" t="s">
        <v>109</v>
      </c>
      <c r="B7" s="64"/>
      <c r="C7" s="64"/>
      <c r="D7" s="64" t="s">
        <v>110</v>
      </c>
      <c r="E7" s="64"/>
      <c r="F7" s="64" t="s">
        <v>111</v>
      </c>
      <c r="G7" s="64"/>
      <c r="H7" s="64" t="s">
        <v>112</v>
      </c>
      <c r="I7" s="64"/>
      <c r="J7" s="64"/>
      <c r="K7" s="64"/>
      <c r="L7" s="64"/>
      <c r="M7" s="64"/>
      <c r="N7" s="64"/>
      <c r="O7" s="64"/>
      <c r="P7" s="64"/>
      <c r="Q7" s="64"/>
      <c r="R7" s="64"/>
      <c r="S7" s="64"/>
      <c r="T7" s="64"/>
      <c r="U7" s="64"/>
      <c r="V7" s="64"/>
      <c r="W7" s="64"/>
      <c r="X7" s="64"/>
      <c r="Y7" s="64" t="s">
        <v>113</v>
      </c>
      <c r="Z7" s="64"/>
      <c r="AA7" s="64"/>
      <c r="AB7" s="64"/>
      <c r="AC7" s="64" t="s">
        <v>114</v>
      </c>
      <c r="AD7" s="64"/>
      <c r="AE7" s="64"/>
      <c r="AF7" s="64"/>
    </row>
    <row r="8" customFormat="false" ht="18.75" hidden="false" customHeight="true" outlineLevel="0" collapsed="false">
      <c r="A8" s="130"/>
      <c r="B8" s="131"/>
      <c r="C8" s="132"/>
      <c r="D8" s="133"/>
      <c r="E8" s="134"/>
      <c r="F8" s="135"/>
      <c r="G8" s="134"/>
      <c r="H8" s="136" t="s">
        <v>21</v>
      </c>
      <c r="I8" s="137" t="s">
        <v>7</v>
      </c>
      <c r="J8" s="138" t="s">
        <v>115</v>
      </c>
      <c r="K8" s="139"/>
      <c r="L8" s="138"/>
      <c r="M8" s="140" t="s">
        <v>7</v>
      </c>
      <c r="N8" s="138" t="s">
        <v>116</v>
      </c>
      <c r="O8" s="138"/>
      <c r="P8" s="138"/>
      <c r="Q8" s="138"/>
      <c r="R8" s="138"/>
      <c r="S8" s="138"/>
      <c r="T8" s="138"/>
      <c r="U8" s="138"/>
      <c r="V8" s="138"/>
      <c r="W8" s="138"/>
      <c r="X8" s="141"/>
      <c r="Y8" s="142" t="s">
        <v>7</v>
      </c>
      <c r="Z8" s="143" t="s">
        <v>117</v>
      </c>
      <c r="AA8" s="143"/>
      <c r="AB8" s="144"/>
      <c r="AC8" s="142" t="s">
        <v>7</v>
      </c>
      <c r="AD8" s="143" t="s">
        <v>117</v>
      </c>
      <c r="AE8" s="143"/>
      <c r="AF8" s="144"/>
    </row>
    <row r="9" customFormat="false" ht="18.75" hidden="false" customHeight="true" outlineLevel="0" collapsed="false">
      <c r="A9" s="145"/>
      <c r="B9" s="146"/>
      <c r="C9" s="147"/>
      <c r="D9" s="148"/>
      <c r="E9" s="149"/>
      <c r="F9" s="150"/>
      <c r="G9" s="149"/>
      <c r="H9" s="276" t="s">
        <v>118</v>
      </c>
      <c r="I9" s="277" t="s">
        <v>7</v>
      </c>
      <c r="J9" s="278" t="s">
        <v>115</v>
      </c>
      <c r="K9" s="279"/>
      <c r="L9" s="280"/>
      <c r="M9" s="281" t="s">
        <v>7</v>
      </c>
      <c r="N9" s="278" t="s">
        <v>116</v>
      </c>
      <c r="O9" s="281"/>
      <c r="P9" s="278"/>
      <c r="Q9" s="282"/>
      <c r="R9" s="282"/>
      <c r="S9" s="282"/>
      <c r="T9" s="282"/>
      <c r="U9" s="282"/>
      <c r="V9" s="282"/>
      <c r="W9" s="282"/>
      <c r="X9" s="283"/>
      <c r="Y9" s="159"/>
      <c r="Z9" s="61"/>
      <c r="AA9" s="61"/>
      <c r="AB9" s="160"/>
      <c r="AC9" s="159"/>
      <c r="AD9" s="61"/>
      <c r="AE9" s="61"/>
      <c r="AF9" s="160"/>
    </row>
    <row r="10" customFormat="false" ht="18.75" hidden="false" customHeight="true" outlineLevel="0" collapsed="false">
      <c r="A10" s="145"/>
      <c r="B10" s="146"/>
      <c r="C10" s="147"/>
      <c r="D10" s="148"/>
      <c r="E10" s="149"/>
      <c r="F10" s="150"/>
      <c r="G10" s="149"/>
      <c r="H10" s="161" t="s">
        <v>119</v>
      </c>
      <c r="I10" s="162" t="s">
        <v>7</v>
      </c>
      <c r="J10" s="163" t="s">
        <v>120</v>
      </c>
      <c r="K10" s="163"/>
      <c r="L10" s="163"/>
      <c r="M10" s="164" t="s">
        <v>7</v>
      </c>
      <c r="N10" s="163" t="s">
        <v>121</v>
      </c>
      <c r="O10" s="163"/>
      <c r="P10" s="163"/>
      <c r="Q10" s="165"/>
      <c r="R10" s="165"/>
      <c r="S10" s="165"/>
      <c r="T10" s="165"/>
      <c r="U10" s="166"/>
      <c r="V10" s="166"/>
      <c r="W10" s="166"/>
      <c r="X10" s="167"/>
      <c r="Y10" s="159"/>
      <c r="Z10" s="61"/>
      <c r="AA10" s="61"/>
      <c r="AB10" s="160"/>
      <c r="AC10" s="159"/>
      <c r="AD10" s="61"/>
      <c r="AE10" s="61"/>
      <c r="AF10" s="160"/>
    </row>
    <row r="11" customFormat="false" ht="20.25" hidden="false" customHeight="true" outlineLevel="0" collapsed="false">
      <c r="A11" s="145"/>
      <c r="B11" s="146"/>
      <c r="C11" s="147"/>
      <c r="D11" s="148"/>
      <c r="E11" s="149"/>
      <c r="F11" s="150"/>
      <c r="G11" s="149"/>
      <c r="H11" s="161"/>
      <c r="I11" s="162"/>
      <c r="J11" s="163"/>
      <c r="K11" s="163"/>
      <c r="L11" s="163"/>
      <c r="M11" s="164"/>
      <c r="N11" s="163"/>
      <c r="O11" s="163"/>
      <c r="P11" s="163"/>
      <c r="Q11" s="165"/>
      <c r="R11" s="165"/>
      <c r="S11" s="165"/>
      <c r="T11" s="165"/>
      <c r="U11" s="138"/>
      <c r="V11" s="138"/>
      <c r="W11" s="138"/>
      <c r="X11" s="141"/>
      <c r="Y11" s="159" t="s">
        <v>7</v>
      </c>
      <c r="Z11" s="61" t="s">
        <v>122</v>
      </c>
      <c r="AA11" s="168"/>
      <c r="AB11" s="160"/>
      <c r="AC11" s="159" t="s">
        <v>7</v>
      </c>
      <c r="AD11" s="61" t="s">
        <v>122</v>
      </c>
      <c r="AE11" s="168"/>
      <c r="AF11" s="160"/>
    </row>
    <row r="12" customFormat="false" ht="20.25" hidden="false" customHeight="true" outlineLevel="0" collapsed="false">
      <c r="A12" s="145"/>
      <c r="B12" s="146"/>
      <c r="C12" s="147"/>
      <c r="D12" s="148"/>
      <c r="E12" s="149"/>
      <c r="F12" s="150"/>
      <c r="G12" s="149"/>
      <c r="H12" s="161" t="s">
        <v>123</v>
      </c>
      <c r="I12" s="162" t="s">
        <v>7</v>
      </c>
      <c r="J12" s="163" t="s">
        <v>120</v>
      </c>
      <c r="K12" s="163"/>
      <c r="L12" s="163"/>
      <c r="M12" s="164" t="s">
        <v>7</v>
      </c>
      <c r="N12" s="163" t="s">
        <v>121</v>
      </c>
      <c r="O12" s="163"/>
      <c r="P12" s="163"/>
      <c r="Q12" s="165"/>
      <c r="R12" s="165"/>
      <c r="S12" s="165"/>
      <c r="T12" s="165"/>
      <c r="U12" s="166"/>
      <c r="V12" s="166"/>
      <c r="W12" s="166"/>
      <c r="X12" s="169"/>
      <c r="Y12" s="159"/>
      <c r="Z12" s="61"/>
      <c r="AA12" s="61"/>
      <c r="AB12" s="160"/>
      <c r="AC12" s="159"/>
      <c r="AD12" s="61"/>
      <c r="AE12" s="61"/>
      <c r="AF12" s="160"/>
    </row>
    <row r="13" customFormat="false" ht="21" hidden="false" customHeight="true" outlineLevel="0" collapsed="false">
      <c r="A13" s="145"/>
      <c r="B13" s="146"/>
      <c r="C13" s="147"/>
      <c r="D13" s="148"/>
      <c r="E13" s="149"/>
      <c r="F13" s="150"/>
      <c r="G13" s="149"/>
      <c r="H13" s="161"/>
      <c r="I13" s="162"/>
      <c r="J13" s="163"/>
      <c r="K13" s="163"/>
      <c r="L13" s="163"/>
      <c r="M13" s="164"/>
      <c r="N13" s="163"/>
      <c r="O13" s="163"/>
      <c r="P13" s="163"/>
      <c r="Q13" s="165"/>
      <c r="R13" s="165"/>
      <c r="S13" s="165"/>
      <c r="T13" s="165"/>
      <c r="U13" s="138"/>
      <c r="V13" s="138"/>
      <c r="W13" s="138"/>
      <c r="X13" s="170"/>
      <c r="Y13" s="159"/>
      <c r="Z13" s="61"/>
      <c r="AA13" s="61"/>
      <c r="AB13" s="160"/>
      <c r="AC13" s="159"/>
      <c r="AD13" s="61"/>
      <c r="AE13" s="61"/>
      <c r="AF13" s="160"/>
    </row>
    <row r="14" customFormat="false" ht="21" hidden="false" customHeight="true" outlineLevel="0" collapsed="false">
      <c r="A14" s="145"/>
      <c r="B14" s="146"/>
      <c r="C14" s="147"/>
      <c r="D14" s="148"/>
      <c r="E14" s="149"/>
      <c r="F14" s="150"/>
      <c r="G14" s="149"/>
      <c r="H14" s="161" t="s">
        <v>124</v>
      </c>
      <c r="I14" s="162" t="s">
        <v>7</v>
      </c>
      <c r="J14" s="163" t="s">
        <v>120</v>
      </c>
      <c r="K14" s="163"/>
      <c r="L14" s="163"/>
      <c r="M14" s="164" t="s">
        <v>7</v>
      </c>
      <c r="N14" s="163" t="s">
        <v>121</v>
      </c>
      <c r="O14" s="163"/>
      <c r="P14" s="163"/>
      <c r="Q14" s="165"/>
      <c r="R14" s="165"/>
      <c r="S14" s="165"/>
      <c r="T14" s="165"/>
      <c r="U14" s="166"/>
      <c r="V14" s="166"/>
      <c r="W14" s="166"/>
      <c r="X14" s="167"/>
      <c r="Y14" s="159"/>
      <c r="Z14" s="61"/>
      <c r="AA14" s="61"/>
      <c r="AB14" s="160"/>
      <c r="AC14" s="159"/>
      <c r="AD14" s="61"/>
      <c r="AE14" s="61"/>
      <c r="AF14" s="160"/>
    </row>
    <row r="15" customFormat="false" ht="21" hidden="false" customHeight="true" outlineLevel="0" collapsed="false">
      <c r="A15" s="145"/>
      <c r="B15" s="146"/>
      <c r="C15" s="147"/>
      <c r="D15" s="148"/>
      <c r="E15" s="149"/>
      <c r="F15" s="150"/>
      <c r="G15" s="149"/>
      <c r="H15" s="161"/>
      <c r="I15" s="162"/>
      <c r="J15" s="163"/>
      <c r="K15" s="163"/>
      <c r="L15" s="163"/>
      <c r="M15" s="164"/>
      <c r="N15" s="163"/>
      <c r="O15" s="163"/>
      <c r="P15" s="163"/>
      <c r="Q15" s="165"/>
      <c r="R15" s="165"/>
      <c r="S15" s="165"/>
      <c r="T15" s="165"/>
      <c r="U15" s="138"/>
      <c r="V15" s="138"/>
      <c r="W15" s="138"/>
      <c r="X15" s="167"/>
      <c r="Y15" s="159"/>
      <c r="Z15" s="61"/>
      <c r="AA15" s="61"/>
      <c r="AB15" s="160"/>
      <c r="AC15" s="159"/>
      <c r="AD15" s="61"/>
      <c r="AE15" s="61"/>
      <c r="AF15" s="160"/>
    </row>
    <row r="16" customFormat="false" ht="18.75" hidden="false" customHeight="true" outlineLevel="0" collapsed="false">
      <c r="A16" s="145"/>
      <c r="B16" s="146"/>
      <c r="C16" s="147"/>
      <c r="D16" s="148"/>
      <c r="E16" s="149"/>
      <c r="F16" s="150"/>
      <c r="G16" s="149"/>
      <c r="H16" s="171" t="s">
        <v>20</v>
      </c>
      <c r="I16" s="162" t="s">
        <v>7</v>
      </c>
      <c r="J16" s="172" t="s">
        <v>125</v>
      </c>
      <c r="K16" s="173"/>
      <c r="L16" s="174" t="s">
        <v>7</v>
      </c>
      <c r="M16" s="175" t="s">
        <v>126</v>
      </c>
      <c r="N16" s="172"/>
      <c r="O16" s="165"/>
      <c r="P16" s="166"/>
      <c r="Q16" s="166"/>
      <c r="R16" s="166"/>
      <c r="S16" s="166"/>
      <c r="T16" s="166"/>
      <c r="U16" s="166"/>
      <c r="V16" s="166"/>
      <c r="W16" s="166"/>
      <c r="X16" s="176"/>
      <c r="Y16" s="159"/>
      <c r="Z16" s="61"/>
      <c r="AA16" s="61"/>
      <c r="AB16" s="160"/>
      <c r="AC16" s="159"/>
      <c r="AD16" s="61"/>
      <c r="AE16" s="61"/>
      <c r="AF16" s="160"/>
    </row>
    <row r="17" customFormat="false" ht="22.5" hidden="false" customHeight="true" outlineLevel="0" collapsed="false">
      <c r="A17" s="145"/>
      <c r="B17" s="146"/>
      <c r="C17" s="147"/>
      <c r="D17" s="148"/>
      <c r="E17" s="149"/>
      <c r="F17" s="150"/>
      <c r="G17" s="149"/>
      <c r="H17" s="161" t="s">
        <v>127</v>
      </c>
      <c r="I17" s="177" t="s">
        <v>7</v>
      </c>
      <c r="J17" s="163" t="s">
        <v>120</v>
      </c>
      <c r="K17" s="163"/>
      <c r="L17" s="163"/>
      <c r="M17" s="177" t="s">
        <v>7</v>
      </c>
      <c r="N17" s="163" t="s">
        <v>121</v>
      </c>
      <c r="O17" s="163"/>
      <c r="P17" s="163"/>
      <c r="Q17" s="178"/>
      <c r="R17" s="178"/>
      <c r="S17" s="178"/>
      <c r="T17" s="178"/>
      <c r="U17" s="178"/>
      <c r="V17" s="178"/>
      <c r="W17" s="178"/>
      <c r="X17" s="179"/>
      <c r="Y17" s="159"/>
      <c r="Z17" s="61"/>
      <c r="AA17" s="168"/>
      <c r="AB17" s="160"/>
      <c r="AC17" s="159"/>
      <c r="AD17" s="61"/>
      <c r="AE17" s="168"/>
      <c r="AF17" s="160"/>
    </row>
    <row r="18" customFormat="false" ht="22.5" hidden="false" customHeight="true" outlineLevel="0" collapsed="false">
      <c r="A18" s="145"/>
      <c r="B18" s="146"/>
      <c r="C18" s="147"/>
      <c r="D18" s="148"/>
      <c r="E18" s="149"/>
      <c r="F18" s="150"/>
      <c r="G18" s="149"/>
      <c r="H18" s="161"/>
      <c r="I18" s="177"/>
      <c r="J18" s="163"/>
      <c r="K18" s="163"/>
      <c r="L18" s="163"/>
      <c r="M18" s="177"/>
      <c r="N18" s="163"/>
      <c r="O18" s="163"/>
      <c r="P18" s="163"/>
      <c r="Q18" s="180"/>
      <c r="R18" s="180"/>
      <c r="S18" s="180"/>
      <c r="T18" s="180"/>
      <c r="U18" s="180"/>
      <c r="V18" s="180"/>
      <c r="W18" s="180"/>
      <c r="X18" s="181"/>
      <c r="Y18" s="159"/>
      <c r="Z18" s="61"/>
      <c r="AA18" s="168"/>
      <c r="AB18" s="160"/>
      <c r="AC18" s="159"/>
      <c r="AD18" s="61"/>
      <c r="AE18" s="168"/>
      <c r="AF18" s="160"/>
    </row>
    <row r="19" customFormat="false" ht="23.25" hidden="false" customHeight="true" outlineLevel="0" collapsed="false">
      <c r="A19" s="159" t="s">
        <v>7</v>
      </c>
      <c r="B19" s="146" t="s">
        <v>128</v>
      </c>
      <c r="C19" s="147" t="s">
        <v>80</v>
      </c>
      <c r="D19" s="148"/>
      <c r="E19" s="149"/>
      <c r="F19" s="150"/>
      <c r="G19" s="149"/>
      <c r="H19" s="161" t="s">
        <v>129</v>
      </c>
      <c r="I19" s="177" t="s">
        <v>7</v>
      </c>
      <c r="J19" s="163" t="s">
        <v>120</v>
      </c>
      <c r="K19" s="163"/>
      <c r="L19" s="163"/>
      <c r="M19" s="177" t="s">
        <v>7</v>
      </c>
      <c r="N19" s="163" t="s">
        <v>121</v>
      </c>
      <c r="O19" s="163"/>
      <c r="P19" s="163"/>
      <c r="Q19" s="178"/>
      <c r="R19" s="178"/>
      <c r="S19" s="178"/>
      <c r="T19" s="178"/>
      <c r="U19" s="178"/>
      <c r="V19" s="178"/>
      <c r="W19" s="178"/>
      <c r="X19" s="179"/>
      <c r="Y19" s="182"/>
      <c r="Z19" s="183"/>
      <c r="AA19" s="183"/>
      <c r="AB19" s="184"/>
      <c r="AC19" s="182"/>
      <c r="AD19" s="183"/>
      <c r="AE19" s="183"/>
      <c r="AF19" s="184"/>
    </row>
    <row r="20" customFormat="false" ht="23.25" hidden="false" customHeight="true" outlineLevel="0" collapsed="false">
      <c r="A20" s="145"/>
      <c r="B20" s="146"/>
      <c r="C20" s="147"/>
      <c r="D20" s="148"/>
      <c r="E20" s="149"/>
      <c r="F20" s="150"/>
      <c r="G20" s="149"/>
      <c r="H20" s="161"/>
      <c r="I20" s="177"/>
      <c r="J20" s="163"/>
      <c r="K20" s="163"/>
      <c r="L20" s="163"/>
      <c r="M20" s="177"/>
      <c r="N20" s="163"/>
      <c r="O20" s="163"/>
      <c r="P20" s="163"/>
      <c r="Q20" s="180"/>
      <c r="R20" s="180"/>
      <c r="S20" s="180"/>
      <c r="T20" s="180"/>
      <c r="U20" s="180"/>
      <c r="V20" s="180"/>
      <c r="W20" s="180"/>
      <c r="X20" s="181"/>
      <c r="Y20" s="182"/>
      <c r="Z20" s="183"/>
      <c r="AA20" s="183"/>
      <c r="AB20" s="184"/>
      <c r="AC20" s="182"/>
      <c r="AD20" s="183"/>
      <c r="AE20" s="183"/>
      <c r="AF20" s="184"/>
    </row>
    <row r="21" customFormat="false" ht="23.25" hidden="false" customHeight="true" outlineLevel="0" collapsed="false">
      <c r="A21" s="145"/>
      <c r="B21" s="146"/>
      <c r="C21" s="147"/>
      <c r="D21" s="148"/>
      <c r="E21" s="149"/>
      <c r="F21" s="150"/>
      <c r="G21" s="149"/>
      <c r="H21" s="171" t="s">
        <v>27</v>
      </c>
      <c r="I21" s="162" t="s">
        <v>7</v>
      </c>
      <c r="J21" s="172" t="s">
        <v>125</v>
      </c>
      <c r="K21" s="172"/>
      <c r="L21" s="165" t="s">
        <v>7</v>
      </c>
      <c r="M21" s="172" t="s">
        <v>126</v>
      </c>
      <c r="N21" s="172"/>
      <c r="O21" s="185"/>
      <c r="P21" s="172"/>
      <c r="Q21" s="180"/>
      <c r="R21" s="180"/>
      <c r="S21" s="180"/>
      <c r="T21" s="180"/>
      <c r="U21" s="180"/>
      <c r="V21" s="180"/>
      <c r="W21" s="180"/>
      <c r="X21" s="181"/>
      <c r="Y21" s="182"/>
      <c r="Z21" s="183"/>
      <c r="AA21" s="183"/>
      <c r="AB21" s="184"/>
      <c r="AC21" s="182"/>
      <c r="AD21" s="183"/>
      <c r="AE21" s="183"/>
      <c r="AF21" s="184"/>
    </row>
    <row r="22" customFormat="false" ht="18.75" hidden="false" customHeight="true" outlineLevel="0" collapsed="false">
      <c r="A22" s="145"/>
      <c r="B22" s="146"/>
      <c r="C22" s="147"/>
      <c r="D22" s="148"/>
      <c r="E22" s="149"/>
      <c r="F22" s="150"/>
      <c r="G22" s="149"/>
      <c r="H22" s="284" t="s">
        <v>30</v>
      </c>
      <c r="I22" s="187" t="s">
        <v>7</v>
      </c>
      <c r="J22" s="188" t="s">
        <v>125</v>
      </c>
      <c r="K22" s="188"/>
      <c r="L22" s="189" t="s">
        <v>7</v>
      </c>
      <c r="M22" s="188" t="s">
        <v>171</v>
      </c>
      <c r="N22" s="190"/>
      <c r="O22" s="285" t="s">
        <v>7</v>
      </c>
      <c r="P22" s="286" t="s">
        <v>172</v>
      </c>
      <c r="Q22" s="188"/>
      <c r="R22" s="189"/>
      <c r="S22" s="287"/>
      <c r="T22" s="287"/>
      <c r="U22" s="189"/>
      <c r="V22" s="188"/>
      <c r="W22" s="193"/>
      <c r="X22" s="194"/>
      <c r="Y22" s="182"/>
      <c r="Z22" s="183"/>
      <c r="AA22" s="183"/>
      <c r="AB22" s="184"/>
      <c r="AC22" s="182"/>
      <c r="AD22" s="183"/>
      <c r="AE22" s="183"/>
      <c r="AF22" s="184"/>
    </row>
    <row r="23" customFormat="false" ht="18.75" hidden="false" customHeight="true" outlineLevel="0" collapsed="false">
      <c r="A23" s="145"/>
      <c r="B23" s="146"/>
      <c r="C23" s="147"/>
      <c r="D23" s="148"/>
      <c r="E23" s="149"/>
      <c r="F23" s="150"/>
      <c r="G23" s="149"/>
      <c r="H23" s="284"/>
      <c r="I23" s="288" t="s">
        <v>7</v>
      </c>
      <c r="J23" s="289" t="s">
        <v>173</v>
      </c>
      <c r="K23" s="212"/>
      <c r="L23" s="290" t="s">
        <v>7</v>
      </c>
      <c r="M23" s="291" t="s">
        <v>174</v>
      </c>
      <c r="N23" s="211"/>
      <c r="O23" s="292" t="s">
        <v>7</v>
      </c>
      <c r="P23" s="289" t="s">
        <v>132</v>
      </c>
      <c r="Q23" s="293"/>
      <c r="R23" s="292" t="s">
        <v>7</v>
      </c>
      <c r="S23" s="289" t="s">
        <v>133</v>
      </c>
      <c r="T23" s="294"/>
      <c r="U23" s="214"/>
      <c r="V23" s="211"/>
      <c r="W23" s="217"/>
      <c r="X23" s="218"/>
      <c r="Y23" s="182"/>
      <c r="Z23" s="183"/>
      <c r="AA23" s="183"/>
      <c r="AB23" s="184"/>
      <c r="AC23" s="182"/>
      <c r="AD23" s="183"/>
      <c r="AE23" s="183"/>
      <c r="AF23" s="184"/>
    </row>
    <row r="24" customFormat="false" ht="18.75" hidden="false" customHeight="true" outlineLevel="0" collapsed="false">
      <c r="A24" s="130"/>
      <c r="B24" s="131"/>
      <c r="C24" s="132"/>
      <c r="D24" s="133"/>
      <c r="E24" s="134"/>
      <c r="F24" s="135"/>
      <c r="G24" s="144"/>
      <c r="H24" s="222" t="s">
        <v>148</v>
      </c>
      <c r="I24" s="137" t="s">
        <v>7</v>
      </c>
      <c r="J24" s="223" t="s">
        <v>125</v>
      </c>
      <c r="K24" s="223"/>
      <c r="L24" s="224"/>
      <c r="M24" s="174" t="s">
        <v>7</v>
      </c>
      <c r="N24" s="223" t="s">
        <v>149</v>
      </c>
      <c r="O24" s="223"/>
      <c r="P24" s="224"/>
      <c r="Q24" s="174" t="s">
        <v>7</v>
      </c>
      <c r="R24" s="225" t="s">
        <v>150</v>
      </c>
      <c r="S24" s="225"/>
      <c r="T24" s="226"/>
      <c r="U24" s="226"/>
      <c r="V24" s="226"/>
      <c r="W24" s="226"/>
      <c r="X24" s="227"/>
      <c r="Y24" s="142" t="s">
        <v>7</v>
      </c>
      <c r="Z24" s="143" t="s">
        <v>117</v>
      </c>
      <c r="AA24" s="143"/>
      <c r="AB24" s="144"/>
      <c r="AC24" s="142" t="s">
        <v>7</v>
      </c>
      <c r="AD24" s="143" t="s">
        <v>117</v>
      </c>
      <c r="AE24" s="143"/>
      <c r="AF24" s="144"/>
    </row>
    <row r="25" customFormat="false" ht="18.75" hidden="false" customHeight="true" outlineLevel="0" collapsed="false">
      <c r="A25" s="145"/>
      <c r="B25" s="146"/>
      <c r="C25" s="147"/>
      <c r="D25" s="148"/>
      <c r="E25" s="149"/>
      <c r="F25" s="150"/>
      <c r="G25" s="160"/>
      <c r="H25" s="228" t="s">
        <v>21</v>
      </c>
      <c r="I25" s="140" t="s">
        <v>7</v>
      </c>
      <c r="J25" s="166" t="s">
        <v>115</v>
      </c>
      <c r="K25" s="166"/>
      <c r="L25" s="229"/>
      <c r="M25" s="140" t="s">
        <v>7</v>
      </c>
      <c r="N25" s="166" t="s">
        <v>116</v>
      </c>
      <c r="O25" s="166"/>
      <c r="P25" s="230"/>
      <c r="Q25" s="165"/>
      <c r="R25" s="163"/>
      <c r="S25" s="226"/>
      <c r="T25" s="226"/>
      <c r="U25" s="226"/>
      <c r="V25" s="226"/>
      <c r="W25" s="226"/>
      <c r="X25" s="227"/>
      <c r="Y25" s="159"/>
      <c r="Z25" s="61"/>
      <c r="AA25" s="61"/>
      <c r="AB25" s="160"/>
      <c r="AC25" s="159"/>
      <c r="AD25" s="61"/>
      <c r="AE25" s="61"/>
      <c r="AF25" s="160"/>
    </row>
    <row r="26" customFormat="false" ht="18.75" hidden="false" customHeight="true" outlineLevel="0" collapsed="false">
      <c r="A26" s="145"/>
      <c r="B26" s="146"/>
      <c r="C26" s="147"/>
      <c r="D26" s="148"/>
      <c r="E26" s="149"/>
      <c r="F26" s="150"/>
      <c r="G26" s="160"/>
      <c r="H26" s="171" t="s">
        <v>118</v>
      </c>
      <c r="I26" s="162" t="s">
        <v>7</v>
      </c>
      <c r="J26" s="172" t="s">
        <v>115</v>
      </c>
      <c r="K26" s="173"/>
      <c r="L26" s="230"/>
      <c r="M26" s="165" t="s">
        <v>7</v>
      </c>
      <c r="N26" s="172" t="s">
        <v>116</v>
      </c>
      <c r="O26" s="165"/>
      <c r="P26" s="229"/>
      <c r="Q26" s="140"/>
      <c r="R26" s="231"/>
      <c r="S26" s="226"/>
      <c r="T26" s="226"/>
      <c r="U26" s="226"/>
      <c r="V26" s="226"/>
      <c r="W26" s="226"/>
      <c r="X26" s="227"/>
      <c r="Y26" s="159"/>
      <c r="Z26" s="61"/>
      <c r="AA26" s="61"/>
      <c r="AB26" s="160"/>
      <c r="AC26" s="159"/>
      <c r="AD26" s="61"/>
      <c r="AE26" s="61"/>
      <c r="AF26" s="160"/>
    </row>
    <row r="27" customFormat="false" ht="18.75" hidden="false" customHeight="true" outlineLevel="0" collapsed="false">
      <c r="A27" s="145"/>
      <c r="B27" s="146"/>
      <c r="C27" s="147"/>
      <c r="D27" s="148"/>
      <c r="E27" s="149"/>
      <c r="F27" s="150"/>
      <c r="G27" s="160"/>
      <c r="H27" s="232" t="s">
        <v>151</v>
      </c>
      <c r="I27" s="233" t="s">
        <v>7</v>
      </c>
      <c r="J27" s="172" t="s">
        <v>125</v>
      </c>
      <c r="K27" s="173"/>
      <c r="L27" s="165" t="s">
        <v>7</v>
      </c>
      <c r="M27" s="172" t="s">
        <v>126</v>
      </c>
      <c r="N27" s="163"/>
      <c r="O27" s="163"/>
      <c r="P27" s="163"/>
      <c r="Q27" s="163"/>
      <c r="R27" s="163"/>
      <c r="S27" s="163"/>
      <c r="T27" s="163"/>
      <c r="U27" s="163"/>
      <c r="V27" s="163"/>
      <c r="W27" s="163"/>
      <c r="X27" s="234"/>
      <c r="Y27" s="159" t="s">
        <v>7</v>
      </c>
      <c r="Z27" s="61" t="s">
        <v>122</v>
      </c>
      <c r="AA27" s="168"/>
      <c r="AB27" s="160"/>
      <c r="AC27" s="159" t="s">
        <v>7</v>
      </c>
      <c r="AD27" s="61" t="s">
        <v>122</v>
      </c>
      <c r="AE27" s="168"/>
      <c r="AF27" s="160"/>
    </row>
    <row r="28" customFormat="false" ht="18.75" hidden="false" customHeight="true" outlineLevel="0" collapsed="false">
      <c r="A28" s="145"/>
      <c r="B28" s="146"/>
      <c r="C28" s="147"/>
      <c r="D28" s="148"/>
      <c r="E28" s="149"/>
      <c r="F28" s="150"/>
      <c r="G28" s="160"/>
      <c r="H28" s="235" t="s">
        <v>152</v>
      </c>
      <c r="I28" s="233" t="s">
        <v>7</v>
      </c>
      <c r="J28" s="172" t="s">
        <v>125</v>
      </c>
      <c r="K28" s="173"/>
      <c r="L28" s="165" t="s">
        <v>7</v>
      </c>
      <c r="M28" s="172" t="s">
        <v>126</v>
      </c>
      <c r="N28" s="163"/>
      <c r="O28" s="163"/>
      <c r="P28" s="163"/>
      <c r="Q28" s="163"/>
      <c r="R28" s="163"/>
      <c r="S28" s="163"/>
      <c r="T28" s="163"/>
      <c r="U28" s="163"/>
      <c r="V28" s="163"/>
      <c r="W28" s="163"/>
      <c r="X28" s="234"/>
      <c r="Y28" s="236"/>
      <c r="Z28" s="168"/>
      <c r="AA28" s="168"/>
      <c r="AB28" s="160"/>
      <c r="AC28" s="236"/>
      <c r="AD28" s="168"/>
      <c r="AE28" s="168"/>
      <c r="AF28" s="160"/>
    </row>
    <row r="29" customFormat="false" ht="18.75" hidden="false" customHeight="true" outlineLevel="0" collapsed="false">
      <c r="A29" s="145"/>
      <c r="B29" s="146"/>
      <c r="C29" s="147"/>
      <c r="D29" s="148"/>
      <c r="E29" s="149"/>
      <c r="F29" s="150"/>
      <c r="G29" s="160"/>
      <c r="H29" s="166" t="s">
        <v>153</v>
      </c>
      <c r="I29" s="237" t="s">
        <v>7</v>
      </c>
      <c r="J29" s="172" t="s">
        <v>125</v>
      </c>
      <c r="K29" s="172"/>
      <c r="L29" s="238" t="s">
        <v>7</v>
      </c>
      <c r="M29" s="172" t="s">
        <v>126</v>
      </c>
      <c r="N29" s="163"/>
      <c r="O29" s="163"/>
      <c r="P29" s="163"/>
      <c r="Q29" s="163"/>
      <c r="R29" s="163"/>
      <c r="S29" s="163"/>
      <c r="T29" s="163"/>
      <c r="U29" s="163"/>
      <c r="V29" s="163"/>
      <c r="W29" s="163"/>
      <c r="X29" s="234"/>
      <c r="Y29" s="236"/>
      <c r="Z29" s="168"/>
      <c r="AA29" s="168"/>
      <c r="AB29" s="160"/>
      <c r="AC29" s="236"/>
      <c r="AD29" s="168"/>
      <c r="AE29" s="168"/>
      <c r="AF29" s="160"/>
    </row>
    <row r="30" customFormat="false" ht="18.75" hidden="false" customHeight="true" outlineLevel="0" collapsed="false">
      <c r="A30" s="145"/>
      <c r="B30" s="146"/>
      <c r="C30" s="147"/>
      <c r="D30" s="148"/>
      <c r="E30" s="149"/>
      <c r="F30" s="150"/>
      <c r="G30" s="160"/>
      <c r="H30" s="161" t="s">
        <v>154</v>
      </c>
      <c r="I30" s="237" t="s">
        <v>7</v>
      </c>
      <c r="J30" s="172" t="s">
        <v>125</v>
      </c>
      <c r="K30" s="172"/>
      <c r="L30" s="238" t="s">
        <v>7</v>
      </c>
      <c r="M30" s="172" t="s">
        <v>126</v>
      </c>
      <c r="N30" s="163"/>
      <c r="O30" s="163"/>
      <c r="P30" s="163"/>
      <c r="Q30" s="163"/>
      <c r="R30" s="163"/>
      <c r="S30" s="163"/>
      <c r="T30" s="163"/>
      <c r="U30" s="163"/>
      <c r="V30" s="163"/>
      <c r="W30" s="163"/>
      <c r="X30" s="234"/>
      <c r="Y30" s="236"/>
      <c r="Z30" s="168"/>
      <c r="AA30" s="168"/>
      <c r="AB30" s="160"/>
      <c r="AC30" s="236"/>
      <c r="AD30" s="168"/>
      <c r="AE30" s="168"/>
      <c r="AF30" s="160"/>
    </row>
    <row r="31" customFormat="false" ht="18.75" hidden="false" customHeight="true" outlineLevel="0" collapsed="false">
      <c r="A31" s="159"/>
      <c r="B31" s="146"/>
      <c r="C31" s="147"/>
      <c r="D31" s="148"/>
      <c r="E31" s="149"/>
      <c r="F31" s="150"/>
      <c r="G31" s="160"/>
      <c r="H31" s="161" t="s">
        <v>155</v>
      </c>
      <c r="I31" s="237" t="s">
        <v>7</v>
      </c>
      <c r="J31" s="172" t="s">
        <v>125</v>
      </c>
      <c r="K31" s="172"/>
      <c r="L31" s="238" t="s">
        <v>7</v>
      </c>
      <c r="M31" s="172" t="s">
        <v>126</v>
      </c>
      <c r="N31" s="163"/>
      <c r="O31" s="163"/>
      <c r="P31" s="163"/>
      <c r="Q31" s="163"/>
      <c r="R31" s="163"/>
      <c r="S31" s="163"/>
      <c r="T31" s="163"/>
      <c r="U31" s="163"/>
      <c r="V31" s="163"/>
      <c r="W31" s="163"/>
      <c r="X31" s="234"/>
      <c r="Y31" s="236"/>
      <c r="Z31" s="168"/>
      <c r="AA31" s="168"/>
      <c r="AB31" s="160"/>
      <c r="AC31" s="236"/>
      <c r="AD31" s="168"/>
      <c r="AE31" s="168"/>
      <c r="AF31" s="160"/>
    </row>
    <row r="32" customFormat="false" ht="18.75" hidden="false" customHeight="true" outlineLevel="0" collapsed="false">
      <c r="A32" s="159" t="s">
        <v>7</v>
      </c>
      <c r="B32" s="146" t="s">
        <v>169</v>
      </c>
      <c r="C32" s="147" t="s">
        <v>86</v>
      </c>
      <c r="D32" s="148"/>
      <c r="E32" s="149"/>
      <c r="F32" s="150"/>
      <c r="G32" s="160"/>
      <c r="H32" s="232" t="s">
        <v>156</v>
      </c>
      <c r="I32" s="162" t="s">
        <v>7</v>
      </c>
      <c r="J32" s="172" t="s">
        <v>125</v>
      </c>
      <c r="K32" s="172"/>
      <c r="L32" s="165" t="s">
        <v>7</v>
      </c>
      <c r="M32" s="172" t="s">
        <v>157</v>
      </c>
      <c r="N32" s="172"/>
      <c r="O32" s="165" t="s">
        <v>7</v>
      </c>
      <c r="P32" s="172" t="s">
        <v>158</v>
      </c>
      <c r="Q32" s="185"/>
      <c r="R32" s="165" t="s">
        <v>7</v>
      </c>
      <c r="S32" s="172" t="s">
        <v>159</v>
      </c>
      <c r="T32" s="185"/>
      <c r="U32" s="185"/>
      <c r="V32" s="172"/>
      <c r="W32" s="172"/>
      <c r="X32" s="176"/>
      <c r="Y32" s="236"/>
      <c r="Z32" s="168"/>
      <c r="AA32" s="168"/>
      <c r="AB32" s="160"/>
      <c r="AC32" s="236"/>
      <c r="AD32" s="168"/>
      <c r="AE32" s="168"/>
      <c r="AF32" s="160"/>
    </row>
    <row r="33" customFormat="false" ht="18.75" hidden="false" customHeight="true" outlineLevel="0" collapsed="false">
      <c r="A33" s="145"/>
      <c r="B33" s="146"/>
      <c r="C33" s="147"/>
      <c r="D33" s="148"/>
      <c r="E33" s="149"/>
      <c r="F33" s="150"/>
      <c r="G33" s="160"/>
      <c r="H33" s="161" t="s">
        <v>160</v>
      </c>
      <c r="I33" s="233" t="s">
        <v>7</v>
      </c>
      <c r="J33" s="172" t="s">
        <v>125</v>
      </c>
      <c r="K33" s="172"/>
      <c r="L33" s="239" t="s">
        <v>7</v>
      </c>
      <c r="M33" s="172" t="s">
        <v>161</v>
      </c>
      <c r="N33" s="172"/>
      <c r="O33" s="140" t="s">
        <v>7</v>
      </c>
      <c r="P33" s="172" t="s">
        <v>162</v>
      </c>
      <c r="Q33" s="163"/>
      <c r="R33" s="163"/>
      <c r="S33" s="163"/>
      <c r="T33" s="163"/>
      <c r="U33" s="163"/>
      <c r="V33" s="163"/>
      <c r="W33" s="163"/>
      <c r="X33" s="234"/>
      <c r="Y33" s="236"/>
      <c r="Z33" s="168"/>
      <c r="AA33" s="168"/>
      <c r="AB33" s="160"/>
      <c r="AC33" s="236"/>
      <c r="AD33" s="168"/>
      <c r="AE33" s="168"/>
      <c r="AF33" s="160"/>
    </row>
    <row r="34" customFormat="false" ht="18.75" hidden="false" customHeight="true" outlineLevel="0" collapsed="false">
      <c r="A34" s="145"/>
      <c r="B34" s="146"/>
      <c r="C34" s="147"/>
      <c r="D34" s="148"/>
      <c r="E34" s="149"/>
      <c r="F34" s="150"/>
      <c r="G34" s="160"/>
      <c r="H34" s="232" t="s">
        <v>163</v>
      </c>
      <c r="I34" s="233" t="s">
        <v>7</v>
      </c>
      <c r="J34" s="172" t="s">
        <v>125</v>
      </c>
      <c r="K34" s="173"/>
      <c r="L34" s="165" t="s">
        <v>7</v>
      </c>
      <c r="M34" s="172" t="s">
        <v>126</v>
      </c>
      <c r="N34" s="163"/>
      <c r="O34" s="163"/>
      <c r="P34" s="163"/>
      <c r="Q34" s="163"/>
      <c r="R34" s="163"/>
      <c r="S34" s="163"/>
      <c r="T34" s="163"/>
      <c r="U34" s="163"/>
      <c r="V34" s="163"/>
      <c r="W34" s="163"/>
      <c r="X34" s="234"/>
      <c r="Y34" s="236"/>
      <c r="Z34" s="168"/>
      <c r="AA34" s="168"/>
      <c r="AB34" s="160"/>
      <c r="AC34" s="236"/>
      <c r="AD34" s="168"/>
      <c r="AE34" s="168"/>
      <c r="AF34" s="160"/>
    </row>
    <row r="35" customFormat="false" ht="18.75" hidden="false" customHeight="true" outlineLevel="0" collapsed="false">
      <c r="A35" s="145"/>
      <c r="B35" s="146"/>
      <c r="C35" s="147"/>
      <c r="D35" s="148"/>
      <c r="E35" s="149"/>
      <c r="F35" s="150"/>
      <c r="G35" s="160"/>
      <c r="H35" s="186" t="s">
        <v>30</v>
      </c>
      <c r="I35" s="187" t="s">
        <v>7</v>
      </c>
      <c r="J35" s="188" t="s">
        <v>125</v>
      </c>
      <c r="K35" s="188"/>
      <c r="L35" s="189" t="s">
        <v>7</v>
      </c>
      <c r="M35" s="188" t="s">
        <v>171</v>
      </c>
      <c r="N35" s="190"/>
      <c r="O35" s="285" t="s">
        <v>7</v>
      </c>
      <c r="P35" s="286" t="s">
        <v>172</v>
      </c>
      <c r="Q35" s="188"/>
      <c r="R35" s="189"/>
      <c r="S35" s="287"/>
      <c r="T35" s="287"/>
      <c r="U35" s="189"/>
      <c r="V35" s="188"/>
      <c r="W35" s="193"/>
      <c r="X35" s="194"/>
      <c r="Y35" s="236"/>
      <c r="Z35" s="295"/>
      <c r="AA35" s="295"/>
      <c r="AB35" s="160"/>
      <c r="AC35" s="236"/>
      <c r="AD35" s="295"/>
      <c r="AE35" s="295"/>
      <c r="AF35" s="160"/>
    </row>
    <row r="36" customFormat="false" ht="18.75" hidden="false" customHeight="true" outlineLevel="0" collapsed="false">
      <c r="A36" s="204"/>
      <c r="B36" s="205"/>
      <c r="C36" s="206"/>
      <c r="D36" s="207"/>
      <c r="E36" s="208"/>
      <c r="F36" s="209"/>
      <c r="G36" s="240"/>
      <c r="H36" s="186"/>
      <c r="I36" s="288" t="s">
        <v>7</v>
      </c>
      <c r="J36" s="289" t="s">
        <v>173</v>
      </c>
      <c r="K36" s="212"/>
      <c r="L36" s="290" t="s">
        <v>7</v>
      </c>
      <c r="M36" s="291" t="s">
        <v>174</v>
      </c>
      <c r="N36" s="211"/>
      <c r="O36" s="292" t="s">
        <v>7</v>
      </c>
      <c r="P36" s="289" t="s">
        <v>132</v>
      </c>
      <c r="Q36" s="293"/>
      <c r="R36" s="292" t="s">
        <v>7</v>
      </c>
      <c r="S36" s="289" t="s">
        <v>133</v>
      </c>
      <c r="T36" s="294"/>
      <c r="U36" s="214"/>
      <c r="V36" s="211"/>
      <c r="W36" s="217"/>
      <c r="X36" s="218"/>
      <c r="Y36" s="241"/>
      <c r="Z36" s="242"/>
      <c r="AA36" s="242"/>
      <c r="AB36" s="240"/>
      <c r="AC36" s="241"/>
      <c r="AD36" s="242"/>
      <c r="AE36" s="242"/>
      <c r="AF36" s="240"/>
    </row>
    <row r="37" customFormat="false" ht="18.75" hidden="false" customHeight="true" outlineLevel="0" collapsed="false">
      <c r="A37" s="61"/>
      <c r="C37" s="61" t="s">
        <v>164</v>
      </c>
      <c r="E37" s="61"/>
      <c r="F37" s="70"/>
      <c r="G37" s="168"/>
      <c r="I37" s="243"/>
      <c r="J37" s="61"/>
      <c r="K37" s="61"/>
      <c r="L37" s="243"/>
      <c r="M37" s="61"/>
      <c r="N37" s="61"/>
      <c r="O37" s="61"/>
      <c r="P37" s="61"/>
      <c r="Y37" s="168"/>
      <c r="Z37" s="168"/>
      <c r="AA37" s="168"/>
      <c r="AB37" s="168"/>
      <c r="AC37" s="168"/>
      <c r="AD37" s="168"/>
      <c r="AE37" s="168"/>
      <c r="AF37" s="168"/>
    </row>
    <row r="38" customFormat="false" ht="18.75" hidden="false" customHeight="true" outlineLevel="0" collapsed="false">
      <c r="A38" s="61"/>
      <c r="C38" s="61" t="s">
        <v>165</v>
      </c>
      <c r="E38" s="61"/>
      <c r="F38" s="70"/>
      <c r="G38" s="168"/>
      <c r="I38" s="243"/>
      <c r="J38" s="61"/>
      <c r="K38" s="61"/>
      <c r="L38" s="243"/>
      <c r="M38" s="61"/>
      <c r="N38" s="61"/>
      <c r="O38" s="61"/>
      <c r="P38" s="61"/>
      <c r="Y38" s="168"/>
      <c r="Z38" s="168"/>
      <c r="AA38" s="168"/>
      <c r="AB38" s="168"/>
      <c r="AC38" s="168"/>
      <c r="AD38" s="168"/>
      <c r="AE38" s="168"/>
      <c r="AF38" s="168"/>
    </row>
    <row r="39" customFormat="false" ht="18.75" hidden="false" customHeight="true" outlineLevel="0" collapsed="false">
      <c r="A39" s="61"/>
      <c r="C39" s="61"/>
      <c r="E39" s="61"/>
      <c r="F39" s="70"/>
      <c r="G39" s="168"/>
      <c r="I39" s="243"/>
      <c r="J39" s="61"/>
      <c r="K39" s="61"/>
      <c r="L39" s="243"/>
      <c r="M39" s="61"/>
      <c r="N39" s="61"/>
      <c r="O39" s="61"/>
      <c r="P39" s="61"/>
      <c r="Y39" s="168"/>
      <c r="Z39" s="168"/>
      <c r="AA39" s="168"/>
      <c r="AB39" s="168"/>
      <c r="AC39" s="168"/>
      <c r="AD39" s="168"/>
      <c r="AE39" s="168"/>
      <c r="AF39" s="168"/>
    </row>
    <row r="40" customFormat="false" ht="18.75" hidden="false" customHeight="true" outlineLevel="0" collapsed="false">
      <c r="A40" s="61"/>
      <c r="C40" s="61"/>
      <c r="E40" s="61"/>
      <c r="F40" s="70"/>
      <c r="G40" s="168"/>
      <c r="I40" s="243"/>
      <c r="J40" s="61"/>
      <c r="K40" s="61"/>
      <c r="L40" s="243"/>
      <c r="M40" s="61"/>
      <c r="N40" s="61"/>
      <c r="O40" s="243"/>
      <c r="P40" s="61"/>
      <c r="Y40" s="168"/>
      <c r="Z40" s="168"/>
      <c r="AA40" s="168"/>
      <c r="AB40" s="168"/>
      <c r="AC40" s="168"/>
      <c r="AD40" s="168"/>
      <c r="AE40" s="168"/>
      <c r="AF40" s="168"/>
    </row>
    <row r="42" customFormat="false" ht="20.25" hidden="false" customHeight="true" outlineLevel="0" collapsed="false">
      <c r="A42" s="126" t="s">
        <v>166</v>
      </c>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row>
    <row r="44" customFormat="false" ht="30" hidden="false" customHeight="true" outlineLevel="0" collapsed="false">
      <c r="J44" s="70"/>
      <c r="K44" s="70"/>
      <c r="L44" s="70"/>
      <c r="M44" s="70"/>
      <c r="N44" s="70"/>
      <c r="O44" s="70"/>
      <c r="P44" s="70"/>
      <c r="Q44" s="70"/>
      <c r="R44" s="70"/>
      <c r="S44" s="64" t="s">
        <v>108</v>
      </c>
      <c r="T44" s="64"/>
      <c r="U44" s="64"/>
      <c r="V44" s="64"/>
      <c r="W44" s="128"/>
      <c r="X44" s="128"/>
      <c r="Y44" s="128"/>
      <c r="Z44" s="128"/>
      <c r="AA44" s="128"/>
      <c r="AB44" s="128"/>
      <c r="AC44" s="128"/>
      <c r="AD44" s="128"/>
      <c r="AE44" s="128"/>
      <c r="AF44" s="129"/>
    </row>
    <row r="46" customFormat="false" ht="17.25" hidden="false" customHeight="true" outlineLevel="0" collapsed="false">
      <c r="A46" s="64" t="s">
        <v>109</v>
      </c>
      <c r="B46" s="64"/>
      <c r="C46" s="64"/>
      <c r="D46" s="64" t="s">
        <v>110</v>
      </c>
      <c r="E46" s="64"/>
      <c r="F46" s="64" t="s">
        <v>111</v>
      </c>
      <c r="G46" s="64"/>
      <c r="H46" s="64" t="s">
        <v>112</v>
      </c>
      <c r="I46" s="64"/>
      <c r="J46" s="64"/>
      <c r="K46" s="64"/>
      <c r="L46" s="64"/>
      <c r="M46" s="64"/>
      <c r="N46" s="64"/>
      <c r="O46" s="64"/>
      <c r="P46" s="64"/>
      <c r="Q46" s="64"/>
      <c r="R46" s="64"/>
      <c r="S46" s="64"/>
      <c r="T46" s="64"/>
      <c r="U46" s="64"/>
      <c r="V46" s="64"/>
      <c r="W46" s="64"/>
      <c r="X46" s="64"/>
      <c r="Y46" s="64"/>
      <c r="Z46" s="64"/>
      <c r="AA46" s="64"/>
      <c r="AB46" s="64"/>
      <c r="AC46" s="64"/>
      <c r="AD46" s="64"/>
      <c r="AE46" s="64"/>
      <c r="AF46" s="64"/>
    </row>
    <row r="47" customFormat="false" ht="18.75" hidden="false" customHeight="true" outlineLevel="0" collapsed="false">
      <c r="A47" s="130"/>
      <c r="B47" s="131"/>
      <c r="C47" s="132"/>
      <c r="D47" s="135"/>
      <c r="E47" s="134"/>
      <c r="F47" s="135"/>
      <c r="G47" s="134"/>
      <c r="H47" s="136" t="s">
        <v>21</v>
      </c>
      <c r="I47" s="244" t="s">
        <v>7</v>
      </c>
      <c r="J47" s="138" t="s">
        <v>115</v>
      </c>
      <c r="K47" s="138"/>
      <c r="L47" s="138"/>
      <c r="M47" s="245" t="s">
        <v>7</v>
      </c>
      <c r="N47" s="138" t="s">
        <v>116</v>
      </c>
      <c r="O47" s="138"/>
      <c r="P47" s="138"/>
      <c r="Q47" s="138"/>
      <c r="R47" s="138"/>
      <c r="S47" s="138"/>
      <c r="T47" s="138"/>
      <c r="U47" s="246"/>
      <c r="V47" s="246"/>
      <c r="W47" s="246"/>
      <c r="X47" s="246"/>
      <c r="Y47" s="246"/>
      <c r="Z47" s="246"/>
      <c r="AA47" s="246"/>
      <c r="AB47" s="246"/>
      <c r="AC47" s="246"/>
      <c r="AD47" s="246"/>
      <c r="AE47" s="246"/>
      <c r="AF47" s="247"/>
    </row>
    <row r="48" customFormat="false" ht="18.75" hidden="false" customHeight="true" outlineLevel="0" collapsed="false">
      <c r="A48" s="145"/>
      <c r="B48" s="146"/>
      <c r="C48" s="147"/>
      <c r="D48" s="150"/>
      <c r="E48" s="149"/>
      <c r="F48" s="150"/>
      <c r="G48" s="149"/>
      <c r="H48" s="276" t="s">
        <v>118</v>
      </c>
      <c r="I48" s="277" t="s">
        <v>7</v>
      </c>
      <c r="J48" s="278" t="s">
        <v>115</v>
      </c>
      <c r="K48" s="279"/>
      <c r="L48" s="280"/>
      <c r="M48" s="281" t="s">
        <v>7</v>
      </c>
      <c r="N48" s="278" t="s">
        <v>116</v>
      </c>
      <c r="O48" s="281"/>
      <c r="P48" s="282"/>
      <c r="Q48" s="282"/>
      <c r="R48" s="282"/>
      <c r="S48" s="282"/>
      <c r="T48" s="282"/>
      <c r="U48" s="296"/>
      <c r="V48" s="296"/>
      <c r="W48" s="296"/>
      <c r="X48" s="296"/>
      <c r="Y48" s="296"/>
      <c r="Z48" s="296"/>
      <c r="AA48" s="296"/>
      <c r="AB48" s="296"/>
      <c r="AC48" s="296"/>
      <c r="AD48" s="296"/>
      <c r="AE48" s="296"/>
      <c r="AF48" s="297"/>
    </row>
    <row r="49" customFormat="false" ht="18.75" hidden="false" customHeight="true" outlineLevel="0" collapsed="false">
      <c r="A49" s="145"/>
      <c r="B49" s="146"/>
      <c r="C49" s="147"/>
      <c r="D49" s="150"/>
      <c r="E49" s="149"/>
      <c r="F49" s="150"/>
      <c r="G49" s="149"/>
      <c r="H49" s="298" t="s">
        <v>119</v>
      </c>
      <c r="I49" s="299" t="s">
        <v>7</v>
      </c>
      <c r="J49" s="226" t="s">
        <v>120</v>
      </c>
      <c r="K49" s="226"/>
      <c r="L49" s="226"/>
      <c r="M49" s="300" t="s">
        <v>7</v>
      </c>
      <c r="N49" s="226" t="s">
        <v>121</v>
      </c>
      <c r="O49" s="226"/>
      <c r="P49" s="226"/>
      <c r="Q49" s="301"/>
      <c r="R49" s="301"/>
      <c r="S49" s="301"/>
      <c r="T49" s="301"/>
      <c r="U49" s="249"/>
      <c r="V49" s="249"/>
      <c r="W49" s="249"/>
      <c r="X49" s="249"/>
      <c r="Y49" s="249"/>
      <c r="Z49" s="249"/>
      <c r="AA49" s="249"/>
      <c r="AB49" s="249"/>
      <c r="AC49" s="249"/>
      <c r="AD49" s="249"/>
      <c r="AE49" s="249"/>
      <c r="AF49" s="250"/>
    </row>
    <row r="50" customFormat="false" ht="24.75" hidden="false" customHeight="true" outlineLevel="0" collapsed="false">
      <c r="A50" s="145"/>
      <c r="B50" s="146"/>
      <c r="C50" s="147"/>
      <c r="D50" s="150"/>
      <c r="E50" s="149"/>
      <c r="F50" s="150"/>
      <c r="G50" s="149"/>
      <c r="H50" s="298"/>
      <c r="I50" s="299"/>
      <c r="J50" s="226"/>
      <c r="K50" s="226"/>
      <c r="L50" s="226"/>
      <c r="M50" s="300"/>
      <c r="N50" s="226"/>
      <c r="O50" s="226"/>
      <c r="P50" s="226"/>
      <c r="Q50" s="301"/>
      <c r="R50" s="301"/>
      <c r="S50" s="301"/>
      <c r="T50" s="301"/>
      <c r="U50" s="249"/>
      <c r="V50" s="249"/>
      <c r="W50" s="249"/>
      <c r="X50" s="249"/>
      <c r="Y50" s="249"/>
      <c r="Z50" s="249"/>
      <c r="AA50" s="249"/>
      <c r="AB50" s="249"/>
      <c r="AC50" s="249"/>
      <c r="AD50" s="249"/>
      <c r="AE50" s="249"/>
      <c r="AF50" s="250"/>
    </row>
    <row r="51" customFormat="false" ht="24.75" hidden="false" customHeight="true" outlineLevel="0" collapsed="false">
      <c r="A51" s="145"/>
      <c r="B51" s="146"/>
      <c r="C51" s="147"/>
      <c r="D51" s="150"/>
      <c r="E51" s="149"/>
      <c r="F51" s="150"/>
      <c r="G51" s="149"/>
      <c r="H51" s="161" t="s">
        <v>123</v>
      </c>
      <c r="I51" s="251" t="s">
        <v>7</v>
      </c>
      <c r="J51" s="163" t="s">
        <v>120</v>
      </c>
      <c r="K51" s="163"/>
      <c r="L51" s="163"/>
      <c r="M51" s="177" t="s">
        <v>7</v>
      </c>
      <c r="N51" s="163" t="s">
        <v>121</v>
      </c>
      <c r="O51" s="163"/>
      <c r="P51" s="163"/>
      <c r="Q51" s="238"/>
      <c r="R51" s="238"/>
      <c r="S51" s="238"/>
      <c r="T51" s="238"/>
      <c r="U51" s="249"/>
      <c r="V51" s="249"/>
      <c r="W51" s="249"/>
      <c r="X51" s="249"/>
      <c r="Y51" s="249"/>
      <c r="Z51" s="249"/>
      <c r="AA51" s="249"/>
      <c r="AB51" s="249"/>
      <c r="AC51" s="249"/>
      <c r="AD51" s="249"/>
      <c r="AE51" s="249"/>
      <c r="AF51" s="250"/>
    </row>
    <row r="52" customFormat="false" ht="24.75" hidden="false" customHeight="true" outlineLevel="0" collapsed="false">
      <c r="A52" s="145"/>
      <c r="B52" s="146"/>
      <c r="C52" s="147"/>
      <c r="D52" s="150"/>
      <c r="E52" s="149"/>
      <c r="F52" s="150"/>
      <c r="G52" s="149"/>
      <c r="H52" s="161"/>
      <c r="I52" s="251"/>
      <c r="J52" s="163"/>
      <c r="K52" s="163"/>
      <c r="L52" s="163"/>
      <c r="M52" s="177"/>
      <c r="N52" s="163"/>
      <c r="O52" s="163"/>
      <c r="P52" s="163"/>
      <c r="Q52" s="238"/>
      <c r="R52" s="238"/>
      <c r="S52" s="238"/>
      <c r="T52" s="238"/>
      <c r="U52" s="249"/>
      <c r="V52" s="249"/>
      <c r="W52" s="249"/>
      <c r="X52" s="249"/>
      <c r="Y52" s="249"/>
      <c r="Z52" s="249"/>
      <c r="AA52" s="249"/>
      <c r="AB52" s="249"/>
      <c r="AC52" s="249"/>
      <c r="AD52" s="249"/>
      <c r="AE52" s="249"/>
      <c r="AF52" s="250"/>
    </row>
    <row r="53" customFormat="false" ht="24.75" hidden="false" customHeight="true" outlineLevel="0" collapsed="false">
      <c r="A53" s="145"/>
      <c r="B53" s="146"/>
      <c r="C53" s="147"/>
      <c r="D53" s="150"/>
      <c r="E53" s="149"/>
      <c r="F53" s="150"/>
      <c r="G53" s="149"/>
      <c r="H53" s="161" t="s">
        <v>124</v>
      </c>
      <c r="I53" s="251" t="s">
        <v>7</v>
      </c>
      <c r="J53" s="163" t="s">
        <v>120</v>
      </c>
      <c r="K53" s="163"/>
      <c r="L53" s="163"/>
      <c r="M53" s="177" t="s">
        <v>7</v>
      </c>
      <c r="N53" s="163" t="s">
        <v>121</v>
      </c>
      <c r="O53" s="163"/>
      <c r="P53" s="163"/>
      <c r="Q53" s="238"/>
      <c r="R53" s="238"/>
      <c r="S53" s="238"/>
      <c r="T53" s="238"/>
      <c r="U53" s="249"/>
      <c r="V53" s="249"/>
      <c r="W53" s="249"/>
      <c r="X53" s="249"/>
      <c r="Y53" s="249"/>
      <c r="Z53" s="249"/>
      <c r="AA53" s="249"/>
      <c r="AB53" s="249"/>
      <c r="AC53" s="249"/>
      <c r="AD53" s="249"/>
      <c r="AE53" s="249"/>
      <c r="AF53" s="250"/>
    </row>
    <row r="54" customFormat="false" ht="24.75" hidden="false" customHeight="true" outlineLevel="0" collapsed="false">
      <c r="A54" s="145"/>
      <c r="B54" s="146"/>
      <c r="C54" s="147"/>
      <c r="D54" s="150"/>
      <c r="E54" s="149"/>
      <c r="F54" s="150"/>
      <c r="G54" s="149"/>
      <c r="H54" s="161"/>
      <c r="I54" s="251"/>
      <c r="J54" s="163"/>
      <c r="K54" s="163"/>
      <c r="L54" s="163"/>
      <c r="M54" s="177"/>
      <c r="N54" s="163"/>
      <c r="O54" s="163"/>
      <c r="P54" s="163"/>
      <c r="Q54" s="238"/>
      <c r="R54" s="238"/>
      <c r="S54" s="238"/>
      <c r="T54" s="238"/>
      <c r="U54" s="249"/>
      <c r="V54" s="249"/>
      <c r="W54" s="249"/>
      <c r="X54" s="249"/>
      <c r="Y54" s="249"/>
      <c r="Z54" s="249"/>
      <c r="AA54" s="249"/>
      <c r="AB54" s="249"/>
      <c r="AC54" s="249"/>
      <c r="AD54" s="249"/>
      <c r="AE54" s="249"/>
      <c r="AF54" s="250"/>
    </row>
    <row r="55" customFormat="false" ht="18.75" hidden="false" customHeight="true" outlineLevel="0" collapsed="false">
      <c r="A55" s="145"/>
      <c r="B55" s="146"/>
      <c r="C55" s="147"/>
      <c r="D55" s="150"/>
      <c r="E55" s="149"/>
      <c r="F55" s="150"/>
      <c r="G55" s="149"/>
      <c r="H55" s="252" t="s">
        <v>20</v>
      </c>
      <c r="I55" s="245" t="s">
        <v>7</v>
      </c>
      <c r="J55" s="166" t="s">
        <v>125</v>
      </c>
      <c r="K55" s="166"/>
      <c r="L55" s="245" t="s">
        <v>7</v>
      </c>
      <c r="M55" s="166" t="s">
        <v>126</v>
      </c>
      <c r="N55" s="166"/>
      <c r="O55" s="231"/>
      <c r="P55" s="231"/>
      <c r="Q55" s="231"/>
      <c r="R55" s="231"/>
      <c r="S55" s="231"/>
      <c r="T55" s="231"/>
      <c r="U55" s="249"/>
      <c r="V55" s="249"/>
      <c r="W55" s="249"/>
      <c r="X55" s="249"/>
      <c r="Y55" s="249"/>
      <c r="Z55" s="249"/>
      <c r="AA55" s="249"/>
      <c r="AB55" s="249"/>
      <c r="AC55" s="249"/>
      <c r="AD55" s="249"/>
      <c r="AE55" s="249"/>
      <c r="AF55" s="250"/>
    </row>
    <row r="56" customFormat="false" ht="18.75" hidden="false" customHeight="true" outlineLevel="0" collapsed="false">
      <c r="A56" s="145"/>
      <c r="B56" s="146"/>
      <c r="C56" s="147"/>
      <c r="D56" s="150"/>
      <c r="E56" s="149"/>
      <c r="F56" s="150"/>
      <c r="G56" s="149"/>
      <c r="H56" s="161" t="s">
        <v>127</v>
      </c>
      <c r="I56" s="177" t="s">
        <v>7</v>
      </c>
      <c r="J56" s="163" t="s">
        <v>167</v>
      </c>
      <c r="K56" s="163"/>
      <c r="L56" s="163"/>
      <c r="M56" s="177" t="s">
        <v>7</v>
      </c>
      <c r="N56" s="163" t="s">
        <v>168</v>
      </c>
      <c r="O56" s="163"/>
      <c r="P56" s="163"/>
      <c r="Q56" s="253"/>
      <c r="R56" s="253"/>
      <c r="S56" s="253"/>
      <c r="T56" s="253"/>
      <c r="U56" s="254"/>
      <c r="V56" s="254"/>
      <c r="W56" s="254"/>
      <c r="X56" s="254"/>
      <c r="Y56" s="254"/>
      <c r="Z56" s="254"/>
      <c r="AA56" s="254"/>
      <c r="AB56" s="254"/>
      <c r="AC56" s="254"/>
      <c r="AD56" s="254"/>
      <c r="AE56" s="254"/>
      <c r="AF56" s="255"/>
    </row>
    <row r="57" customFormat="false" ht="18.75" hidden="false" customHeight="true" outlineLevel="0" collapsed="false">
      <c r="A57" s="159" t="s">
        <v>7</v>
      </c>
      <c r="B57" s="146" t="s">
        <v>128</v>
      </c>
      <c r="C57" s="147" t="s">
        <v>80</v>
      </c>
      <c r="D57" s="150"/>
      <c r="E57" s="149"/>
      <c r="F57" s="150"/>
      <c r="G57" s="149"/>
      <c r="H57" s="161"/>
      <c r="I57" s="177"/>
      <c r="J57" s="163"/>
      <c r="K57" s="163"/>
      <c r="L57" s="163"/>
      <c r="M57" s="177"/>
      <c r="N57" s="163"/>
      <c r="O57" s="163"/>
      <c r="P57" s="163"/>
      <c r="Q57" s="226"/>
      <c r="R57" s="226"/>
      <c r="S57" s="226"/>
      <c r="T57" s="226"/>
      <c r="U57" s="246"/>
      <c r="V57" s="246"/>
      <c r="W57" s="246"/>
      <c r="X57" s="246"/>
      <c r="Y57" s="246"/>
      <c r="Z57" s="246"/>
      <c r="AA57" s="246"/>
      <c r="AB57" s="246"/>
      <c r="AC57" s="246"/>
      <c r="AD57" s="246"/>
      <c r="AE57" s="246"/>
      <c r="AF57" s="247"/>
    </row>
    <row r="58" customFormat="false" ht="18.75" hidden="false" customHeight="true" outlineLevel="0" collapsed="false">
      <c r="A58" s="145"/>
      <c r="B58" s="146"/>
      <c r="C58" s="147"/>
      <c r="D58" s="150"/>
      <c r="E58" s="149"/>
      <c r="F58" s="150"/>
      <c r="G58" s="149"/>
      <c r="H58" s="256" t="s">
        <v>129</v>
      </c>
      <c r="I58" s="177" t="s">
        <v>7</v>
      </c>
      <c r="J58" s="163" t="s">
        <v>167</v>
      </c>
      <c r="K58" s="163"/>
      <c r="L58" s="163"/>
      <c r="M58" s="177" t="s">
        <v>7</v>
      </c>
      <c r="N58" s="163" t="s">
        <v>168</v>
      </c>
      <c r="O58" s="163"/>
      <c r="P58" s="163"/>
      <c r="Q58" s="253"/>
      <c r="R58" s="253"/>
      <c r="S58" s="253"/>
      <c r="T58" s="253"/>
      <c r="U58" s="254"/>
      <c r="V58" s="254"/>
      <c r="W58" s="254"/>
      <c r="X58" s="254"/>
      <c r="Y58" s="254"/>
      <c r="Z58" s="254"/>
      <c r="AA58" s="254"/>
      <c r="AB58" s="254"/>
      <c r="AC58" s="254"/>
      <c r="AD58" s="254"/>
      <c r="AE58" s="254"/>
      <c r="AF58" s="255"/>
    </row>
    <row r="59" customFormat="false" ht="18.75" hidden="false" customHeight="true" outlineLevel="0" collapsed="false">
      <c r="A59" s="145"/>
      <c r="B59" s="146"/>
      <c r="C59" s="147"/>
      <c r="D59" s="150"/>
      <c r="E59" s="149"/>
      <c r="F59" s="150"/>
      <c r="G59" s="149"/>
      <c r="H59" s="256"/>
      <c r="I59" s="177"/>
      <c r="J59" s="163"/>
      <c r="K59" s="163"/>
      <c r="L59" s="163"/>
      <c r="M59" s="177"/>
      <c r="N59" s="163"/>
      <c r="O59" s="163"/>
      <c r="P59" s="163"/>
      <c r="Q59" s="226"/>
      <c r="R59" s="226"/>
      <c r="S59" s="226"/>
      <c r="T59" s="226"/>
      <c r="U59" s="249"/>
      <c r="V59" s="249"/>
      <c r="W59" s="249"/>
      <c r="X59" s="249"/>
      <c r="Y59" s="249"/>
      <c r="Z59" s="249"/>
      <c r="AA59" s="249"/>
      <c r="AB59" s="249"/>
      <c r="AC59" s="249"/>
      <c r="AD59" s="249"/>
      <c r="AE59" s="249"/>
      <c r="AF59" s="250"/>
    </row>
    <row r="60" customFormat="false" ht="18.75" hidden="false" customHeight="true" outlineLevel="0" collapsed="false">
      <c r="A60" s="204"/>
      <c r="B60" s="205"/>
      <c r="C60" s="206"/>
      <c r="D60" s="209"/>
      <c r="E60" s="208"/>
      <c r="F60" s="209"/>
      <c r="G60" s="208"/>
      <c r="H60" s="257" t="s">
        <v>27</v>
      </c>
      <c r="I60" s="251" t="s">
        <v>7</v>
      </c>
      <c r="J60" s="172" t="s">
        <v>125</v>
      </c>
      <c r="K60" s="172"/>
      <c r="L60" s="238" t="s">
        <v>7</v>
      </c>
      <c r="M60" s="172" t="s">
        <v>126</v>
      </c>
      <c r="N60" s="172"/>
      <c r="O60" s="163"/>
      <c r="P60" s="172"/>
      <c r="Q60" s="226"/>
      <c r="R60" s="226"/>
      <c r="S60" s="226"/>
      <c r="T60" s="226"/>
      <c r="U60" s="258"/>
      <c r="V60" s="258"/>
      <c r="W60" s="258"/>
      <c r="X60" s="258"/>
      <c r="Y60" s="258"/>
      <c r="Z60" s="258"/>
      <c r="AA60" s="258"/>
      <c r="AB60" s="258"/>
      <c r="AC60" s="258"/>
      <c r="AD60" s="258"/>
      <c r="AE60" s="258"/>
      <c r="AF60" s="259"/>
    </row>
    <row r="61" customFormat="false" ht="18.75" hidden="false" customHeight="true" outlineLevel="0" collapsed="false">
      <c r="A61" s="130"/>
      <c r="B61" s="131"/>
      <c r="C61" s="132"/>
      <c r="D61" s="133"/>
      <c r="E61" s="134"/>
      <c r="F61" s="135"/>
      <c r="G61" s="144"/>
      <c r="H61" s="222" t="s">
        <v>148</v>
      </c>
      <c r="I61" s="244" t="s">
        <v>7</v>
      </c>
      <c r="J61" s="223" t="s">
        <v>125</v>
      </c>
      <c r="K61" s="223"/>
      <c r="L61" s="224"/>
      <c r="M61" s="260" t="s">
        <v>7</v>
      </c>
      <c r="N61" s="223" t="s">
        <v>149</v>
      </c>
      <c r="O61" s="223"/>
      <c r="P61" s="224"/>
      <c r="Q61" s="260" t="s">
        <v>7</v>
      </c>
      <c r="R61" s="225" t="s">
        <v>150</v>
      </c>
      <c r="S61" s="225"/>
      <c r="T61" s="225"/>
      <c r="U61" s="261"/>
      <c r="V61" s="262"/>
      <c r="W61" s="262"/>
      <c r="X61" s="262"/>
      <c r="Y61" s="262"/>
      <c r="Z61" s="262"/>
      <c r="AA61" s="262"/>
      <c r="AB61" s="262"/>
      <c r="AC61" s="262"/>
      <c r="AD61" s="262"/>
      <c r="AE61" s="262"/>
      <c r="AF61" s="263"/>
    </row>
    <row r="62" customFormat="false" ht="18.75" hidden="false" customHeight="true" outlineLevel="0" collapsed="false">
      <c r="A62" s="145"/>
      <c r="B62" s="146"/>
      <c r="C62" s="147"/>
      <c r="D62" s="148"/>
      <c r="E62" s="149"/>
      <c r="F62" s="150"/>
      <c r="G62" s="160"/>
      <c r="H62" s="228" t="s">
        <v>21</v>
      </c>
      <c r="I62" s="245" t="s">
        <v>7</v>
      </c>
      <c r="J62" s="166" t="s">
        <v>115</v>
      </c>
      <c r="K62" s="166"/>
      <c r="L62" s="229"/>
      <c r="M62" s="245" t="s">
        <v>7</v>
      </c>
      <c r="N62" s="166" t="s">
        <v>116</v>
      </c>
      <c r="O62" s="166"/>
      <c r="P62" s="230"/>
      <c r="Q62" s="238"/>
      <c r="R62" s="163"/>
      <c r="S62" s="226"/>
      <c r="T62" s="226"/>
      <c r="U62" s="264"/>
      <c r="V62" s="265"/>
      <c r="W62" s="265"/>
      <c r="X62" s="265"/>
      <c r="Y62" s="265"/>
      <c r="Z62" s="265"/>
      <c r="AA62" s="265"/>
      <c r="AB62" s="265"/>
      <c r="AC62" s="265"/>
      <c r="AD62" s="265"/>
      <c r="AE62" s="265"/>
      <c r="AF62" s="266"/>
    </row>
    <row r="63" customFormat="false" ht="18.75" hidden="false" customHeight="true" outlineLevel="0" collapsed="false">
      <c r="A63" s="145"/>
      <c r="B63" s="146"/>
      <c r="C63" s="147"/>
      <c r="D63" s="148"/>
      <c r="E63" s="149"/>
      <c r="F63" s="150"/>
      <c r="G63" s="160"/>
      <c r="H63" s="171" t="s">
        <v>118</v>
      </c>
      <c r="I63" s="251" t="s">
        <v>7</v>
      </c>
      <c r="J63" s="172" t="s">
        <v>115</v>
      </c>
      <c r="K63" s="172"/>
      <c r="L63" s="230"/>
      <c r="M63" s="238" t="s">
        <v>7</v>
      </c>
      <c r="N63" s="172" t="s">
        <v>116</v>
      </c>
      <c r="O63" s="238"/>
      <c r="P63" s="229"/>
      <c r="Q63" s="245"/>
      <c r="R63" s="231"/>
      <c r="S63" s="226"/>
      <c r="T63" s="226"/>
      <c r="U63" s="264"/>
      <c r="V63" s="265"/>
      <c r="W63" s="265"/>
      <c r="X63" s="265"/>
      <c r="Y63" s="265"/>
      <c r="Z63" s="265"/>
      <c r="AA63" s="265"/>
      <c r="AB63" s="265"/>
      <c r="AC63" s="265"/>
      <c r="AD63" s="265"/>
      <c r="AE63" s="265"/>
      <c r="AF63" s="266"/>
    </row>
    <row r="64" customFormat="false" ht="18.75" hidden="false" customHeight="true" outlineLevel="0" collapsed="false">
      <c r="A64" s="145"/>
      <c r="B64" s="146"/>
      <c r="C64" s="147"/>
      <c r="D64" s="148"/>
      <c r="E64" s="149"/>
      <c r="F64" s="150"/>
      <c r="G64" s="160"/>
      <c r="H64" s="232" t="s">
        <v>151</v>
      </c>
      <c r="I64" s="251" t="s">
        <v>7</v>
      </c>
      <c r="J64" s="172" t="s">
        <v>125</v>
      </c>
      <c r="K64" s="172"/>
      <c r="L64" s="238" t="s">
        <v>7</v>
      </c>
      <c r="M64" s="172" t="s">
        <v>126</v>
      </c>
      <c r="N64" s="163"/>
      <c r="O64" s="172"/>
      <c r="P64" s="172"/>
      <c r="Q64" s="172"/>
      <c r="R64" s="172"/>
      <c r="S64" s="172"/>
      <c r="T64" s="172"/>
      <c r="U64" s="267"/>
      <c r="V64" s="267"/>
      <c r="W64" s="267"/>
      <c r="X64" s="267"/>
      <c r="Y64" s="267"/>
      <c r="Z64" s="267"/>
      <c r="AA64" s="267"/>
      <c r="AB64" s="267"/>
      <c r="AC64" s="267"/>
      <c r="AD64" s="267"/>
      <c r="AE64" s="267"/>
      <c r="AF64" s="268"/>
    </row>
    <row r="65" customFormat="false" ht="18.75" hidden="false" customHeight="true" outlineLevel="0" collapsed="false">
      <c r="A65" s="145"/>
      <c r="B65" s="146"/>
      <c r="C65" s="147"/>
      <c r="D65" s="148"/>
      <c r="E65" s="149"/>
      <c r="F65" s="150"/>
      <c r="G65" s="160"/>
      <c r="H65" s="235" t="s">
        <v>152</v>
      </c>
      <c r="I65" s="251" t="s">
        <v>7</v>
      </c>
      <c r="J65" s="172" t="s">
        <v>125</v>
      </c>
      <c r="K65" s="172"/>
      <c r="L65" s="238" t="s">
        <v>7</v>
      </c>
      <c r="M65" s="172" t="s">
        <v>126</v>
      </c>
      <c r="N65" s="163"/>
      <c r="O65" s="172"/>
      <c r="P65" s="172"/>
      <c r="Q65" s="172"/>
      <c r="R65" s="172"/>
      <c r="S65" s="172"/>
      <c r="T65" s="172"/>
      <c r="U65" s="267"/>
      <c r="V65" s="267"/>
      <c r="W65" s="267"/>
      <c r="X65" s="267"/>
      <c r="Y65" s="267"/>
      <c r="Z65" s="267"/>
      <c r="AA65" s="267"/>
      <c r="AB65" s="267"/>
      <c r="AC65" s="267"/>
      <c r="AD65" s="267"/>
      <c r="AE65" s="267"/>
      <c r="AF65" s="268"/>
    </row>
    <row r="66" customFormat="false" ht="18.75" hidden="false" customHeight="true" outlineLevel="0" collapsed="false">
      <c r="A66" s="159" t="s">
        <v>7</v>
      </c>
      <c r="B66" s="146" t="s">
        <v>169</v>
      </c>
      <c r="C66" s="147" t="s">
        <v>86</v>
      </c>
      <c r="D66" s="148"/>
      <c r="E66" s="149"/>
      <c r="F66" s="150"/>
      <c r="G66" s="160"/>
      <c r="H66" s="232" t="s">
        <v>153</v>
      </c>
      <c r="I66" s="251" t="s">
        <v>7</v>
      </c>
      <c r="J66" s="172" t="s">
        <v>125</v>
      </c>
      <c r="K66" s="172"/>
      <c r="L66" s="238" t="s">
        <v>7</v>
      </c>
      <c r="M66" s="172" t="s">
        <v>126</v>
      </c>
      <c r="N66" s="163"/>
      <c r="O66" s="172"/>
      <c r="P66" s="172"/>
      <c r="Q66" s="172"/>
      <c r="R66" s="172"/>
      <c r="S66" s="172"/>
      <c r="T66" s="172"/>
      <c r="U66" s="267"/>
      <c r="V66" s="267"/>
      <c r="W66" s="267"/>
      <c r="X66" s="267"/>
      <c r="Y66" s="267"/>
      <c r="Z66" s="267"/>
      <c r="AA66" s="267"/>
      <c r="AB66" s="267"/>
      <c r="AC66" s="267"/>
      <c r="AD66" s="267"/>
      <c r="AE66" s="267"/>
      <c r="AF66" s="268"/>
    </row>
    <row r="67" customFormat="false" ht="18.75" hidden="false" customHeight="true" outlineLevel="0" collapsed="false">
      <c r="A67" s="145"/>
      <c r="B67" s="146"/>
      <c r="C67" s="147"/>
      <c r="D67" s="148"/>
      <c r="E67" s="149"/>
      <c r="F67" s="150"/>
      <c r="G67" s="160"/>
      <c r="H67" s="161" t="s">
        <v>154</v>
      </c>
      <c r="I67" s="251" t="s">
        <v>7</v>
      </c>
      <c r="J67" s="172" t="s">
        <v>125</v>
      </c>
      <c r="K67" s="172"/>
      <c r="L67" s="238" t="s">
        <v>7</v>
      </c>
      <c r="M67" s="172" t="s">
        <v>126</v>
      </c>
      <c r="N67" s="163"/>
      <c r="O67" s="172"/>
      <c r="P67" s="172"/>
      <c r="Q67" s="172"/>
      <c r="R67" s="172"/>
      <c r="S67" s="172"/>
      <c r="T67" s="172"/>
      <c r="U67" s="267"/>
      <c r="V67" s="267"/>
      <c r="W67" s="267"/>
      <c r="X67" s="267"/>
      <c r="Y67" s="267"/>
      <c r="Z67" s="267"/>
      <c r="AA67" s="267"/>
      <c r="AB67" s="267"/>
      <c r="AC67" s="267"/>
      <c r="AD67" s="267"/>
      <c r="AE67" s="267"/>
      <c r="AF67" s="268"/>
    </row>
    <row r="68" customFormat="false" ht="18.75" hidden="false" customHeight="true" outlineLevel="0" collapsed="false">
      <c r="A68" s="145"/>
      <c r="B68" s="146"/>
      <c r="C68" s="147"/>
      <c r="D68" s="148"/>
      <c r="E68" s="149"/>
      <c r="F68" s="150"/>
      <c r="G68" s="160"/>
      <c r="H68" s="161" t="s">
        <v>160</v>
      </c>
      <c r="I68" s="251" t="s">
        <v>7</v>
      </c>
      <c r="J68" s="172" t="s">
        <v>125</v>
      </c>
      <c r="K68" s="172"/>
      <c r="L68" s="238" t="s">
        <v>7</v>
      </c>
      <c r="M68" s="172" t="s">
        <v>161</v>
      </c>
      <c r="N68" s="172"/>
      <c r="O68" s="238" t="s">
        <v>7</v>
      </c>
      <c r="P68" s="172" t="s">
        <v>162</v>
      </c>
      <c r="Q68" s="163"/>
      <c r="R68" s="163"/>
      <c r="S68" s="163"/>
      <c r="T68" s="172"/>
      <c r="U68" s="267"/>
      <c r="V68" s="267"/>
      <c r="W68" s="267"/>
      <c r="X68" s="267"/>
      <c r="Y68" s="267"/>
      <c r="Z68" s="267"/>
      <c r="AA68" s="267"/>
      <c r="AB68" s="267"/>
      <c r="AC68" s="267"/>
      <c r="AD68" s="267"/>
      <c r="AE68" s="267"/>
      <c r="AF68" s="268"/>
    </row>
    <row r="69" customFormat="false" ht="18.75" hidden="false" customHeight="true" outlineLevel="0" collapsed="false">
      <c r="A69" s="204"/>
      <c r="B69" s="205"/>
      <c r="C69" s="206"/>
      <c r="D69" s="207"/>
      <c r="E69" s="208"/>
      <c r="F69" s="209"/>
      <c r="G69" s="240"/>
      <c r="H69" s="269" t="s">
        <v>163</v>
      </c>
      <c r="I69" s="270" t="s">
        <v>7</v>
      </c>
      <c r="J69" s="175" t="s">
        <v>125</v>
      </c>
      <c r="K69" s="175"/>
      <c r="L69" s="271" t="s">
        <v>7</v>
      </c>
      <c r="M69" s="175" t="s">
        <v>126</v>
      </c>
      <c r="N69" s="272"/>
      <c r="O69" s="175"/>
      <c r="P69" s="175"/>
      <c r="Q69" s="175"/>
      <c r="R69" s="175"/>
      <c r="S69" s="175"/>
      <c r="T69" s="175"/>
      <c r="U69" s="273"/>
      <c r="V69" s="273"/>
      <c r="W69" s="273"/>
      <c r="X69" s="273"/>
      <c r="Y69" s="273"/>
      <c r="Z69" s="273"/>
      <c r="AA69" s="273"/>
      <c r="AB69" s="273"/>
      <c r="AC69" s="273"/>
      <c r="AD69" s="273"/>
      <c r="AE69" s="273"/>
      <c r="AF69" s="274"/>
    </row>
    <row r="70" customFormat="false" ht="8.25" hidden="false" customHeight="true" outlineLevel="0" collapsed="false">
      <c r="A70" s="59"/>
      <c r="B70" s="59"/>
      <c r="G70" s="61"/>
      <c r="H70" s="61"/>
      <c r="I70" s="61"/>
      <c r="J70" s="61"/>
      <c r="K70" s="61"/>
      <c r="L70" s="61"/>
      <c r="M70" s="61"/>
      <c r="N70" s="61"/>
      <c r="O70" s="61"/>
      <c r="P70" s="61"/>
      <c r="Q70" s="61"/>
      <c r="R70" s="61"/>
      <c r="S70" s="61"/>
      <c r="T70" s="61"/>
      <c r="U70" s="61"/>
      <c r="V70" s="61"/>
      <c r="W70" s="61"/>
      <c r="X70" s="61"/>
      <c r="Y70" s="61"/>
      <c r="Z70" s="61"/>
      <c r="AA70" s="61"/>
      <c r="AB70" s="61"/>
    </row>
    <row r="71" customFormat="false" ht="20.25" hidden="false" customHeight="true" outlineLevel="0" collapsed="false">
      <c r="A71" s="275"/>
      <c r="B71" s="275"/>
      <c r="C71" s="61" t="s">
        <v>170</v>
      </c>
      <c r="D71" s="61"/>
      <c r="E71" s="59"/>
      <c r="F71" s="59"/>
      <c r="G71" s="59"/>
      <c r="H71" s="59"/>
      <c r="I71" s="59"/>
      <c r="J71" s="59"/>
      <c r="K71" s="59"/>
      <c r="L71" s="59"/>
      <c r="M71" s="59"/>
      <c r="N71" s="59"/>
      <c r="O71" s="59"/>
      <c r="P71" s="59"/>
      <c r="Q71" s="59"/>
      <c r="R71" s="59"/>
      <c r="S71" s="59"/>
      <c r="T71" s="59"/>
      <c r="U71" s="59"/>
      <c r="V71" s="59"/>
    </row>
  </sheetData>
  <mergeCells count="90">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A42:AF42"/>
    <mergeCell ref="S44:V44"/>
    <mergeCell ref="A46:C46"/>
    <mergeCell ref="D46:E46"/>
    <mergeCell ref="F46:G46"/>
    <mergeCell ref="H46:AF46"/>
    <mergeCell ref="H49:H50"/>
    <mergeCell ref="I49:I50"/>
    <mergeCell ref="J49:L50"/>
    <mergeCell ref="M49:M50"/>
    <mergeCell ref="N49:P50"/>
    <mergeCell ref="Q49:Q50"/>
    <mergeCell ref="R49:R50"/>
    <mergeCell ref="S49:S50"/>
    <mergeCell ref="T49:T50"/>
    <mergeCell ref="H51:H52"/>
    <mergeCell ref="I51:I52"/>
    <mergeCell ref="J51:L52"/>
    <mergeCell ref="M51:M52"/>
    <mergeCell ref="N51:P52"/>
    <mergeCell ref="Q51:Q52"/>
    <mergeCell ref="R51:R52"/>
    <mergeCell ref="S51:S52"/>
    <mergeCell ref="T51:T52"/>
    <mergeCell ref="H53:H54"/>
    <mergeCell ref="I53:I54"/>
    <mergeCell ref="J53:L54"/>
    <mergeCell ref="M53:M54"/>
    <mergeCell ref="N53:P54"/>
    <mergeCell ref="Q53:Q54"/>
    <mergeCell ref="R53:R54"/>
    <mergeCell ref="S53:S54"/>
    <mergeCell ref="T53:T54"/>
    <mergeCell ref="H56:H57"/>
    <mergeCell ref="I56:I57"/>
    <mergeCell ref="J56:L57"/>
    <mergeCell ref="M56:M57"/>
    <mergeCell ref="N56:P57"/>
    <mergeCell ref="H58:H59"/>
    <mergeCell ref="I58:I59"/>
    <mergeCell ref="J58:L59"/>
    <mergeCell ref="M58:M59"/>
    <mergeCell ref="N58:P59"/>
  </mergeCells>
  <dataValidations count="1">
    <dataValidation allowBlank="true" errorStyle="stop" operator="between" showDropDown="false" showErrorMessage="true" showInputMessage="true" sqref="I8 M8 Y8:Y18 AC8:AC18 O9 I10 M10:M15 I12 I14 I16:I20 L16 O16 M17:M20 A19 I21 L21:L23 O22:O23 R22:R23 U22:U23 I24:I33 M24:M26 Q24:Q26 Y24:Y27 AC24:AC27 O26 L27:L40 A31:A32 O32:O33 R32 I34 O35:O36 R35:R36 U35:U36 I37:I40 O40 I47:I49 M47:M54 O48 I51 I53 I55:I69 L55 M56:M59 A57 L60 M61:M63 Q61:Q63 O63 L64:L69 A66 O68"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40"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K123"/>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Y23" activeCellId="0" sqref="Y23"/>
    </sheetView>
  </sheetViews>
  <sheetFormatPr defaultColWidth="3.66796875" defaultRowHeight="12.75" customHeight="false" zeroHeight="false" outlineLevelRow="0" outlineLevelCol="0"/>
  <cols>
    <col collapsed="false" customWidth="true" hidden="false" outlineLevel="0" max="1" min="1" style="302" width="2.11"/>
    <col collapsed="false" customWidth="false" hidden="false" outlineLevel="0" max="11" min="2" style="302" width="3.66"/>
    <col collapsed="false" customWidth="true" hidden="false" outlineLevel="0" max="12" min="12" style="302" width="5.66"/>
    <col collapsed="false" customWidth="false" hidden="false" outlineLevel="0" max="18" min="13" style="302" width="3.66"/>
    <col collapsed="false" customWidth="true" hidden="false" outlineLevel="0" max="19" min="19" style="302" width="5.66"/>
    <col collapsed="false" customWidth="false" hidden="false" outlineLevel="0" max="25" min="20" style="302" width="3.66"/>
    <col collapsed="false" customWidth="true" hidden="false" outlineLevel="0" max="26" min="26" style="302" width="5.66"/>
    <col collapsed="false" customWidth="true" hidden="false" outlineLevel="0" max="27" min="27" style="302" width="2.11"/>
    <col collapsed="false" customWidth="true" hidden="false" outlineLevel="0" max="37" min="28" style="302" width="5.66"/>
    <col collapsed="false" customWidth="false" hidden="false" outlineLevel="0" max="16384" min="38" style="302" width="3.66"/>
  </cols>
  <sheetData>
    <row r="1" s="231" customFormat="true" ht="13.8" hidden="false" customHeight="false" outlineLevel="0" collapsed="false">
      <c r="A1" s="302"/>
      <c r="B1" s="302" t="s">
        <v>175</v>
      </c>
      <c r="C1" s="302"/>
      <c r="D1" s="302"/>
      <c r="E1" s="302"/>
      <c r="F1" s="302"/>
      <c r="G1" s="302"/>
      <c r="H1" s="302"/>
      <c r="I1" s="302"/>
      <c r="J1" s="302"/>
      <c r="K1" s="302"/>
      <c r="L1" s="302"/>
      <c r="M1" s="303"/>
      <c r="N1" s="304"/>
      <c r="O1" s="304"/>
      <c r="P1" s="304"/>
      <c r="Q1" s="302"/>
      <c r="R1" s="302"/>
      <c r="S1" s="302"/>
      <c r="T1" s="303" t="s">
        <v>35</v>
      </c>
      <c r="U1" s="305"/>
      <c r="V1" s="304" t="s">
        <v>36</v>
      </c>
      <c r="W1" s="305"/>
      <c r="X1" s="304" t="s">
        <v>37</v>
      </c>
      <c r="Y1" s="305"/>
      <c r="Z1" s="304" t="s">
        <v>38</v>
      </c>
      <c r="AA1" s="302"/>
      <c r="AB1" s="302"/>
      <c r="AC1" s="302"/>
      <c r="AD1" s="302"/>
      <c r="AE1" s="302"/>
      <c r="AF1" s="302"/>
      <c r="AG1" s="302"/>
      <c r="AH1" s="302"/>
      <c r="AI1" s="302"/>
      <c r="AJ1" s="302"/>
      <c r="AK1" s="302"/>
    </row>
    <row r="2" s="231" customFormat="true" ht="21" hidden="false" customHeight="true" outlineLevel="0" collapsed="false">
      <c r="A2" s="302"/>
      <c r="B2" s="302"/>
      <c r="C2" s="302"/>
      <c r="D2" s="302"/>
      <c r="E2" s="302"/>
      <c r="F2" s="302"/>
      <c r="G2" s="302"/>
      <c r="H2" s="302"/>
      <c r="I2" s="302"/>
      <c r="J2" s="302"/>
      <c r="K2" s="302"/>
      <c r="L2" s="302"/>
      <c r="M2" s="303"/>
      <c r="N2" s="304"/>
      <c r="O2" s="304"/>
      <c r="P2" s="304"/>
      <c r="Q2" s="303"/>
      <c r="R2" s="304"/>
      <c r="S2" s="304"/>
      <c r="T2" s="304"/>
      <c r="U2" s="304"/>
      <c r="V2" s="304"/>
      <c r="W2" s="304"/>
      <c r="X2" s="304"/>
      <c r="Y2" s="304"/>
      <c r="Z2" s="304"/>
      <c r="AA2" s="302"/>
      <c r="AB2" s="302"/>
      <c r="AC2" s="302"/>
      <c r="AD2" s="302"/>
      <c r="AE2" s="302"/>
      <c r="AF2" s="302"/>
      <c r="AG2" s="302"/>
      <c r="AH2" s="302"/>
      <c r="AI2" s="302"/>
      <c r="AJ2" s="302"/>
      <c r="AK2" s="302"/>
    </row>
    <row r="3" s="231" customFormat="true" ht="21" hidden="false" customHeight="true" outlineLevel="0" collapsed="false">
      <c r="A3" s="302"/>
      <c r="B3" s="306" t="s">
        <v>176</v>
      </c>
      <c r="C3" s="306"/>
      <c r="D3" s="306"/>
      <c r="E3" s="306"/>
      <c r="F3" s="306"/>
      <c r="G3" s="306"/>
      <c r="H3" s="306"/>
      <c r="I3" s="306"/>
      <c r="J3" s="306"/>
      <c r="K3" s="306"/>
      <c r="L3" s="306"/>
      <c r="M3" s="306"/>
      <c r="N3" s="306"/>
      <c r="O3" s="306"/>
      <c r="P3" s="306"/>
      <c r="Q3" s="306"/>
      <c r="R3" s="306"/>
      <c r="S3" s="306"/>
      <c r="T3" s="306"/>
      <c r="U3" s="306"/>
      <c r="V3" s="306"/>
      <c r="W3" s="306"/>
      <c r="X3" s="306"/>
      <c r="Y3" s="306"/>
      <c r="Z3" s="306"/>
      <c r="AA3" s="302"/>
      <c r="AB3" s="302"/>
      <c r="AC3" s="302"/>
      <c r="AD3" s="302"/>
      <c r="AE3" s="302"/>
      <c r="AF3" s="302"/>
      <c r="AG3" s="302"/>
      <c r="AH3" s="302"/>
      <c r="AI3" s="302"/>
      <c r="AJ3" s="302"/>
      <c r="AK3" s="302"/>
    </row>
    <row r="4" s="231" customFormat="true" ht="13.8" hidden="false" customHeight="false" outlineLevel="0" collapsed="false">
      <c r="A4" s="302"/>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2"/>
      <c r="AB4" s="302"/>
      <c r="AC4" s="302"/>
      <c r="AD4" s="302"/>
      <c r="AE4" s="302"/>
      <c r="AF4" s="302"/>
      <c r="AG4" s="302"/>
      <c r="AH4" s="302"/>
      <c r="AI4" s="302"/>
      <c r="AJ4" s="302"/>
      <c r="AK4" s="302"/>
    </row>
    <row r="5" s="231" customFormat="true" ht="21" hidden="false" customHeight="true" outlineLevel="0" collapsed="false">
      <c r="A5" s="302"/>
      <c r="B5" s="304"/>
      <c r="C5" s="304"/>
      <c r="D5" s="304"/>
      <c r="E5" s="304"/>
      <c r="F5" s="304"/>
      <c r="G5" s="304"/>
      <c r="H5" s="304"/>
      <c r="I5" s="304"/>
      <c r="J5" s="304"/>
      <c r="K5" s="304"/>
      <c r="L5" s="304"/>
      <c r="M5" s="304"/>
      <c r="N5" s="304"/>
      <c r="O5" s="304"/>
      <c r="P5" s="303" t="s">
        <v>177</v>
      </c>
      <c r="Q5" s="307"/>
      <c r="R5" s="307"/>
      <c r="S5" s="307"/>
      <c r="T5" s="307"/>
      <c r="U5" s="307"/>
      <c r="V5" s="307"/>
      <c r="W5" s="307"/>
      <c r="X5" s="307"/>
      <c r="Y5" s="307"/>
      <c r="Z5" s="307"/>
      <c r="AA5" s="302"/>
      <c r="AB5" s="302"/>
      <c r="AC5" s="302"/>
      <c r="AD5" s="302"/>
      <c r="AE5" s="302"/>
      <c r="AF5" s="302"/>
      <c r="AG5" s="302"/>
      <c r="AH5" s="302"/>
      <c r="AI5" s="302"/>
      <c r="AJ5" s="302"/>
      <c r="AK5" s="302"/>
    </row>
    <row r="6" s="231" customFormat="true" ht="21" hidden="false" customHeight="true" outlineLevel="0" collapsed="false">
      <c r="A6" s="302"/>
      <c r="B6" s="304"/>
      <c r="C6" s="304"/>
      <c r="D6" s="304"/>
      <c r="E6" s="304"/>
      <c r="F6" s="304"/>
      <c r="G6" s="304"/>
      <c r="H6" s="304"/>
      <c r="I6" s="304"/>
      <c r="J6" s="304"/>
      <c r="K6" s="304"/>
      <c r="L6" s="304"/>
      <c r="M6" s="304"/>
      <c r="N6" s="304"/>
      <c r="O6" s="304"/>
      <c r="P6" s="303" t="s">
        <v>178</v>
      </c>
      <c r="Q6" s="308"/>
      <c r="R6" s="308"/>
      <c r="S6" s="308"/>
      <c r="T6" s="308"/>
      <c r="U6" s="308"/>
      <c r="V6" s="308"/>
      <c r="W6" s="308"/>
      <c r="X6" s="308"/>
      <c r="Y6" s="308"/>
      <c r="Z6" s="308"/>
      <c r="AA6" s="302"/>
      <c r="AB6" s="302"/>
      <c r="AC6" s="302"/>
      <c r="AD6" s="302"/>
      <c r="AE6" s="302"/>
      <c r="AF6" s="302"/>
      <c r="AG6" s="302"/>
      <c r="AH6" s="302"/>
      <c r="AI6" s="302"/>
      <c r="AJ6" s="302"/>
      <c r="AK6" s="302"/>
    </row>
    <row r="7" s="231" customFormat="true" ht="21" hidden="false" customHeight="true" outlineLevel="0" collapsed="false">
      <c r="A7" s="302"/>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2"/>
      <c r="AB7" s="302"/>
      <c r="AC7" s="302"/>
      <c r="AD7" s="302"/>
      <c r="AE7" s="302"/>
      <c r="AF7" s="302"/>
      <c r="AG7" s="302"/>
      <c r="AH7" s="302"/>
      <c r="AI7" s="302"/>
      <c r="AJ7" s="302"/>
      <c r="AK7" s="302"/>
    </row>
    <row r="8" customFormat="false" ht="21" hidden="false" customHeight="true" outlineLevel="0" collapsed="false">
      <c r="B8" s="302" t="s">
        <v>179</v>
      </c>
    </row>
    <row r="9" customFormat="false" ht="21" hidden="false" customHeight="true" outlineLevel="0" collapsed="false">
      <c r="C9" s="302" t="s">
        <v>35</v>
      </c>
      <c r="E9" s="309"/>
      <c r="F9" s="309"/>
      <c r="G9" s="302" t="s">
        <v>180</v>
      </c>
      <c r="J9" s="305" t="s">
        <v>7</v>
      </c>
      <c r="K9" s="302" t="s">
        <v>181</v>
      </c>
      <c r="M9" s="305" t="s">
        <v>7</v>
      </c>
      <c r="N9" s="302" t="s">
        <v>182</v>
      </c>
    </row>
    <row r="10" customFormat="false" ht="44.25" hidden="false" customHeight="true" outlineLevel="0" collapsed="false">
      <c r="B10" s="310" t="s">
        <v>183</v>
      </c>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row>
    <row r="11" customFormat="false" ht="21" hidden="false" customHeight="true" outlineLevel="0" collapsed="false">
      <c r="B11" s="311"/>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row>
    <row r="12" customFormat="false" ht="21" hidden="false" customHeight="true" outlineLevel="0" collapsed="false">
      <c r="B12" s="302" t="s">
        <v>184</v>
      </c>
    </row>
    <row r="13" customFormat="false" ht="21" hidden="false" customHeight="true" outlineLevel="0" collapsed="false">
      <c r="C13" s="305" t="s">
        <v>7</v>
      </c>
      <c r="D13" s="302" t="s">
        <v>185</v>
      </c>
      <c r="F13" s="305" t="s">
        <v>7</v>
      </c>
      <c r="G13" s="302" t="s">
        <v>186</v>
      </c>
    </row>
    <row r="14" customFormat="false" ht="9.75" hidden="false" customHeight="true" outlineLevel="0" collapsed="false">
      <c r="B14" s="311"/>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row>
    <row r="15" customFormat="false" ht="13.5" hidden="false" customHeight="true" outlineLevel="0" collapsed="false">
      <c r="B15" s="302" t="s">
        <v>187</v>
      </c>
    </row>
    <row r="16" customFormat="false" ht="45.75" hidden="false" customHeight="true" outlineLevel="0" collapsed="false">
      <c r="B16" s="312"/>
      <c r="C16" s="312"/>
      <c r="D16" s="312"/>
      <c r="E16" s="312"/>
      <c r="F16" s="313" t="s">
        <v>188</v>
      </c>
      <c r="G16" s="313"/>
      <c r="H16" s="313"/>
      <c r="I16" s="313"/>
      <c r="J16" s="313"/>
      <c r="K16" s="313"/>
      <c r="L16" s="313"/>
      <c r="M16" s="313" t="s">
        <v>189</v>
      </c>
      <c r="N16" s="313"/>
      <c r="O16" s="313"/>
      <c r="P16" s="313"/>
      <c r="Q16" s="313"/>
      <c r="R16" s="313"/>
      <c r="S16" s="313"/>
    </row>
    <row r="17" customFormat="false" ht="21" hidden="false" customHeight="true" outlineLevel="0" collapsed="false">
      <c r="B17" s="314" t="n">
        <v>3</v>
      </c>
      <c r="C17" s="314"/>
      <c r="D17" s="315" t="s">
        <v>37</v>
      </c>
      <c r="E17" s="315"/>
      <c r="F17" s="316"/>
      <c r="G17" s="316"/>
      <c r="H17" s="316"/>
      <c r="I17" s="316"/>
      <c r="J17" s="316"/>
      <c r="K17" s="316"/>
      <c r="L17" s="315" t="s">
        <v>190</v>
      </c>
      <c r="M17" s="316"/>
      <c r="N17" s="316"/>
      <c r="O17" s="316"/>
      <c r="P17" s="316"/>
      <c r="Q17" s="316"/>
      <c r="R17" s="316"/>
      <c r="S17" s="315" t="s">
        <v>190</v>
      </c>
    </row>
    <row r="18" customFormat="false" ht="21" hidden="false" customHeight="true" outlineLevel="0" collapsed="false">
      <c r="B18" s="314" t="n">
        <v>4</v>
      </c>
      <c r="C18" s="314"/>
      <c r="D18" s="315" t="s">
        <v>37</v>
      </c>
      <c r="E18" s="315"/>
      <c r="F18" s="316"/>
      <c r="G18" s="316"/>
      <c r="H18" s="316"/>
      <c r="I18" s="316"/>
      <c r="J18" s="316"/>
      <c r="K18" s="316"/>
      <c r="L18" s="315" t="s">
        <v>190</v>
      </c>
      <c r="M18" s="316"/>
      <c r="N18" s="316"/>
      <c r="O18" s="316"/>
      <c r="P18" s="316"/>
      <c r="Q18" s="316"/>
      <c r="R18" s="316"/>
      <c r="S18" s="315" t="s">
        <v>190</v>
      </c>
    </row>
    <row r="19" customFormat="false" ht="21" hidden="false" customHeight="true" outlineLevel="0" collapsed="false">
      <c r="B19" s="314" t="n">
        <v>5</v>
      </c>
      <c r="C19" s="314"/>
      <c r="D19" s="315" t="s">
        <v>37</v>
      </c>
      <c r="E19" s="315"/>
      <c r="F19" s="316"/>
      <c r="G19" s="316"/>
      <c r="H19" s="316"/>
      <c r="I19" s="316"/>
      <c r="J19" s="316"/>
      <c r="K19" s="316"/>
      <c r="L19" s="315" t="s">
        <v>190</v>
      </c>
      <c r="M19" s="316"/>
      <c r="N19" s="316"/>
      <c r="O19" s="316"/>
      <c r="P19" s="316"/>
      <c r="Q19" s="316"/>
      <c r="R19" s="316"/>
      <c r="S19" s="315" t="s">
        <v>190</v>
      </c>
    </row>
    <row r="20" customFormat="false" ht="21" hidden="false" customHeight="true" outlineLevel="0" collapsed="false">
      <c r="B20" s="314" t="n">
        <v>6</v>
      </c>
      <c r="C20" s="314"/>
      <c r="D20" s="315" t="s">
        <v>37</v>
      </c>
      <c r="E20" s="315"/>
      <c r="F20" s="316"/>
      <c r="G20" s="316"/>
      <c r="H20" s="316"/>
      <c r="I20" s="316"/>
      <c r="J20" s="316"/>
      <c r="K20" s="316"/>
      <c r="L20" s="315" t="s">
        <v>190</v>
      </c>
      <c r="M20" s="316"/>
      <c r="N20" s="316"/>
      <c r="O20" s="316"/>
      <c r="P20" s="316"/>
      <c r="Q20" s="316"/>
      <c r="R20" s="316"/>
      <c r="S20" s="315" t="s">
        <v>190</v>
      </c>
    </row>
    <row r="21" customFormat="false" ht="21" hidden="false" customHeight="true" outlineLevel="0" collapsed="false">
      <c r="B21" s="314" t="n">
        <v>7</v>
      </c>
      <c r="C21" s="314"/>
      <c r="D21" s="315" t="s">
        <v>37</v>
      </c>
      <c r="E21" s="315"/>
      <c r="F21" s="316"/>
      <c r="G21" s="316"/>
      <c r="H21" s="316"/>
      <c r="I21" s="316"/>
      <c r="J21" s="316"/>
      <c r="K21" s="316"/>
      <c r="L21" s="315" t="s">
        <v>190</v>
      </c>
      <c r="M21" s="316"/>
      <c r="N21" s="316"/>
      <c r="O21" s="316"/>
      <c r="P21" s="316"/>
      <c r="Q21" s="316"/>
      <c r="R21" s="316"/>
      <c r="S21" s="315" t="s">
        <v>190</v>
      </c>
    </row>
    <row r="22" customFormat="false" ht="21" hidden="false" customHeight="true" outlineLevel="0" collapsed="false">
      <c r="B22" s="314" t="n">
        <v>8</v>
      </c>
      <c r="C22" s="314"/>
      <c r="D22" s="315" t="s">
        <v>37</v>
      </c>
      <c r="E22" s="315"/>
      <c r="F22" s="316"/>
      <c r="G22" s="316"/>
      <c r="H22" s="316"/>
      <c r="I22" s="316"/>
      <c r="J22" s="316"/>
      <c r="K22" s="316"/>
      <c r="L22" s="315" t="s">
        <v>190</v>
      </c>
      <c r="M22" s="316"/>
      <c r="N22" s="316"/>
      <c r="O22" s="316"/>
      <c r="P22" s="316"/>
      <c r="Q22" s="316"/>
      <c r="R22" s="316"/>
      <c r="S22" s="315" t="s">
        <v>190</v>
      </c>
    </row>
    <row r="23" customFormat="false" ht="19.5" hidden="false" customHeight="true" outlineLevel="0" collapsed="false">
      <c r="B23" s="312" t="s">
        <v>191</v>
      </c>
      <c r="C23" s="312"/>
      <c r="D23" s="312"/>
      <c r="E23" s="312"/>
      <c r="F23" s="314" t="str">
        <f aca="false">IF(SUM(F17:K22)=0,"",SUM(F17:K22))</f>
        <v/>
      </c>
      <c r="G23" s="314"/>
      <c r="H23" s="314"/>
      <c r="I23" s="314"/>
      <c r="J23" s="314"/>
      <c r="K23" s="314"/>
      <c r="L23" s="315" t="s">
        <v>190</v>
      </c>
      <c r="M23" s="314" t="str">
        <f aca="false">IF(SUM(M17:R22)=0,"",SUM(M17:R22))</f>
        <v/>
      </c>
      <c r="N23" s="314"/>
      <c r="O23" s="314"/>
      <c r="P23" s="314"/>
      <c r="Q23" s="314"/>
      <c r="R23" s="314"/>
      <c r="S23" s="315" t="s">
        <v>190</v>
      </c>
    </row>
    <row r="24" s="231" customFormat="true" ht="19.5" hidden="false" customHeight="true" outlineLevel="0" collapsed="false">
      <c r="A24" s="302"/>
      <c r="B24" s="304"/>
      <c r="C24" s="304"/>
      <c r="D24" s="304"/>
      <c r="E24" s="304"/>
      <c r="F24" s="304"/>
      <c r="G24" s="304"/>
      <c r="H24" s="304"/>
      <c r="I24" s="304"/>
      <c r="J24" s="304"/>
      <c r="K24" s="304"/>
      <c r="L24" s="304"/>
      <c r="M24" s="304"/>
      <c r="N24" s="304"/>
      <c r="O24" s="304"/>
      <c r="P24" s="304"/>
      <c r="Q24" s="304"/>
      <c r="R24" s="304"/>
      <c r="S24" s="304"/>
      <c r="T24" s="302"/>
      <c r="U24" s="302"/>
      <c r="V24" s="302"/>
      <c r="W24" s="302"/>
      <c r="X24" s="302"/>
      <c r="Y24" s="302"/>
      <c r="Z24" s="302"/>
      <c r="AA24" s="302"/>
      <c r="AB24" s="302"/>
      <c r="AC24" s="302"/>
      <c r="AD24" s="302"/>
      <c r="AE24" s="302"/>
      <c r="AF24" s="302"/>
      <c r="AG24" s="302"/>
      <c r="AH24" s="302"/>
      <c r="AI24" s="302"/>
      <c r="AJ24" s="302"/>
      <c r="AK24" s="302"/>
    </row>
    <row r="25" s="231" customFormat="true" ht="19.5" hidden="false" customHeight="true" outlineLevel="0" collapsed="false">
      <c r="A25" s="302"/>
      <c r="B25" s="313" t="s">
        <v>192</v>
      </c>
      <c r="C25" s="313"/>
      <c r="D25" s="313"/>
      <c r="E25" s="313"/>
      <c r="F25" s="317" t="str">
        <f aca="false">IF(F23="","",ROUNDDOWN(M23/F23,3))</f>
        <v/>
      </c>
      <c r="G25" s="317"/>
      <c r="H25" s="317"/>
      <c r="I25" s="317"/>
      <c r="J25" s="317"/>
      <c r="K25" s="317"/>
      <c r="L25" s="318" t="s">
        <v>193</v>
      </c>
      <c r="M25" s="304"/>
      <c r="N25" s="304"/>
      <c r="O25" s="304"/>
      <c r="P25" s="304"/>
      <c r="Q25" s="304"/>
      <c r="R25" s="304"/>
      <c r="S25" s="304"/>
      <c r="T25" s="302"/>
      <c r="U25" s="302"/>
      <c r="V25" s="302"/>
      <c r="W25" s="302"/>
      <c r="X25" s="302"/>
      <c r="Y25" s="302"/>
      <c r="Z25" s="302"/>
      <c r="AA25" s="302"/>
      <c r="AB25" s="302"/>
      <c r="AC25" s="302"/>
      <c r="AD25" s="302"/>
      <c r="AE25" s="302"/>
      <c r="AF25" s="302"/>
      <c r="AG25" s="302"/>
      <c r="AH25" s="302"/>
      <c r="AI25" s="302"/>
      <c r="AJ25" s="302"/>
      <c r="AK25" s="302"/>
    </row>
    <row r="26" s="231" customFormat="true" ht="9" hidden="false" customHeight="true" outlineLevel="0" collapsed="false">
      <c r="A26" s="302"/>
      <c r="B26" s="313"/>
      <c r="C26" s="313"/>
      <c r="D26" s="313"/>
      <c r="E26" s="313"/>
      <c r="F26" s="317"/>
      <c r="G26" s="317"/>
      <c r="H26" s="317"/>
      <c r="I26" s="317"/>
      <c r="J26" s="317"/>
      <c r="K26" s="317"/>
      <c r="L26" s="318"/>
      <c r="M26" s="304"/>
      <c r="N26" s="304"/>
      <c r="O26" s="304"/>
      <c r="P26" s="304"/>
      <c r="Q26" s="304"/>
      <c r="R26" s="304"/>
      <c r="S26" s="304"/>
      <c r="T26" s="302"/>
      <c r="U26" s="302"/>
      <c r="V26" s="302"/>
      <c r="W26" s="302"/>
      <c r="X26" s="302"/>
      <c r="Y26" s="302"/>
      <c r="Z26" s="302"/>
      <c r="AA26" s="302"/>
      <c r="AB26" s="302"/>
      <c r="AC26" s="302"/>
      <c r="AD26" s="302"/>
      <c r="AE26" s="302"/>
      <c r="AF26" s="302"/>
      <c r="AG26" s="302"/>
      <c r="AH26" s="302"/>
      <c r="AI26" s="302"/>
      <c r="AJ26" s="302"/>
      <c r="AK26" s="302"/>
    </row>
    <row r="27" s="231" customFormat="true" ht="19.5" hidden="false" customHeight="true" outlineLevel="0" collapsed="false">
      <c r="A27" s="302"/>
      <c r="B27" s="319"/>
      <c r="C27" s="319"/>
      <c r="D27" s="319"/>
      <c r="E27" s="319"/>
      <c r="F27" s="320"/>
      <c r="G27" s="320"/>
      <c r="H27" s="320"/>
      <c r="I27" s="320"/>
      <c r="J27" s="320"/>
      <c r="K27" s="320"/>
      <c r="L27" s="304"/>
      <c r="M27" s="304"/>
      <c r="N27" s="304"/>
      <c r="O27" s="304"/>
      <c r="P27" s="304"/>
      <c r="Q27" s="304"/>
      <c r="R27" s="304"/>
      <c r="S27" s="304"/>
      <c r="T27" s="302"/>
      <c r="U27" s="302"/>
      <c r="V27" s="302"/>
      <c r="W27" s="302"/>
      <c r="X27" s="302"/>
      <c r="Y27" s="302"/>
      <c r="Z27" s="302"/>
      <c r="AA27" s="302"/>
      <c r="AB27" s="302"/>
      <c r="AC27" s="302"/>
      <c r="AD27" s="302"/>
      <c r="AE27" s="302"/>
      <c r="AF27" s="302"/>
      <c r="AG27" s="302"/>
      <c r="AH27" s="302"/>
      <c r="AI27" s="302"/>
      <c r="AJ27" s="302"/>
      <c r="AK27" s="302"/>
    </row>
    <row r="28" s="231" customFormat="true" ht="19.5" hidden="false" customHeight="true" outlineLevel="0" collapsed="false">
      <c r="A28" s="302"/>
      <c r="B28" s="321" t="s">
        <v>194</v>
      </c>
      <c r="C28" s="321"/>
      <c r="D28" s="321"/>
      <c r="E28" s="321"/>
      <c r="F28" s="321"/>
      <c r="G28" s="321"/>
      <c r="H28" s="321"/>
      <c r="I28" s="321"/>
      <c r="J28" s="321"/>
      <c r="K28" s="321"/>
      <c r="L28" s="321"/>
      <c r="M28" s="321"/>
      <c r="N28" s="321"/>
      <c r="O28" s="321"/>
      <c r="P28" s="321"/>
      <c r="Q28" s="322"/>
      <c r="R28" s="322"/>
      <c r="S28" s="322"/>
      <c r="T28" s="302"/>
      <c r="U28" s="302"/>
      <c r="V28" s="302"/>
      <c r="W28" s="302"/>
      <c r="X28" s="302"/>
      <c r="Y28" s="302"/>
      <c r="Z28" s="302"/>
      <c r="AA28" s="302"/>
      <c r="AB28" s="302"/>
      <c r="AC28" s="302"/>
      <c r="AD28" s="302"/>
      <c r="AE28" s="302"/>
      <c r="AF28" s="302"/>
      <c r="AG28" s="302"/>
      <c r="AH28" s="302"/>
      <c r="AI28" s="302"/>
      <c r="AJ28" s="302"/>
      <c r="AK28" s="302"/>
    </row>
    <row r="29" s="231" customFormat="true" ht="9" hidden="false" customHeight="true" outlineLevel="0" collapsed="false">
      <c r="A29" s="302"/>
      <c r="B29" s="323"/>
      <c r="C29" s="319"/>
      <c r="D29" s="319"/>
      <c r="E29" s="319"/>
      <c r="F29" s="320"/>
      <c r="G29" s="320"/>
      <c r="H29" s="320"/>
      <c r="I29" s="320"/>
      <c r="J29" s="320"/>
      <c r="K29" s="320"/>
      <c r="L29" s="304"/>
      <c r="M29" s="304"/>
      <c r="N29" s="304"/>
      <c r="O29" s="304"/>
      <c r="P29" s="304"/>
      <c r="Q29" s="304"/>
      <c r="R29" s="304"/>
      <c r="S29" s="304"/>
      <c r="T29" s="302"/>
      <c r="U29" s="302"/>
      <c r="V29" s="302"/>
      <c r="W29" s="302"/>
      <c r="X29" s="302"/>
      <c r="Y29" s="302"/>
      <c r="Z29" s="302"/>
      <c r="AA29" s="302"/>
      <c r="AB29" s="302"/>
      <c r="AC29" s="302"/>
      <c r="AD29" s="302"/>
      <c r="AE29" s="302"/>
      <c r="AF29" s="302"/>
      <c r="AG29" s="302"/>
      <c r="AH29" s="302"/>
      <c r="AI29" s="302"/>
      <c r="AJ29" s="302"/>
      <c r="AK29" s="302"/>
    </row>
    <row r="30" s="231" customFormat="true" ht="19.5" hidden="false" customHeight="true" outlineLevel="0" collapsed="false">
      <c r="A30" s="302"/>
      <c r="B30" s="302" t="s">
        <v>195</v>
      </c>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row>
    <row r="31" s="231" customFormat="true" ht="45" hidden="false" customHeight="true" outlineLevel="0" collapsed="false">
      <c r="A31" s="302"/>
      <c r="B31" s="312"/>
      <c r="C31" s="312"/>
      <c r="D31" s="312"/>
      <c r="E31" s="312"/>
      <c r="F31" s="313" t="s">
        <v>188</v>
      </c>
      <c r="G31" s="313"/>
      <c r="H31" s="313"/>
      <c r="I31" s="313"/>
      <c r="J31" s="313"/>
      <c r="K31" s="313"/>
      <c r="L31" s="313"/>
      <c r="M31" s="313" t="s">
        <v>189</v>
      </c>
      <c r="N31" s="313"/>
      <c r="O31" s="313"/>
      <c r="P31" s="313"/>
      <c r="Q31" s="313"/>
      <c r="R31" s="313"/>
      <c r="S31" s="313"/>
      <c r="T31" s="302"/>
      <c r="U31" s="302"/>
      <c r="V31" s="302"/>
      <c r="W31" s="302"/>
      <c r="X31" s="302"/>
      <c r="Y31" s="302"/>
      <c r="Z31" s="302"/>
      <c r="AA31" s="302"/>
      <c r="AB31" s="302"/>
      <c r="AC31" s="302"/>
      <c r="AD31" s="302"/>
      <c r="AE31" s="302"/>
      <c r="AF31" s="302"/>
      <c r="AG31" s="302"/>
      <c r="AH31" s="302"/>
      <c r="AI31" s="302"/>
      <c r="AJ31" s="302"/>
      <c r="AK31" s="302"/>
    </row>
    <row r="32" s="231" customFormat="true" ht="21" hidden="false" customHeight="true" outlineLevel="0" collapsed="false">
      <c r="A32" s="302"/>
      <c r="B32" s="314" t="n">
        <v>9</v>
      </c>
      <c r="C32" s="314"/>
      <c r="D32" s="315" t="s">
        <v>37</v>
      </c>
      <c r="E32" s="315"/>
      <c r="F32" s="316"/>
      <c r="G32" s="316"/>
      <c r="H32" s="316"/>
      <c r="I32" s="316"/>
      <c r="J32" s="316"/>
      <c r="K32" s="316"/>
      <c r="L32" s="315" t="s">
        <v>190</v>
      </c>
      <c r="M32" s="316"/>
      <c r="N32" s="316"/>
      <c r="O32" s="316"/>
      <c r="P32" s="316"/>
      <c r="Q32" s="316"/>
      <c r="R32" s="316"/>
      <c r="S32" s="315" t="s">
        <v>190</v>
      </c>
      <c r="T32" s="302"/>
      <c r="U32" s="302"/>
      <c r="V32" s="302"/>
      <c r="W32" s="302"/>
      <c r="X32" s="302"/>
      <c r="Y32" s="302"/>
      <c r="Z32" s="302"/>
      <c r="AA32" s="302"/>
      <c r="AB32" s="302"/>
      <c r="AC32" s="302"/>
      <c r="AD32" s="302"/>
      <c r="AE32" s="302"/>
      <c r="AF32" s="302"/>
      <c r="AG32" s="302"/>
      <c r="AH32" s="302"/>
      <c r="AI32" s="302"/>
      <c r="AJ32" s="302"/>
      <c r="AK32" s="302"/>
    </row>
    <row r="33" s="231" customFormat="true" ht="21" hidden="false" customHeight="true" outlineLevel="0" collapsed="false">
      <c r="A33" s="302"/>
      <c r="B33" s="314" t="n">
        <v>10</v>
      </c>
      <c r="C33" s="314"/>
      <c r="D33" s="315" t="s">
        <v>37</v>
      </c>
      <c r="E33" s="315"/>
      <c r="F33" s="316"/>
      <c r="G33" s="316"/>
      <c r="H33" s="316"/>
      <c r="I33" s="316"/>
      <c r="J33" s="316"/>
      <c r="K33" s="316"/>
      <c r="L33" s="315" t="s">
        <v>190</v>
      </c>
      <c r="M33" s="316"/>
      <c r="N33" s="316"/>
      <c r="O33" s="316"/>
      <c r="P33" s="316"/>
      <c r="Q33" s="316"/>
      <c r="R33" s="316"/>
      <c r="S33" s="315" t="s">
        <v>190</v>
      </c>
      <c r="T33" s="302"/>
      <c r="U33" s="302"/>
      <c r="V33" s="302"/>
      <c r="W33" s="302"/>
      <c r="X33" s="302"/>
      <c r="Y33" s="302"/>
      <c r="Z33" s="302"/>
      <c r="AA33" s="302"/>
      <c r="AB33" s="302"/>
      <c r="AC33" s="302"/>
      <c r="AD33" s="302"/>
      <c r="AE33" s="302"/>
      <c r="AF33" s="302"/>
      <c r="AG33" s="302"/>
      <c r="AH33" s="302"/>
      <c r="AI33" s="302"/>
      <c r="AJ33" s="302"/>
      <c r="AK33" s="302"/>
    </row>
    <row r="34" s="231" customFormat="true" ht="21.75" hidden="false" customHeight="true" outlineLevel="0" collapsed="false">
      <c r="A34" s="302"/>
      <c r="B34" s="314" t="n">
        <v>11</v>
      </c>
      <c r="C34" s="314"/>
      <c r="D34" s="315" t="s">
        <v>37</v>
      </c>
      <c r="E34" s="315"/>
      <c r="F34" s="316"/>
      <c r="G34" s="316"/>
      <c r="H34" s="316"/>
      <c r="I34" s="316"/>
      <c r="J34" s="316"/>
      <c r="K34" s="316"/>
      <c r="L34" s="315" t="s">
        <v>190</v>
      </c>
      <c r="M34" s="316"/>
      <c r="N34" s="316"/>
      <c r="O34" s="316"/>
      <c r="P34" s="316"/>
      <c r="Q34" s="316"/>
      <c r="R34" s="316"/>
      <c r="S34" s="315" t="s">
        <v>190</v>
      </c>
      <c r="T34" s="302"/>
      <c r="U34" s="302"/>
      <c r="V34" s="302"/>
      <c r="W34" s="302"/>
      <c r="X34" s="302"/>
      <c r="Y34" s="302"/>
      <c r="Z34" s="302"/>
      <c r="AA34" s="302"/>
      <c r="AB34" s="302"/>
      <c r="AC34" s="302"/>
      <c r="AD34" s="302"/>
      <c r="AE34" s="302"/>
      <c r="AF34" s="302"/>
      <c r="AG34" s="302"/>
      <c r="AH34" s="302"/>
      <c r="AI34" s="302"/>
      <c r="AJ34" s="302"/>
      <c r="AK34" s="302"/>
    </row>
    <row r="35" s="231" customFormat="true" ht="21.75" hidden="false" customHeight="true" outlineLevel="0" collapsed="false">
      <c r="A35" s="302"/>
      <c r="B35" s="314" t="n">
        <v>12</v>
      </c>
      <c r="C35" s="314"/>
      <c r="D35" s="315" t="s">
        <v>37</v>
      </c>
      <c r="E35" s="315"/>
      <c r="F35" s="316"/>
      <c r="G35" s="316"/>
      <c r="H35" s="316"/>
      <c r="I35" s="316"/>
      <c r="J35" s="316"/>
      <c r="K35" s="316"/>
      <c r="L35" s="315" t="s">
        <v>190</v>
      </c>
      <c r="M35" s="316"/>
      <c r="N35" s="316"/>
      <c r="O35" s="316"/>
      <c r="P35" s="316"/>
      <c r="Q35" s="316"/>
      <c r="R35" s="316"/>
      <c r="S35" s="315" t="s">
        <v>190</v>
      </c>
      <c r="T35" s="302"/>
      <c r="U35" s="302"/>
      <c r="V35" s="302"/>
      <c r="W35" s="302"/>
      <c r="X35" s="302"/>
      <c r="Y35" s="302"/>
      <c r="Z35" s="302"/>
      <c r="AA35" s="302"/>
      <c r="AB35" s="302"/>
      <c r="AC35" s="302"/>
      <c r="AD35" s="302"/>
      <c r="AE35" s="302"/>
      <c r="AF35" s="302"/>
      <c r="AG35" s="302"/>
      <c r="AH35" s="302"/>
      <c r="AI35" s="302"/>
      <c r="AJ35" s="302"/>
      <c r="AK35" s="302"/>
    </row>
    <row r="36" s="231" customFormat="true" ht="21" hidden="false" customHeight="true" outlineLevel="0" collapsed="false">
      <c r="A36" s="302"/>
      <c r="B36" s="314" t="n">
        <v>1</v>
      </c>
      <c r="C36" s="314"/>
      <c r="D36" s="315" t="s">
        <v>37</v>
      </c>
      <c r="E36" s="315"/>
      <c r="F36" s="316"/>
      <c r="G36" s="316"/>
      <c r="H36" s="316"/>
      <c r="I36" s="316"/>
      <c r="J36" s="316"/>
      <c r="K36" s="316"/>
      <c r="L36" s="315" t="s">
        <v>190</v>
      </c>
      <c r="M36" s="316"/>
      <c r="N36" s="316"/>
      <c r="O36" s="316"/>
      <c r="P36" s="316"/>
      <c r="Q36" s="316"/>
      <c r="R36" s="316"/>
      <c r="S36" s="315" t="s">
        <v>190</v>
      </c>
      <c r="T36" s="302"/>
      <c r="U36" s="302"/>
      <c r="V36" s="302"/>
      <c r="W36" s="302"/>
      <c r="X36" s="302"/>
      <c r="Y36" s="302"/>
      <c r="Z36" s="302"/>
      <c r="AA36" s="302"/>
      <c r="AB36" s="302"/>
      <c r="AC36" s="302"/>
      <c r="AD36" s="302"/>
      <c r="AE36" s="302"/>
      <c r="AF36" s="302"/>
      <c r="AG36" s="302"/>
      <c r="AH36" s="302"/>
      <c r="AI36" s="302"/>
      <c r="AJ36" s="302"/>
      <c r="AK36" s="302"/>
    </row>
    <row r="37" s="231" customFormat="true" ht="19.5" hidden="false" customHeight="true" outlineLevel="0" collapsed="false">
      <c r="A37" s="302"/>
      <c r="B37" s="314" t="n">
        <v>2</v>
      </c>
      <c r="C37" s="314"/>
      <c r="D37" s="315" t="s">
        <v>37</v>
      </c>
      <c r="E37" s="315"/>
      <c r="F37" s="316"/>
      <c r="G37" s="316"/>
      <c r="H37" s="316"/>
      <c r="I37" s="316"/>
      <c r="J37" s="316"/>
      <c r="K37" s="316"/>
      <c r="L37" s="315" t="s">
        <v>190</v>
      </c>
      <c r="M37" s="316"/>
      <c r="N37" s="316"/>
      <c r="O37" s="316"/>
      <c r="P37" s="316"/>
      <c r="Q37" s="316"/>
      <c r="R37" s="316"/>
      <c r="S37" s="315" t="s">
        <v>190</v>
      </c>
      <c r="T37" s="302"/>
      <c r="U37" s="302"/>
      <c r="V37" s="302"/>
      <c r="W37" s="302"/>
      <c r="X37" s="302"/>
      <c r="Y37" s="302"/>
      <c r="Z37" s="302"/>
      <c r="AA37" s="302"/>
      <c r="AB37" s="302"/>
      <c r="AC37" s="302"/>
      <c r="AD37" s="302"/>
      <c r="AE37" s="302"/>
      <c r="AF37" s="302"/>
      <c r="AG37" s="302"/>
      <c r="AH37" s="302"/>
      <c r="AI37" s="302"/>
      <c r="AJ37" s="302"/>
      <c r="AK37" s="302"/>
    </row>
    <row r="38" s="231" customFormat="true" ht="21" hidden="false" customHeight="true" outlineLevel="0" collapsed="false">
      <c r="A38" s="324"/>
      <c r="B38" s="312" t="s">
        <v>191</v>
      </c>
      <c r="C38" s="312"/>
      <c r="D38" s="312"/>
      <c r="E38" s="312"/>
      <c r="F38" s="314" t="str">
        <f aca="false">IF(SUM(F32:K37)=0,"",SUM(F32:K37))</f>
        <v/>
      </c>
      <c r="G38" s="314"/>
      <c r="H38" s="314"/>
      <c r="I38" s="314"/>
      <c r="J38" s="314"/>
      <c r="K38" s="314"/>
      <c r="L38" s="315" t="s">
        <v>190</v>
      </c>
      <c r="M38" s="314" t="str">
        <f aca="false">IF(SUM(M32:R37)=0,"",SUM(M32:R37))</f>
        <v/>
      </c>
      <c r="N38" s="314"/>
      <c r="O38" s="314"/>
      <c r="P38" s="314"/>
      <c r="Q38" s="314"/>
      <c r="R38" s="314"/>
      <c r="S38" s="325" t="s">
        <v>190</v>
      </c>
      <c r="T38" s="326"/>
      <c r="U38" s="302"/>
      <c r="V38" s="302"/>
      <c r="W38" s="302"/>
      <c r="X38" s="302"/>
      <c r="Y38" s="302"/>
      <c r="Z38" s="302"/>
      <c r="AA38" s="302"/>
      <c r="AB38" s="302"/>
      <c r="AC38" s="302"/>
      <c r="AD38" s="302"/>
      <c r="AE38" s="302"/>
      <c r="AF38" s="302"/>
      <c r="AG38" s="302"/>
      <c r="AH38" s="302"/>
      <c r="AI38" s="302"/>
      <c r="AJ38" s="302"/>
      <c r="AK38" s="302"/>
    </row>
    <row r="39" s="231" customFormat="true" ht="19.5" hidden="false" customHeight="true" outlineLevel="0" collapsed="false">
      <c r="A39" s="302"/>
      <c r="B39" s="304"/>
      <c r="C39" s="327"/>
      <c r="D39" s="304"/>
      <c r="E39" s="304"/>
      <c r="F39" s="304"/>
      <c r="G39" s="304"/>
      <c r="H39" s="304"/>
      <c r="I39" s="304"/>
      <c r="J39" s="304"/>
      <c r="K39" s="304"/>
      <c r="L39" s="304"/>
      <c r="M39" s="304"/>
      <c r="N39" s="304"/>
      <c r="O39" s="304"/>
      <c r="P39" s="304"/>
      <c r="Q39" s="304"/>
      <c r="R39" s="304"/>
      <c r="S39" s="304"/>
      <c r="T39" s="302"/>
      <c r="U39" s="302"/>
      <c r="V39" s="302"/>
      <c r="W39" s="302"/>
      <c r="X39" s="302"/>
      <c r="Y39" s="302"/>
      <c r="Z39" s="302"/>
      <c r="AA39" s="302"/>
      <c r="AB39" s="302"/>
      <c r="AC39" s="302"/>
      <c r="AD39" s="302"/>
      <c r="AE39" s="302"/>
      <c r="AF39" s="302"/>
      <c r="AG39" s="302"/>
      <c r="AH39" s="302"/>
      <c r="AI39" s="302"/>
      <c r="AJ39" s="302"/>
      <c r="AK39" s="302"/>
    </row>
    <row r="40" s="231" customFormat="true" ht="19.5" hidden="false" customHeight="true" outlineLevel="0" collapsed="false">
      <c r="A40" s="302"/>
      <c r="B40" s="313" t="s">
        <v>192</v>
      </c>
      <c r="C40" s="313"/>
      <c r="D40" s="313"/>
      <c r="E40" s="313"/>
      <c r="F40" s="317" t="str">
        <f aca="false">IF(F38="","",ROUNDDOWN(M38/F38,3))</f>
        <v/>
      </c>
      <c r="G40" s="317"/>
      <c r="H40" s="317"/>
      <c r="I40" s="317"/>
      <c r="J40" s="317"/>
      <c r="K40" s="317"/>
      <c r="L40" s="318" t="s">
        <v>193</v>
      </c>
      <c r="M40" s="304"/>
      <c r="N40" s="304"/>
      <c r="O40" s="304"/>
      <c r="P40" s="304"/>
      <c r="Q40" s="304"/>
      <c r="R40" s="304"/>
      <c r="S40" s="304"/>
      <c r="T40" s="302"/>
      <c r="U40" s="302"/>
      <c r="V40" s="302"/>
      <c r="W40" s="302"/>
      <c r="X40" s="302"/>
      <c r="Y40" s="302"/>
      <c r="Z40" s="302"/>
      <c r="AA40" s="302"/>
      <c r="AB40" s="302"/>
      <c r="AC40" s="302"/>
      <c r="AD40" s="302"/>
      <c r="AE40" s="302"/>
      <c r="AF40" s="302"/>
      <c r="AG40" s="302"/>
      <c r="AH40" s="302"/>
      <c r="AI40" s="302"/>
      <c r="AJ40" s="302"/>
      <c r="AK40" s="302"/>
    </row>
    <row r="41" s="231" customFormat="true" ht="9" hidden="false" customHeight="true" outlineLevel="0" collapsed="false">
      <c r="A41" s="302"/>
      <c r="B41" s="313"/>
      <c r="C41" s="313"/>
      <c r="D41" s="313"/>
      <c r="E41" s="313"/>
      <c r="F41" s="317"/>
      <c r="G41" s="317"/>
      <c r="H41" s="317"/>
      <c r="I41" s="317"/>
      <c r="J41" s="317"/>
      <c r="K41" s="317"/>
      <c r="L41" s="318"/>
      <c r="M41" s="304"/>
      <c r="N41" s="304"/>
      <c r="O41" s="304"/>
      <c r="P41" s="304"/>
      <c r="Q41" s="304"/>
      <c r="R41" s="304"/>
      <c r="S41" s="304"/>
      <c r="T41" s="302"/>
      <c r="U41" s="302"/>
      <c r="V41" s="302"/>
      <c r="W41" s="302"/>
      <c r="X41" s="302"/>
      <c r="Y41" s="302"/>
      <c r="Z41" s="302"/>
      <c r="AA41" s="302"/>
      <c r="AB41" s="302"/>
      <c r="AC41" s="302"/>
      <c r="AD41" s="302"/>
      <c r="AE41" s="302"/>
      <c r="AF41" s="302"/>
      <c r="AG41" s="302"/>
      <c r="AH41" s="302"/>
      <c r="AI41" s="302"/>
      <c r="AJ41" s="302"/>
      <c r="AK41" s="302"/>
    </row>
    <row r="42" s="231" customFormat="true" ht="19.5" hidden="false" customHeight="true" outlineLevel="0" collapsed="false">
      <c r="A42" s="302"/>
      <c r="B42" s="319"/>
      <c r="C42" s="319"/>
      <c r="D42" s="319"/>
      <c r="E42" s="319"/>
      <c r="F42" s="320"/>
      <c r="G42" s="320"/>
      <c r="H42" s="320"/>
      <c r="I42" s="320"/>
      <c r="J42" s="320"/>
      <c r="K42" s="320"/>
      <c r="L42" s="304"/>
      <c r="M42" s="304"/>
      <c r="N42" s="304"/>
      <c r="O42" s="304"/>
      <c r="P42" s="304"/>
      <c r="Q42" s="304"/>
      <c r="R42" s="304"/>
      <c r="S42" s="304"/>
      <c r="T42" s="302"/>
      <c r="U42" s="302"/>
      <c r="V42" s="302"/>
      <c r="W42" s="302"/>
      <c r="X42" s="302"/>
      <c r="Y42" s="302"/>
      <c r="Z42" s="302"/>
      <c r="AA42" s="302"/>
      <c r="AB42" s="302"/>
      <c r="AC42" s="302"/>
      <c r="AD42" s="302"/>
      <c r="AE42" s="302"/>
      <c r="AF42" s="302"/>
      <c r="AG42" s="302"/>
      <c r="AH42" s="302"/>
      <c r="AI42" s="302"/>
      <c r="AJ42" s="302"/>
      <c r="AK42" s="302"/>
    </row>
    <row r="43" s="231" customFormat="true" ht="21" hidden="false" customHeight="true" outlineLevel="0" collapsed="false">
      <c r="A43" s="302"/>
      <c r="B43" s="321" t="s">
        <v>194</v>
      </c>
      <c r="C43" s="321"/>
      <c r="D43" s="321"/>
      <c r="E43" s="321"/>
      <c r="F43" s="321"/>
      <c r="G43" s="321"/>
      <c r="H43" s="321"/>
      <c r="I43" s="321"/>
      <c r="J43" s="321"/>
      <c r="K43" s="321"/>
      <c r="L43" s="321"/>
      <c r="M43" s="321"/>
      <c r="N43" s="321"/>
      <c r="O43" s="321"/>
      <c r="P43" s="321"/>
      <c r="Q43" s="322"/>
      <c r="R43" s="322"/>
      <c r="S43" s="322"/>
      <c r="T43" s="302"/>
      <c r="U43" s="302"/>
      <c r="V43" s="302"/>
      <c r="W43" s="302"/>
      <c r="X43" s="302"/>
      <c r="Y43" s="302"/>
      <c r="Z43" s="302"/>
      <c r="AA43" s="302"/>
      <c r="AB43" s="302"/>
      <c r="AC43" s="302"/>
      <c r="AD43" s="302"/>
      <c r="AE43" s="302"/>
      <c r="AF43" s="302"/>
      <c r="AG43" s="302"/>
      <c r="AH43" s="302"/>
      <c r="AI43" s="302"/>
      <c r="AJ43" s="302"/>
      <c r="AK43" s="302"/>
    </row>
    <row r="44" s="231" customFormat="true" ht="12.75" hidden="false" customHeight="true" outlineLevel="0" collapsed="false">
      <c r="A44" s="302"/>
      <c r="B44" s="304"/>
      <c r="C44" s="304"/>
      <c r="D44" s="304"/>
      <c r="E44" s="304"/>
      <c r="F44" s="304"/>
      <c r="G44" s="304"/>
      <c r="H44" s="304"/>
      <c r="I44" s="304"/>
      <c r="J44" s="304"/>
      <c r="K44" s="304"/>
      <c r="L44" s="304"/>
      <c r="M44" s="304"/>
      <c r="N44" s="304"/>
      <c r="O44" s="304"/>
      <c r="P44" s="304"/>
      <c r="Q44" s="304"/>
      <c r="R44" s="304"/>
      <c r="S44" s="304"/>
      <c r="T44" s="302"/>
      <c r="U44" s="302"/>
      <c r="V44" s="302"/>
      <c r="W44" s="302"/>
      <c r="X44" s="302"/>
      <c r="Y44" s="302"/>
      <c r="Z44" s="302"/>
      <c r="AA44" s="302"/>
      <c r="AB44" s="302"/>
      <c r="AC44" s="302"/>
      <c r="AD44" s="302"/>
      <c r="AE44" s="302"/>
      <c r="AF44" s="302"/>
      <c r="AG44" s="302"/>
      <c r="AH44" s="302"/>
      <c r="AI44" s="302"/>
      <c r="AJ44" s="302"/>
      <c r="AK44" s="302"/>
    </row>
    <row r="45" s="231" customFormat="true" ht="35.25" hidden="false" customHeight="true" outlineLevel="0" collapsed="false">
      <c r="A45" s="302"/>
      <c r="B45" s="310" t="s">
        <v>196</v>
      </c>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02"/>
      <c r="AB45" s="302"/>
      <c r="AC45" s="302"/>
      <c r="AD45" s="302"/>
      <c r="AE45" s="302"/>
      <c r="AF45" s="302"/>
      <c r="AG45" s="302"/>
      <c r="AH45" s="302"/>
      <c r="AI45" s="302"/>
      <c r="AJ45" s="302"/>
      <c r="AK45" s="302"/>
    </row>
    <row r="46" s="231" customFormat="true" ht="112.5" hidden="false" customHeight="true" outlineLevel="0" collapsed="false">
      <c r="A46" s="302"/>
      <c r="B46" s="310" t="s">
        <v>197</v>
      </c>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02"/>
      <c r="AB46" s="302"/>
      <c r="AC46" s="302"/>
      <c r="AD46" s="302"/>
      <c r="AE46" s="302"/>
      <c r="AF46" s="302"/>
      <c r="AG46" s="302"/>
      <c r="AH46" s="302"/>
      <c r="AI46" s="302"/>
      <c r="AJ46" s="302"/>
      <c r="AK46" s="302"/>
    </row>
    <row r="47" s="231" customFormat="true" ht="8.25" hidden="false" customHeight="true" outlineLevel="0" collapsed="false">
      <c r="A47" s="302"/>
      <c r="B47" s="304"/>
      <c r="C47" s="304"/>
      <c r="D47" s="304"/>
      <c r="E47" s="304"/>
      <c r="F47" s="304"/>
      <c r="G47" s="304"/>
      <c r="H47" s="304"/>
      <c r="I47" s="304"/>
      <c r="J47" s="304"/>
      <c r="K47" s="304"/>
      <c r="L47" s="304"/>
      <c r="M47" s="304"/>
      <c r="N47" s="304"/>
      <c r="O47" s="304"/>
      <c r="P47" s="304"/>
      <c r="Q47" s="304"/>
      <c r="R47" s="304"/>
      <c r="S47" s="304"/>
      <c r="T47" s="302"/>
      <c r="U47" s="302"/>
      <c r="V47" s="302"/>
      <c r="W47" s="302"/>
      <c r="X47" s="302"/>
      <c r="Y47" s="302"/>
      <c r="Z47" s="302"/>
      <c r="AA47" s="302"/>
      <c r="AB47" s="302"/>
      <c r="AC47" s="302"/>
      <c r="AD47" s="302"/>
      <c r="AE47" s="302"/>
      <c r="AF47" s="302"/>
      <c r="AG47" s="302"/>
      <c r="AH47" s="302"/>
      <c r="AI47" s="302"/>
      <c r="AJ47" s="302"/>
      <c r="AK47" s="302"/>
    </row>
    <row r="48" s="231" customFormat="true" ht="13.8" hidden="false" customHeight="false" outlineLevel="0" collapsed="false">
      <c r="A48" s="302"/>
      <c r="B48" s="302" t="s">
        <v>198</v>
      </c>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row>
    <row r="49" customFormat="false" ht="13.5" hidden="false" customHeight="true" outlineLevel="0" collapsed="false">
      <c r="B49" s="328" t="s">
        <v>199</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row>
    <row r="50" s="329" customFormat="true" ht="13.8" hidden="false" customHeight="false" outlineLevel="0" collapsed="false">
      <c r="A50" s="302"/>
      <c r="B50" s="328" t="s">
        <v>200</v>
      </c>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02"/>
      <c r="AB50" s="302"/>
      <c r="AC50" s="302"/>
      <c r="AD50" s="302"/>
      <c r="AE50" s="302"/>
      <c r="AF50" s="302"/>
      <c r="AG50" s="302"/>
      <c r="AH50" s="302"/>
      <c r="AI50" s="302"/>
      <c r="AJ50" s="302"/>
      <c r="AK50" s="302"/>
    </row>
    <row r="51" s="329" customFormat="true" ht="13.5" hidden="false" customHeight="true" outlineLevel="0" collapsed="false">
      <c r="A51" s="302"/>
      <c r="B51" s="328" t="s">
        <v>201</v>
      </c>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02"/>
      <c r="AB51" s="302"/>
      <c r="AC51" s="302"/>
      <c r="AD51" s="302"/>
      <c r="AE51" s="302"/>
      <c r="AF51" s="302"/>
      <c r="AG51" s="302"/>
      <c r="AH51" s="302"/>
      <c r="AI51" s="302"/>
      <c r="AJ51" s="302"/>
      <c r="AK51" s="302"/>
    </row>
    <row r="52" s="329" customFormat="true" ht="13.5" hidden="false" customHeight="true" outlineLevel="0" collapsed="false">
      <c r="A52" s="302"/>
      <c r="B52" s="330" t="s">
        <v>202</v>
      </c>
      <c r="C52" s="330"/>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02"/>
      <c r="AB52" s="302"/>
      <c r="AC52" s="302"/>
      <c r="AD52" s="302"/>
      <c r="AE52" s="302"/>
      <c r="AF52" s="302"/>
      <c r="AG52" s="302"/>
      <c r="AH52" s="302"/>
      <c r="AI52" s="302"/>
      <c r="AJ52" s="302"/>
      <c r="AK52" s="302"/>
    </row>
    <row r="53" s="329" customFormat="true" ht="13.8" hidden="false" customHeight="false" outlineLevel="0" collapsed="false">
      <c r="A53" s="302"/>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02"/>
      <c r="AB53" s="302"/>
      <c r="AC53" s="302"/>
      <c r="AD53" s="302"/>
      <c r="AE53" s="302"/>
      <c r="AF53" s="302"/>
      <c r="AG53" s="302"/>
      <c r="AH53" s="302"/>
      <c r="AI53" s="302"/>
      <c r="AJ53" s="302"/>
      <c r="AK53" s="302"/>
    </row>
    <row r="54" customFormat="false" ht="156" hidden="false" customHeight="true" outlineLevel="0" collapsed="false">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row>
    <row r="55" customFormat="false" ht="13.8" hidden="false" customHeight="false" outlineLevel="0" collapsed="false">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row>
    <row r="56" customFormat="false" ht="13.8" hidden="false" customHeight="false" outlineLevel="0" collapsed="false">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row>
    <row r="57" customFormat="false" ht="13.8" hidden="false" customHeight="false" outlineLevel="0" collapsed="false">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row>
    <row r="58" customFormat="false" ht="13.8" hidden="false" customHeight="false" outlineLevel="0" collapsed="false">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row>
    <row r="59" customFormat="false" ht="13.8" hidden="false" customHeight="false" outlineLevel="0" collapsed="false">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row>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324"/>
      <c r="D122" s="324"/>
      <c r="E122" s="324"/>
      <c r="F122" s="324"/>
      <c r="G122" s="324"/>
    </row>
    <row r="123" customFormat="false" ht="13.8" hidden="false" customHeight="false" outlineLevel="0" collapsed="false">
      <c r="C123" s="33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dataValidations count="2">
    <dataValidation allowBlank="true" errorStyle="stop" operator="between" showDropDown="false" showErrorMessage="true" showInputMessage="true" sqref="J9 M9 C13 F13" type="list">
      <formula1>"□,■"</formula1>
      <formula2>0</formula2>
    </dataValidation>
    <dataValidation allowBlank="true" errorStyle="stop" operator="between" showDropDown="false" showErrorMessage="true" showInputMessage="true" sqref="Q28:S28 Q43:S43" type="list">
      <formula1>"a,b,c,d"</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3"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23"/>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Q14" activeCellId="0" sqref="Q14"/>
    </sheetView>
  </sheetViews>
  <sheetFormatPr defaultColWidth="3.44921875" defaultRowHeight="12.75" customHeight="false" zeroHeight="false" outlineLevelRow="0" outlineLevelCol="0"/>
  <cols>
    <col collapsed="false" customWidth="true" hidden="false" outlineLevel="0" max="1" min="1" style="332" width="2.33"/>
    <col collapsed="false" customWidth="true" hidden="false" outlineLevel="0" max="2" min="2" style="333" width="3"/>
    <col collapsed="false" customWidth="false" hidden="false" outlineLevel="0" max="7" min="3" style="332" width="3.45"/>
    <col collapsed="false" customWidth="true" hidden="false" outlineLevel="0" max="25" min="8" style="332" width="4.45"/>
    <col collapsed="false" customWidth="false" hidden="false" outlineLevel="0" max="16384" min="26" style="332" width="3.45"/>
  </cols>
  <sheetData>
    <row r="1" customFormat="false" ht="13.8" hidden="false" customHeight="false" outlineLevel="0" collapsed="false"/>
    <row r="2" customFormat="false" ht="13.8" hidden="false" customHeight="false" outlineLevel="0" collapsed="false">
      <c r="B2" s="332" t="s">
        <v>203</v>
      </c>
    </row>
    <row r="3" customFormat="false" ht="13.8" hidden="false" customHeight="false" outlineLevel="0" collapsed="false">
      <c r="Q3" s="231"/>
      <c r="R3" s="334" t="s">
        <v>35</v>
      </c>
      <c r="S3" s="335"/>
      <c r="T3" s="335"/>
      <c r="U3" s="334" t="s">
        <v>36</v>
      </c>
      <c r="V3" s="245"/>
      <c r="W3" s="334" t="s">
        <v>37</v>
      </c>
      <c r="X3" s="245"/>
      <c r="Y3" s="334" t="s">
        <v>38</v>
      </c>
    </row>
    <row r="4" customFormat="false" ht="13.8" hidden="false" customHeight="false" outlineLevel="0" collapsed="false">
      <c r="B4" s="336" t="s">
        <v>204</v>
      </c>
      <c r="C4" s="336"/>
      <c r="D4" s="336"/>
      <c r="E4" s="336"/>
      <c r="F4" s="336"/>
      <c r="G4" s="336"/>
      <c r="H4" s="336"/>
      <c r="I4" s="336"/>
      <c r="J4" s="336"/>
      <c r="K4" s="336"/>
      <c r="L4" s="336"/>
      <c r="M4" s="336"/>
      <c r="N4" s="336"/>
      <c r="O4" s="336"/>
      <c r="P4" s="336"/>
      <c r="Q4" s="336"/>
      <c r="R4" s="336"/>
      <c r="S4" s="336"/>
      <c r="T4" s="336"/>
      <c r="U4" s="336"/>
      <c r="V4" s="336"/>
      <c r="W4" s="336"/>
      <c r="X4" s="336"/>
      <c r="Y4" s="336"/>
    </row>
    <row r="5" customFormat="false" ht="13.8" hidden="false" customHeight="false" outlineLevel="0" collapsed="false"/>
    <row r="6" customFormat="false" ht="30" hidden="false" customHeight="true" outlineLevel="0" collapsed="false">
      <c r="B6" s="337" t="n">
        <v>1</v>
      </c>
      <c r="C6" s="338" t="s">
        <v>177</v>
      </c>
      <c r="D6" s="339"/>
      <c r="E6" s="339"/>
      <c r="F6" s="339"/>
      <c r="G6" s="340"/>
      <c r="H6" s="341"/>
      <c r="I6" s="341"/>
      <c r="J6" s="341"/>
      <c r="K6" s="341"/>
      <c r="L6" s="341"/>
      <c r="M6" s="341"/>
      <c r="N6" s="341"/>
      <c r="O6" s="341"/>
      <c r="P6" s="341"/>
      <c r="Q6" s="341"/>
      <c r="R6" s="341"/>
      <c r="S6" s="341"/>
      <c r="T6" s="341"/>
      <c r="U6" s="341"/>
      <c r="V6" s="341"/>
      <c r="W6" s="341"/>
      <c r="X6" s="341"/>
      <c r="Y6" s="341"/>
    </row>
    <row r="7" customFormat="false" ht="30" hidden="false" customHeight="true" outlineLevel="0" collapsed="false">
      <c r="B7" s="337" t="n">
        <v>2</v>
      </c>
      <c r="C7" s="338" t="s">
        <v>205</v>
      </c>
      <c r="D7" s="338"/>
      <c r="E7" s="338"/>
      <c r="F7" s="338"/>
      <c r="G7" s="342"/>
      <c r="H7" s="343" t="s">
        <v>7</v>
      </c>
      <c r="I7" s="338" t="s">
        <v>206</v>
      </c>
      <c r="J7" s="338"/>
      <c r="K7" s="338"/>
      <c r="L7" s="338"/>
      <c r="M7" s="344" t="s">
        <v>7</v>
      </c>
      <c r="N7" s="338" t="s">
        <v>207</v>
      </c>
      <c r="O7" s="338"/>
      <c r="P7" s="338"/>
      <c r="Q7" s="338"/>
      <c r="R7" s="344" t="s">
        <v>7</v>
      </c>
      <c r="S7" s="338" t="s">
        <v>208</v>
      </c>
      <c r="T7" s="338"/>
      <c r="U7" s="338"/>
      <c r="V7" s="338"/>
      <c r="W7" s="338"/>
      <c r="X7" s="338"/>
      <c r="Y7" s="342"/>
    </row>
    <row r="8" customFormat="false" ht="30" hidden="false" customHeight="true" outlineLevel="0" collapsed="false">
      <c r="B8" s="345" t="n">
        <v>3</v>
      </c>
      <c r="C8" s="166" t="s">
        <v>209</v>
      </c>
      <c r="D8" s="166"/>
      <c r="E8" s="166"/>
      <c r="F8" s="166"/>
      <c r="G8" s="167"/>
      <c r="H8" s="70" t="s">
        <v>7</v>
      </c>
      <c r="I8" s="231" t="s">
        <v>210</v>
      </c>
      <c r="J8" s="166"/>
      <c r="K8" s="166"/>
      <c r="L8" s="166"/>
      <c r="M8" s="166"/>
      <c r="N8" s="166"/>
      <c r="O8" s="166"/>
      <c r="P8" s="70"/>
      <c r="Q8" s="231"/>
      <c r="R8" s="166"/>
      <c r="S8" s="166"/>
      <c r="T8" s="166"/>
      <c r="U8" s="166"/>
      <c r="V8" s="166"/>
      <c r="W8" s="166"/>
      <c r="X8" s="166"/>
      <c r="Y8" s="167"/>
    </row>
    <row r="9" customFormat="false" ht="30" hidden="false" customHeight="true" outlineLevel="0" collapsed="false">
      <c r="B9" s="345"/>
      <c r="C9" s="166"/>
      <c r="D9" s="166"/>
      <c r="E9" s="166"/>
      <c r="F9" s="166"/>
      <c r="G9" s="167"/>
      <c r="H9" s="70" t="s">
        <v>7</v>
      </c>
      <c r="I9" s="231" t="s">
        <v>211</v>
      </c>
      <c r="J9" s="166"/>
      <c r="K9" s="166"/>
      <c r="L9" s="166"/>
      <c r="M9" s="166"/>
      <c r="N9" s="166"/>
      <c r="O9" s="166"/>
      <c r="P9" s="70"/>
      <c r="Q9" s="231"/>
      <c r="R9" s="166"/>
      <c r="S9" s="166"/>
      <c r="T9" s="166"/>
      <c r="U9" s="166"/>
      <c r="V9" s="166"/>
      <c r="W9" s="166"/>
      <c r="X9" s="166"/>
      <c r="Y9" s="167"/>
    </row>
    <row r="10" customFormat="false" ht="30" hidden="false" customHeight="true" outlineLevel="0" collapsed="false">
      <c r="B10" s="345"/>
      <c r="C10" s="166"/>
      <c r="D10" s="166"/>
      <c r="E10" s="166"/>
      <c r="F10" s="166"/>
      <c r="G10" s="167"/>
      <c r="H10" s="70" t="s">
        <v>7</v>
      </c>
      <c r="I10" s="231" t="s">
        <v>212</v>
      </c>
      <c r="J10" s="166"/>
      <c r="K10" s="166"/>
      <c r="L10" s="166"/>
      <c r="M10" s="166"/>
      <c r="N10" s="166"/>
      <c r="O10" s="166"/>
      <c r="P10" s="70"/>
      <c r="Q10" s="231"/>
      <c r="R10" s="166"/>
      <c r="S10" s="166"/>
      <c r="T10" s="166"/>
      <c r="U10" s="166"/>
      <c r="V10" s="166"/>
      <c r="W10" s="166"/>
      <c r="X10" s="166"/>
      <c r="Y10" s="167"/>
    </row>
    <row r="11" customFormat="false" ht="30" hidden="false" customHeight="true" outlineLevel="0" collapsed="false">
      <c r="B11" s="345"/>
      <c r="C11" s="166"/>
      <c r="D11" s="166"/>
      <c r="E11" s="166"/>
      <c r="F11" s="166"/>
      <c r="G11" s="167"/>
      <c r="H11" s="70" t="s">
        <v>7</v>
      </c>
      <c r="I11" s="231" t="s">
        <v>213</v>
      </c>
      <c r="J11" s="166"/>
      <c r="K11" s="166"/>
      <c r="L11" s="166"/>
      <c r="M11" s="166"/>
      <c r="N11" s="166"/>
      <c r="O11" s="166"/>
      <c r="P11" s="70"/>
      <c r="Q11" s="231"/>
      <c r="R11" s="166"/>
      <c r="S11" s="166"/>
      <c r="T11" s="166"/>
      <c r="U11" s="166"/>
      <c r="V11" s="166"/>
      <c r="W11" s="166"/>
      <c r="X11" s="166"/>
      <c r="Y11" s="167"/>
    </row>
    <row r="12" customFormat="false" ht="30" hidden="false" customHeight="true" outlineLevel="0" collapsed="false">
      <c r="B12" s="345"/>
      <c r="C12" s="166"/>
      <c r="D12" s="166"/>
      <c r="E12" s="166"/>
      <c r="F12" s="166"/>
      <c r="G12" s="167"/>
      <c r="H12" s="70" t="s">
        <v>7</v>
      </c>
      <c r="I12" s="231" t="s">
        <v>214</v>
      </c>
      <c r="J12" s="166"/>
      <c r="K12" s="166"/>
      <c r="L12" s="166"/>
      <c r="M12" s="166"/>
      <c r="N12" s="166"/>
      <c r="O12" s="166"/>
      <c r="P12" s="70"/>
      <c r="Q12" s="231"/>
      <c r="R12" s="166"/>
      <c r="S12" s="166"/>
      <c r="T12" s="166"/>
      <c r="U12" s="166"/>
      <c r="V12" s="166"/>
      <c r="W12" s="166"/>
      <c r="X12" s="166"/>
      <c r="Y12" s="167"/>
    </row>
    <row r="13" customFormat="false" ht="30" hidden="false" customHeight="true" outlineLevel="0" collapsed="false">
      <c r="B13" s="345"/>
      <c r="C13" s="166"/>
      <c r="D13" s="166"/>
      <c r="E13" s="166"/>
      <c r="F13" s="166"/>
      <c r="G13" s="167"/>
      <c r="H13" s="70" t="s">
        <v>7</v>
      </c>
      <c r="I13" s="231" t="s">
        <v>215</v>
      </c>
      <c r="J13" s="166"/>
      <c r="K13" s="166"/>
      <c r="L13" s="166"/>
      <c r="M13" s="166"/>
      <c r="N13" s="166"/>
      <c r="O13" s="166"/>
      <c r="P13" s="166"/>
      <c r="Q13" s="231"/>
      <c r="R13" s="166"/>
      <c r="S13" s="166"/>
      <c r="T13" s="166"/>
      <c r="U13" s="166"/>
      <c r="V13" s="166"/>
      <c r="W13" s="166"/>
      <c r="X13" s="166"/>
      <c r="Y13" s="167"/>
    </row>
    <row r="14" customFormat="false" ht="13.8" hidden="false" customHeight="false" outlineLevel="0" collapsed="false">
      <c r="B14" s="346"/>
      <c r="C14" s="347"/>
      <c r="D14" s="347"/>
      <c r="E14" s="347"/>
      <c r="F14" s="347"/>
      <c r="G14" s="348"/>
      <c r="H14" s="349"/>
      <c r="I14" s="347"/>
      <c r="J14" s="347"/>
      <c r="K14" s="347"/>
      <c r="L14" s="347"/>
      <c r="M14" s="347"/>
      <c r="N14" s="347"/>
      <c r="O14" s="347"/>
      <c r="P14" s="347"/>
      <c r="Q14" s="347"/>
      <c r="R14" s="347"/>
      <c r="S14" s="347"/>
      <c r="T14" s="347"/>
      <c r="U14" s="347"/>
      <c r="V14" s="347"/>
      <c r="W14" s="347"/>
      <c r="X14" s="347"/>
      <c r="Y14" s="348"/>
    </row>
    <row r="15" customFormat="false" ht="29.25" hidden="false" customHeight="true" outlineLevel="0" collapsed="false">
      <c r="B15" s="350" t="n">
        <v>4</v>
      </c>
      <c r="C15" s="351" t="s">
        <v>216</v>
      </c>
      <c r="D15" s="351"/>
      <c r="E15" s="351"/>
      <c r="F15" s="351"/>
      <c r="G15" s="351"/>
      <c r="H15" s="352" t="s">
        <v>217</v>
      </c>
      <c r="I15" s="166"/>
      <c r="Y15" s="353"/>
    </row>
    <row r="16" customFormat="false" ht="12" hidden="false" customHeight="true" outlineLevel="0" collapsed="false">
      <c r="B16" s="354"/>
      <c r="G16" s="353"/>
      <c r="H16" s="355"/>
      <c r="I16" s="356" t="s">
        <v>218</v>
      </c>
      <c r="J16" s="356"/>
      <c r="K16" s="356"/>
      <c r="L16" s="356"/>
      <c r="M16" s="356"/>
      <c r="N16" s="356"/>
      <c r="O16" s="356"/>
      <c r="P16" s="356"/>
      <c r="Q16" s="356"/>
      <c r="R16" s="356"/>
      <c r="S16" s="356"/>
      <c r="T16" s="356"/>
      <c r="U16" s="356"/>
      <c r="V16" s="356"/>
      <c r="W16" s="356"/>
      <c r="Y16" s="353"/>
    </row>
    <row r="17" customFormat="false" ht="12" hidden="false" customHeight="true" outlineLevel="0" collapsed="false">
      <c r="B17" s="354"/>
      <c r="G17" s="353"/>
      <c r="H17" s="355"/>
      <c r="I17" s="356"/>
      <c r="J17" s="356"/>
      <c r="K17" s="356"/>
      <c r="L17" s="356"/>
      <c r="M17" s="356"/>
      <c r="N17" s="356"/>
      <c r="O17" s="356"/>
      <c r="P17" s="356"/>
      <c r="Q17" s="356"/>
      <c r="R17" s="356"/>
      <c r="S17" s="356"/>
      <c r="T17" s="356"/>
      <c r="U17" s="356"/>
      <c r="V17" s="356"/>
      <c r="W17" s="356"/>
      <c r="Y17" s="353"/>
    </row>
    <row r="18" customFormat="false" ht="12" hidden="false" customHeight="true" outlineLevel="0" collapsed="false">
      <c r="B18" s="354"/>
      <c r="G18" s="353"/>
      <c r="H18" s="355"/>
      <c r="I18" s="356" t="s">
        <v>41</v>
      </c>
      <c r="J18" s="356"/>
      <c r="K18" s="356"/>
      <c r="L18" s="356"/>
      <c r="M18" s="356"/>
      <c r="N18" s="356"/>
      <c r="O18" s="356"/>
      <c r="P18" s="356"/>
      <c r="Q18" s="356"/>
      <c r="R18" s="356"/>
      <c r="S18" s="356"/>
      <c r="T18" s="356"/>
      <c r="U18" s="356"/>
      <c r="V18" s="356"/>
      <c r="W18" s="356"/>
      <c r="Y18" s="353"/>
    </row>
    <row r="19" customFormat="false" ht="12" hidden="false" customHeight="true" outlineLevel="0" collapsed="false">
      <c r="B19" s="354"/>
      <c r="G19" s="353"/>
      <c r="H19" s="355"/>
      <c r="I19" s="356"/>
      <c r="J19" s="356"/>
      <c r="K19" s="356"/>
      <c r="L19" s="356"/>
      <c r="M19" s="356"/>
      <c r="N19" s="356"/>
      <c r="O19" s="356"/>
      <c r="P19" s="356"/>
      <c r="Q19" s="356"/>
      <c r="R19" s="356"/>
      <c r="S19" s="356"/>
      <c r="T19" s="356"/>
      <c r="U19" s="356"/>
      <c r="V19" s="356"/>
      <c r="W19" s="356"/>
      <c r="Y19" s="353"/>
    </row>
    <row r="20" customFormat="false" ht="12" hidden="false" customHeight="true" outlineLevel="0" collapsed="false">
      <c r="B20" s="354"/>
      <c r="G20" s="353"/>
      <c r="H20" s="355"/>
      <c r="I20" s="356"/>
      <c r="J20" s="356"/>
      <c r="K20" s="356"/>
      <c r="L20" s="356"/>
      <c r="M20" s="356"/>
      <c r="N20" s="356"/>
      <c r="O20" s="356"/>
      <c r="P20" s="356"/>
      <c r="Q20" s="356"/>
      <c r="R20" s="356"/>
      <c r="S20" s="356"/>
      <c r="T20" s="356"/>
      <c r="U20" s="356"/>
      <c r="V20" s="356"/>
      <c r="W20" s="356"/>
      <c r="Y20" s="353"/>
    </row>
    <row r="21" customFormat="false" ht="12" hidden="false" customHeight="true" outlineLevel="0" collapsed="false">
      <c r="B21" s="354"/>
      <c r="G21" s="353"/>
      <c r="H21" s="355"/>
      <c r="I21" s="356"/>
      <c r="J21" s="356"/>
      <c r="K21" s="356"/>
      <c r="L21" s="356"/>
      <c r="M21" s="356"/>
      <c r="N21" s="356"/>
      <c r="O21" s="356"/>
      <c r="P21" s="356"/>
      <c r="Q21" s="356"/>
      <c r="R21" s="356"/>
      <c r="S21" s="356"/>
      <c r="T21" s="356"/>
      <c r="U21" s="356"/>
      <c r="V21" s="356"/>
      <c r="W21" s="356"/>
      <c r="Y21" s="353"/>
    </row>
    <row r="22" customFormat="false" ht="12" hidden="false" customHeight="true" outlineLevel="0" collapsed="false">
      <c r="B22" s="354"/>
      <c r="G22" s="353"/>
      <c r="H22" s="355"/>
      <c r="I22" s="356" t="s">
        <v>219</v>
      </c>
      <c r="J22" s="356"/>
      <c r="K22" s="356"/>
      <c r="L22" s="356"/>
      <c r="M22" s="356"/>
      <c r="N22" s="356"/>
      <c r="O22" s="356"/>
      <c r="P22" s="356"/>
      <c r="Q22" s="341"/>
      <c r="R22" s="341"/>
      <c r="S22" s="341"/>
      <c r="T22" s="341"/>
      <c r="U22" s="341"/>
      <c r="V22" s="341"/>
      <c r="W22" s="341"/>
      <c r="Y22" s="353"/>
    </row>
    <row r="23" customFormat="false" ht="12" hidden="false" customHeight="true" outlineLevel="0" collapsed="false">
      <c r="B23" s="354"/>
      <c r="G23" s="353"/>
      <c r="H23" s="355"/>
      <c r="I23" s="356"/>
      <c r="J23" s="356"/>
      <c r="K23" s="356"/>
      <c r="L23" s="356"/>
      <c r="M23" s="356"/>
      <c r="N23" s="356"/>
      <c r="O23" s="356"/>
      <c r="P23" s="356"/>
      <c r="Q23" s="341"/>
      <c r="R23" s="341"/>
      <c r="S23" s="341"/>
      <c r="T23" s="341"/>
      <c r="U23" s="341"/>
      <c r="V23" s="341"/>
      <c r="W23" s="341"/>
      <c r="Y23" s="353"/>
    </row>
    <row r="24" customFormat="false" ht="12" hidden="false" customHeight="true" outlineLevel="0" collapsed="false">
      <c r="B24" s="354"/>
      <c r="G24" s="353"/>
      <c r="H24" s="355"/>
      <c r="I24" s="356" t="s">
        <v>220</v>
      </c>
      <c r="J24" s="356"/>
      <c r="K24" s="356"/>
      <c r="L24" s="356"/>
      <c r="M24" s="356"/>
      <c r="N24" s="356"/>
      <c r="O24" s="356"/>
      <c r="P24" s="356"/>
      <c r="Q24" s="341" t="s">
        <v>221</v>
      </c>
      <c r="R24" s="341"/>
      <c r="S24" s="341"/>
      <c r="T24" s="341"/>
      <c r="U24" s="341"/>
      <c r="V24" s="341"/>
      <c r="W24" s="341"/>
      <c r="Y24" s="353"/>
    </row>
    <row r="25" customFormat="false" ht="12" hidden="false" customHeight="true" outlineLevel="0" collapsed="false">
      <c r="B25" s="354"/>
      <c r="G25" s="353"/>
      <c r="H25" s="355"/>
      <c r="I25" s="356"/>
      <c r="J25" s="356"/>
      <c r="K25" s="356"/>
      <c r="L25" s="356"/>
      <c r="M25" s="356"/>
      <c r="N25" s="356"/>
      <c r="O25" s="356"/>
      <c r="P25" s="356"/>
      <c r="Q25" s="341"/>
      <c r="R25" s="341"/>
      <c r="S25" s="341"/>
      <c r="T25" s="341"/>
      <c r="U25" s="341"/>
      <c r="V25" s="341"/>
      <c r="W25" s="341"/>
      <c r="Y25" s="353"/>
    </row>
    <row r="26" customFormat="false" ht="12" hidden="false" customHeight="true" outlineLevel="0" collapsed="false">
      <c r="B26" s="354"/>
      <c r="G26" s="353"/>
      <c r="H26" s="355"/>
      <c r="I26" s="356" t="s">
        <v>222</v>
      </c>
      <c r="J26" s="356"/>
      <c r="K26" s="356"/>
      <c r="L26" s="356"/>
      <c r="M26" s="356"/>
      <c r="N26" s="356"/>
      <c r="O26" s="356"/>
      <c r="P26" s="356"/>
      <c r="Q26" s="341"/>
      <c r="R26" s="341"/>
      <c r="S26" s="341"/>
      <c r="T26" s="341"/>
      <c r="U26" s="341"/>
      <c r="V26" s="341"/>
      <c r="W26" s="341"/>
      <c r="Y26" s="353"/>
    </row>
    <row r="27" customFormat="false" ht="12" hidden="false" customHeight="true" outlineLevel="0" collapsed="false">
      <c r="B27" s="354"/>
      <c r="G27" s="353"/>
      <c r="H27" s="355"/>
      <c r="I27" s="356"/>
      <c r="J27" s="356"/>
      <c r="K27" s="356"/>
      <c r="L27" s="356"/>
      <c r="M27" s="356"/>
      <c r="N27" s="356"/>
      <c r="O27" s="356"/>
      <c r="P27" s="356"/>
      <c r="Q27" s="341"/>
      <c r="R27" s="341"/>
      <c r="S27" s="341"/>
      <c r="T27" s="341"/>
      <c r="U27" s="341"/>
      <c r="V27" s="341"/>
      <c r="W27" s="341"/>
      <c r="Y27" s="353"/>
    </row>
    <row r="28" customFormat="false" ht="15" hidden="false" customHeight="true" outlineLevel="0" collapsed="false">
      <c r="B28" s="354"/>
      <c r="G28" s="353"/>
      <c r="H28" s="355"/>
      <c r="I28" s="166"/>
      <c r="J28" s="166"/>
      <c r="K28" s="166"/>
      <c r="L28" s="166"/>
      <c r="M28" s="166"/>
      <c r="N28" s="166"/>
      <c r="O28" s="166"/>
      <c r="P28" s="166"/>
      <c r="Q28" s="166"/>
      <c r="R28" s="166"/>
      <c r="S28" s="166"/>
      <c r="T28" s="166"/>
      <c r="U28" s="166"/>
      <c r="Y28" s="357"/>
    </row>
    <row r="29" customFormat="false" ht="29.25" hidden="false" customHeight="true" outlineLevel="0" collapsed="false">
      <c r="B29" s="350"/>
      <c r="C29" s="358"/>
      <c r="D29" s="358"/>
      <c r="E29" s="358"/>
      <c r="F29" s="358"/>
      <c r="G29" s="359"/>
      <c r="H29" s="352" t="s">
        <v>223</v>
      </c>
      <c r="I29" s="166"/>
      <c r="Y29" s="353"/>
    </row>
    <row r="30" customFormat="false" ht="12" hidden="false" customHeight="true" outlineLevel="0" collapsed="false">
      <c r="B30" s="354"/>
      <c r="G30" s="353"/>
      <c r="H30" s="355"/>
      <c r="I30" s="356" t="s">
        <v>218</v>
      </c>
      <c r="J30" s="356"/>
      <c r="K30" s="356"/>
      <c r="L30" s="356"/>
      <c r="M30" s="356"/>
      <c r="N30" s="356"/>
      <c r="O30" s="356"/>
      <c r="P30" s="356"/>
      <c r="Q30" s="356"/>
      <c r="R30" s="356"/>
      <c r="S30" s="356"/>
      <c r="T30" s="356"/>
      <c r="U30" s="356"/>
      <c r="V30" s="356"/>
      <c r="W30" s="356"/>
      <c r="Y30" s="353"/>
    </row>
    <row r="31" customFormat="false" ht="12" hidden="false" customHeight="true" outlineLevel="0" collapsed="false">
      <c r="B31" s="354"/>
      <c r="G31" s="353"/>
      <c r="H31" s="355"/>
      <c r="I31" s="356"/>
      <c r="J31" s="356"/>
      <c r="K31" s="356"/>
      <c r="L31" s="356"/>
      <c r="M31" s="356"/>
      <c r="N31" s="356"/>
      <c r="O31" s="356"/>
      <c r="P31" s="356"/>
      <c r="Q31" s="356"/>
      <c r="R31" s="356"/>
      <c r="S31" s="356"/>
      <c r="T31" s="356"/>
      <c r="U31" s="356"/>
      <c r="V31" s="356"/>
      <c r="W31" s="356"/>
      <c r="Y31" s="353"/>
    </row>
    <row r="32" customFormat="false" ht="12" hidden="false" customHeight="true" outlineLevel="0" collapsed="false">
      <c r="B32" s="354"/>
      <c r="G32" s="353"/>
      <c r="H32" s="355"/>
      <c r="I32" s="356" t="s">
        <v>41</v>
      </c>
      <c r="J32" s="356"/>
      <c r="K32" s="356"/>
      <c r="L32" s="356"/>
      <c r="M32" s="356"/>
      <c r="N32" s="356"/>
      <c r="O32" s="356"/>
      <c r="P32" s="356"/>
      <c r="Q32" s="356"/>
      <c r="R32" s="356"/>
      <c r="S32" s="356"/>
      <c r="T32" s="356"/>
      <c r="U32" s="356"/>
      <c r="V32" s="356"/>
      <c r="W32" s="356"/>
      <c r="Y32" s="353"/>
    </row>
    <row r="33" customFormat="false" ht="12" hidden="false" customHeight="true" outlineLevel="0" collapsed="false">
      <c r="B33" s="354"/>
      <c r="G33" s="353"/>
      <c r="H33" s="355"/>
      <c r="I33" s="356"/>
      <c r="J33" s="356"/>
      <c r="K33" s="356"/>
      <c r="L33" s="356"/>
      <c r="M33" s="356"/>
      <c r="N33" s="356"/>
      <c r="O33" s="356"/>
      <c r="P33" s="356"/>
      <c r="Q33" s="356"/>
      <c r="R33" s="356"/>
      <c r="S33" s="356"/>
      <c r="T33" s="356"/>
      <c r="U33" s="356"/>
      <c r="V33" s="356"/>
      <c r="W33" s="356"/>
      <c r="Y33" s="353"/>
    </row>
    <row r="34" customFormat="false" ht="12" hidden="false" customHeight="true" outlineLevel="0" collapsed="false">
      <c r="B34" s="354"/>
      <c r="G34" s="353"/>
      <c r="H34" s="355"/>
      <c r="I34" s="356"/>
      <c r="J34" s="356"/>
      <c r="K34" s="356"/>
      <c r="L34" s="356"/>
      <c r="M34" s="356"/>
      <c r="N34" s="356"/>
      <c r="O34" s="356"/>
      <c r="P34" s="356"/>
      <c r="Q34" s="356"/>
      <c r="R34" s="356"/>
      <c r="S34" s="356"/>
      <c r="T34" s="356"/>
      <c r="U34" s="356"/>
      <c r="V34" s="356"/>
      <c r="W34" s="356"/>
      <c r="Y34" s="353"/>
    </row>
    <row r="35" customFormat="false" ht="12" hidden="false" customHeight="true" outlineLevel="0" collapsed="false">
      <c r="B35" s="354"/>
      <c r="G35" s="353"/>
      <c r="H35" s="355"/>
      <c r="I35" s="356"/>
      <c r="J35" s="356"/>
      <c r="K35" s="356"/>
      <c r="L35" s="356"/>
      <c r="M35" s="356"/>
      <c r="N35" s="356"/>
      <c r="O35" s="356"/>
      <c r="P35" s="356"/>
      <c r="Q35" s="356"/>
      <c r="R35" s="356"/>
      <c r="S35" s="356"/>
      <c r="T35" s="356"/>
      <c r="U35" s="356"/>
      <c r="V35" s="356"/>
      <c r="W35" s="356"/>
      <c r="Y35" s="353"/>
    </row>
    <row r="36" customFormat="false" ht="12" hidden="false" customHeight="true" outlineLevel="0" collapsed="false">
      <c r="B36" s="354"/>
      <c r="G36" s="353"/>
      <c r="H36" s="355"/>
      <c r="I36" s="356" t="s">
        <v>219</v>
      </c>
      <c r="J36" s="356"/>
      <c r="K36" s="356"/>
      <c r="L36" s="356"/>
      <c r="M36" s="356"/>
      <c r="N36" s="356"/>
      <c r="O36" s="356"/>
      <c r="P36" s="356"/>
      <c r="Q36" s="341"/>
      <c r="R36" s="341"/>
      <c r="S36" s="341"/>
      <c r="T36" s="341"/>
      <c r="U36" s="341"/>
      <c r="V36" s="341"/>
      <c r="W36" s="341"/>
      <c r="Y36" s="353"/>
    </row>
    <row r="37" customFormat="false" ht="12" hidden="false" customHeight="true" outlineLevel="0" collapsed="false">
      <c r="B37" s="354"/>
      <c r="G37" s="353"/>
      <c r="H37" s="355"/>
      <c r="I37" s="356"/>
      <c r="J37" s="356"/>
      <c r="K37" s="356"/>
      <c r="L37" s="356"/>
      <c r="M37" s="356"/>
      <c r="N37" s="356"/>
      <c r="O37" s="356"/>
      <c r="P37" s="356"/>
      <c r="Q37" s="341"/>
      <c r="R37" s="341"/>
      <c r="S37" s="341"/>
      <c r="T37" s="341"/>
      <c r="U37" s="341"/>
      <c r="V37" s="341"/>
      <c r="W37" s="341"/>
      <c r="Y37" s="353"/>
    </row>
    <row r="38" customFormat="false" ht="12" hidden="false" customHeight="true" outlineLevel="0" collapsed="false">
      <c r="B38" s="354"/>
      <c r="G38" s="353"/>
      <c r="H38" s="360"/>
      <c r="I38" s="361" t="s">
        <v>220</v>
      </c>
      <c r="J38" s="361"/>
      <c r="K38" s="361"/>
      <c r="L38" s="361"/>
      <c r="M38" s="361"/>
      <c r="N38" s="361"/>
      <c r="O38" s="361"/>
      <c r="P38" s="361"/>
      <c r="Q38" s="362" t="s">
        <v>221</v>
      </c>
      <c r="R38" s="362"/>
      <c r="S38" s="362"/>
      <c r="T38" s="362"/>
      <c r="U38" s="362"/>
      <c r="V38" s="362"/>
      <c r="W38" s="362"/>
      <c r="X38" s="355"/>
      <c r="Y38" s="353"/>
    </row>
    <row r="39" customFormat="false" ht="12" hidden="false" customHeight="true" outlineLevel="0" collapsed="false">
      <c r="B39" s="354"/>
      <c r="G39" s="353"/>
      <c r="H39" s="355"/>
      <c r="I39" s="361"/>
      <c r="J39" s="361"/>
      <c r="K39" s="361"/>
      <c r="L39" s="361"/>
      <c r="M39" s="361"/>
      <c r="N39" s="361"/>
      <c r="O39" s="361"/>
      <c r="P39" s="361"/>
      <c r="Q39" s="362"/>
      <c r="R39" s="362"/>
      <c r="S39" s="362"/>
      <c r="T39" s="362"/>
      <c r="U39" s="362"/>
      <c r="V39" s="362"/>
      <c r="W39" s="362"/>
      <c r="Y39" s="353"/>
    </row>
    <row r="40" customFormat="false" ht="12" hidden="false" customHeight="true" outlineLevel="0" collapsed="false">
      <c r="B40" s="354"/>
      <c r="G40" s="353"/>
      <c r="H40" s="355"/>
      <c r="I40" s="356" t="s">
        <v>222</v>
      </c>
      <c r="J40" s="356"/>
      <c r="K40" s="356"/>
      <c r="L40" s="356"/>
      <c r="M40" s="356"/>
      <c r="N40" s="356"/>
      <c r="O40" s="356"/>
      <c r="P40" s="356"/>
      <c r="Q40" s="341"/>
      <c r="R40" s="341"/>
      <c r="S40" s="341"/>
      <c r="T40" s="341"/>
      <c r="U40" s="341"/>
      <c r="V40" s="341"/>
      <c r="W40" s="341"/>
      <c r="Y40" s="353"/>
    </row>
    <row r="41" customFormat="false" ht="12" hidden="false" customHeight="true" outlineLevel="0" collapsed="false">
      <c r="B41" s="354"/>
      <c r="G41" s="353"/>
      <c r="H41" s="355"/>
      <c r="I41" s="356"/>
      <c r="J41" s="356"/>
      <c r="K41" s="356"/>
      <c r="L41" s="356"/>
      <c r="M41" s="356"/>
      <c r="N41" s="356"/>
      <c r="O41" s="356"/>
      <c r="P41" s="356"/>
      <c r="Q41" s="341"/>
      <c r="R41" s="341"/>
      <c r="S41" s="341"/>
      <c r="T41" s="341"/>
      <c r="U41" s="341"/>
      <c r="V41" s="341"/>
      <c r="W41" s="341"/>
      <c r="Y41" s="353"/>
    </row>
    <row r="42" customFormat="false" ht="15" hidden="false" customHeight="true" outlineLevel="0" collapsed="false">
      <c r="B42" s="354"/>
      <c r="G42" s="353"/>
      <c r="H42" s="355"/>
      <c r="I42" s="166"/>
      <c r="J42" s="166"/>
      <c r="K42" s="166"/>
      <c r="L42" s="166"/>
      <c r="M42" s="166"/>
      <c r="N42" s="166"/>
      <c r="O42" s="166"/>
      <c r="P42" s="166"/>
      <c r="Q42" s="166"/>
      <c r="R42" s="166"/>
      <c r="S42" s="166"/>
      <c r="T42" s="166"/>
      <c r="U42" s="166"/>
      <c r="Y42" s="357"/>
    </row>
    <row r="43" customFormat="false" ht="29.25" hidden="false" customHeight="true" outlineLevel="0" collapsed="false">
      <c r="B43" s="350"/>
      <c r="C43" s="358"/>
      <c r="D43" s="358"/>
      <c r="E43" s="358"/>
      <c r="F43" s="358"/>
      <c r="G43" s="359"/>
      <c r="H43" s="352" t="s">
        <v>224</v>
      </c>
      <c r="I43" s="166"/>
      <c r="Y43" s="353"/>
    </row>
    <row r="44" customFormat="false" ht="12" hidden="false" customHeight="true" outlineLevel="0" collapsed="false">
      <c r="B44" s="354"/>
      <c r="G44" s="353"/>
      <c r="H44" s="355"/>
      <c r="I44" s="356" t="s">
        <v>218</v>
      </c>
      <c r="J44" s="356"/>
      <c r="K44" s="356"/>
      <c r="L44" s="356"/>
      <c r="M44" s="356"/>
      <c r="N44" s="356"/>
      <c r="O44" s="356"/>
      <c r="P44" s="356"/>
      <c r="Q44" s="356"/>
      <c r="R44" s="356"/>
      <c r="S44" s="356"/>
      <c r="T44" s="356"/>
      <c r="U44" s="356"/>
      <c r="V44" s="356"/>
      <c r="W44" s="356"/>
      <c r="Y44" s="353"/>
    </row>
    <row r="45" customFormat="false" ht="12" hidden="false" customHeight="true" outlineLevel="0" collapsed="false">
      <c r="B45" s="354"/>
      <c r="G45" s="353"/>
      <c r="H45" s="355"/>
      <c r="I45" s="356"/>
      <c r="J45" s="356"/>
      <c r="K45" s="356"/>
      <c r="L45" s="356"/>
      <c r="M45" s="356"/>
      <c r="N45" s="356"/>
      <c r="O45" s="356"/>
      <c r="P45" s="356"/>
      <c r="Q45" s="356"/>
      <c r="R45" s="356"/>
      <c r="S45" s="356"/>
      <c r="T45" s="356"/>
      <c r="U45" s="356"/>
      <c r="V45" s="356"/>
      <c r="W45" s="356"/>
      <c r="Y45" s="353"/>
    </row>
    <row r="46" customFormat="false" ht="12" hidden="false" customHeight="true" outlineLevel="0" collapsed="false">
      <c r="B46" s="354"/>
      <c r="G46" s="353"/>
      <c r="H46" s="355"/>
      <c r="I46" s="356" t="s">
        <v>41</v>
      </c>
      <c r="J46" s="356"/>
      <c r="K46" s="356"/>
      <c r="L46" s="356"/>
      <c r="M46" s="356"/>
      <c r="N46" s="356"/>
      <c r="O46" s="356"/>
      <c r="P46" s="356"/>
      <c r="Q46" s="356"/>
      <c r="R46" s="356"/>
      <c r="S46" s="356"/>
      <c r="T46" s="356"/>
      <c r="U46" s="356"/>
      <c r="V46" s="356"/>
      <c r="W46" s="356"/>
      <c r="Y46" s="353"/>
    </row>
    <row r="47" customFormat="false" ht="12" hidden="false" customHeight="true" outlineLevel="0" collapsed="false">
      <c r="B47" s="354"/>
      <c r="G47" s="353"/>
      <c r="H47" s="355"/>
      <c r="I47" s="356"/>
      <c r="J47" s="356"/>
      <c r="K47" s="356"/>
      <c r="L47" s="356"/>
      <c r="M47" s="356"/>
      <c r="N47" s="356"/>
      <c r="O47" s="356"/>
      <c r="P47" s="356"/>
      <c r="Q47" s="356"/>
      <c r="R47" s="356"/>
      <c r="S47" s="356"/>
      <c r="T47" s="356"/>
      <c r="U47" s="356"/>
      <c r="V47" s="356"/>
      <c r="W47" s="356"/>
      <c r="Y47" s="353"/>
    </row>
    <row r="48" customFormat="false" ht="12" hidden="false" customHeight="true" outlineLevel="0" collapsed="false">
      <c r="B48" s="354"/>
      <c r="G48" s="353"/>
      <c r="H48" s="355"/>
      <c r="I48" s="356"/>
      <c r="J48" s="356"/>
      <c r="K48" s="356"/>
      <c r="L48" s="356"/>
      <c r="M48" s="356"/>
      <c r="N48" s="356"/>
      <c r="O48" s="356"/>
      <c r="P48" s="356"/>
      <c r="Q48" s="356"/>
      <c r="R48" s="356"/>
      <c r="S48" s="356"/>
      <c r="T48" s="356"/>
      <c r="U48" s="356"/>
      <c r="V48" s="356"/>
      <c r="W48" s="356"/>
      <c r="Y48" s="353"/>
    </row>
    <row r="49" customFormat="false" ht="12" hidden="false" customHeight="true" outlineLevel="0" collapsed="false">
      <c r="B49" s="354"/>
      <c r="G49" s="353"/>
      <c r="H49" s="355"/>
      <c r="I49" s="356"/>
      <c r="J49" s="356"/>
      <c r="K49" s="356"/>
      <c r="L49" s="356"/>
      <c r="M49" s="356"/>
      <c r="N49" s="356"/>
      <c r="O49" s="356"/>
      <c r="P49" s="356"/>
      <c r="Q49" s="356"/>
      <c r="R49" s="356"/>
      <c r="S49" s="356"/>
      <c r="T49" s="356"/>
      <c r="U49" s="356"/>
      <c r="V49" s="356"/>
      <c r="W49" s="356"/>
      <c r="Y49" s="353"/>
    </row>
    <row r="50" customFormat="false" ht="12" hidden="false" customHeight="true" outlineLevel="0" collapsed="false">
      <c r="B50" s="354"/>
      <c r="G50" s="353"/>
      <c r="H50" s="355"/>
      <c r="I50" s="356" t="s">
        <v>219</v>
      </c>
      <c r="J50" s="356"/>
      <c r="K50" s="356"/>
      <c r="L50" s="356"/>
      <c r="M50" s="356"/>
      <c r="N50" s="356"/>
      <c r="O50" s="356"/>
      <c r="P50" s="356"/>
      <c r="Q50" s="341"/>
      <c r="R50" s="341"/>
      <c r="S50" s="341"/>
      <c r="T50" s="341"/>
      <c r="U50" s="341"/>
      <c r="V50" s="341"/>
      <c r="W50" s="341"/>
      <c r="Y50" s="353"/>
    </row>
    <row r="51" customFormat="false" ht="12" hidden="false" customHeight="true" outlineLevel="0" collapsed="false">
      <c r="B51" s="354"/>
      <c r="G51" s="353"/>
      <c r="H51" s="355"/>
      <c r="I51" s="356"/>
      <c r="J51" s="356"/>
      <c r="K51" s="356"/>
      <c r="L51" s="356"/>
      <c r="M51" s="356"/>
      <c r="N51" s="356"/>
      <c r="O51" s="356"/>
      <c r="P51" s="356"/>
      <c r="Q51" s="341"/>
      <c r="R51" s="341"/>
      <c r="S51" s="341"/>
      <c r="T51" s="341"/>
      <c r="U51" s="341"/>
      <c r="V51" s="341"/>
      <c r="W51" s="341"/>
      <c r="Y51" s="353"/>
    </row>
    <row r="52" customFormat="false" ht="12" hidden="false" customHeight="true" outlineLevel="0" collapsed="false">
      <c r="B52" s="354"/>
      <c r="G52" s="353"/>
      <c r="H52" s="355"/>
      <c r="I52" s="356" t="s">
        <v>220</v>
      </c>
      <c r="J52" s="356"/>
      <c r="K52" s="356"/>
      <c r="L52" s="356"/>
      <c r="M52" s="356"/>
      <c r="N52" s="356"/>
      <c r="O52" s="356"/>
      <c r="P52" s="356"/>
      <c r="Q52" s="341" t="s">
        <v>221</v>
      </c>
      <c r="R52" s="341"/>
      <c r="S52" s="341"/>
      <c r="T52" s="341"/>
      <c r="U52" s="341"/>
      <c r="V52" s="341"/>
      <c r="W52" s="341"/>
      <c r="Y52" s="353"/>
    </row>
    <row r="53" customFormat="false" ht="12" hidden="false" customHeight="true" outlineLevel="0" collapsed="false">
      <c r="B53" s="354"/>
      <c r="G53" s="353"/>
      <c r="H53" s="355"/>
      <c r="I53" s="356"/>
      <c r="J53" s="356"/>
      <c r="K53" s="356"/>
      <c r="L53" s="356"/>
      <c r="M53" s="356"/>
      <c r="N53" s="356"/>
      <c r="O53" s="356"/>
      <c r="P53" s="356"/>
      <c r="Q53" s="341"/>
      <c r="R53" s="341"/>
      <c r="S53" s="341"/>
      <c r="T53" s="341"/>
      <c r="U53" s="341"/>
      <c r="V53" s="341"/>
      <c r="W53" s="341"/>
      <c r="Y53" s="353"/>
    </row>
    <row r="54" customFormat="false" ht="12" hidden="false" customHeight="true" outlineLevel="0" collapsed="false">
      <c r="B54" s="354"/>
      <c r="G54" s="353"/>
      <c r="H54" s="355"/>
      <c r="I54" s="356" t="s">
        <v>222</v>
      </c>
      <c r="J54" s="356"/>
      <c r="K54" s="356"/>
      <c r="L54" s="356"/>
      <c r="M54" s="356"/>
      <c r="N54" s="356"/>
      <c r="O54" s="356"/>
      <c r="P54" s="356"/>
      <c r="Q54" s="341"/>
      <c r="R54" s="341"/>
      <c r="S54" s="341"/>
      <c r="T54" s="341"/>
      <c r="U54" s="341"/>
      <c r="V54" s="341"/>
      <c r="W54" s="341"/>
      <c r="Y54" s="353"/>
    </row>
    <row r="55" customFormat="false" ht="12" hidden="false" customHeight="true" outlineLevel="0" collapsed="false">
      <c r="B55" s="354"/>
      <c r="G55" s="353"/>
      <c r="H55" s="355"/>
      <c r="I55" s="356"/>
      <c r="J55" s="356"/>
      <c r="K55" s="356"/>
      <c r="L55" s="356"/>
      <c r="M55" s="356"/>
      <c r="N55" s="356"/>
      <c r="O55" s="356"/>
      <c r="P55" s="356"/>
      <c r="Q55" s="341"/>
      <c r="R55" s="341"/>
      <c r="S55" s="341"/>
      <c r="T55" s="341"/>
      <c r="U55" s="341"/>
      <c r="V55" s="341"/>
      <c r="W55" s="341"/>
      <c r="Y55" s="353"/>
    </row>
    <row r="56" customFormat="false" ht="15" hidden="false" customHeight="true" outlineLevel="0" collapsed="false">
      <c r="B56" s="363"/>
      <c r="C56" s="364"/>
      <c r="D56" s="364"/>
      <c r="E56" s="364"/>
      <c r="F56" s="364"/>
      <c r="G56" s="365"/>
      <c r="H56" s="366"/>
      <c r="I56" s="364"/>
      <c r="J56" s="364"/>
      <c r="K56" s="364"/>
      <c r="L56" s="364"/>
      <c r="M56" s="364"/>
      <c r="N56" s="364"/>
      <c r="O56" s="364"/>
      <c r="P56" s="364"/>
      <c r="Q56" s="364"/>
      <c r="R56" s="364"/>
      <c r="S56" s="364"/>
      <c r="T56" s="364"/>
      <c r="U56" s="364"/>
      <c r="V56" s="364"/>
      <c r="W56" s="367"/>
      <c r="X56" s="367"/>
      <c r="Y56" s="367"/>
    </row>
    <row r="57" customFormat="false" ht="15" hidden="false" customHeight="true" outlineLevel="0" collapsed="false">
      <c r="Y57" s="368"/>
    </row>
    <row r="58" customFormat="false" ht="38.25" hidden="false" customHeight="true" outlineLevel="0" collapsed="false">
      <c r="B58" s="369" t="s">
        <v>225</v>
      </c>
      <c r="C58" s="369"/>
      <c r="D58" s="369"/>
      <c r="E58" s="369"/>
      <c r="F58" s="369"/>
      <c r="G58" s="369"/>
      <c r="H58" s="369"/>
      <c r="I58" s="369"/>
      <c r="J58" s="369"/>
      <c r="K58" s="369"/>
      <c r="L58" s="369"/>
      <c r="M58" s="369"/>
      <c r="N58" s="369"/>
      <c r="O58" s="369"/>
      <c r="P58" s="369"/>
      <c r="Q58" s="369"/>
      <c r="R58" s="369"/>
      <c r="S58" s="369"/>
      <c r="T58" s="369"/>
      <c r="U58" s="369"/>
      <c r="V58" s="369"/>
      <c r="W58" s="369"/>
      <c r="X58" s="369"/>
      <c r="Y58" s="369"/>
    </row>
    <row r="59" customFormat="false" ht="24" hidden="false" customHeight="true" outlineLevel="0" collapsed="false">
      <c r="B59" s="369" t="s">
        <v>226</v>
      </c>
      <c r="C59" s="369"/>
      <c r="D59" s="369"/>
      <c r="E59" s="369"/>
      <c r="F59" s="369"/>
      <c r="G59" s="369"/>
      <c r="H59" s="369"/>
      <c r="I59" s="369"/>
      <c r="J59" s="369"/>
      <c r="K59" s="369"/>
      <c r="L59" s="369"/>
      <c r="M59" s="369"/>
      <c r="N59" s="369"/>
      <c r="O59" s="369"/>
      <c r="P59" s="369"/>
      <c r="Q59" s="369"/>
      <c r="R59" s="369"/>
      <c r="S59" s="369"/>
      <c r="T59" s="369"/>
      <c r="U59" s="369"/>
      <c r="V59" s="369"/>
      <c r="W59" s="369"/>
      <c r="X59" s="369"/>
      <c r="Y59" s="369"/>
    </row>
    <row r="60" customFormat="false" ht="24" hidden="false" customHeight="true" outlineLevel="0" collapsed="false">
      <c r="B60" s="369" t="s">
        <v>227</v>
      </c>
      <c r="C60" s="369"/>
      <c r="D60" s="369"/>
      <c r="E60" s="369"/>
      <c r="F60" s="369"/>
      <c r="G60" s="369"/>
      <c r="H60" s="369"/>
      <c r="I60" s="369"/>
      <c r="J60" s="369"/>
      <c r="K60" s="369"/>
      <c r="L60" s="369"/>
      <c r="M60" s="369"/>
      <c r="N60" s="369"/>
      <c r="O60" s="369"/>
      <c r="P60" s="369"/>
      <c r="Q60" s="369"/>
      <c r="R60" s="369"/>
      <c r="S60" s="369"/>
      <c r="T60" s="369"/>
      <c r="U60" s="369"/>
      <c r="V60" s="369"/>
      <c r="W60" s="369"/>
      <c r="X60" s="369"/>
      <c r="Y60" s="369"/>
    </row>
    <row r="61" customFormat="false" ht="13.8" hidden="false" customHeight="false" outlineLevel="0" collapsed="false">
      <c r="B61" s="370" t="s">
        <v>228</v>
      </c>
      <c r="D61" s="358"/>
      <c r="E61" s="358"/>
      <c r="F61" s="358"/>
      <c r="G61" s="358"/>
      <c r="H61" s="358"/>
      <c r="I61" s="358"/>
      <c r="J61" s="358"/>
      <c r="K61" s="358"/>
      <c r="L61" s="358"/>
      <c r="M61" s="358"/>
      <c r="N61" s="358"/>
      <c r="O61" s="358"/>
      <c r="P61" s="358"/>
      <c r="Q61" s="358"/>
      <c r="R61" s="358"/>
      <c r="S61" s="358"/>
      <c r="T61" s="358"/>
      <c r="U61" s="358"/>
      <c r="V61" s="358"/>
      <c r="W61" s="358"/>
      <c r="X61" s="358"/>
      <c r="Y61" s="358"/>
    </row>
    <row r="62" customFormat="false" ht="13.8" hidden="false" customHeight="false" outlineLevel="0" collapsed="false">
      <c r="B62" s="370"/>
      <c r="D62" s="371"/>
      <c r="E62" s="371"/>
      <c r="F62" s="371"/>
      <c r="G62" s="371"/>
      <c r="H62" s="371"/>
      <c r="I62" s="371"/>
      <c r="J62" s="371"/>
      <c r="K62" s="371"/>
      <c r="L62" s="371"/>
      <c r="M62" s="371"/>
      <c r="N62" s="371"/>
      <c r="O62" s="371"/>
      <c r="P62" s="371"/>
      <c r="Q62" s="371"/>
      <c r="R62" s="371"/>
      <c r="S62" s="371"/>
      <c r="T62" s="371"/>
      <c r="U62" s="371"/>
      <c r="V62" s="371"/>
      <c r="W62" s="371"/>
      <c r="X62" s="371"/>
      <c r="Y62" s="371"/>
    </row>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364"/>
      <c r="D122" s="364"/>
      <c r="E122" s="364"/>
      <c r="F122" s="364"/>
      <c r="G122" s="364"/>
    </row>
    <row r="123" customFormat="false" ht="13.8" hidden="false" customHeight="false" outlineLevel="0" collapsed="false">
      <c r="C123" s="34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 ref="W56:Y56"/>
    <mergeCell ref="B58:Y58"/>
    <mergeCell ref="B59:Y59"/>
    <mergeCell ref="B60:Y60"/>
  </mergeCells>
  <dataValidations count="1">
    <dataValidation allowBlank="true" errorStyle="stop" operator="between" showDropDown="false" showErrorMessage="true" showInputMessage="true" sqref="H7:H13 M7 R7 P8:P12"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O34" activeCellId="0" sqref="O34"/>
    </sheetView>
  </sheetViews>
  <sheetFormatPr defaultColWidth="4.00390625" defaultRowHeight="15.75" customHeight="false" zeroHeight="false" outlineLevelRow="0" outlineLevelCol="0"/>
  <cols>
    <col collapsed="false" customWidth="true" hidden="false" outlineLevel="0" max="12" min="1" style="372" width="3.22"/>
    <col collapsed="false" customWidth="true" hidden="false" outlineLevel="0" max="13" min="13" style="372" width="13"/>
    <col collapsed="false" customWidth="true" hidden="false" outlineLevel="0" max="14" min="14" style="372" width="4.11"/>
    <col collapsed="false" customWidth="true" hidden="false" outlineLevel="0" max="36" min="15" style="372" width="3.22"/>
    <col collapsed="false" customWidth="false" hidden="false" outlineLevel="0" max="16384" min="37" style="372" width="4"/>
  </cols>
  <sheetData>
    <row r="1" customFormat="false" ht="17.35" hidden="false" customHeight="false" outlineLevel="0" collapsed="false"/>
    <row r="2" customFormat="false" ht="17.35" hidden="false" customHeight="false" outlineLevel="0" collapsed="false">
      <c r="B2" s="373" t="s">
        <v>229</v>
      </c>
    </row>
    <row r="3" customFormat="false" ht="17.35" hidden="false" customHeight="false" outlineLevel="0" collapsed="false"/>
    <row r="4" customFormat="false" ht="17.35" hidden="false" customHeight="false" outlineLevel="0" collapsed="false">
      <c r="W4" s="374" t="s">
        <v>35</v>
      </c>
      <c r="X4" s="375"/>
      <c r="Y4" s="375"/>
      <c r="Z4" s="376" t="s">
        <v>36</v>
      </c>
      <c r="AA4" s="375"/>
      <c r="AB4" s="375"/>
      <c r="AC4" s="376" t="s">
        <v>37</v>
      </c>
      <c r="AD4" s="375"/>
      <c r="AE4" s="375"/>
      <c r="AF4" s="372" t="s">
        <v>38</v>
      </c>
    </row>
    <row r="5" customFormat="false" ht="17.35" hidden="false" customHeight="false" outlineLevel="0" collapsed="false">
      <c r="B5" s="377" t="s">
        <v>230</v>
      </c>
      <c r="C5" s="377"/>
      <c r="D5" s="377"/>
      <c r="E5" s="377"/>
      <c r="F5" s="377"/>
      <c r="G5" s="377"/>
      <c r="H5" s="377"/>
      <c r="I5" s="377"/>
      <c r="J5" s="377"/>
      <c r="K5" s="372" t="s">
        <v>40</v>
      </c>
    </row>
    <row r="6" customFormat="false" ht="17.35" hidden="false" customHeight="false" outlineLevel="0" collapsed="false"/>
    <row r="7" customFormat="false" ht="17.35" hidden="false" customHeight="false" outlineLevel="0" collapsed="false">
      <c r="U7" s="374" t="s">
        <v>231</v>
      </c>
      <c r="V7" s="378"/>
      <c r="W7" s="378"/>
      <c r="X7" s="378"/>
      <c r="Y7" s="378"/>
      <c r="Z7" s="378"/>
      <c r="AA7" s="378"/>
      <c r="AB7" s="378"/>
      <c r="AC7" s="378"/>
      <c r="AD7" s="378"/>
      <c r="AE7" s="378"/>
      <c r="AF7" s="378"/>
    </row>
    <row r="8" customFormat="false" ht="17.35" hidden="false" customHeight="false" outlineLevel="0" collapsed="false">
      <c r="V8" s="378"/>
      <c r="W8" s="378"/>
      <c r="X8" s="378"/>
      <c r="Y8" s="378"/>
      <c r="Z8" s="378"/>
      <c r="AA8" s="378"/>
      <c r="AB8" s="378"/>
      <c r="AC8" s="378"/>
      <c r="AD8" s="378"/>
      <c r="AE8" s="378"/>
      <c r="AF8" s="378"/>
    </row>
    <row r="9" customFormat="false" ht="20.25" hidden="false" customHeight="true" outlineLevel="0" collapsed="false">
      <c r="B9" s="379" t="s">
        <v>232</v>
      </c>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row>
    <row r="10" customFormat="false" ht="20.25" hidden="false" customHeight="true" outlineLevel="0" collapsed="false">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row>
    <row r="11" customFormat="false" ht="17.35" hidden="false" customHeight="false" outlineLevel="0" collapsed="false">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row>
    <row r="12" customFormat="false" ht="17.35" hidden="false" customHeight="false" outlineLevel="0" collapsed="false">
      <c r="A12" s="372" t="s">
        <v>233</v>
      </c>
    </row>
    <row r="13" customFormat="false" ht="17.35" hidden="false" customHeight="false" outlineLevel="0" collapsed="false"/>
    <row r="14" customFormat="false" ht="36" hidden="false" customHeight="true" outlineLevel="0" collapsed="false">
      <c r="R14" s="381" t="s">
        <v>178</v>
      </c>
      <c r="S14" s="381"/>
      <c r="T14" s="381"/>
      <c r="U14" s="381"/>
      <c r="V14" s="381"/>
      <c r="W14" s="382"/>
      <c r="X14" s="383"/>
      <c r="Y14" s="383"/>
      <c r="Z14" s="383"/>
      <c r="AA14" s="383"/>
      <c r="AB14" s="383"/>
      <c r="AC14" s="383"/>
      <c r="AD14" s="383"/>
      <c r="AE14" s="383"/>
      <c r="AF14" s="384"/>
    </row>
    <row r="15" customFormat="false" ht="13.5" hidden="false" customHeight="true" outlineLevel="0" collapsed="false"/>
    <row r="16" s="373" customFormat="true" ht="34.5" hidden="false" customHeight="true" outlineLevel="0" collapsed="false">
      <c r="B16" s="381" t="s">
        <v>234</v>
      </c>
      <c r="C16" s="381"/>
      <c r="D16" s="381"/>
      <c r="E16" s="381"/>
      <c r="F16" s="381"/>
      <c r="G16" s="381"/>
      <c r="H16" s="381"/>
      <c r="I16" s="381"/>
      <c r="J16" s="381"/>
      <c r="K16" s="381"/>
      <c r="L16" s="381"/>
      <c r="M16" s="385" t="s">
        <v>235</v>
      </c>
      <c r="N16" s="385"/>
      <c r="O16" s="381" t="s">
        <v>236</v>
      </c>
      <c r="P16" s="381"/>
      <c r="Q16" s="381"/>
      <c r="R16" s="381"/>
      <c r="S16" s="381"/>
      <c r="T16" s="381"/>
      <c r="U16" s="381"/>
      <c r="V16" s="381"/>
      <c r="W16" s="381"/>
      <c r="X16" s="381"/>
      <c r="Y16" s="381"/>
      <c r="Z16" s="381"/>
      <c r="AA16" s="381"/>
      <c r="AB16" s="381"/>
      <c r="AC16" s="381"/>
      <c r="AD16" s="381"/>
      <c r="AE16" s="381"/>
      <c r="AF16" s="381"/>
    </row>
    <row r="17" s="373" customFormat="true" ht="19.5" hidden="false" customHeight="true" outlineLevel="0" collapsed="false">
      <c r="B17" s="386" t="s">
        <v>80</v>
      </c>
      <c r="C17" s="386"/>
      <c r="D17" s="386"/>
      <c r="E17" s="386"/>
      <c r="F17" s="386"/>
      <c r="G17" s="386"/>
      <c r="H17" s="386"/>
      <c r="I17" s="386"/>
      <c r="J17" s="386"/>
      <c r="K17" s="386"/>
      <c r="L17" s="386"/>
      <c r="M17" s="387"/>
      <c r="N17" s="388" t="s">
        <v>193</v>
      </c>
      <c r="O17" s="389"/>
      <c r="P17" s="389"/>
      <c r="Q17" s="389"/>
      <c r="R17" s="389"/>
      <c r="S17" s="389"/>
      <c r="T17" s="389"/>
      <c r="U17" s="389"/>
      <c r="V17" s="389"/>
      <c r="W17" s="389"/>
      <c r="X17" s="389"/>
      <c r="Y17" s="389"/>
      <c r="Z17" s="389"/>
      <c r="AA17" s="389"/>
      <c r="AB17" s="389"/>
      <c r="AC17" s="389"/>
      <c r="AD17" s="389"/>
      <c r="AE17" s="389"/>
      <c r="AF17" s="389"/>
    </row>
    <row r="18" s="373" customFormat="true" ht="19.5" hidden="false" customHeight="true" outlineLevel="0" collapsed="false">
      <c r="B18" s="386"/>
      <c r="C18" s="386"/>
      <c r="D18" s="386"/>
      <c r="E18" s="386"/>
      <c r="F18" s="386"/>
      <c r="G18" s="386"/>
      <c r="H18" s="386"/>
      <c r="I18" s="386"/>
      <c r="J18" s="386"/>
      <c r="K18" s="386"/>
      <c r="L18" s="386"/>
      <c r="M18" s="387"/>
      <c r="N18" s="388" t="s">
        <v>193</v>
      </c>
      <c r="O18" s="389"/>
      <c r="P18" s="389"/>
      <c r="Q18" s="389"/>
      <c r="R18" s="389"/>
      <c r="S18" s="389"/>
      <c r="T18" s="389"/>
      <c r="U18" s="389"/>
      <c r="V18" s="389"/>
      <c r="W18" s="389"/>
      <c r="X18" s="389"/>
      <c r="Y18" s="389"/>
      <c r="Z18" s="389"/>
      <c r="AA18" s="389"/>
      <c r="AB18" s="389"/>
      <c r="AC18" s="389"/>
      <c r="AD18" s="389"/>
      <c r="AE18" s="389"/>
      <c r="AF18" s="389"/>
    </row>
    <row r="19" s="373" customFormat="true" ht="19.5" hidden="false" customHeight="true" outlineLevel="0" collapsed="false">
      <c r="B19" s="386"/>
      <c r="C19" s="386"/>
      <c r="D19" s="386"/>
      <c r="E19" s="386"/>
      <c r="F19" s="386"/>
      <c r="G19" s="386"/>
      <c r="H19" s="386"/>
      <c r="I19" s="386"/>
      <c r="J19" s="386"/>
      <c r="K19" s="386"/>
      <c r="L19" s="386"/>
      <c r="N19" s="390" t="s">
        <v>193</v>
      </c>
      <c r="O19" s="389"/>
      <c r="P19" s="389"/>
      <c r="Q19" s="389"/>
      <c r="R19" s="389"/>
      <c r="S19" s="389"/>
      <c r="T19" s="389"/>
      <c r="U19" s="389"/>
      <c r="V19" s="389"/>
      <c r="W19" s="389"/>
      <c r="X19" s="389"/>
      <c r="Y19" s="389"/>
      <c r="Z19" s="389"/>
      <c r="AA19" s="389"/>
      <c r="AB19" s="389"/>
      <c r="AC19" s="389"/>
      <c r="AD19" s="389"/>
      <c r="AE19" s="389"/>
      <c r="AF19" s="389"/>
    </row>
    <row r="20" s="373" customFormat="true" ht="19.5" hidden="false" customHeight="true" outlineLevel="0" collapsed="false">
      <c r="B20" s="386" t="s">
        <v>237</v>
      </c>
      <c r="C20" s="386"/>
      <c r="D20" s="386"/>
      <c r="E20" s="386"/>
      <c r="F20" s="386"/>
      <c r="G20" s="386"/>
      <c r="H20" s="386"/>
      <c r="I20" s="386"/>
      <c r="J20" s="386"/>
      <c r="K20" s="386"/>
      <c r="L20" s="386"/>
      <c r="M20" s="387"/>
      <c r="N20" s="391" t="s">
        <v>193</v>
      </c>
      <c r="O20" s="389"/>
      <c r="P20" s="389"/>
      <c r="Q20" s="389"/>
      <c r="R20" s="389"/>
      <c r="S20" s="389"/>
      <c r="T20" s="389"/>
      <c r="U20" s="389"/>
      <c r="V20" s="389"/>
      <c r="W20" s="389"/>
      <c r="X20" s="389"/>
      <c r="Y20" s="389"/>
      <c r="Z20" s="389"/>
      <c r="AA20" s="389"/>
      <c r="AB20" s="389"/>
      <c r="AC20" s="389"/>
      <c r="AD20" s="389"/>
      <c r="AE20" s="389"/>
      <c r="AF20" s="389"/>
    </row>
    <row r="21" s="373" customFormat="true" ht="19.5" hidden="false" customHeight="true" outlineLevel="0" collapsed="false">
      <c r="B21" s="386"/>
      <c r="C21" s="386"/>
      <c r="D21" s="386"/>
      <c r="E21" s="386"/>
      <c r="F21" s="386"/>
      <c r="G21" s="386"/>
      <c r="H21" s="386"/>
      <c r="I21" s="386"/>
      <c r="J21" s="386"/>
      <c r="K21" s="386"/>
      <c r="L21" s="386"/>
      <c r="M21" s="387"/>
      <c r="N21" s="391" t="s">
        <v>193</v>
      </c>
      <c r="O21" s="389"/>
      <c r="P21" s="389"/>
      <c r="Q21" s="389"/>
      <c r="R21" s="389"/>
      <c r="S21" s="389"/>
      <c r="T21" s="389"/>
      <c r="U21" s="389"/>
      <c r="V21" s="389"/>
      <c r="W21" s="389"/>
      <c r="X21" s="389"/>
      <c r="Y21" s="389"/>
      <c r="Z21" s="389"/>
      <c r="AA21" s="389"/>
      <c r="AB21" s="389"/>
      <c r="AC21" s="389"/>
      <c r="AD21" s="389"/>
      <c r="AE21" s="389"/>
      <c r="AF21" s="389"/>
    </row>
    <row r="22" s="373" customFormat="true" ht="19.5" hidden="false" customHeight="true" outlineLevel="0" collapsed="false">
      <c r="B22" s="386"/>
      <c r="C22" s="386"/>
      <c r="D22" s="386"/>
      <c r="E22" s="386"/>
      <c r="F22" s="386"/>
      <c r="G22" s="386"/>
      <c r="H22" s="386"/>
      <c r="I22" s="386"/>
      <c r="J22" s="386"/>
      <c r="K22" s="386"/>
      <c r="L22" s="386"/>
      <c r="M22" s="387"/>
      <c r="N22" s="391" t="s">
        <v>193</v>
      </c>
      <c r="O22" s="389"/>
      <c r="P22" s="389"/>
      <c r="Q22" s="389"/>
      <c r="R22" s="389"/>
      <c r="S22" s="389"/>
      <c r="T22" s="389"/>
      <c r="U22" s="389"/>
      <c r="V22" s="389"/>
      <c r="W22" s="389"/>
      <c r="X22" s="389"/>
      <c r="Y22" s="389"/>
      <c r="Z22" s="389"/>
      <c r="AA22" s="389"/>
      <c r="AB22" s="389"/>
      <c r="AC22" s="389"/>
      <c r="AD22" s="389"/>
      <c r="AE22" s="389"/>
      <c r="AF22" s="389"/>
    </row>
    <row r="23" s="373" customFormat="true" ht="19.5" hidden="false" customHeight="true" outlineLevel="0" collapsed="false">
      <c r="B23" s="386" t="s">
        <v>86</v>
      </c>
      <c r="C23" s="386"/>
      <c r="D23" s="386"/>
      <c r="E23" s="386"/>
      <c r="F23" s="386"/>
      <c r="G23" s="386"/>
      <c r="H23" s="386"/>
      <c r="I23" s="386"/>
      <c r="J23" s="386"/>
      <c r="K23" s="386"/>
      <c r="L23" s="386"/>
      <c r="M23" s="392"/>
      <c r="N23" s="388" t="s">
        <v>193</v>
      </c>
      <c r="O23" s="389"/>
      <c r="P23" s="389"/>
      <c r="Q23" s="389"/>
      <c r="R23" s="389"/>
      <c r="S23" s="389"/>
      <c r="T23" s="389"/>
      <c r="U23" s="389"/>
      <c r="V23" s="389"/>
      <c r="W23" s="389"/>
      <c r="X23" s="389"/>
      <c r="Y23" s="389"/>
      <c r="Z23" s="389"/>
      <c r="AA23" s="389"/>
      <c r="AB23" s="389"/>
      <c r="AC23" s="389"/>
      <c r="AD23" s="389"/>
      <c r="AE23" s="389"/>
      <c r="AF23" s="389"/>
    </row>
    <row r="24" s="373" customFormat="true" ht="19.5" hidden="false" customHeight="true" outlineLevel="0" collapsed="false">
      <c r="B24" s="386"/>
      <c r="C24" s="386"/>
      <c r="D24" s="386"/>
      <c r="E24" s="386"/>
      <c r="F24" s="386"/>
      <c r="G24" s="386"/>
      <c r="H24" s="386"/>
      <c r="I24" s="386"/>
      <c r="J24" s="386"/>
      <c r="K24" s="386"/>
      <c r="L24" s="386"/>
      <c r="M24" s="392"/>
      <c r="N24" s="388" t="s">
        <v>193</v>
      </c>
      <c r="O24" s="389"/>
      <c r="P24" s="389"/>
      <c r="Q24" s="389"/>
      <c r="R24" s="389"/>
      <c r="S24" s="389"/>
      <c r="T24" s="389"/>
      <c r="U24" s="389"/>
      <c r="V24" s="389"/>
      <c r="W24" s="389"/>
      <c r="X24" s="389"/>
      <c r="Y24" s="389"/>
      <c r="Z24" s="389"/>
      <c r="AA24" s="389"/>
      <c r="AB24" s="389"/>
      <c r="AC24" s="389"/>
      <c r="AD24" s="389"/>
      <c r="AE24" s="389"/>
      <c r="AF24" s="389"/>
    </row>
    <row r="25" s="373" customFormat="true" ht="19.5" hidden="false" customHeight="true" outlineLevel="0" collapsed="false">
      <c r="B25" s="386"/>
      <c r="C25" s="386"/>
      <c r="D25" s="386"/>
      <c r="E25" s="386"/>
      <c r="F25" s="386"/>
      <c r="G25" s="386"/>
      <c r="H25" s="386"/>
      <c r="I25" s="386"/>
      <c r="J25" s="386"/>
      <c r="K25" s="386"/>
      <c r="L25" s="386"/>
      <c r="M25" s="387"/>
      <c r="N25" s="390" t="s">
        <v>193</v>
      </c>
      <c r="O25" s="389"/>
      <c r="P25" s="389"/>
      <c r="Q25" s="389"/>
      <c r="R25" s="389"/>
      <c r="S25" s="389"/>
      <c r="T25" s="389"/>
      <c r="U25" s="389"/>
      <c r="V25" s="389"/>
      <c r="W25" s="389"/>
      <c r="X25" s="389"/>
      <c r="Y25" s="389"/>
      <c r="Z25" s="389"/>
      <c r="AA25" s="389"/>
      <c r="AB25" s="389"/>
      <c r="AC25" s="389"/>
      <c r="AD25" s="389"/>
      <c r="AE25" s="389"/>
      <c r="AF25" s="389"/>
    </row>
    <row r="26" s="373" customFormat="true" ht="19.5" hidden="false" customHeight="true" outlineLevel="0" collapsed="false">
      <c r="B26" s="386" t="s">
        <v>238</v>
      </c>
      <c r="C26" s="386"/>
      <c r="D26" s="386"/>
      <c r="E26" s="386"/>
      <c r="F26" s="386"/>
      <c r="G26" s="386"/>
      <c r="H26" s="386"/>
      <c r="I26" s="386"/>
      <c r="J26" s="386"/>
      <c r="K26" s="386"/>
      <c r="L26" s="386"/>
      <c r="M26" s="392"/>
      <c r="N26" s="388" t="s">
        <v>193</v>
      </c>
      <c r="O26" s="389"/>
      <c r="P26" s="389"/>
      <c r="Q26" s="389"/>
      <c r="R26" s="389"/>
      <c r="S26" s="389"/>
      <c r="T26" s="389"/>
      <c r="U26" s="389"/>
      <c r="V26" s="389"/>
      <c r="W26" s="389"/>
      <c r="X26" s="389"/>
      <c r="Y26" s="389"/>
      <c r="Z26" s="389"/>
      <c r="AA26" s="389"/>
      <c r="AB26" s="389"/>
      <c r="AC26" s="389"/>
      <c r="AD26" s="389"/>
      <c r="AE26" s="389"/>
      <c r="AF26" s="389"/>
    </row>
    <row r="27" s="373" customFormat="true" ht="19.5" hidden="false" customHeight="true" outlineLevel="0" collapsed="false">
      <c r="B27" s="386"/>
      <c r="C27" s="386"/>
      <c r="D27" s="386"/>
      <c r="E27" s="386"/>
      <c r="F27" s="386"/>
      <c r="G27" s="386"/>
      <c r="H27" s="386"/>
      <c r="I27" s="386"/>
      <c r="J27" s="386"/>
      <c r="K27" s="386"/>
      <c r="L27" s="386"/>
      <c r="M27" s="392"/>
      <c r="N27" s="388" t="s">
        <v>193</v>
      </c>
      <c r="O27" s="389"/>
      <c r="P27" s="389"/>
      <c r="Q27" s="389"/>
      <c r="R27" s="389"/>
      <c r="S27" s="389"/>
      <c r="T27" s="389"/>
      <c r="U27" s="389"/>
      <c r="V27" s="389"/>
      <c r="W27" s="389"/>
      <c r="X27" s="389"/>
      <c r="Y27" s="389"/>
      <c r="Z27" s="389"/>
      <c r="AA27" s="389"/>
      <c r="AB27" s="389"/>
      <c r="AC27" s="389"/>
      <c r="AD27" s="389"/>
      <c r="AE27" s="389"/>
      <c r="AF27" s="389"/>
    </row>
    <row r="28" s="373" customFormat="true" ht="19.5" hidden="false" customHeight="true" outlineLevel="0" collapsed="false">
      <c r="B28" s="386"/>
      <c r="C28" s="386"/>
      <c r="D28" s="386"/>
      <c r="E28" s="386"/>
      <c r="F28" s="386"/>
      <c r="G28" s="386"/>
      <c r="H28" s="386"/>
      <c r="I28" s="386"/>
      <c r="J28" s="386"/>
      <c r="K28" s="386"/>
      <c r="L28" s="386"/>
      <c r="M28" s="387"/>
      <c r="N28" s="390" t="s">
        <v>193</v>
      </c>
      <c r="O28" s="389"/>
      <c r="P28" s="389"/>
      <c r="Q28" s="389"/>
      <c r="R28" s="389"/>
      <c r="S28" s="389"/>
      <c r="T28" s="389"/>
      <c r="U28" s="389"/>
      <c r="V28" s="389"/>
      <c r="W28" s="389"/>
      <c r="X28" s="389"/>
      <c r="Y28" s="389"/>
      <c r="Z28" s="389"/>
      <c r="AA28" s="389"/>
      <c r="AB28" s="389"/>
      <c r="AC28" s="389"/>
      <c r="AD28" s="389"/>
      <c r="AE28" s="389"/>
      <c r="AF28" s="389"/>
    </row>
    <row r="29" s="373" customFormat="true" ht="19.5" hidden="false" customHeight="true" outlineLevel="0" collapsed="false">
      <c r="B29" s="386" t="s">
        <v>239</v>
      </c>
      <c r="C29" s="386"/>
      <c r="D29" s="386"/>
      <c r="E29" s="386"/>
      <c r="F29" s="386"/>
      <c r="G29" s="386"/>
      <c r="H29" s="386"/>
      <c r="I29" s="386"/>
      <c r="J29" s="386"/>
      <c r="K29" s="386"/>
      <c r="L29" s="386"/>
      <c r="M29" s="392"/>
      <c r="N29" s="388" t="s">
        <v>193</v>
      </c>
      <c r="O29" s="389"/>
      <c r="P29" s="389"/>
      <c r="Q29" s="389"/>
      <c r="R29" s="389"/>
      <c r="S29" s="389"/>
      <c r="T29" s="389"/>
      <c r="U29" s="389"/>
      <c r="V29" s="389"/>
      <c r="W29" s="389"/>
      <c r="X29" s="389"/>
      <c r="Y29" s="389"/>
      <c r="Z29" s="389"/>
      <c r="AA29" s="389"/>
      <c r="AB29" s="389"/>
      <c r="AC29" s="389"/>
      <c r="AD29" s="389"/>
      <c r="AE29" s="389"/>
      <c r="AF29" s="389"/>
    </row>
    <row r="30" s="373" customFormat="true" ht="19.5" hidden="false" customHeight="true" outlineLevel="0" collapsed="false">
      <c r="B30" s="386"/>
      <c r="C30" s="386"/>
      <c r="D30" s="386"/>
      <c r="E30" s="386"/>
      <c r="F30" s="386"/>
      <c r="G30" s="386"/>
      <c r="H30" s="386"/>
      <c r="I30" s="386"/>
      <c r="J30" s="386"/>
      <c r="K30" s="386"/>
      <c r="L30" s="386"/>
      <c r="M30" s="392"/>
      <c r="N30" s="388" t="s">
        <v>193</v>
      </c>
      <c r="O30" s="389"/>
      <c r="P30" s="389"/>
      <c r="Q30" s="389"/>
      <c r="R30" s="389"/>
      <c r="S30" s="389"/>
      <c r="T30" s="389"/>
      <c r="U30" s="389"/>
      <c r="V30" s="389"/>
      <c r="W30" s="389"/>
      <c r="X30" s="389"/>
      <c r="Y30" s="389"/>
      <c r="Z30" s="389"/>
      <c r="AA30" s="389"/>
      <c r="AB30" s="389"/>
      <c r="AC30" s="389"/>
      <c r="AD30" s="389"/>
      <c r="AE30" s="389"/>
      <c r="AF30" s="389"/>
    </row>
    <row r="31" s="373" customFormat="true" ht="19.5" hidden="false" customHeight="true" outlineLevel="0" collapsed="false">
      <c r="B31" s="386"/>
      <c r="C31" s="386"/>
      <c r="D31" s="386"/>
      <c r="E31" s="386"/>
      <c r="F31" s="386"/>
      <c r="G31" s="386"/>
      <c r="H31" s="386"/>
      <c r="I31" s="386"/>
      <c r="J31" s="386"/>
      <c r="K31" s="386"/>
      <c r="L31" s="386"/>
      <c r="M31" s="387"/>
      <c r="N31" s="390" t="s">
        <v>193</v>
      </c>
      <c r="O31" s="389"/>
      <c r="P31" s="389"/>
      <c r="Q31" s="389"/>
      <c r="R31" s="389"/>
      <c r="S31" s="389"/>
      <c r="T31" s="389"/>
      <c r="U31" s="389"/>
      <c r="V31" s="389"/>
      <c r="W31" s="389"/>
      <c r="X31" s="389"/>
      <c r="Y31" s="389"/>
      <c r="Z31" s="389"/>
      <c r="AA31" s="389"/>
      <c r="AB31" s="389"/>
      <c r="AC31" s="389"/>
      <c r="AD31" s="389"/>
      <c r="AE31" s="389"/>
      <c r="AF31" s="389"/>
    </row>
    <row r="32" s="373" customFormat="true" ht="19.5" hidden="false" customHeight="true" outlineLevel="0" collapsed="false">
      <c r="B32" s="386" t="s">
        <v>240</v>
      </c>
      <c r="C32" s="386"/>
      <c r="D32" s="386"/>
      <c r="E32" s="386"/>
      <c r="F32" s="386"/>
      <c r="G32" s="386"/>
      <c r="H32" s="386"/>
      <c r="I32" s="386"/>
      <c r="J32" s="386"/>
      <c r="K32" s="386"/>
      <c r="L32" s="386"/>
      <c r="M32" s="392"/>
      <c r="N32" s="388" t="s">
        <v>193</v>
      </c>
      <c r="O32" s="389"/>
      <c r="P32" s="389"/>
      <c r="Q32" s="389"/>
      <c r="R32" s="389"/>
      <c r="S32" s="389"/>
      <c r="T32" s="389"/>
      <c r="U32" s="389"/>
      <c r="V32" s="389"/>
      <c r="W32" s="389"/>
      <c r="X32" s="389"/>
      <c r="Y32" s="389"/>
      <c r="Z32" s="389"/>
      <c r="AA32" s="389"/>
      <c r="AB32" s="389"/>
      <c r="AC32" s="389"/>
      <c r="AD32" s="389"/>
      <c r="AE32" s="389"/>
      <c r="AF32" s="389"/>
    </row>
    <row r="33" s="373" customFormat="true" ht="19.5" hidden="false" customHeight="true" outlineLevel="0" collapsed="false">
      <c r="B33" s="386"/>
      <c r="C33" s="386"/>
      <c r="D33" s="386"/>
      <c r="E33" s="386"/>
      <c r="F33" s="386"/>
      <c r="G33" s="386"/>
      <c r="H33" s="386"/>
      <c r="I33" s="386"/>
      <c r="J33" s="386"/>
      <c r="K33" s="386"/>
      <c r="L33" s="386"/>
      <c r="M33" s="392"/>
      <c r="N33" s="388" t="s">
        <v>193</v>
      </c>
      <c r="O33" s="389"/>
      <c r="P33" s="389"/>
      <c r="Q33" s="389"/>
      <c r="R33" s="389"/>
      <c r="S33" s="389"/>
      <c r="T33" s="389"/>
      <c r="U33" s="389"/>
      <c r="V33" s="389"/>
      <c r="W33" s="389"/>
      <c r="X33" s="389"/>
      <c r="Y33" s="389"/>
      <c r="Z33" s="389"/>
      <c r="AA33" s="389"/>
      <c r="AB33" s="389"/>
      <c r="AC33" s="389"/>
      <c r="AD33" s="389"/>
      <c r="AE33" s="389"/>
      <c r="AF33" s="389"/>
    </row>
    <row r="34" s="373" customFormat="true" ht="19.5" hidden="false" customHeight="true" outlineLevel="0" collapsed="false">
      <c r="B34" s="386"/>
      <c r="C34" s="386"/>
      <c r="D34" s="386"/>
      <c r="E34" s="386"/>
      <c r="F34" s="386"/>
      <c r="G34" s="386"/>
      <c r="H34" s="386"/>
      <c r="I34" s="386"/>
      <c r="J34" s="386"/>
      <c r="K34" s="386"/>
      <c r="L34" s="386"/>
      <c r="M34" s="387"/>
      <c r="N34" s="390" t="s">
        <v>193</v>
      </c>
      <c r="O34" s="389"/>
      <c r="P34" s="389"/>
      <c r="Q34" s="389"/>
      <c r="R34" s="389"/>
      <c r="S34" s="389"/>
      <c r="T34" s="389"/>
      <c r="U34" s="389"/>
      <c r="V34" s="389"/>
      <c r="W34" s="389"/>
      <c r="X34" s="389"/>
      <c r="Y34" s="389"/>
      <c r="Z34" s="389"/>
      <c r="AA34" s="389"/>
      <c r="AB34" s="389"/>
      <c r="AC34" s="389"/>
      <c r="AD34" s="389"/>
      <c r="AE34" s="389"/>
      <c r="AF34" s="389"/>
    </row>
    <row r="35" s="373" customFormat="true" ht="19.5" hidden="false" customHeight="true" outlineLevel="0" collapsed="false">
      <c r="B35" s="386" t="s">
        <v>241</v>
      </c>
      <c r="C35" s="386"/>
      <c r="D35" s="386"/>
      <c r="E35" s="386"/>
      <c r="F35" s="386"/>
      <c r="G35" s="386"/>
      <c r="H35" s="386"/>
      <c r="I35" s="386"/>
      <c r="J35" s="386"/>
      <c r="K35" s="386"/>
      <c r="L35" s="386"/>
      <c r="M35" s="387"/>
      <c r="N35" s="391" t="s">
        <v>193</v>
      </c>
      <c r="O35" s="389"/>
      <c r="P35" s="389"/>
      <c r="Q35" s="389"/>
      <c r="R35" s="389"/>
      <c r="S35" s="389"/>
      <c r="T35" s="389"/>
      <c r="U35" s="389"/>
      <c r="V35" s="389"/>
      <c r="W35" s="389"/>
      <c r="X35" s="389"/>
      <c r="Y35" s="389"/>
      <c r="Z35" s="389"/>
      <c r="AA35" s="389"/>
      <c r="AB35" s="389"/>
      <c r="AC35" s="389"/>
      <c r="AD35" s="389"/>
      <c r="AE35" s="389"/>
      <c r="AF35" s="389"/>
    </row>
    <row r="36" s="373" customFormat="true" ht="19.5" hidden="false" customHeight="true" outlineLevel="0" collapsed="false">
      <c r="B36" s="386"/>
      <c r="C36" s="386"/>
      <c r="D36" s="386"/>
      <c r="E36" s="386"/>
      <c r="F36" s="386"/>
      <c r="G36" s="386"/>
      <c r="H36" s="386"/>
      <c r="I36" s="386"/>
      <c r="J36" s="386"/>
      <c r="K36" s="386"/>
      <c r="L36" s="386"/>
      <c r="M36" s="387"/>
      <c r="N36" s="391" t="s">
        <v>193</v>
      </c>
      <c r="O36" s="389"/>
      <c r="P36" s="389"/>
      <c r="Q36" s="389"/>
      <c r="R36" s="389"/>
      <c r="S36" s="389"/>
      <c r="T36" s="389"/>
      <c r="U36" s="389"/>
      <c r="V36" s="389"/>
      <c r="W36" s="389"/>
      <c r="X36" s="389"/>
      <c r="Y36" s="389"/>
      <c r="Z36" s="389"/>
      <c r="AA36" s="389"/>
      <c r="AB36" s="389"/>
      <c r="AC36" s="389"/>
      <c r="AD36" s="389"/>
      <c r="AE36" s="389"/>
      <c r="AF36" s="389"/>
    </row>
    <row r="37" s="373" customFormat="true" ht="19.5" hidden="false" customHeight="true" outlineLevel="0" collapsed="false">
      <c r="B37" s="386"/>
      <c r="C37" s="386"/>
      <c r="D37" s="386"/>
      <c r="E37" s="386"/>
      <c r="F37" s="386"/>
      <c r="G37" s="386"/>
      <c r="H37" s="386"/>
      <c r="I37" s="386"/>
      <c r="J37" s="386"/>
      <c r="K37" s="386"/>
      <c r="L37" s="386"/>
      <c r="M37" s="387"/>
      <c r="N37" s="391" t="s">
        <v>193</v>
      </c>
      <c r="O37" s="389"/>
      <c r="P37" s="389"/>
      <c r="Q37" s="389"/>
      <c r="R37" s="389"/>
      <c r="S37" s="389"/>
      <c r="T37" s="389"/>
      <c r="U37" s="389"/>
      <c r="V37" s="389"/>
      <c r="W37" s="389"/>
      <c r="X37" s="389"/>
      <c r="Y37" s="389"/>
      <c r="Z37" s="389"/>
      <c r="AA37" s="389"/>
      <c r="AB37" s="389"/>
      <c r="AC37" s="389"/>
      <c r="AD37" s="389"/>
      <c r="AE37" s="389"/>
      <c r="AF37" s="389"/>
    </row>
    <row r="38" customFormat="false" ht="17.35" hidden="false" customHeight="false" outlineLevel="0" collapsed="false"/>
    <row r="39" customFormat="false" ht="17.35" hidden="false" customHeight="false" outlineLevel="0" collapsed="false">
      <c r="B39" s="372" t="s">
        <v>242</v>
      </c>
    </row>
    <row r="40" customFormat="false" ht="17.35" hidden="false" customHeight="false" outlineLevel="0" collapsed="false">
      <c r="B40" s="372" t="s">
        <v>243</v>
      </c>
    </row>
    <row r="41" customFormat="false" ht="17.35" hidden="false" customHeight="false" outlineLevel="0" collapsed="false"/>
    <row r="42" customFormat="false" ht="17.35" hidden="false" customHeight="false" outlineLevel="0" collapsed="false">
      <c r="A42" s="372" t="s">
        <v>244</v>
      </c>
      <c r="J42" s="375"/>
      <c r="K42" s="375"/>
      <c r="L42" s="375"/>
      <c r="M42" s="393"/>
      <c r="N42" s="372" t="s">
        <v>36</v>
      </c>
      <c r="O42" s="394"/>
      <c r="P42" s="394"/>
      <c r="Q42" s="372" t="s">
        <v>37</v>
      </c>
      <c r="R42" s="394"/>
      <c r="S42" s="394"/>
      <c r="T42" s="372" t="s">
        <v>38</v>
      </c>
    </row>
    <row r="122" customFormat="false" ht="15.75" hidden="false" customHeight="false" outlineLevel="0" collapsed="false">
      <c r="C122" s="395"/>
      <c r="D122" s="395"/>
      <c r="E122" s="395"/>
      <c r="F122" s="395"/>
      <c r="G122" s="395"/>
    </row>
    <row r="123" customFormat="false" ht="15.75" hidden="false" customHeight="false" outlineLevel="0" collapsed="false">
      <c r="C123" s="396"/>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J42:L42"/>
    <mergeCell ref="O42:P42"/>
    <mergeCell ref="R42:S42"/>
  </mergeCells>
  <printOptions headings="false" gridLines="false" gridLinesSet="true" horizontalCentered="false" verticalCentered="false"/>
  <pageMargins left="0.7" right="0.7" top="0.75" bottom="0.75" header="0.511811023622047" footer="0.511811023622047"/>
  <pageSetup paperSize="9" scale="7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26"/>
  <sheetViews>
    <sheetView showFormulas="false" showGridLines="true" showRowColHeaders="true" showZeros="true" rightToLeft="false" tabSelected="false" showOutlineSymbols="true" defaultGridColor="true" view="pageBreakPreview" topLeftCell="A14" colorId="64" zoomScale="100" zoomScaleNormal="100" zoomScalePageLayoutView="100" workbookViewId="0">
      <selection pane="topLeft" activeCell="E16" activeCellId="0" sqref="E16"/>
    </sheetView>
  </sheetViews>
  <sheetFormatPr defaultColWidth="3.00390625" defaultRowHeight="12.75" customHeight="false" zeroHeight="false" outlineLevelRow="0" outlineLevelCol="0"/>
  <cols>
    <col collapsed="false" customWidth="true" hidden="false" outlineLevel="0" max="24" min="1" style="397" width="4.45"/>
    <col collapsed="false" customWidth="false" hidden="false" outlineLevel="0" max="16384" min="25" style="397" width="3"/>
  </cols>
  <sheetData>
    <row r="1" customFormat="false" ht="16.5" hidden="false" customHeight="true" outlineLevel="0" collapsed="false">
      <c r="U1" s="398"/>
    </row>
    <row r="2" customFormat="false" ht="16.5" hidden="false" customHeight="true" outlineLevel="0" collapsed="false">
      <c r="U2" s="399"/>
    </row>
    <row r="3" customFormat="false" ht="16.5" hidden="false" customHeight="true" outlineLevel="0" collapsed="false">
      <c r="U3" s="399"/>
    </row>
    <row r="4" customFormat="false" ht="16.5" hidden="false" customHeight="true" outlineLevel="0" collapsed="false">
      <c r="A4" s="400" t="s">
        <v>245</v>
      </c>
      <c r="B4" s="400"/>
      <c r="C4" s="400"/>
      <c r="D4" s="400"/>
      <c r="E4" s="400"/>
      <c r="F4" s="400"/>
      <c r="G4" s="400"/>
      <c r="H4" s="400"/>
      <c r="I4" s="400"/>
      <c r="J4" s="400"/>
      <c r="K4" s="400"/>
      <c r="L4" s="400"/>
      <c r="M4" s="400"/>
      <c r="N4" s="400"/>
      <c r="O4" s="400"/>
      <c r="P4" s="400"/>
      <c r="Q4" s="400"/>
      <c r="R4" s="400"/>
      <c r="S4" s="400"/>
      <c r="T4" s="400"/>
      <c r="U4" s="400"/>
    </row>
    <row r="5" customFormat="false" ht="16.5" hidden="false" customHeight="true" outlineLevel="0" collapsed="false">
      <c r="A5" s="400" t="s">
        <v>246</v>
      </c>
      <c r="B5" s="400"/>
      <c r="C5" s="400"/>
      <c r="D5" s="400"/>
      <c r="E5" s="400"/>
      <c r="F5" s="400"/>
      <c r="G5" s="400"/>
      <c r="H5" s="400"/>
      <c r="I5" s="400"/>
      <c r="J5" s="400"/>
      <c r="K5" s="400"/>
      <c r="L5" s="400"/>
      <c r="M5" s="400"/>
      <c r="N5" s="400"/>
      <c r="O5" s="400"/>
      <c r="P5" s="400"/>
      <c r="Q5" s="400"/>
      <c r="R5" s="400"/>
      <c r="S5" s="400"/>
      <c r="T5" s="400"/>
      <c r="U5" s="400"/>
    </row>
    <row r="6" customFormat="false" ht="16.5" hidden="false" customHeight="true" outlineLevel="0" collapsed="false">
      <c r="A6" s="401"/>
      <c r="B6" s="401"/>
      <c r="C6" s="401"/>
      <c r="D6" s="401"/>
      <c r="E6" s="401"/>
      <c r="F6" s="401"/>
      <c r="G6" s="401"/>
      <c r="H6" s="401"/>
      <c r="I6" s="401"/>
      <c r="J6" s="401"/>
      <c r="K6" s="401"/>
      <c r="L6" s="401"/>
      <c r="M6" s="401"/>
      <c r="N6" s="401"/>
      <c r="O6" s="401"/>
      <c r="P6" s="401"/>
      <c r="Q6" s="401"/>
      <c r="R6" s="401"/>
      <c r="S6" s="401"/>
      <c r="T6" s="401"/>
      <c r="U6" s="401"/>
    </row>
    <row r="7" s="404" customFormat="true" ht="22.5" hidden="false" customHeight="true" outlineLevel="0" collapsed="false">
      <c r="A7" s="402" t="s">
        <v>178</v>
      </c>
      <c r="B7" s="402"/>
      <c r="C7" s="402"/>
      <c r="D7" s="403"/>
      <c r="E7" s="403"/>
      <c r="F7" s="403"/>
      <c r="G7" s="403"/>
      <c r="H7" s="403"/>
      <c r="I7" s="403"/>
      <c r="J7" s="403"/>
      <c r="L7" s="402" t="s">
        <v>177</v>
      </c>
      <c r="M7" s="402"/>
      <c r="N7" s="402"/>
      <c r="O7" s="402"/>
      <c r="P7" s="402"/>
      <c r="Q7" s="402"/>
      <c r="R7" s="402"/>
      <c r="S7" s="402"/>
      <c r="T7" s="402"/>
      <c r="U7" s="402"/>
    </row>
    <row r="8" customFormat="false" ht="16.5" hidden="false" customHeight="true" outlineLevel="0" collapsed="false">
      <c r="A8" s="401"/>
      <c r="B8" s="401"/>
      <c r="C8" s="401"/>
      <c r="D8" s="401"/>
      <c r="E8" s="401"/>
      <c r="F8" s="401"/>
      <c r="G8" s="401"/>
      <c r="H8" s="401"/>
      <c r="I8" s="401"/>
      <c r="J8" s="401"/>
      <c r="K8" s="401"/>
      <c r="L8" s="401"/>
      <c r="M8" s="401"/>
      <c r="N8" s="401"/>
      <c r="O8" s="401"/>
      <c r="P8" s="401"/>
      <c r="Q8" s="401"/>
      <c r="R8" s="401"/>
      <c r="S8" s="401"/>
      <c r="T8" s="401"/>
      <c r="U8" s="401"/>
    </row>
    <row r="9" customFormat="false" ht="16.5" hidden="false" customHeight="true" outlineLevel="0" collapsed="false">
      <c r="A9" s="405" t="s">
        <v>247</v>
      </c>
      <c r="B9" s="405"/>
      <c r="C9" s="405"/>
      <c r="D9" s="405"/>
      <c r="E9" s="405"/>
      <c r="F9" s="405"/>
      <c r="G9" s="405"/>
      <c r="H9" s="405"/>
      <c r="I9" s="405"/>
      <c r="J9" s="405"/>
      <c r="K9" s="405"/>
      <c r="L9" s="405"/>
      <c r="M9" s="405"/>
      <c r="N9" s="405"/>
      <c r="O9" s="405"/>
      <c r="P9" s="405"/>
      <c r="Q9" s="405"/>
      <c r="R9" s="405"/>
      <c r="S9" s="405"/>
      <c r="T9" s="405"/>
      <c r="U9" s="405"/>
    </row>
    <row r="10" customFormat="false" ht="16.5" hidden="false" customHeight="true" outlineLevel="0" collapsed="false">
      <c r="A10" s="405"/>
      <c r="B10" s="405"/>
      <c r="C10" s="405"/>
      <c r="D10" s="405"/>
      <c r="E10" s="405"/>
      <c r="F10" s="405"/>
      <c r="G10" s="405"/>
      <c r="H10" s="405"/>
      <c r="I10" s="405"/>
      <c r="J10" s="405"/>
      <c r="K10" s="405"/>
      <c r="T10" s="405"/>
      <c r="U10" s="405"/>
    </row>
    <row r="11" customFormat="false" ht="16.5" hidden="false" customHeight="true" outlineLevel="0" collapsed="false">
      <c r="A11" s="405" t="s">
        <v>248</v>
      </c>
      <c r="B11" s="405"/>
      <c r="C11" s="405"/>
      <c r="D11" s="405"/>
      <c r="E11" s="405"/>
      <c r="F11" s="401"/>
      <c r="G11" s="401"/>
      <c r="H11" s="401"/>
      <c r="I11" s="401"/>
      <c r="J11" s="405"/>
      <c r="K11" s="405"/>
      <c r="L11" s="405"/>
      <c r="U11" s="406"/>
    </row>
    <row r="12" customFormat="false" ht="22.5" hidden="false" customHeight="true" outlineLevel="0" collapsed="false">
      <c r="B12" s="407" t="s">
        <v>249</v>
      </c>
      <c r="C12" s="407"/>
      <c r="D12" s="407"/>
      <c r="E12" s="407" t="s">
        <v>250</v>
      </c>
      <c r="F12" s="407"/>
      <c r="G12" s="407"/>
      <c r="H12" s="407"/>
    </row>
    <row r="13" customFormat="false" ht="22.5" hidden="false" customHeight="true" outlineLevel="0" collapsed="false">
      <c r="B13" s="408"/>
      <c r="C13" s="408"/>
      <c r="D13" s="409" t="s">
        <v>37</v>
      </c>
      <c r="E13" s="410"/>
      <c r="F13" s="410"/>
      <c r="G13" s="410"/>
      <c r="H13" s="411" t="s">
        <v>251</v>
      </c>
      <c r="I13" s="406"/>
      <c r="J13" s="406"/>
      <c r="K13" s="406"/>
      <c r="L13" s="406"/>
    </row>
    <row r="14" customFormat="false" ht="22.5" hidden="false" customHeight="true" outlineLevel="0" collapsed="false">
      <c r="B14" s="412"/>
      <c r="C14" s="412"/>
      <c r="D14" s="413" t="s">
        <v>37</v>
      </c>
      <c r="E14" s="414"/>
      <c r="F14" s="414"/>
      <c r="G14" s="414"/>
      <c r="H14" s="415" t="s">
        <v>251</v>
      </c>
      <c r="I14" s="406"/>
      <c r="J14" s="406"/>
      <c r="K14" s="406"/>
      <c r="L14" s="406"/>
    </row>
    <row r="15" customFormat="false" ht="22.5" hidden="false" customHeight="true" outlineLevel="0" collapsed="false">
      <c r="B15" s="412"/>
      <c r="C15" s="412"/>
      <c r="D15" s="413" t="s">
        <v>37</v>
      </c>
      <c r="E15" s="414"/>
      <c r="F15" s="414"/>
      <c r="G15" s="414"/>
      <c r="H15" s="415" t="s">
        <v>251</v>
      </c>
      <c r="I15" s="406"/>
      <c r="J15" s="406"/>
      <c r="K15" s="406"/>
      <c r="L15" s="406"/>
    </row>
    <row r="16" customFormat="false" ht="22.5" hidden="false" customHeight="true" outlineLevel="0" collapsed="false">
      <c r="B16" s="412"/>
      <c r="C16" s="412"/>
      <c r="D16" s="413" t="s">
        <v>37</v>
      </c>
      <c r="E16" s="414"/>
      <c r="F16" s="414"/>
      <c r="G16" s="414"/>
      <c r="H16" s="415" t="s">
        <v>251</v>
      </c>
      <c r="I16" s="406"/>
      <c r="J16" s="406"/>
      <c r="K16" s="406"/>
      <c r="L16" s="406"/>
    </row>
    <row r="17" customFormat="false" ht="22.5" hidden="false" customHeight="true" outlineLevel="0" collapsed="false">
      <c r="B17" s="412"/>
      <c r="C17" s="412"/>
      <c r="D17" s="413" t="s">
        <v>37</v>
      </c>
      <c r="E17" s="414"/>
      <c r="F17" s="414"/>
      <c r="G17" s="414"/>
      <c r="H17" s="415" t="s">
        <v>251</v>
      </c>
      <c r="I17" s="406"/>
      <c r="J17" s="406"/>
      <c r="K17" s="406"/>
      <c r="L17" s="406"/>
      <c r="S17" s="416"/>
    </row>
    <row r="18" customFormat="false" ht="22.5" hidden="false" customHeight="true" outlineLevel="0" collapsed="false">
      <c r="B18" s="412"/>
      <c r="C18" s="412"/>
      <c r="D18" s="413" t="s">
        <v>37</v>
      </c>
      <c r="E18" s="414"/>
      <c r="F18" s="414"/>
      <c r="G18" s="414"/>
      <c r="H18" s="415" t="s">
        <v>251</v>
      </c>
      <c r="I18" s="406"/>
      <c r="J18" s="406"/>
      <c r="K18" s="406"/>
      <c r="L18" s="406"/>
    </row>
    <row r="19" customFormat="false" ht="22.5" hidden="false" customHeight="true" outlineLevel="0" collapsed="false">
      <c r="B19" s="412"/>
      <c r="C19" s="412"/>
      <c r="D19" s="413" t="s">
        <v>37</v>
      </c>
      <c r="E19" s="414"/>
      <c r="F19" s="414"/>
      <c r="G19" s="414"/>
      <c r="H19" s="415" t="s">
        <v>251</v>
      </c>
      <c r="I19" s="406"/>
      <c r="J19" s="406"/>
      <c r="K19" s="406"/>
      <c r="L19" s="406"/>
    </row>
    <row r="20" customFormat="false" ht="22.5" hidden="false" customHeight="true" outlineLevel="0" collapsed="false">
      <c r="B20" s="412"/>
      <c r="C20" s="412"/>
      <c r="D20" s="413" t="s">
        <v>37</v>
      </c>
      <c r="E20" s="414"/>
      <c r="F20" s="414"/>
      <c r="G20" s="414"/>
      <c r="H20" s="415" t="s">
        <v>251</v>
      </c>
      <c r="I20" s="406"/>
      <c r="J20" s="406"/>
      <c r="K20" s="406"/>
      <c r="L20" s="406"/>
    </row>
    <row r="21" customFormat="false" ht="22.5" hidden="false" customHeight="true" outlineLevel="0" collapsed="false">
      <c r="B21" s="412"/>
      <c r="C21" s="412"/>
      <c r="D21" s="413" t="s">
        <v>37</v>
      </c>
      <c r="E21" s="414"/>
      <c r="F21" s="414"/>
      <c r="G21" s="414"/>
      <c r="H21" s="415" t="s">
        <v>251</v>
      </c>
      <c r="I21" s="406"/>
      <c r="J21" s="406"/>
      <c r="K21" s="406"/>
      <c r="L21" s="406"/>
    </row>
    <row r="22" customFormat="false" ht="22.5" hidden="false" customHeight="true" outlineLevel="0" collapsed="false">
      <c r="B22" s="412"/>
      <c r="C22" s="412"/>
      <c r="D22" s="413" t="s">
        <v>37</v>
      </c>
      <c r="E22" s="414"/>
      <c r="F22" s="414"/>
      <c r="G22" s="414"/>
      <c r="H22" s="415" t="s">
        <v>251</v>
      </c>
      <c r="I22" s="417" t="s">
        <v>252</v>
      </c>
      <c r="J22" s="417"/>
      <c r="K22" s="417"/>
      <c r="L22" s="417"/>
      <c r="N22" s="397" t="s">
        <v>253</v>
      </c>
    </row>
    <row r="23" customFormat="false" ht="22.5" hidden="false" customHeight="true" outlineLevel="0" collapsed="false">
      <c r="B23" s="412"/>
      <c r="C23" s="412"/>
      <c r="D23" s="413" t="s">
        <v>37</v>
      </c>
      <c r="E23" s="414"/>
      <c r="F23" s="414"/>
      <c r="G23" s="414"/>
      <c r="H23" s="415" t="s">
        <v>251</v>
      </c>
      <c r="I23" s="418"/>
      <c r="J23" s="418"/>
      <c r="K23" s="418"/>
      <c r="L23" s="419" t="s">
        <v>251</v>
      </c>
      <c r="M23" s="420" t="s">
        <v>254</v>
      </c>
      <c r="N23" s="397" t="s">
        <v>255</v>
      </c>
    </row>
    <row r="24" customFormat="false" ht="16.5" hidden="false" customHeight="true" outlineLevel="0" collapsed="false">
      <c r="A24" s="405"/>
      <c r="B24" s="405"/>
      <c r="C24" s="405"/>
      <c r="D24" s="405"/>
      <c r="E24" s="405"/>
      <c r="F24" s="405"/>
      <c r="G24" s="405"/>
      <c r="H24" s="405"/>
      <c r="I24" s="405"/>
      <c r="J24" s="405"/>
      <c r="K24" s="405"/>
      <c r="L24" s="405"/>
      <c r="U24" s="405"/>
      <c r="V24" s="8"/>
    </row>
    <row r="25" customFormat="false" ht="16.5" hidden="false" customHeight="true" outlineLevel="0" collapsed="false">
      <c r="A25" s="405"/>
      <c r="B25" s="405"/>
      <c r="C25" s="405"/>
      <c r="D25" s="405"/>
      <c r="E25" s="405"/>
      <c r="F25" s="405"/>
      <c r="G25" s="405"/>
      <c r="H25" s="405"/>
      <c r="I25" s="405"/>
      <c r="J25" s="405"/>
      <c r="K25" s="405"/>
    </row>
    <row r="26" customFormat="false" ht="16.5" hidden="false" customHeight="true" outlineLevel="0" collapsed="false">
      <c r="A26" s="405"/>
      <c r="B26" s="406"/>
      <c r="C26" s="406"/>
      <c r="D26" s="406"/>
      <c r="E26" s="406"/>
      <c r="F26" s="406"/>
      <c r="G26" s="406"/>
    </row>
  </sheetData>
  <mergeCells count="32">
    <mergeCell ref="A4:U4"/>
    <mergeCell ref="A5:U5"/>
    <mergeCell ref="A7:C7"/>
    <mergeCell ref="D7:J7"/>
    <mergeCell ref="L7:N7"/>
    <mergeCell ref="O7:U7"/>
    <mergeCell ref="B12:D12"/>
    <mergeCell ref="E12:H12"/>
    <mergeCell ref="B13:C13"/>
    <mergeCell ref="E13:G13"/>
    <mergeCell ref="B14:C14"/>
    <mergeCell ref="E14:G14"/>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B22:C22"/>
    <mergeCell ref="E22:G22"/>
    <mergeCell ref="I22:L22"/>
    <mergeCell ref="B23:C23"/>
    <mergeCell ref="E23:G23"/>
    <mergeCell ref="I23:K23"/>
  </mergeCells>
  <printOptions headings="false" gridLines="false" gridLinesSet="true" horizontalCentered="true" verticalCentered="false"/>
  <pageMargins left="0.39375" right="0.39375" top="0.590972222222222" bottom="0.39375" header="0.275694444444444" footer="0.511811023622047"/>
  <pageSetup paperSize="9" scale="94"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44"/>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B1" activeCellId="0" sqref="B1"/>
    </sheetView>
  </sheetViews>
  <sheetFormatPr defaultColWidth="9.00390625" defaultRowHeight="12.75" customHeight="false" zeroHeight="false" outlineLevelRow="0" outlineLevelCol="0"/>
  <cols>
    <col collapsed="false" customWidth="true" hidden="false" outlineLevel="0" max="1" min="1" style="0" width="0.34"/>
    <col collapsed="false" customWidth="true" hidden="false" outlineLevel="0" max="21" min="2" style="0" width="4.33"/>
    <col collapsed="false" customWidth="true" hidden="false" outlineLevel="0" max="257" min="257" style="0" width="0.34"/>
    <col collapsed="false" customWidth="true" hidden="false" outlineLevel="0" max="277" min="258" style="0" width="4.33"/>
    <col collapsed="false" customWidth="true" hidden="false" outlineLevel="0" max="513" min="513" style="0" width="0.34"/>
    <col collapsed="false" customWidth="true" hidden="false" outlineLevel="0" max="533" min="514" style="0" width="4.33"/>
    <col collapsed="false" customWidth="true" hidden="false" outlineLevel="0" max="769" min="769" style="0" width="0.34"/>
    <col collapsed="false" customWidth="true" hidden="false" outlineLevel="0" max="789" min="770" style="0" width="4.33"/>
    <col collapsed="false" customWidth="true" hidden="false" outlineLevel="0" max="1025" min="1025" style="0" width="0.34"/>
    <col collapsed="false" customWidth="true" hidden="false" outlineLevel="0" max="1045" min="1026" style="0" width="4.33"/>
    <col collapsed="false" customWidth="true" hidden="false" outlineLevel="0" max="1281" min="1281" style="0" width="0.34"/>
    <col collapsed="false" customWidth="true" hidden="false" outlineLevel="0" max="1301" min="1282" style="0" width="4.33"/>
    <col collapsed="false" customWidth="true" hidden="false" outlineLevel="0" max="1537" min="1537" style="0" width="0.34"/>
    <col collapsed="false" customWidth="true" hidden="false" outlineLevel="0" max="1557" min="1538" style="0" width="4.33"/>
    <col collapsed="false" customWidth="true" hidden="false" outlineLevel="0" max="1793" min="1793" style="0" width="0.34"/>
    <col collapsed="false" customWidth="true" hidden="false" outlineLevel="0" max="1813" min="1794" style="0" width="4.33"/>
    <col collapsed="false" customWidth="true" hidden="false" outlineLevel="0" max="2049" min="2049" style="0" width="0.34"/>
    <col collapsed="false" customWidth="true" hidden="false" outlineLevel="0" max="2069" min="2050" style="0" width="4.33"/>
    <col collapsed="false" customWidth="true" hidden="false" outlineLevel="0" max="2305" min="2305" style="0" width="0.34"/>
    <col collapsed="false" customWidth="true" hidden="false" outlineLevel="0" max="2325" min="2306" style="0" width="4.33"/>
    <col collapsed="false" customWidth="true" hidden="false" outlineLevel="0" max="2561" min="2561" style="0" width="0.34"/>
    <col collapsed="false" customWidth="true" hidden="false" outlineLevel="0" max="2581" min="2562" style="0" width="4.33"/>
    <col collapsed="false" customWidth="true" hidden="false" outlineLevel="0" max="2817" min="2817" style="0" width="0.34"/>
    <col collapsed="false" customWidth="true" hidden="false" outlineLevel="0" max="2837" min="2818" style="0" width="4.33"/>
    <col collapsed="false" customWidth="true" hidden="false" outlineLevel="0" max="3073" min="3073" style="0" width="0.34"/>
    <col collapsed="false" customWidth="true" hidden="false" outlineLevel="0" max="3093" min="3074" style="0" width="4.33"/>
    <col collapsed="false" customWidth="true" hidden="false" outlineLevel="0" max="3329" min="3329" style="0" width="0.34"/>
    <col collapsed="false" customWidth="true" hidden="false" outlineLevel="0" max="3349" min="3330" style="0" width="4.33"/>
    <col collapsed="false" customWidth="true" hidden="false" outlineLevel="0" max="3585" min="3585" style="0" width="0.34"/>
    <col collapsed="false" customWidth="true" hidden="false" outlineLevel="0" max="3605" min="3586" style="0" width="4.33"/>
    <col collapsed="false" customWidth="true" hidden="false" outlineLevel="0" max="3841" min="3841" style="0" width="0.34"/>
    <col collapsed="false" customWidth="true" hidden="false" outlineLevel="0" max="3861" min="3842" style="0" width="4.33"/>
    <col collapsed="false" customWidth="true" hidden="false" outlineLevel="0" max="4097" min="4097" style="0" width="0.34"/>
    <col collapsed="false" customWidth="true" hidden="false" outlineLevel="0" max="4117" min="4098" style="0" width="4.33"/>
    <col collapsed="false" customWidth="true" hidden="false" outlineLevel="0" max="4353" min="4353" style="0" width="0.34"/>
    <col collapsed="false" customWidth="true" hidden="false" outlineLevel="0" max="4373" min="4354" style="0" width="4.33"/>
    <col collapsed="false" customWidth="true" hidden="false" outlineLevel="0" max="4609" min="4609" style="0" width="0.34"/>
    <col collapsed="false" customWidth="true" hidden="false" outlineLevel="0" max="4629" min="4610" style="0" width="4.33"/>
    <col collapsed="false" customWidth="true" hidden="false" outlineLevel="0" max="4865" min="4865" style="0" width="0.34"/>
    <col collapsed="false" customWidth="true" hidden="false" outlineLevel="0" max="4885" min="4866" style="0" width="4.33"/>
    <col collapsed="false" customWidth="true" hidden="false" outlineLevel="0" max="5121" min="5121" style="0" width="0.34"/>
    <col collapsed="false" customWidth="true" hidden="false" outlineLevel="0" max="5141" min="5122" style="0" width="4.33"/>
    <col collapsed="false" customWidth="true" hidden="false" outlineLevel="0" max="5377" min="5377" style="0" width="0.34"/>
    <col collapsed="false" customWidth="true" hidden="false" outlineLevel="0" max="5397" min="5378" style="0" width="4.33"/>
    <col collapsed="false" customWidth="true" hidden="false" outlineLevel="0" max="5633" min="5633" style="0" width="0.34"/>
    <col collapsed="false" customWidth="true" hidden="false" outlineLevel="0" max="5653" min="5634" style="0" width="4.33"/>
    <col collapsed="false" customWidth="true" hidden="false" outlineLevel="0" max="5889" min="5889" style="0" width="0.34"/>
    <col collapsed="false" customWidth="true" hidden="false" outlineLevel="0" max="5909" min="5890" style="0" width="4.33"/>
    <col collapsed="false" customWidth="true" hidden="false" outlineLevel="0" max="6145" min="6145" style="0" width="0.34"/>
    <col collapsed="false" customWidth="true" hidden="false" outlineLevel="0" max="6165" min="6146" style="0" width="4.33"/>
    <col collapsed="false" customWidth="true" hidden="false" outlineLevel="0" max="6401" min="6401" style="0" width="0.34"/>
    <col collapsed="false" customWidth="true" hidden="false" outlineLevel="0" max="6421" min="6402" style="0" width="4.33"/>
    <col collapsed="false" customWidth="true" hidden="false" outlineLevel="0" max="6657" min="6657" style="0" width="0.34"/>
    <col collapsed="false" customWidth="true" hidden="false" outlineLevel="0" max="6677" min="6658" style="0" width="4.33"/>
    <col collapsed="false" customWidth="true" hidden="false" outlineLevel="0" max="6913" min="6913" style="0" width="0.34"/>
    <col collapsed="false" customWidth="true" hidden="false" outlineLevel="0" max="6933" min="6914" style="0" width="4.33"/>
    <col collapsed="false" customWidth="true" hidden="false" outlineLevel="0" max="7169" min="7169" style="0" width="0.34"/>
    <col collapsed="false" customWidth="true" hidden="false" outlineLevel="0" max="7189" min="7170" style="0" width="4.33"/>
    <col collapsed="false" customWidth="true" hidden="false" outlineLevel="0" max="7425" min="7425" style="0" width="0.34"/>
    <col collapsed="false" customWidth="true" hidden="false" outlineLevel="0" max="7445" min="7426" style="0" width="4.33"/>
    <col collapsed="false" customWidth="true" hidden="false" outlineLevel="0" max="7681" min="7681" style="0" width="0.34"/>
    <col collapsed="false" customWidth="true" hidden="false" outlineLevel="0" max="7701" min="7682" style="0" width="4.33"/>
    <col collapsed="false" customWidth="true" hidden="false" outlineLevel="0" max="7937" min="7937" style="0" width="0.34"/>
    <col collapsed="false" customWidth="true" hidden="false" outlineLevel="0" max="7957" min="7938" style="0" width="4.33"/>
    <col collapsed="false" customWidth="true" hidden="false" outlineLevel="0" max="8193" min="8193" style="0" width="0.34"/>
    <col collapsed="false" customWidth="true" hidden="false" outlineLevel="0" max="8213" min="8194" style="0" width="4.33"/>
    <col collapsed="false" customWidth="true" hidden="false" outlineLevel="0" max="8449" min="8449" style="0" width="0.34"/>
    <col collapsed="false" customWidth="true" hidden="false" outlineLevel="0" max="8469" min="8450" style="0" width="4.33"/>
    <col collapsed="false" customWidth="true" hidden="false" outlineLevel="0" max="8705" min="8705" style="0" width="0.34"/>
    <col collapsed="false" customWidth="true" hidden="false" outlineLevel="0" max="8725" min="8706" style="0" width="4.33"/>
    <col collapsed="false" customWidth="true" hidden="false" outlineLevel="0" max="8961" min="8961" style="0" width="0.34"/>
    <col collapsed="false" customWidth="true" hidden="false" outlineLevel="0" max="8981" min="8962" style="0" width="4.33"/>
    <col collapsed="false" customWidth="true" hidden="false" outlineLevel="0" max="9217" min="9217" style="0" width="0.34"/>
    <col collapsed="false" customWidth="true" hidden="false" outlineLevel="0" max="9237" min="9218" style="0" width="4.33"/>
    <col collapsed="false" customWidth="true" hidden="false" outlineLevel="0" max="9473" min="9473" style="0" width="0.34"/>
    <col collapsed="false" customWidth="true" hidden="false" outlineLevel="0" max="9493" min="9474" style="0" width="4.33"/>
    <col collapsed="false" customWidth="true" hidden="false" outlineLevel="0" max="9729" min="9729" style="0" width="0.34"/>
    <col collapsed="false" customWidth="true" hidden="false" outlineLevel="0" max="9749" min="9730" style="0" width="4.33"/>
    <col collapsed="false" customWidth="true" hidden="false" outlineLevel="0" max="9985" min="9985" style="0" width="0.34"/>
    <col collapsed="false" customWidth="true" hidden="false" outlineLevel="0" max="10005" min="9986" style="0" width="4.33"/>
    <col collapsed="false" customWidth="true" hidden="false" outlineLevel="0" max="10241" min="10241" style="0" width="0.34"/>
    <col collapsed="false" customWidth="true" hidden="false" outlineLevel="0" max="10261" min="10242" style="0" width="4.33"/>
    <col collapsed="false" customWidth="true" hidden="false" outlineLevel="0" max="10497" min="10497" style="0" width="0.34"/>
    <col collapsed="false" customWidth="true" hidden="false" outlineLevel="0" max="10517" min="10498" style="0" width="4.33"/>
    <col collapsed="false" customWidth="true" hidden="false" outlineLevel="0" max="10753" min="10753" style="0" width="0.34"/>
    <col collapsed="false" customWidth="true" hidden="false" outlineLevel="0" max="10773" min="10754" style="0" width="4.33"/>
    <col collapsed="false" customWidth="true" hidden="false" outlineLevel="0" max="11009" min="11009" style="0" width="0.34"/>
    <col collapsed="false" customWidth="true" hidden="false" outlineLevel="0" max="11029" min="11010" style="0" width="4.33"/>
    <col collapsed="false" customWidth="true" hidden="false" outlineLevel="0" max="11265" min="11265" style="0" width="0.34"/>
    <col collapsed="false" customWidth="true" hidden="false" outlineLevel="0" max="11285" min="11266" style="0" width="4.33"/>
    <col collapsed="false" customWidth="true" hidden="false" outlineLevel="0" max="11521" min="11521" style="0" width="0.34"/>
    <col collapsed="false" customWidth="true" hidden="false" outlineLevel="0" max="11541" min="11522" style="0" width="4.33"/>
    <col collapsed="false" customWidth="true" hidden="false" outlineLevel="0" max="11777" min="11777" style="0" width="0.34"/>
    <col collapsed="false" customWidth="true" hidden="false" outlineLevel="0" max="11797" min="11778" style="0" width="4.33"/>
    <col collapsed="false" customWidth="true" hidden="false" outlineLevel="0" max="12033" min="12033" style="0" width="0.34"/>
    <col collapsed="false" customWidth="true" hidden="false" outlineLevel="0" max="12053" min="12034" style="0" width="4.33"/>
    <col collapsed="false" customWidth="true" hidden="false" outlineLevel="0" max="12289" min="12289" style="0" width="0.34"/>
    <col collapsed="false" customWidth="true" hidden="false" outlineLevel="0" max="12309" min="12290" style="0" width="4.33"/>
    <col collapsed="false" customWidth="true" hidden="false" outlineLevel="0" max="12545" min="12545" style="0" width="0.34"/>
    <col collapsed="false" customWidth="true" hidden="false" outlineLevel="0" max="12565" min="12546" style="0" width="4.33"/>
    <col collapsed="false" customWidth="true" hidden="false" outlineLevel="0" max="12801" min="12801" style="0" width="0.34"/>
    <col collapsed="false" customWidth="true" hidden="false" outlineLevel="0" max="12821" min="12802" style="0" width="4.33"/>
    <col collapsed="false" customWidth="true" hidden="false" outlineLevel="0" max="13057" min="13057" style="0" width="0.34"/>
    <col collapsed="false" customWidth="true" hidden="false" outlineLevel="0" max="13077" min="13058" style="0" width="4.33"/>
    <col collapsed="false" customWidth="true" hidden="false" outlineLevel="0" max="13313" min="13313" style="0" width="0.34"/>
    <col collapsed="false" customWidth="true" hidden="false" outlineLevel="0" max="13333" min="13314" style="0" width="4.33"/>
    <col collapsed="false" customWidth="true" hidden="false" outlineLevel="0" max="13569" min="13569" style="0" width="0.34"/>
    <col collapsed="false" customWidth="true" hidden="false" outlineLevel="0" max="13589" min="13570" style="0" width="4.33"/>
    <col collapsed="false" customWidth="true" hidden="false" outlineLevel="0" max="13825" min="13825" style="0" width="0.34"/>
    <col collapsed="false" customWidth="true" hidden="false" outlineLevel="0" max="13845" min="13826" style="0" width="4.33"/>
    <col collapsed="false" customWidth="true" hidden="false" outlineLevel="0" max="14081" min="14081" style="0" width="0.34"/>
    <col collapsed="false" customWidth="true" hidden="false" outlineLevel="0" max="14101" min="14082" style="0" width="4.33"/>
    <col collapsed="false" customWidth="true" hidden="false" outlineLevel="0" max="14337" min="14337" style="0" width="0.34"/>
    <col collapsed="false" customWidth="true" hidden="false" outlineLevel="0" max="14357" min="14338" style="0" width="4.33"/>
    <col collapsed="false" customWidth="true" hidden="false" outlineLevel="0" max="14593" min="14593" style="0" width="0.34"/>
    <col collapsed="false" customWidth="true" hidden="false" outlineLevel="0" max="14613" min="14594" style="0" width="4.33"/>
    <col collapsed="false" customWidth="true" hidden="false" outlineLevel="0" max="14849" min="14849" style="0" width="0.34"/>
    <col collapsed="false" customWidth="true" hidden="false" outlineLevel="0" max="14869" min="14850" style="0" width="4.33"/>
    <col collapsed="false" customWidth="true" hidden="false" outlineLevel="0" max="15105" min="15105" style="0" width="0.34"/>
    <col collapsed="false" customWidth="true" hidden="false" outlineLevel="0" max="15125" min="15106" style="0" width="4.33"/>
    <col collapsed="false" customWidth="true" hidden="false" outlineLevel="0" max="15361" min="15361" style="0" width="0.34"/>
    <col collapsed="false" customWidth="true" hidden="false" outlineLevel="0" max="15381" min="15362" style="0" width="4.33"/>
    <col collapsed="false" customWidth="true" hidden="false" outlineLevel="0" max="15617" min="15617" style="0" width="0.34"/>
    <col collapsed="false" customWidth="true" hidden="false" outlineLevel="0" max="15637" min="15618" style="0" width="4.33"/>
    <col collapsed="false" customWidth="true" hidden="false" outlineLevel="0" max="15873" min="15873" style="0" width="0.34"/>
    <col collapsed="false" customWidth="true" hidden="false" outlineLevel="0" max="15893" min="15874" style="0" width="4.33"/>
    <col collapsed="false" customWidth="true" hidden="false" outlineLevel="0" max="16129" min="16129" style="0" width="0.34"/>
    <col collapsed="false" customWidth="true" hidden="false" outlineLevel="0" max="16149" min="16130" style="0" width="4.33"/>
  </cols>
  <sheetData>
    <row r="1" customFormat="false" ht="13.8" hidden="false" customHeight="false" outlineLevel="0" collapsed="false">
      <c r="A1" s="421"/>
      <c r="B1" s="422"/>
      <c r="C1" s="423"/>
      <c r="D1" s="423"/>
      <c r="E1" s="423"/>
      <c r="F1" s="423"/>
      <c r="G1" s="423"/>
      <c r="H1" s="423"/>
      <c r="I1" s="423"/>
      <c r="J1" s="423"/>
      <c r="K1" s="423"/>
      <c r="L1" s="423"/>
      <c r="M1" s="423"/>
      <c r="N1" s="423"/>
      <c r="O1" s="423"/>
      <c r="P1" s="423"/>
      <c r="Q1" s="423"/>
      <c r="R1" s="423"/>
      <c r="S1" s="423"/>
      <c r="T1" s="423"/>
      <c r="U1" s="423"/>
    </row>
    <row r="2" customFormat="false" ht="15" hidden="false" customHeight="false" outlineLevel="0" collapsed="false">
      <c r="A2" s="421"/>
      <c r="B2" s="424"/>
      <c r="C2" s="424"/>
      <c r="D2" s="424"/>
      <c r="E2" s="424"/>
      <c r="F2" s="425" t="s">
        <v>256</v>
      </c>
      <c r="G2" s="425"/>
      <c r="H2" s="425"/>
      <c r="I2" s="425"/>
      <c r="J2" s="425"/>
      <c r="K2" s="425"/>
      <c r="L2" s="425"/>
      <c r="M2" s="425"/>
      <c r="N2" s="425"/>
      <c r="O2" s="425"/>
      <c r="P2" s="425"/>
      <c r="Q2" s="424"/>
      <c r="R2" s="424"/>
      <c r="S2" s="424"/>
      <c r="T2" s="424"/>
      <c r="U2" s="424"/>
    </row>
    <row r="3" customFormat="false" ht="15.75" hidden="false" customHeight="true" outlineLevel="0" collapsed="false">
      <c r="A3" s="421"/>
      <c r="B3" s="426" t="s">
        <v>257</v>
      </c>
      <c r="C3" s="426"/>
      <c r="D3" s="426"/>
      <c r="E3" s="426"/>
      <c r="F3" s="426"/>
      <c r="G3" s="426"/>
      <c r="H3" s="426"/>
      <c r="I3" s="427"/>
      <c r="J3" s="427"/>
      <c r="K3" s="427"/>
      <c r="L3" s="427"/>
      <c r="M3" s="427"/>
      <c r="N3" s="427"/>
      <c r="O3" s="427"/>
      <c r="P3" s="427"/>
      <c r="Q3" s="427"/>
      <c r="R3" s="427"/>
      <c r="S3" s="427"/>
      <c r="T3" s="427"/>
      <c r="U3" s="427"/>
    </row>
    <row r="4" customFormat="false" ht="15.75" hidden="false" customHeight="true" outlineLevel="0" collapsed="false">
      <c r="A4" s="421"/>
      <c r="B4" s="428" t="s">
        <v>258</v>
      </c>
      <c r="C4" s="428"/>
      <c r="D4" s="429"/>
      <c r="E4" s="429"/>
      <c r="F4" s="429"/>
      <c r="G4" s="429"/>
      <c r="H4" s="429"/>
      <c r="I4" s="429"/>
      <c r="J4" s="429"/>
      <c r="K4" s="429"/>
      <c r="L4" s="430" t="s">
        <v>259</v>
      </c>
      <c r="M4" s="430"/>
      <c r="N4" s="430"/>
      <c r="O4" s="431"/>
      <c r="P4" s="432"/>
      <c r="Q4" s="432" t="s">
        <v>36</v>
      </c>
      <c r="R4" s="432"/>
      <c r="S4" s="432" t="s">
        <v>37</v>
      </c>
      <c r="T4" s="432"/>
      <c r="U4" s="433" t="s">
        <v>38</v>
      </c>
    </row>
    <row r="5" customFormat="false" ht="15.75" hidden="false" customHeight="true" outlineLevel="0" collapsed="false">
      <c r="A5" s="421"/>
      <c r="B5" s="434" t="s">
        <v>63</v>
      </c>
      <c r="C5" s="434"/>
      <c r="D5" s="435"/>
      <c r="E5" s="435"/>
      <c r="F5" s="435"/>
      <c r="G5" s="435"/>
      <c r="H5" s="435"/>
      <c r="I5" s="435"/>
      <c r="J5" s="435"/>
      <c r="K5" s="435"/>
      <c r="L5" s="430"/>
      <c r="M5" s="430"/>
      <c r="N5" s="430"/>
      <c r="O5" s="431"/>
      <c r="P5" s="432"/>
      <c r="Q5" s="432"/>
      <c r="R5" s="432"/>
      <c r="S5" s="432"/>
      <c r="T5" s="432"/>
      <c r="U5" s="433"/>
    </row>
    <row r="6" customFormat="false" ht="15.75" hidden="false" customHeight="true" outlineLevel="0" collapsed="false">
      <c r="A6" s="421"/>
      <c r="B6" s="436" t="s">
        <v>260</v>
      </c>
      <c r="C6" s="436"/>
      <c r="D6" s="436"/>
      <c r="E6" s="436"/>
      <c r="F6" s="436"/>
      <c r="G6" s="436"/>
      <c r="H6" s="436"/>
      <c r="I6" s="436"/>
      <c r="J6" s="436"/>
      <c r="K6" s="436"/>
      <c r="L6" s="436"/>
      <c r="M6" s="436"/>
      <c r="N6" s="436"/>
      <c r="O6" s="436"/>
      <c r="P6" s="436"/>
      <c r="Q6" s="436"/>
      <c r="R6" s="436"/>
      <c r="S6" s="436"/>
      <c r="T6" s="436"/>
      <c r="U6" s="436"/>
    </row>
    <row r="7" customFormat="false" ht="15.75" hidden="false" customHeight="true" outlineLevel="0" collapsed="false">
      <c r="A7" s="421"/>
      <c r="B7" s="437" t="s">
        <v>261</v>
      </c>
      <c r="C7" s="437"/>
      <c r="D7" s="437"/>
      <c r="E7" s="438" t="s">
        <v>262</v>
      </c>
      <c r="F7" s="438" t="s">
        <v>261</v>
      </c>
      <c r="G7" s="438"/>
      <c r="H7" s="438"/>
      <c r="I7" s="439" t="s">
        <v>263</v>
      </c>
      <c r="J7" s="439"/>
      <c r="K7" s="439"/>
      <c r="L7" s="439"/>
      <c r="M7" s="439"/>
      <c r="N7" s="439"/>
      <c r="O7" s="439"/>
      <c r="P7" s="440" t="s">
        <v>264</v>
      </c>
      <c r="Q7" s="440"/>
      <c r="R7" s="440"/>
      <c r="S7" s="440"/>
      <c r="T7" s="440"/>
      <c r="U7" s="440"/>
    </row>
    <row r="8" customFormat="false" ht="15.75" hidden="false" customHeight="true" outlineLevel="0" collapsed="false">
      <c r="A8" s="421"/>
      <c r="B8" s="441"/>
      <c r="C8" s="441"/>
      <c r="D8" s="441"/>
      <c r="E8" s="442"/>
      <c r="F8" s="443"/>
      <c r="G8" s="443"/>
      <c r="H8" s="443"/>
      <c r="I8" s="444"/>
      <c r="J8" s="444"/>
      <c r="K8" s="444"/>
      <c r="L8" s="444"/>
      <c r="M8" s="444"/>
      <c r="N8" s="444"/>
      <c r="O8" s="444"/>
      <c r="P8" s="445"/>
      <c r="Q8" s="445"/>
      <c r="R8" s="445"/>
      <c r="S8" s="445"/>
      <c r="T8" s="445"/>
      <c r="U8" s="445"/>
    </row>
    <row r="9" customFormat="false" ht="15.75" hidden="false" customHeight="true" outlineLevel="0" collapsed="false">
      <c r="A9" s="421"/>
      <c r="B9" s="446"/>
      <c r="C9" s="446"/>
      <c r="D9" s="446"/>
      <c r="E9" s="447"/>
      <c r="F9" s="448"/>
      <c r="G9" s="448"/>
      <c r="H9" s="448"/>
      <c r="I9" s="449"/>
      <c r="J9" s="449"/>
      <c r="K9" s="449"/>
      <c r="L9" s="449"/>
      <c r="M9" s="449"/>
      <c r="N9" s="449"/>
      <c r="O9" s="449"/>
      <c r="P9" s="450"/>
      <c r="Q9" s="450"/>
      <c r="R9" s="450"/>
      <c r="S9" s="450"/>
      <c r="T9" s="450"/>
      <c r="U9" s="450"/>
    </row>
    <row r="10" customFormat="false" ht="15.75" hidden="false" customHeight="true" outlineLevel="0" collapsed="false">
      <c r="A10" s="421"/>
      <c r="B10" s="446"/>
      <c r="C10" s="446"/>
      <c r="D10" s="446"/>
      <c r="E10" s="447"/>
      <c r="F10" s="448"/>
      <c r="G10" s="448"/>
      <c r="H10" s="448"/>
      <c r="I10" s="449"/>
      <c r="J10" s="449"/>
      <c r="K10" s="449"/>
      <c r="L10" s="449"/>
      <c r="M10" s="449"/>
      <c r="N10" s="449"/>
      <c r="O10" s="449"/>
      <c r="P10" s="450"/>
      <c r="Q10" s="450"/>
      <c r="R10" s="450"/>
      <c r="S10" s="450"/>
      <c r="T10" s="450"/>
      <c r="U10" s="450"/>
    </row>
    <row r="11" customFormat="false" ht="15.75" hidden="false" customHeight="true" outlineLevel="0" collapsed="false">
      <c r="A11" s="421"/>
      <c r="B11" s="446"/>
      <c r="C11" s="446"/>
      <c r="D11" s="446"/>
      <c r="E11" s="447"/>
      <c r="F11" s="448"/>
      <c r="G11" s="448"/>
      <c r="H11" s="448"/>
      <c r="I11" s="449"/>
      <c r="J11" s="449"/>
      <c r="K11" s="449"/>
      <c r="L11" s="449"/>
      <c r="M11" s="449"/>
      <c r="N11" s="449"/>
      <c r="O11" s="449"/>
      <c r="P11" s="450"/>
      <c r="Q11" s="450"/>
      <c r="R11" s="450"/>
      <c r="S11" s="450"/>
      <c r="T11" s="450"/>
      <c r="U11" s="450"/>
    </row>
    <row r="12" customFormat="false" ht="15.75" hidden="false" customHeight="true" outlineLevel="0" collapsed="false">
      <c r="A12" s="421"/>
      <c r="B12" s="446"/>
      <c r="C12" s="446"/>
      <c r="D12" s="446"/>
      <c r="E12" s="447"/>
      <c r="F12" s="448"/>
      <c r="G12" s="448"/>
      <c r="H12" s="448"/>
      <c r="I12" s="449"/>
      <c r="J12" s="449"/>
      <c r="K12" s="449"/>
      <c r="L12" s="449"/>
      <c r="M12" s="449"/>
      <c r="N12" s="449"/>
      <c r="O12" s="449"/>
      <c r="P12" s="450"/>
      <c r="Q12" s="450"/>
      <c r="R12" s="450"/>
      <c r="S12" s="450"/>
      <c r="T12" s="450"/>
      <c r="U12" s="450"/>
    </row>
    <row r="13" customFormat="false" ht="15.75" hidden="false" customHeight="true" outlineLevel="0" collapsed="false">
      <c r="A13" s="421"/>
      <c r="B13" s="446"/>
      <c r="C13" s="446"/>
      <c r="D13" s="446"/>
      <c r="E13" s="447"/>
      <c r="F13" s="448"/>
      <c r="G13" s="448"/>
      <c r="H13" s="448"/>
      <c r="I13" s="449"/>
      <c r="J13" s="449"/>
      <c r="K13" s="449"/>
      <c r="L13" s="449"/>
      <c r="M13" s="449"/>
      <c r="N13" s="449"/>
      <c r="O13" s="449"/>
      <c r="P13" s="450"/>
      <c r="Q13" s="450"/>
      <c r="R13" s="450"/>
      <c r="S13" s="450"/>
      <c r="T13" s="450"/>
      <c r="U13" s="450"/>
    </row>
    <row r="14" customFormat="false" ht="15.75" hidden="false" customHeight="true" outlineLevel="0" collapsed="false">
      <c r="A14" s="421"/>
      <c r="B14" s="446"/>
      <c r="C14" s="446"/>
      <c r="D14" s="446"/>
      <c r="E14" s="447"/>
      <c r="F14" s="448"/>
      <c r="G14" s="448"/>
      <c r="H14" s="448"/>
      <c r="I14" s="449"/>
      <c r="J14" s="449"/>
      <c r="K14" s="449"/>
      <c r="L14" s="449"/>
      <c r="M14" s="449"/>
      <c r="N14" s="449"/>
      <c r="O14" s="449"/>
      <c r="P14" s="450"/>
      <c r="Q14" s="450"/>
      <c r="R14" s="450"/>
      <c r="S14" s="450"/>
      <c r="T14" s="450"/>
      <c r="U14" s="450"/>
    </row>
    <row r="15" customFormat="false" ht="15.75" hidden="false" customHeight="true" outlineLevel="0" collapsed="false">
      <c r="A15" s="421"/>
      <c r="B15" s="446"/>
      <c r="C15" s="446"/>
      <c r="D15" s="446"/>
      <c r="E15" s="447"/>
      <c r="F15" s="448"/>
      <c r="G15" s="448"/>
      <c r="H15" s="448"/>
      <c r="I15" s="449"/>
      <c r="J15" s="449"/>
      <c r="K15" s="449"/>
      <c r="L15" s="449"/>
      <c r="M15" s="449"/>
      <c r="N15" s="449"/>
      <c r="O15" s="449"/>
      <c r="P15" s="450"/>
      <c r="Q15" s="450"/>
      <c r="R15" s="450"/>
      <c r="S15" s="450"/>
      <c r="T15" s="450"/>
      <c r="U15" s="450"/>
    </row>
    <row r="16" customFormat="false" ht="15.75" hidden="false" customHeight="true" outlineLevel="0" collapsed="false">
      <c r="A16" s="421"/>
      <c r="B16" s="446"/>
      <c r="C16" s="446"/>
      <c r="D16" s="446"/>
      <c r="E16" s="447"/>
      <c r="F16" s="448"/>
      <c r="G16" s="448"/>
      <c r="H16" s="448"/>
      <c r="I16" s="449"/>
      <c r="J16" s="449"/>
      <c r="K16" s="449"/>
      <c r="L16" s="449"/>
      <c r="M16" s="449"/>
      <c r="N16" s="449"/>
      <c r="O16" s="449"/>
      <c r="P16" s="450"/>
      <c r="Q16" s="450"/>
      <c r="R16" s="450"/>
      <c r="S16" s="450"/>
      <c r="T16" s="450"/>
      <c r="U16" s="450"/>
    </row>
    <row r="17" customFormat="false" ht="15.75" hidden="false" customHeight="true" outlineLevel="0" collapsed="false">
      <c r="A17" s="421"/>
      <c r="B17" s="446"/>
      <c r="C17" s="446"/>
      <c r="D17" s="446"/>
      <c r="E17" s="447"/>
      <c r="F17" s="448"/>
      <c r="G17" s="448"/>
      <c r="H17" s="448"/>
      <c r="I17" s="449"/>
      <c r="J17" s="449"/>
      <c r="K17" s="449"/>
      <c r="L17" s="449"/>
      <c r="M17" s="449"/>
      <c r="N17" s="449"/>
      <c r="O17" s="449"/>
      <c r="P17" s="450"/>
      <c r="Q17" s="450"/>
      <c r="R17" s="450"/>
      <c r="S17" s="450"/>
      <c r="T17" s="450"/>
      <c r="U17" s="450"/>
    </row>
    <row r="18" customFormat="false" ht="15.75" hidden="false" customHeight="true" outlineLevel="0" collapsed="false">
      <c r="A18" s="421"/>
      <c r="B18" s="446"/>
      <c r="C18" s="446"/>
      <c r="D18" s="446"/>
      <c r="E18" s="447"/>
      <c r="F18" s="448"/>
      <c r="G18" s="448"/>
      <c r="H18" s="448"/>
      <c r="I18" s="449"/>
      <c r="J18" s="449"/>
      <c r="K18" s="449"/>
      <c r="L18" s="449"/>
      <c r="M18" s="449"/>
      <c r="N18" s="449"/>
      <c r="O18" s="449"/>
      <c r="P18" s="450"/>
      <c r="Q18" s="450"/>
      <c r="R18" s="450"/>
      <c r="S18" s="450"/>
      <c r="T18" s="450"/>
      <c r="U18" s="450"/>
    </row>
    <row r="19" customFormat="false" ht="15.75" hidden="false" customHeight="true" outlineLevel="0" collapsed="false">
      <c r="A19" s="421"/>
      <c r="B19" s="446"/>
      <c r="C19" s="446"/>
      <c r="D19" s="446"/>
      <c r="E19" s="447"/>
      <c r="F19" s="448"/>
      <c r="G19" s="448"/>
      <c r="H19" s="448"/>
      <c r="I19" s="449"/>
      <c r="J19" s="449"/>
      <c r="K19" s="449"/>
      <c r="L19" s="449"/>
      <c r="M19" s="449"/>
      <c r="N19" s="449"/>
      <c r="O19" s="449"/>
      <c r="P19" s="450"/>
      <c r="Q19" s="450"/>
      <c r="R19" s="450"/>
      <c r="S19" s="450"/>
      <c r="T19" s="450"/>
      <c r="U19" s="450"/>
    </row>
    <row r="20" customFormat="false" ht="15.75" hidden="false" customHeight="true" outlineLevel="0" collapsed="false">
      <c r="A20" s="421"/>
      <c r="B20" s="446"/>
      <c r="C20" s="446"/>
      <c r="D20" s="446"/>
      <c r="E20" s="447"/>
      <c r="F20" s="448"/>
      <c r="G20" s="448"/>
      <c r="H20" s="448"/>
      <c r="I20" s="449"/>
      <c r="J20" s="449"/>
      <c r="K20" s="449"/>
      <c r="L20" s="449"/>
      <c r="M20" s="449"/>
      <c r="N20" s="449"/>
      <c r="O20" s="449"/>
      <c r="P20" s="450"/>
      <c r="Q20" s="450"/>
      <c r="R20" s="450"/>
      <c r="S20" s="450"/>
      <c r="T20" s="450"/>
      <c r="U20" s="450"/>
    </row>
    <row r="21" customFormat="false" ht="15.75" hidden="false" customHeight="true" outlineLevel="0" collapsed="false">
      <c r="A21" s="421"/>
      <c r="B21" s="451"/>
      <c r="C21" s="451"/>
      <c r="D21" s="451"/>
      <c r="E21" s="452"/>
      <c r="F21" s="453"/>
      <c r="G21" s="453"/>
      <c r="H21" s="453"/>
      <c r="I21" s="454"/>
      <c r="J21" s="454"/>
      <c r="K21" s="454"/>
      <c r="L21" s="454"/>
      <c r="M21" s="454"/>
      <c r="N21" s="454"/>
      <c r="O21" s="454"/>
      <c r="P21" s="455"/>
      <c r="Q21" s="455"/>
      <c r="R21" s="455"/>
      <c r="S21" s="455"/>
      <c r="T21" s="455"/>
      <c r="U21" s="455"/>
    </row>
    <row r="22" customFormat="false" ht="15.75" hidden="false" customHeight="true" outlineLevel="0" collapsed="false">
      <c r="A22" s="421"/>
      <c r="B22" s="456" t="s">
        <v>265</v>
      </c>
      <c r="C22" s="456"/>
      <c r="D22" s="456"/>
      <c r="E22" s="456"/>
      <c r="F22" s="456"/>
      <c r="G22" s="456"/>
      <c r="H22" s="456"/>
      <c r="I22" s="456"/>
      <c r="J22" s="456"/>
      <c r="K22" s="456"/>
      <c r="L22" s="456"/>
      <c r="M22" s="456"/>
      <c r="N22" s="456"/>
      <c r="O22" s="456"/>
      <c r="P22" s="456"/>
      <c r="Q22" s="456"/>
      <c r="R22" s="456"/>
      <c r="S22" s="456"/>
      <c r="T22" s="456"/>
      <c r="U22" s="456"/>
    </row>
    <row r="23" customFormat="false" ht="15.75" hidden="false" customHeight="true" outlineLevel="0" collapsed="false">
      <c r="A23" s="421"/>
      <c r="B23" s="457" t="s">
        <v>266</v>
      </c>
      <c r="C23" s="457"/>
      <c r="D23" s="457"/>
      <c r="E23" s="457"/>
      <c r="F23" s="457"/>
      <c r="G23" s="457"/>
      <c r="H23" s="457"/>
      <c r="I23" s="457"/>
      <c r="J23" s="457"/>
      <c r="K23" s="457"/>
      <c r="L23" s="458" t="s">
        <v>267</v>
      </c>
      <c r="M23" s="458"/>
      <c r="N23" s="458"/>
      <c r="O23" s="458"/>
      <c r="P23" s="458"/>
      <c r="Q23" s="458"/>
      <c r="R23" s="458"/>
      <c r="S23" s="458"/>
      <c r="T23" s="458"/>
      <c r="U23" s="458"/>
    </row>
    <row r="24" customFormat="false" ht="15.75" hidden="false" customHeight="true" outlineLevel="0" collapsed="false">
      <c r="A24" s="421"/>
      <c r="B24" s="459"/>
      <c r="C24" s="460"/>
      <c r="D24" s="460"/>
      <c r="E24" s="460"/>
      <c r="F24" s="460"/>
      <c r="G24" s="460"/>
      <c r="H24" s="460"/>
      <c r="I24" s="460"/>
      <c r="J24" s="460"/>
      <c r="K24" s="461"/>
      <c r="L24" s="462"/>
      <c r="M24" s="463"/>
      <c r="N24" s="463"/>
      <c r="O24" s="463"/>
      <c r="P24" s="463"/>
      <c r="Q24" s="463"/>
      <c r="R24" s="463"/>
      <c r="S24" s="463"/>
      <c r="T24" s="463"/>
      <c r="U24" s="464"/>
    </row>
    <row r="25" customFormat="false" ht="15.75" hidden="false" customHeight="true" outlineLevel="0" collapsed="false">
      <c r="A25" s="421"/>
      <c r="B25" s="459"/>
      <c r="C25" s="460"/>
      <c r="D25" s="460"/>
      <c r="E25" s="460"/>
      <c r="F25" s="460"/>
      <c r="G25" s="460"/>
      <c r="H25" s="460"/>
      <c r="I25" s="460"/>
      <c r="J25" s="460"/>
      <c r="K25" s="461"/>
      <c r="L25" s="462"/>
      <c r="M25" s="463"/>
      <c r="N25" s="463"/>
      <c r="O25" s="463"/>
      <c r="P25" s="463"/>
      <c r="Q25" s="463"/>
      <c r="R25" s="463"/>
      <c r="S25" s="463"/>
      <c r="T25" s="463"/>
      <c r="U25" s="464"/>
    </row>
    <row r="26" customFormat="false" ht="15.75" hidden="false" customHeight="true" outlineLevel="0" collapsed="false">
      <c r="A26" s="421"/>
      <c r="B26" s="459"/>
      <c r="C26" s="460"/>
      <c r="D26" s="460"/>
      <c r="E26" s="460"/>
      <c r="F26" s="460"/>
      <c r="G26" s="460"/>
      <c r="H26" s="460"/>
      <c r="I26" s="460"/>
      <c r="J26" s="460"/>
      <c r="K26" s="461"/>
      <c r="L26" s="462"/>
      <c r="M26" s="463"/>
      <c r="N26" s="463"/>
      <c r="O26" s="463"/>
      <c r="P26" s="463"/>
      <c r="Q26" s="463"/>
      <c r="R26" s="463"/>
      <c r="S26" s="463"/>
      <c r="T26" s="463"/>
      <c r="U26" s="464"/>
    </row>
    <row r="27" customFormat="false" ht="15.75" hidden="false" customHeight="true" outlineLevel="0" collapsed="false">
      <c r="A27" s="421"/>
      <c r="B27" s="465"/>
      <c r="C27" s="421"/>
      <c r="D27" s="421"/>
      <c r="E27" s="421"/>
      <c r="F27" s="421"/>
      <c r="G27" s="421"/>
      <c r="H27" s="421"/>
      <c r="I27" s="421"/>
      <c r="J27" s="421"/>
      <c r="K27" s="466"/>
      <c r="L27" s="467"/>
      <c r="M27" s="468"/>
      <c r="N27" s="468"/>
      <c r="O27" s="468"/>
      <c r="P27" s="468"/>
      <c r="Q27" s="468"/>
      <c r="R27" s="468"/>
      <c r="S27" s="468"/>
      <c r="T27" s="468"/>
      <c r="U27" s="469"/>
    </row>
    <row r="28" customFormat="false" ht="15.75" hidden="false" customHeight="true" outlineLevel="0" collapsed="false">
      <c r="A28" s="421"/>
      <c r="B28" s="470"/>
      <c r="C28" s="471"/>
      <c r="D28" s="471"/>
      <c r="E28" s="471"/>
      <c r="F28" s="471"/>
      <c r="G28" s="471"/>
      <c r="H28" s="471"/>
      <c r="I28" s="471"/>
      <c r="J28" s="471"/>
      <c r="K28" s="472"/>
      <c r="L28" s="473"/>
      <c r="M28" s="474"/>
      <c r="N28" s="474"/>
      <c r="O28" s="474"/>
      <c r="P28" s="474"/>
      <c r="Q28" s="474"/>
      <c r="R28" s="474"/>
      <c r="S28" s="474"/>
      <c r="T28" s="474"/>
      <c r="U28" s="475"/>
    </row>
    <row r="29" customFormat="false" ht="15.75" hidden="false" customHeight="true" outlineLevel="0" collapsed="false">
      <c r="A29" s="476"/>
      <c r="B29" s="477" t="s">
        <v>198</v>
      </c>
      <c r="C29" s="478" t="s">
        <v>268</v>
      </c>
      <c r="D29" s="478"/>
      <c r="E29" s="478"/>
      <c r="F29" s="478"/>
      <c r="G29" s="478"/>
      <c r="H29" s="478"/>
      <c r="I29" s="478"/>
      <c r="J29" s="478"/>
      <c r="K29" s="478"/>
      <c r="L29" s="478"/>
      <c r="M29" s="478"/>
      <c r="N29" s="478"/>
      <c r="O29" s="478"/>
      <c r="P29" s="478"/>
      <c r="Q29" s="478"/>
      <c r="R29" s="478"/>
      <c r="S29" s="478"/>
      <c r="T29" s="478"/>
      <c r="U29" s="479"/>
    </row>
    <row r="30" customFormat="false" ht="15.75" hidden="false" customHeight="true" outlineLevel="0" collapsed="false">
      <c r="A30" s="476"/>
      <c r="B30" s="459"/>
      <c r="C30" s="480"/>
      <c r="D30" s="480"/>
      <c r="E30" s="480"/>
      <c r="F30" s="480"/>
      <c r="G30" s="480"/>
      <c r="H30" s="480"/>
      <c r="I30" s="480"/>
      <c r="J30" s="480"/>
      <c r="K30" s="480"/>
      <c r="L30" s="480"/>
      <c r="M30" s="480"/>
      <c r="N30" s="480"/>
      <c r="O30" s="480"/>
      <c r="P30" s="480"/>
      <c r="Q30" s="480"/>
      <c r="R30" s="480"/>
      <c r="S30" s="480"/>
      <c r="T30" s="480"/>
      <c r="U30" s="481"/>
    </row>
    <row r="31" customFormat="false" ht="15.75" hidden="false" customHeight="true" outlineLevel="0" collapsed="false">
      <c r="A31" s="476"/>
      <c r="B31" s="459"/>
      <c r="C31" s="480"/>
      <c r="D31" s="480"/>
      <c r="E31" s="480"/>
      <c r="F31" s="480"/>
      <c r="G31" s="480"/>
      <c r="H31" s="480"/>
      <c r="I31" s="480"/>
      <c r="J31" s="480"/>
      <c r="K31" s="480"/>
      <c r="L31" s="480"/>
      <c r="M31" s="480"/>
      <c r="N31" s="480"/>
      <c r="O31" s="480"/>
      <c r="P31" s="480"/>
      <c r="Q31" s="480"/>
      <c r="R31" s="480"/>
      <c r="S31" s="480"/>
      <c r="T31" s="480"/>
      <c r="U31" s="481"/>
    </row>
    <row r="32" customFormat="false" ht="15.75" hidden="false" customHeight="true" outlineLevel="0" collapsed="false">
      <c r="A32" s="476"/>
      <c r="B32" s="482"/>
      <c r="C32" s="483"/>
      <c r="D32" s="483"/>
      <c r="E32" s="483"/>
      <c r="F32" s="483"/>
      <c r="G32" s="483"/>
      <c r="H32" s="483"/>
      <c r="I32" s="483"/>
      <c r="J32" s="483"/>
      <c r="K32" s="483"/>
      <c r="L32" s="483"/>
      <c r="M32" s="483"/>
      <c r="N32" s="483"/>
      <c r="O32" s="483"/>
      <c r="P32" s="483"/>
      <c r="Q32" s="483"/>
      <c r="R32" s="483"/>
      <c r="S32" s="483"/>
      <c r="T32" s="483"/>
      <c r="U32" s="484"/>
    </row>
    <row r="33" customFormat="false" ht="15.75" hidden="false" customHeight="true" outlineLevel="0" collapsed="false">
      <c r="A33" s="476"/>
      <c r="B33" s="485" t="s">
        <v>198</v>
      </c>
      <c r="C33" s="486" t="n">
        <v>1</v>
      </c>
      <c r="D33" s="486" t="s">
        <v>269</v>
      </c>
      <c r="E33" s="476"/>
      <c r="F33" s="476"/>
      <c r="G33" s="476"/>
      <c r="H33" s="476"/>
      <c r="I33" s="476"/>
      <c r="J33" s="476"/>
      <c r="K33" s="476"/>
      <c r="L33" s="476"/>
      <c r="M33" s="476"/>
      <c r="N33" s="476"/>
      <c r="O33" s="476"/>
      <c r="P33" s="476"/>
      <c r="Q33" s="476"/>
      <c r="R33" s="476"/>
      <c r="S33" s="476"/>
      <c r="T33" s="476"/>
      <c r="U33" s="476"/>
    </row>
    <row r="34" customFormat="false" ht="15.75" hidden="false" customHeight="true" outlineLevel="0" collapsed="false">
      <c r="A34" s="476"/>
      <c r="B34" s="486"/>
      <c r="C34" s="486" t="n">
        <v>2</v>
      </c>
      <c r="D34" s="486" t="s">
        <v>270</v>
      </c>
      <c r="E34" s="476"/>
      <c r="F34" s="476"/>
      <c r="G34" s="476"/>
      <c r="H34" s="476"/>
      <c r="I34" s="476"/>
      <c r="J34" s="476"/>
      <c r="K34" s="476"/>
      <c r="L34" s="476"/>
      <c r="M34" s="476"/>
      <c r="N34" s="476"/>
      <c r="O34" s="476"/>
      <c r="P34" s="476"/>
      <c r="Q34" s="476"/>
      <c r="R34" s="476"/>
      <c r="S34" s="476"/>
      <c r="T34" s="476"/>
      <c r="U34" s="476"/>
    </row>
    <row r="35" customFormat="false" ht="18.75" hidden="false" customHeight="true" outlineLevel="0" collapsed="false"/>
    <row r="36" customFormat="false" ht="18.75" hidden="false" customHeight="true" outlineLevel="0" collapsed="false"/>
    <row r="37" customFormat="false" ht="18.75" hidden="false" customHeight="true" outlineLevel="0" collapsed="false"/>
    <row r="38" customFormat="false" ht="18.75" hidden="false" customHeight="true" outlineLevel="0" collapsed="false"/>
    <row r="39" customFormat="false" ht="18.75" hidden="false" customHeight="true" outlineLevel="0" collapsed="false"/>
    <row r="40" customFormat="false" ht="18.75" hidden="false" customHeight="true" outlineLevel="0" collapsed="false"/>
    <row r="41" customFormat="false" ht="18.75" hidden="false" customHeight="true" outlineLevel="0" collapsed="false"/>
    <row r="42" customFormat="false" ht="18.75" hidden="false" customHeight="true" outlineLevel="0" collapsed="false"/>
    <row r="43" customFormat="false" ht="18.75" hidden="false" customHeight="true" outlineLevel="0" collapsed="false"/>
    <row r="44" customFormat="false" ht="18.75" hidden="false" customHeight="true" outlineLevel="0" collapsed="false"/>
  </sheetData>
  <mergeCells count="79">
    <mergeCell ref="F2:P2"/>
    <mergeCell ref="B3:H3"/>
    <mergeCell ref="I3:U3"/>
    <mergeCell ref="B4:C4"/>
    <mergeCell ref="D4:K4"/>
    <mergeCell ref="L4:N5"/>
    <mergeCell ref="O4:O5"/>
    <mergeCell ref="P4:P5"/>
    <mergeCell ref="Q4:Q5"/>
    <mergeCell ref="R4:R5"/>
    <mergeCell ref="S4:S5"/>
    <mergeCell ref="T4:T5"/>
    <mergeCell ref="U4:U5"/>
    <mergeCell ref="B5:C5"/>
    <mergeCell ref="D5:K5"/>
    <mergeCell ref="B6:U6"/>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0:D20"/>
    <mergeCell ref="F20:H20"/>
    <mergeCell ref="I20:O20"/>
    <mergeCell ref="P20:U20"/>
    <mergeCell ref="B21:D21"/>
    <mergeCell ref="F21:H21"/>
    <mergeCell ref="I21:O21"/>
    <mergeCell ref="P21:U21"/>
    <mergeCell ref="B22:U22"/>
    <mergeCell ref="B23:K23"/>
    <mergeCell ref="L23:U23"/>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小林 茉優花(kobayashi-mayuka.tl3)</dc:creator>
  <dc:description/>
  <dc:language>ja-JP</dc:language>
  <cp:lastModifiedBy>0628</cp:lastModifiedBy>
  <cp:lastPrinted>2024-04-02T00:32:08Z</cp:lastPrinted>
  <dcterms:modified xsi:type="dcterms:W3CDTF">2026-03-17T05:22:41Z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