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9.xml" ContentType="application/vnd.openxmlformats-officedocument.spreadsheetml.worksheet+xml"/>
  <Override PartName="/xl/worksheets/sheet44.xml" ContentType="application/vnd.openxmlformats-officedocument.spreadsheetml.worksheet+xml"/>
  <Override PartName="/xl/worksheets/sheet18.xml" ContentType="application/vnd.openxmlformats-officedocument.spreadsheetml.worksheet+xml"/>
  <Override PartName="/xl/worksheets/sheet45.xml" ContentType="application/vnd.openxmlformats-officedocument.spreadsheetml.worksheet+xml"/>
  <Override PartName="/xl/worksheets/sheet1.xml" ContentType="application/vnd.openxmlformats-officedocument.spreadsheetml.worksheet+xml"/>
  <Override PartName="/xl/worksheets/sheet46.xml" ContentType="application/vnd.openxmlformats-officedocument.spreadsheetml.worksheet+xml"/>
  <Override PartName="/xl/worksheets/sheet2.xml" ContentType="application/vnd.openxmlformats-officedocument.spreadsheetml.worksheet+xml"/>
  <Override PartName="/xl/worksheets/sheet47.xml" ContentType="application/vnd.openxmlformats-officedocument.spreadsheetml.worksheet+xml"/>
  <Override PartName="/xl/worksheets/sheet3.xml" ContentType="application/vnd.openxmlformats-officedocument.spreadsheetml.worksheet+xml"/>
  <Override PartName="/xl/worksheets/sheet59.xml" ContentType="application/vnd.openxmlformats-officedocument.spreadsheetml.worksheet+xml"/>
  <Override PartName="/xl/worksheets/sheet4.xml" ContentType="application/vnd.openxmlformats-officedocument.spreadsheetml.worksheet+xml"/>
  <Override PartName="/xl/worksheets/sheet15.xml" ContentType="application/vnd.openxmlformats-officedocument.spreadsheetml.worksheet+xml"/>
  <Override PartName="/xl/worksheets/sheet48.xml" ContentType="application/vnd.openxmlformats-officedocument.spreadsheetml.worksheet+xml"/>
  <Override PartName="/xl/worksheets/sheet58.xml" ContentType="application/vnd.openxmlformats-officedocument.spreadsheetml.worksheet+xml"/>
  <Override PartName="/xl/worksheets/sheet5.xml" ContentType="application/vnd.openxmlformats-officedocument.spreadsheetml.worksheet+xml"/>
  <Override PartName="/xl/worksheets/sheet14.xml" ContentType="application/vnd.openxmlformats-officedocument.spreadsheetml.worksheet+xml"/>
  <Override PartName="/xl/worksheets/sheet4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7.xml" ContentType="application/vnd.openxmlformats-officedocument.spreadsheetml.worksheet+xml"/>
  <Override PartName="/xl/worksheets/sheet61.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62.xml" ContentType="application/vnd.openxmlformats-officedocument.spreadsheetml.worksheet+xml"/>
  <Override PartName="/xl/worksheets/sheet54.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64.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63.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Compatibility="false"/>
  <workbookProtection/>
  <bookViews>
    <workbookView showHorizontalScroll="true" showVerticalScroll="true" showSheetTabs="true" xWindow="0" yWindow="0" windowWidth="16384" windowHeight="8192" tabRatio="500" firstSheet="7" activeTab="8"/>
  </bookViews>
  <sheets>
    <sheet name="加算様式２（医療院＋療養SS）" sheetId="1" state="hidden" r:id="rId3"/>
    <sheet name="加算様式２（老健＋療養SS）" sheetId="2" state="hidden" r:id="rId4"/>
    <sheet name="【R6.5月まで】加算様式２（GH）" sheetId="3" state="hidden" r:id="rId5"/>
    <sheet name="【R6.5月まで】加算様式２（地密特定）" sheetId="4" state="hidden" r:id="rId6"/>
    <sheet name="【R6.5月まで】加算様式２（特定）" sheetId="5" state="hidden" r:id="rId7"/>
    <sheet name="【R6.5月まで】加算様式２（SS）" sheetId="6" state="hidden" r:id="rId8"/>
    <sheet name="【R6.5月まで】加算様式２（特養）" sheetId="7" state="hidden" r:id="rId9"/>
    <sheet name="チェック表" sheetId="8" state="visible" r:id="rId10"/>
    <sheet name="届出書 別紙3－2" sheetId="9" state="visible" r:id="rId11"/>
    <sheet name="別紙1-3" sheetId="10" state="visible" r:id="rId12"/>
    <sheet name="別紙1-3 (R8.6.1～)" sheetId="11" state="visible" r:id="rId13"/>
    <sheet name="備考1-3" sheetId="12" state="visible" r:id="rId14"/>
    <sheet name="【結合済】別紙１－２" sheetId="13" state="hidden" r:id="rId15"/>
    <sheet name="【結合済】備考（1－2）" sheetId="14" state="hidden" r:id="rId16"/>
    <sheet name="【結合済】別紙１－３" sheetId="15" state="hidden" r:id="rId17"/>
    <sheet name="【結合済】備考（1－3）" sheetId="16" state="hidden" r:id="rId18"/>
    <sheet name="別紙４" sheetId="17" state="hidden" r:id="rId19"/>
    <sheet name="別紙５" sheetId="18" state="hidden" r:id="rId20"/>
    <sheet name="別紙5－2" sheetId="19" state="visible" r:id="rId21"/>
    <sheet name="別紙" sheetId="20" state="hidden" r:id="rId22"/>
    <sheet name="別紙７" sheetId="21" state="visible" r:id="rId23"/>
    <sheet name="別紙７－２" sheetId="22" state="visible" r:id="rId24"/>
    <sheet name="別紙７－３" sheetId="23" state="visible" r:id="rId25"/>
    <sheet name="別紙11" sheetId="24" state="hidden" r:id="rId26"/>
    <sheet name="別紙12－2" sheetId="25" state="visible" r:id="rId27"/>
    <sheet name="別紙13" sheetId="26" state="hidden" r:id="rId28"/>
    <sheet name="別紙14－4" sheetId="27" state="visible" r:id="rId29"/>
    <sheet name="別紙14－6" sheetId="28" state="hidden" r:id="rId30"/>
    <sheet name="別紙21" sheetId="29" state="hidden" r:id="rId31"/>
    <sheet name="別紙25" sheetId="30" state="hidden" r:id="rId32"/>
    <sheet name="別紙25－2" sheetId="31" state="visible" r:id="rId33"/>
    <sheet name="別紙26" sheetId="32" state="hidden" r:id="rId34"/>
    <sheet name="別紙27" sheetId="33" state="visible" r:id="rId35"/>
    <sheet name="別紙28" sheetId="34" state="visible" r:id="rId36"/>
    <sheet name="別紙29" sheetId="35" state="hidden" r:id="rId37"/>
    <sheet name="別紙29－2" sheetId="36" state="hidden" r:id="rId38"/>
    <sheet name="別紙29－3" sheetId="37" state="hidden" r:id="rId39"/>
    <sheet name="別紙30" sheetId="38" state="hidden" r:id="rId40"/>
    <sheet name="別紙30－2" sheetId="39" state="hidden" r:id="rId41"/>
    <sheet name="別紙31" sheetId="40" state="hidden" r:id="rId42"/>
    <sheet name="別紙32" sheetId="41" state="hidden" r:id="rId43"/>
    <sheet name="別紙32－2" sheetId="42" state="hidden" r:id="rId44"/>
    <sheet name="別紙33" sheetId="43" state="hidden" r:id="rId45"/>
    <sheet name="別紙34" sheetId="44" state="visible" r:id="rId46"/>
    <sheet name="別紙34－2" sheetId="45" state="hidden" r:id="rId47"/>
    <sheet name="別紙35" sheetId="46" state="visible" r:id="rId48"/>
    <sheet name="別紙37" sheetId="47" state="visible" r:id="rId49"/>
    <sheet name="別紙37－2" sheetId="48" state="visible" r:id="rId50"/>
    <sheet name="別紙38" sheetId="49" state="visible" r:id="rId51"/>
    <sheet name="別紙39" sheetId="50" state="visible" r:id="rId52"/>
    <sheet name="別紙40" sheetId="51" state="visible" r:id="rId53"/>
    <sheet name="別紙41" sheetId="52" state="visible" r:id="rId54"/>
    <sheet name="別紙46" sheetId="53" state="hidden" r:id="rId55"/>
    <sheet name="別紙47" sheetId="54" state="hidden" r:id="rId56"/>
    <sheet name="別紙48" sheetId="55" state="hidden" r:id="rId57"/>
    <sheet name="別紙48－2" sheetId="56" state="hidden" r:id="rId58"/>
    <sheet name="参考様式2-1" sheetId="57" state="visible" r:id="rId59"/>
    <sheet name="参考様式３" sheetId="58" state="visible" r:id="rId60"/>
    <sheet name="参考様式４" sheetId="59" state="visible" r:id="rId61"/>
    <sheet name="参考様式32" sheetId="60" state="hidden" r:id="rId62"/>
    <sheet name="参考様式５" sheetId="61" state="visible" r:id="rId63"/>
    <sheet name="参考様式６" sheetId="62" state="visible" r:id="rId64"/>
    <sheet name="参考様式７" sheetId="63" state="visible" r:id="rId65"/>
    <sheet name="参考様式９" sheetId="64" state="visible" r:id="rId66"/>
    <sheet name="参考様式10" sheetId="65" state="visible" r:id="rId67"/>
    <sheet name="参考様式11" sheetId="66" state="visible" r:id="rId68"/>
    <sheet name="【記載例】（ユニット型）" sheetId="67" state="visible" r:id="rId69"/>
    <sheet name="【記載例】シフト記号表（勤務時間帯）" sheetId="68" state="visible" r:id="rId70"/>
    <sheet name="（従来型）" sheetId="69" state="visible" r:id="rId71"/>
    <sheet name="（ユニット型）" sheetId="70" state="visible" r:id="rId72"/>
    <sheet name="シフト記号表（従来型・ユニット型共通）" sheetId="71" state="visible" r:id="rId73"/>
    <sheet name="（従来型）記入方法" sheetId="72" state="visible" r:id="rId74"/>
    <sheet name="（ユニット型）記入方法" sheetId="73" state="visible" r:id="rId75"/>
    <sheet name="プルダウン・リスト（従来型・ユニット型共通）" sheetId="74" state="visible" r:id="rId76"/>
    <sheet name="参考様式12" sheetId="75" state="hidden" r:id="rId77"/>
    <sheet name="参考様式14" sheetId="76" state="hidden" r:id="rId78"/>
    <sheet name="参考様式15（短期）" sheetId="77" state="hidden" r:id="rId79"/>
    <sheet name="参考様式15（入院体制）" sheetId="78" state="hidden" r:id="rId80"/>
  </sheets>
  <definedNames>
    <definedName function="false" hidden="false" localSheetId="69" name="_xlnm.Print_Area" vbProcedure="false">'（ユニット型）'!$A$1:$BN$237</definedName>
    <definedName function="false" hidden="false" localSheetId="69" name="_xlnm.Print_Titles" vbProcedure="false">'（ユニット型）'!$1:$16</definedName>
    <definedName function="false" hidden="false" localSheetId="72" name="_xlnm.Print_Area" vbProcedure="false">'（ユニット型）記入方法'!$A$1:$Q$93</definedName>
    <definedName function="false" hidden="false" localSheetId="68" name="_xlnm.Print_Area" vbProcedure="false">'（従来型）'!$A$1:$BJ$237</definedName>
    <definedName function="false" hidden="false" localSheetId="68" name="_xlnm.Print_Titles" vbProcedure="false">'（従来型）'!$1:$16</definedName>
    <definedName function="false" hidden="false" localSheetId="71" name="_xlnm.Print_Area" vbProcedure="false">'（従来型）記入方法'!$A$1:$Q$83</definedName>
    <definedName function="false" hidden="false" localSheetId="2" name="_xlnm.Print_Area" vbProcedure="false">'【R6.5月まで】加算様式２（GH）'!$A$1:$H$79</definedName>
    <definedName function="false" hidden="false" localSheetId="2" name="_xlnm.Print_Titles" vbProcedure="false">'【R6.5月まで】加算様式２（GH）'!$12:$12</definedName>
    <definedName function="false" hidden="false" localSheetId="5" name="_xlnm.Print_Area" vbProcedure="false">'【R6.5月まで】加算様式２（SS）'!$A$1:$H$94</definedName>
    <definedName function="false" hidden="false" localSheetId="5" name="_xlnm.Print_Titles" vbProcedure="false">'【R6.5月まで】加算様式２（SS）'!$17:$17</definedName>
    <definedName function="false" hidden="false" localSheetId="3" name="_xlnm.Print_Area" vbProcedure="false">'【R6.5月まで】加算様式２（地密特定）'!$A$1:$H$82</definedName>
    <definedName function="false" hidden="false" localSheetId="3" name="_xlnm.Print_Titles" vbProcedure="false">'【R6.5月まで】加算様式２（地密特定）'!$12:$12</definedName>
    <definedName function="false" hidden="false" localSheetId="4" name="_xlnm.Print_Area" vbProcedure="false">'【R6.5月まで】加算様式２（特定）'!$A$1:$H$91</definedName>
    <definedName function="false" hidden="false" localSheetId="4" name="_xlnm.Print_Titles" vbProcedure="false">'【R6.5月まで】加算様式２（特定）'!$12:$12</definedName>
    <definedName function="false" hidden="false" localSheetId="6" name="_xlnm.Print_Area" vbProcedure="false">'【R6.5月まで】加算様式２（特養）'!$A$1:$H$126</definedName>
    <definedName function="false" hidden="false" localSheetId="6" name="_xlnm.Print_Titles" vbProcedure="false">'【R6.5月まで】加算様式２（特養）'!$12:$12</definedName>
    <definedName function="false" hidden="false" localSheetId="66" name="_xlnm.Print_Area" vbProcedure="false">'【記載例】（ユニット型）'!$A$1:$BN$97</definedName>
    <definedName function="false" hidden="false" localSheetId="66" name="_xlnm.Print_Titles" vbProcedure="false">'【記載例】（ユニット型）'!$1:$16</definedName>
    <definedName function="false" hidden="false" localSheetId="67" name="_xlnm.Print_Area" vbProcedure="false">'【記載例】シフト記号表（勤務時間帯）'!$B$1:$N$52</definedName>
    <definedName function="false" hidden="false" localSheetId="13" name="_xlnm.Print_Area" vbProcedure="false">'【結合済】備考（1－2）'!$A$1:$M$48</definedName>
    <definedName function="false" hidden="false" localSheetId="15" name="_xlnm.Print_Area" vbProcedure="false">'【結合済】備考（1－3）'!$A$1:$G$44</definedName>
    <definedName function="false" hidden="false" localSheetId="14" name="_xlnm.Print_Area" vbProcedure="false">'【結合済】別紙１－３'!$A$1:$AF$463</definedName>
    <definedName function="false" hidden="false" localSheetId="70" name="_xlnm.Print_Area" vbProcedure="false">'シフト記号表（従来型・ユニット型共通）'!$B$1:$N$54</definedName>
    <definedName function="false" hidden="false" localSheetId="7" name="_xlnm.Print_Area" vbProcedure="false">チェック表!$A$1:$H$120</definedName>
    <definedName function="false" hidden="false" localSheetId="7" name="_xlnm.Print_Titles" vbProcedure="false">チェック表!$7:$7</definedName>
    <definedName function="false" hidden="false" localSheetId="0" name="_xlnm.Print_Area" vbProcedure="false">'加算様式２（医療院＋療養SS）'!$A$1:$J$113</definedName>
    <definedName function="false" hidden="false" localSheetId="0" name="_xlnm.Print_Titles" vbProcedure="false">'加算様式２（医療院＋療養SS）'!$21:$21</definedName>
    <definedName function="false" hidden="false" localSheetId="1" name="_xlnm.Print_Area" vbProcedure="false">'加算様式２（老健＋療養SS）'!$A$1:$J$120</definedName>
    <definedName function="false" hidden="false" localSheetId="1" name="_xlnm.Print_Titles" vbProcedure="false">'加算様式２（老健＋療養SS）'!$21:$21</definedName>
    <definedName function="false" hidden="false" localSheetId="64" name="_xlnm.Print_Area" vbProcedure="false">参考様式10!$A$1:$U$23</definedName>
    <definedName function="false" hidden="false" localSheetId="65" name="_xlnm.Print_Area" vbProcedure="false">参考様式11!$A$1:$U$25</definedName>
    <definedName function="false" hidden="false" localSheetId="74" name="_xlnm.Print_Area" vbProcedure="false">参考様式12!$A$1:$AC$25</definedName>
    <definedName function="false" hidden="false" localSheetId="75" name="_xlnm.Print_Area" vbProcedure="false">参考様式14!$A$1:$V$42</definedName>
    <definedName function="false" hidden="false" localSheetId="76" name="_xlnm.Print_Area" vbProcedure="false">'参考様式15（短期）'!$A$1:$V$37</definedName>
    <definedName function="false" hidden="false" localSheetId="77" name="_xlnm.Print_Area" vbProcedure="false">'参考様式15（入院体制）'!$A$1:$V$37</definedName>
    <definedName function="false" hidden="false" localSheetId="56" name="_xlnm.Print_Area" vbProcedure="false">'参考様式2-1'!$A$1:$S$63</definedName>
    <definedName function="false" hidden="false" localSheetId="57" name="_xlnm.Print_Area" vbProcedure="false">参考様式３!$A$1:$Z$67</definedName>
    <definedName function="false" hidden="false" localSheetId="58" name="_xlnm.Print_Area" vbProcedure="false">参考様式４!$A$1:$V$23</definedName>
    <definedName function="false" hidden="false" localSheetId="60" name="_xlnm.Print_Area" vbProcedure="false">参考様式５!$A$1:$Y$51</definedName>
    <definedName function="false" hidden="false" localSheetId="61" name="_xlnm.Print_Area" vbProcedure="false">参考様式６!$A$1:$M$52</definedName>
    <definedName function="false" hidden="false" localSheetId="63" name="_xlnm.Print_Area" vbProcedure="false">参考様式９!$A$1:$U$24</definedName>
    <definedName function="false" hidden="false" localSheetId="8" name="_xlnm.Print_Area" vbProcedure="false">'届出書 別紙3－2'!$A$1:$AO$83</definedName>
    <definedName function="false" hidden="false" localSheetId="11" name="_xlnm.Print_Area" vbProcedure="false">'備考1-3'!$A$1:$I$44</definedName>
    <definedName function="false" hidden="false" localSheetId="19" name="_xlnm.Print_Area" vbProcedure="false">別紙!$A$1:$AB$38</definedName>
    <definedName function="false" hidden="false" localSheetId="9" name="_xlnm.Print_Area" vbProcedure="false">'別紙1-3'!$A$1:$AF$57</definedName>
    <definedName function="false" hidden="false" localSheetId="10" name="_xlnm.Print_Area" vbProcedure="false">'別紙1-3 (R8.6.1～)'!$A$1:$AF$54</definedName>
    <definedName function="false" hidden="false" localSheetId="23" name="_xlnm.Print_Area" vbProcedure="false">別紙11!$A$1:$AA$61</definedName>
    <definedName function="false" hidden="false" localSheetId="24" name="_xlnm.Print_Area" vbProcedure="false">'別紙12－2'!$A$1:$AF$70</definedName>
    <definedName function="false" hidden="false" localSheetId="25" name="_xlnm.Print_Area" vbProcedure="false">別紙13!$A$1:$Y$38</definedName>
    <definedName function="false" hidden="false" localSheetId="26" name="_xlnm.Print_Area" vbProcedure="false">'別紙14－4'!$A$1:$AF$60</definedName>
    <definedName function="false" hidden="false" localSheetId="27" name="_xlnm.Print_Area" vbProcedure="false">'別紙14－6'!$A$1:$AD$58</definedName>
    <definedName function="false" hidden="false" localSheetId="28" name="_xlnm.Print_Area" vbProcedure="false">別紙21!$A$1:$Y$30</definedName>
    <definedName function="false" hidden="false" localSheetId="29" name="_xlnm.Print_Area" vbProcedure="false">別紙25!$A$1:$Z$46</definedName>
    <definedName function="false" hidden="false" localSheetId="30" name="_xlnm.Print_Area" vbProcedure="false">'別紙25－2'!$A$1:$Z$37</definedName>
    <definedName function="false" hidden="false" localSheetId="31" name="_xlnm.Print_Area" vbProcedure="false">別紙26!$A$1:$Y$23</definedName>
    <definedName function="false" hidden="false" localSheetId="32" name="_xlnm.Print_Area" vbProcedure="false">別紙27!$A$1:$AD$69</definedName>
    <definedName function="false" hidden="false" localSheetId="33" name="_xlnm.Print_Area" vbProcedure="false">別紙28!$A$1:$AB$74</definedName>
    <definedName function="false" hidden="false" localSheetId="34" name="_xlnm.Print_Area" vbProcedure="false">別紙29!$A$1:$AF$107</definedName>
    <definedName function="false" hidden="false" localSheetId="35" name="_xlnm.Print_Area" vbProcedure="false">'別紙29－2'!$A$1:$AF$108</definedName>
    <definedName function="false" hidden="false" localSheetId="36" name="_xlnm.Print_Area" vbProcedure="false">'別紙29－3'!$A$1:$AH$41</definedName>
    <definedName function="false" hidden="false" localSheetId="37" name="_xlnm.Print_Area" vbProcedure="false">別紙30!$A$1:$AF$54</definedName>
    <definedName function="false" hidden="false" localSheetId="38" name="_xlnm.Print_Area" vbProcedure="false">'別紙30－2'!$A$1:$AF$45</definedName>
    <definedName function="false" hidden="false" localSheetId="39" name="_xlnm.Print_Area" vbProcedure="false">別紙31!$A$1:$AD$66</definedName>
    <definedName function="false" hidden="false" localSheetId="40" name="_xlnm.Print_Area" vbProcedure="false">別紙32!$A$1:$AG$51</definedName>
    <definedName function="false" hidden="false" localSheetId="41" name="_xlnm.Print_Area" vbProcedure="false">'別紙32－2'!$A$1:$AG$70</definedName>
    <definedName function="false" hidden="false" localSheetId="42" name="_xlnm.Print_Area" vbProcedure="false">別紙33!$A$1:$AA$39</definedName>
    <definedName function="false" hidden="false" localSheetId="43" name="_xlnm.Print_Area" vbProcedure="false">別紙34!$A$1:$AA$35</definedName>
    <definedName function="false" hidden="false" localSheetId="44" name="_xlnm.Print_Area" vbProcedure="false">'別紙34－2'!$A$1:$AA$33</definedName>
    <definedName function="false" hidden="false" localSheetId="45" name="_xlnm.Print_Area" vbProcedure="false">別紙35!$A$1:$AI$52</definedName>
    <definedName function="false" hidden="false" localSheetId="46" name="_xlnm.Print_Area" vbProcedure="false">別紙37!$A$1:$AC$25</definedName>
    <definedName function="false" hidden="false" localSheetId="47" name="_xlnm.Print_Area" vbProcedure="false">'別紙37－2'!$A$1:$AH$45</definedName>
    <definedName function="false" hidden="false" localSheetId="48" name="_xlnm.Print_Area" vbProcedure="false">別紙38!$A$1:$Y$46</definedName>
    <definedName function="false" hidden="false" localSheetId="49" name="_xlnm.Print_Area" vbProcedure="false">別紙39!$A$1:$Z$31</definedName>
    <definedName function="false" hidden="false" localSheetId="16" name="_xlnm.Print_Area" vbProcedure="false">別紙４!$A$1:$AC$36</definedName>
    <definedName function="false" hidden="false" localSheetId="51" name="_xlnm.Print_Area" vbProcedure="false">別紙41!$A$1:$AC$37</definedName>
    <definedName function="false" hidden="false" localSheetId="52" name="_xlnm.Print_Area" vbProcedure="false">別紙46!$A$1:$AA$54</definedName>
    <definedName function="false" hidden="false" localSheetId="53" name="_xlnm.Print_Area" vbProcedure="false">別紙47!$A$1:$Y$26</definedName>
    <definedName function="false" hidden="false" localSheetId="54" name="_xlnm.Print_Area" vbProcedure="false">別紙48!$A$1:$Y$36</definedName>
    <definedName function="false" hidden="false" localSheetId="55" name="_xlnm.Print_Area" vbProcedure="false">'別紙48－2'!$A$1:$Y$30</definedName>
    <definedName function="false" hidden="false" localSheetId="17" name="_xlnm.Print_Area" vbProcedure="false">別紙５!$A$1:$AF$50</definedName>
    <definedName function="false" hidden="false" localSheetId="18" name="_xlnm.Print_Area" vbProcedure="false">'別紙5－2'!$A$1:$AF$60</definedName>
    <definedName function="false" hidden="false" localSheetId="20" name="_xlnm.Print_Area" vbProcedure="false">別紙７!$A$1:$AI$61</definedName>
    <definedName function="false" hidden="false" localSheetId="21" name="_xlnm.Print_Area" vbProcedure="false">'別紙７－２'!$A$1:$S$85</definedName>
    <definedName function="false" hidden="false" localSheetId="22" name="_xlnm.Print_Area" vbProcedure="false">'別紙７－３'!$A$1:$AD$43</definedName>
    <definedName function="false" hidden="false" name="【記載例】シフト記号表" vbProcedure="false">'【記載例】シフト記号表（勤務時間帯）'!$C$6:$C$47</definedName>
    <definedName function="false" hidden="false" name="あ" vbProcedure="false">#REF!</definedName>
    <definedName function="false" hidden="false" name="だだ" vbProcedure="false">#REF!</definedName>
    <definedName function="false" hidden="false" name="っっっっｌ" vbProcedure="false">#REF!</definedName>
    <definedName function="false" hidden="false" name="っっｋ" vbProcedure="false">#REF!</definedName>
    <definedName function="false" hidden="false" name="サービス名" vbProcedure="false">#REF!</definedName>
    <definedName function="false" hidden="false" name="サービス名称" vbProcedure="false">#REF!</definedName>
    <definedName function="false" hidden="false" name="シフト記号表" vbProcedure="false">'シフト記号表（従来型・ユニット型共通）'!$C$6:$C$47</definedName>
    <definedName function="false" hidden="false" name="介護支援専門員" vbProcedure="false">'プルダウン・リスト（従来型・ユニット型共通）'!$J$22:$J$31</definedName>
    <definedName function="false" hidden="false" name="介護職員" vbProcedure="false">'プルダウン・リスト（従来型・ユニット型共通）'!$G$22:$G$31</definedName>
    <definedName function="false" hidden="false" name="医師" vbProcedure="false">'プルダウン・リスト（従来型・ユニット型共通）'!$D$22:$D$31</definedName>
    <definedName function="false" hidden="false" name="栄養士" vbProcedure="false">'プルダウン・リスト（従来型・ユニット型共通）'!$H$22:$H$31</definedName>
    <definedName function="false" hidden="false" name="機能訓練指導員" vbProcedure="false">'プルダウン・リスト（従来型・ユニット型共通）'!$I$22:$I$31</definedName>
    <definedName function="false" hidden="false" name="生活相談員" vbProcedure="false">'プルダウン・リスト（従来型・ユニット型共通）'!$E$22:$E$31</definedName>
    <definedName function="false" hidden="false" name="看護職員" vbProcedure="false">'プルダウン・リスト（従来型・ユニット型共通）'!$F$22:$F$31</definedName>
    <definedName function="false" hidden="false" name="確認" vbProcedure="false">#REF!</definedName>
    <definedName function="false" hidden="false" name="管理者" vbProcedure="false">'プルダウン・リスト（従来型・ユニット型共通）'!$C$22:$C$31</definedName>
    <definedName function="false" hidden="false" name="職種" vbProcedure="false">'プルダウン・リスト（従来型・ユニット型共通）'!$C$21:$L$21</definedName>
    <definedName function="false" hidden="false" name="ｋ" vbProcedure="false">#REF!</definedName>
    <definedName function="false" hidden="false" localSheetId="8" name="だだ" vbProcedure="false">#REF!</definedName>
    <definedName function="false" hidden="false" localSheetId="8" name="サービス名" vbProcedure="false">#REF!</definedName>
    <definedName function="false" hidden="false" localSheetId="8" name="サービス名称" vbProcedure="false">#REF!</definedName>
    <definedName function="false" hidden="false" localSheetId="8" name="ｋ" vbProcedure="false">#REF!</definedName>
    <definedName function="false" hidden="false" localSheetId="9" name="だだ" vbProcedure="false">#REF!</definedName>
    <definedName function="false" hidden="false" localSheetId="9" name="サービス名" vbProcedure="false">#REF!</definedName>
    <definedName function="false" hidden="false" localSheetId="9" name="サービス名称" vbProcedure="false">#REF!</definedName>
    <definedName function="false" hidden="false" localSheetId="9" name="ｋ" vbProcedure="false">#REF!</definedName>
    <definedName function="false" hidden="false" localSheetId="10" name="だだ" vbProcedure="false">#REF!</definedName>
    <definedName function="false" hidden="false" localSheetId="10" name="サービス名" vbProcedure="false">#REF!</definedName>
    <definedName function="false" hidden="false" localSheetId="10" name="サービス名称" vbProcedure="false">#REF!</definedName>
    <definedName function="false" hidden="false" localSheetId="10" name="ｋ" vbProcedure="false">#REF!</definedName>
    <definedName function="false" hidden="false" localSheetId="11" name="だだ" vbProcedure="false">#N/A</definedName>
    <definedName function="false" hidden="false" localSheetId="11" name="っっっっｌ" vbProcedure="false">#N/A</definedName>
    <definedName function="false" hidden="false" localSheetId="11" name="っっｋ" vbProcedure="false">#N/A</definedName>
    <definedName function="false" hidden="false" localSheetId="11" name="サービス名" vbProcedure="false">#N/A</definedName>
    <definedName function="false" hidden="false" localSheetId="11" name="サービス名称" vbProcedure="false">#N/A</definedName>
    <definedName function="false" hidden="false" localSheetId="11" name="確認" vbProcedure="false">#N/A</definedName>
    <definedName function="false" hidden="false" localSheetId="11" name="ｋ" vbProcedure="false">#N/A</definedName>
    <definedName function="false" hidden="false" localSheetId="12" name="_xlnm.Print_Area" vbProcedure="false">#N/A</definedName>
    <definedName function="false" hidden="false" localSheetId="60" name="あ" vbProcedure="false">#REF!</definedName>
    <definedName function="false" hidden="false" localSheetId="70" name="【記載例】シフト記号" vbProcedure="false">'シフト記号表（従来型・ユニット型共通）'!$C$6:$C$47</definedName>
    <definedName function="false" hidden="false" localSheetId="70" name="【記載例】シフト記号表" vbProcedure="false">'シフト記号表（従来型・ユニット型共通）'!$C$6:$C$47</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<sst xmlns="http://schemas.openxmlformats.org/spreadsheetml/2006/main" count="16799" uniqueCount="2490">
  <si>
    <t xml:space="preserve">介護給付費算定に係る体制等に関する届出書・変更届出書　チェック表
（介護医療院）
（介護医療院：短期入所療養介護・介護予防短期入所療養介護）</t>
  </si>
  <si>
    <t xml:space="preserve">担当者名</t>
  </si>
  <si>
    <t xml:space="preserve">連絡先（TEL）</t>
  </si>
  <si>
    <t xml:space="preserve">※　加算が算定されなくなる場合、欠員が解消される場合等についても同様に届け出てください。</t>
  </si>
  <si>
    <t xml:space="preserve">※　（介護予防）通所リハビリテーションに係る届出は、（介護予防）通所リハビリテーション事業所用の様式を使用してください。</t>
  </si>
  <si>
    <t xml:space="preserve">※　（介護予防）訪問リハビリテーションに係る届出は、（介護予防）訪問リハビリテーション事業所用の様式を使用してください。</t>
  </si>
  <si>
    <t xml:space="preserve">※　別紙1-1及び別紙1-2のうち、「55 介護医療院」「2A 短期入所療養介護」「2B 介護予防短期入所療養介護」のうち、</t>
  </si>
  <si>
    <t xml:space="preserve">　施設等の区分が該当しない部分については提出を省略して差し支えありません（「55」「2A」「2B」が１種類ずつ表示されていれば可）</t>
  </si>
  <si>
    <t xml:space="preserve">※　①を除き従業者の勤務体制及び勤務形態一覧表＜別紙７＞又はこれに準じた勤務割表等は、</t>
  </si>
  <si>
    <t xml:space="preserve">介護医療院及び併設する（介護予防）短期入所療養介護事業所のすべての従業者を記載してください。</t>
  </si>
  <si>
    <r>
      <rPr>
        <sz val="9"/>
        <rFont val="ＭＳ Ｐ明朝"/>
        <family val="1"/>
        <charset val="128"/>
      </rPr>
      <t xml:space="preserve">※　①の別紙７又はこれに準じた勤務割表等は、添付資料の欄のとおり、通所リハビリテーション事業所</t>
    </r>
    <r>
      <rPr>
        <sz val="9"/>
        <color rgb="FFFF0000"/>
        <rFont val="ＭＳ Ｐ明朝"/>
        <family val="1"/>
        <charset val="128"/>
      </rPr>
      <t xml:space="preserve">及び訪問リハビリテーション事業所</t>
    </r>
  </si>
  <si>
    <t xml:space="preserve">も含む全従業者が対象です。</t>
  </si>
  <si>
    <t xml:space="preserve">※　「従業者の勤務の体制及び勤務形態一覧表（別紙７）又はこれに準じた勤務割表等」については、</t>
  </si>
  <si>
    <t xml:space="preserve">　指定申請等に使用した（標準様式１）で作成したものも対象です。</t>
  </si>
  <si>
    <t xml:space="preserve">※　厚労省様式（「別紙○」の名称のもの）については、記載の注意事項を確認し正しい方法で使用してください。
</t>
  </si>
  <si>
    <t xml:space="preserve">※　参考様式は、算定要件を満たす内容を証するものであれば任意様式で提出しても差し支えありませんが、</t>
  </si>
  <si>
    <t xml:space="preserve">　届け出後も同じ様式を継続して使用し、算定要件を毎月確認及び記録してください。</t>
  </si>
  <si>
    <t xml:space="preserve">※　介護医療院又は（介護予防）短期入所療養介護における届出事項で、重複する添付資料は提出不要です。</t>
  </si>
  <si>
    <t xml:space="preserve">算定・届出対象</t>
  </si>
  <si>
    <t xml:space="preserve">届出事項</t>
  </si>
  <si>
    <t xml:space="preserve">開設</t>
  </si>
  <si>
    <t xml:space="preserve">加算
追加
・
加算
削除</t>
  </si>
  <si>
    <t xml:space="preserve">本体
医療院</t>
  </si>
  <si>
    <t xml:space="preserve">併設
療養SS</t>
  </si>
  <si>
    <t xml:space="preserve">添　付　書　類</t>
  </si>
  <si>
    <t xml:space="preserve">備　　考</t>
  </si>
  <si>
    <t xml:space="preserve">共　通　事　項
（必ず必要な書類）</t>
  </si>
  <si>
    <t xml:space="preserve">□</t>
  </si>
  <si>
    <t xml:space="preserve">○ （共通）</t>
  </si>
  <si>
    <t xml:space="preserve">・</t>
  </si>
  <si>
    <r>
      <rPr>
        <sz val="9"/>
        <rFont val="ＭＳ Ｐ明朝"/>
        <family val="1"/>
        <charset val="128"/>
      </rPr>
      <t xml:space="preserve">介護給付費算定に係る体制等に関する届出書・変更届出書</t>
    </r>
    <r>
      <rPr>
        <sz val="9"/>
        <color rgb="FFFF0000"/>
        <rFont val="ＭＳ Ｐ明朝"/>
        <family val="1"/>
        <charset val="128"/>
      </rPr>
      <t xml:space="preserve">＜加算様式１＞</t>
    </r>
  </si>
  <si>
    <t xml:space="preserve">○  （共通）</t>
  </si>
  <si>
    <r>
      <rPr>
        <sz val="9"/>
        <rFont val="ＭＳ Ｐ明朝"/>
        <family val="1"/>
        <charset val="128"/>
      </rPr>
      <t xml:space="preserve">本チェック表</t>
    </r>
    <r>
      <rPr>
        <sz val="9"/>
        <color rgb="FFFF0000"/>
        <rFont val="ＭＳ Ｐ明朝"/>
        <family val="1"/>
        <charset val="128"/>
      </rPr>
      <t xml:space="preserve">＜加算様式２＞</t>
    </r>
  </si>
  <si>
    <t xml:space="preserve">自主点検したもの（チェック済）を提出すること。</t>
  </si>
  <si>
    <r>
      <rPr>
        <sz val="9"/>
        <rFont val="ＭＳ Ｐ明朝"/>
        <family val="1"/>
        <charset val="128"/>
      </rPr>
      <t xml:space="preserve">介護給付費算定に係る体制等状況一覧表</t>
    </r>
    <r>
      <rPr>
        <sz val="9"/>
        <color rgb="FFFF0000"/>
        <rFont val="ＭＳ Ｐ明朝"/>
        <family val="1"/>
        <charset val="128"/>
      </rPr>
      <t xml:space="preserve">＜別紙1-1,1-2＞</t>
    </r>
  </si>
  <si>
    <t xml:space="preserve">別シートの「備考（1-1）(1-2)」も必ず確認すること。</t>
  </si>
  <si>
    <t xml:space="preserve">○</t>
  </si>
  <si>
    <t xml:space="preserve">運営規程</t>
  </si>
  <si>
    <t xml:space="preserve">介護給付費算定に係る体制等に関する変更に伴い，改正したもの。介護の内容・利用料金の変更等について記載が必要。</t>
  </si>
  <si>
    <t xml:space="preserve">※</t>
  </si>
  <si>
    <t xml:space="preserve">変更後の運営規程又は新旧対照表</t>
  </si>
  <si>
    <t xml:space="preserve">LIFEへの登録</t>
  </si>
  <si>
    <t xml:space="preserve">別紙１(届)の変更内容欄にLIFE登録日を記入すること。</t>
  </si>
  <si>
    <t xml:space="preserve">施設等の区分・
人員配置区分</t>
  </si>
  <si>
    <r>
      <rPr>
        <sz val="9"/>
        <rFont val="ＭＳ Ｐ明朝"/>
        <family val="1"/>
        <charset val="128"/>
      </rPr>
      <t xml:space="preserve">介護医療院の基本施設サービス費に係る届出
＜Ⅰ型：別紙</t>
    </r>
    <r>
      <rPr>
        <sz val="9"/>
        <color rgb="FFFF0000"/>
        <rFont val="ＭＳ Ｐ明朝"/>
        <family val="1"/>
        <charset val="128"/>
      </rPr>
      <t xml:space="preserve">30</t>
    </r>
    <r>
      <rPr>
        <sz val="9"/>
        <rFont val="ＭＳ Ｐ明朝"/>
        <family val="1"/>
        <charset val="128"/>
      </rPr>
      <t xml:space="preserve">，Ⅱ型：別紙</t>
    </r>
    <r>
      <rPr>
        <sz val="9"/>
        <color rgb="FFFF0000"/>
        <rFont val="ＭＳ Ｐ明朝"/>
        <family val="1"/>
        <charset val="128"/>
      </rPr>
      <t xml:space="preserve">30-2</t>
    </r>
    <r>
      <rPr>
        <sz val="9"/>
        <rFont val="ＭＳ Ｐ明朝"/>
        <family val="1"/>
        <charset val="128"/>
      </rPr>
      <t xml:space="preserve">＞</t>
    </r>
  </si>
  <si>
    <t xml:space="preserve">従業者の勤務の体制及び勤務形態一覧表＜別紙７＞又はこれに準じた勤務割表等</t>
  </si>
  <si>
    <t xml:space="preserve">看護職員、介護職員の配置状況がわかるもの。</t>
  </si>
  <si>
    <t xml:space="preserve">夜間勤務条件基準</t>
  </si>
  <si>
    <t xml:space="preserve">理由書</t>
  </si>
  <si>
    <t xml:space="preserve">任意の様式で可。</t>
  </si>
  <si>
    <t xml:space="preserve">職員の欠員による減算の状況</t>
  </si>
  <si>
    <t xml:space="preserve">①</t>
  </si>
  <si>
    <t xml:space="preserve">医師、看護職員、介護職員、理学療法士療法士・作業療法士・言語聴覚士、介護支援専門員の配置状況がわかるもの（欠員となり解消された職種のみで可）</t>
  </si>
  <si>
    <t xml:space="preserve">※全従業員（通所ﾘﾊ・訪問ﾘﾊ含む。）の勤務体制表を提出すること。
※看護職員、介護職員分は、入所と通所リハ・訪問リハ分を別様とすること。それ以外の職種については、通所リハ・訪問リハにおける勤務時間も含めて記載すること。
※兼務者はそれぞれに分けて記載すること。</t>
  </si>
  <si>
    <t xml:space="preserve">組織体制図</t>
  </si>
  <si>
    <t xml:space="preserve">該当する資格証（写）</t>
  </si>
  <si>
    <t xml:space="preserve">欠員が解消される場合。</t>
  </si>
  <si>
    <t xml:space="preserve">ユニットケア体制</t>
  </si>
  <si>
    <t xml:space="preserve">身体拘束廃止取組
の有無</t>
  </si>
  <si>
    <t xml:space="preserve">身体拘束改善計画又は身体拘束改善報告</t>
  </si>
  <si>
    <t xml:space="preserve">任意の様式で可（理事長名）。ただし、経緯、今後の改善策・職員教育、対象入所者の現状及び廃止に向けた取組みは必ず記載すること。</t>
  </si>
  <si>
    <t xml:space="preserve">安全管理体制</t>
  </si>
  <si>
    <t xml:space="preserve">運営基準における事故の発生又は再発を防止するための措置を講じるための改善報告書</t>
  </si>
  <si>
    <t xml:space="preserve">任意の様式で可（理事長名）。ただし、今後の改善計画（指針の整備・体制の整備・従業者研修計画）を必ず記載すること。</t>
  </si>
  <si>
    <t xml:space="preserve">高齢者虐待防止措置実施の有無</t>
  </si>
  <si>
    <t xml:space="preserve">高齢者虐待防止措置に係る改善計画又は改善報告書</t>
  </si>
  <si>
    <t xml:space="preserve">任意の様式で可（代表者名）。ただし、未措置事項（指針、委員会、研修、担当者の設置）の現状及び改善に向けた取組みは必ず記載すること。</t>
  </si>
  <si>
    <t xml:space="preserve">業務継続計画策定の有無</t>
  </si>
  <si>
    <t xml:space="preserve">業務継続計画に係る改善計画又は改善報告書</t>
  </si>
  <si>
    <t xml:space="preserve">任意の様式で可（代表者名）。ただし、未措置事項（BPC策定、訓練、研修）の現状及び改善に向けた取組みは必ず記載すること。</t>
  </si>
  <si>
    <t xml:space="preserve">業務継続計画（BPC）</t>
  </si>
  <si>
    <t xml:space="preserve">BCP未策定に伴う減算を解消する場合。感染症及び災害の項目を設定したもの。</t>
  </si>
  <si>
    <t xml:space="preserve">栄養ケア・マネジメントの実施の有無</t>
  </si>
  <si>
    <t xml:space="preserve">栄養マネジメント体制に関する届出書＜別紙38＞</t>
  </si>
  <si>
    <t xml:space="preserve">算定開始する月の分。</t>
  </si>
  <si>
    <t xml:space="preserve">栄養士及び管理栄養士の資格証（写）</t>
  </si>
  <si>
    <t xml:space="preserve">夜間勤務等看護加算</t>
  </si>
  <si>
    <t xml:space="preserve">夜間勤務等看護加算に係る確認書＜参考様式３＞</t>
  </si>
  <si>
    <t xml:space="preserve">療養環境基準</t>
  </si>
  <si>
    <t xml:space="preserve">廊下幅が設備基準を満たさなくなった病棟、又は廊下幅が設備基準を満たすこととなった病棟の平面図</t>
  </si>
  <si>
    <t xml:space="preserve">若年性認知症入所者受入加算</t>
  </si>
  <si>
    <t xml:space="preserve">若年性認知症入所者受入加算に関する届出書＜参考様式５＞</t>
  </si>
  <si>
    <t xml:space="preserve">栄養マネジメント強化体制</t>
  </si>
  <si>
    <r>
      <rPr>
        <sz val="9"/>
        <rFont val="ＭＳ Ｐ明朝"/>
        <family val="1"/>
        <charset val="128"/>
      </rPr>
      <t xml:space="preserve">栄養マネジメント体制に関する届出書</t>
    </r>
    <r>
      <rPr>
        <sz val="9"/>
        <color rgb="FFFF0000"/>
        <rFont val="ＭＳ Ｐ明朝"/>
        <family val="1"/>
        <charset val="128"/>
      </rPr>
      <t xml:space="preserve">＜別紙38＞</t>
    </r>
  </si>
  <si>
    <t xml:space="preserve">※LIFEへの登録が必須</t>
  </si>
  <si>
    <t xml:space="preserve">療養食加算</t>
  </si>
  <si>
    <t xml:space="preserve">療養食加算に関する届出書＜参考様式５＞</t>
  </si>
  <si>
    <t xml:space="preserve">特別療養費加算項目</t>
  </si>
  <si>
    <t xml:space="preserve">「特別診療費」に相当する診療報酬の算定のために届け出た届出書類（写）</t>
  </si>
  <si>
    <t xml:space="preserve">施設等の区分が、「1 Ⅰ型介護医療院」「2 Ⅱ型介護医療院」「4ユニット型Ⅰ型介護医療院」「5 ユニット型Ⅱ型介護医療院」に該当する場合。</t>
  </si>
  <si>
    <t xml:space="preserve">重症皮膚潰瘍管理指導の施設基準に係る届出書添付書類＜様式５＞</t>
  </si>
  <si>
    <t xml:space="preserve">薬剤管理指導の施設基準に係る届出書添付書類＜様式６＞</t>
  </si>
  <si>
    <t xml:space="preserve">〔　（当該届出の施設基準の名称）　〕に勤務する従事者の名簿＜様式７＞</t>
  </si>
  <si>
    <t xml:space="preserve">理学療法、作業療法、言語聴覚療法又は集団コミュニケーション療法の施設基準に係る届出書添付書類＜様式８＞</t>
  </si>
  <si>
    <t xml:space="preserve">該当する医師免許証（写）、薬剤師免許証（写）、言語聴覚士の資格証（写）</t>
  </si>
  <si>
    <t xml:space="preserve">リハビリテーション提供体制</t>
  </si>
  <si>
    <t xml:space="preserve">「特定診療費」に相当する診療報酬の算定のために届け出た届出書類（写）</t>
  </si>
  <si>
    <t xml:space="preserve">施設等の区分が、「1病院療養型」「2診療所型」「6ユニット型病院療養型」「7ユニット型診療所型」「A病院経過型」「Cユニット型病院経過型」に該当する場合。</t>
  </si>
  <si>
    <t xml:space="preserve">精神科作業療法の施設基準に係る届出書添付書類＜様式９＞</t>
  </si>
  <si>
    <t xml:space="preserve">該当する言語聴覚士、作業療法士の資格証（写）</t>
  </si>
  <si>
    <t xml:space="preserve">ﾘﾊﾋﾞﾘﾃｰｼｮﾝ・口腔・栄養に係る計画の提出</t>
  </si>
  <si>
    <t xml:space="preserve">認知症短期集中リハビリテーション加算</t>
  </si>
  <si>
    <t xml:space="preserve">認知症短期集中リハビリテーション実施加算に関する届出書＜参考様式12＞</t>
  </si>
  <si>
    <t xml:space="preserve">該当する資格証（写）等</t>
  </si>
  <si>
    <t xml:space="preserve">理学療法士、作業療法士、言語聴覚士、認知症リハビリテーションの専門研修を修了した医師。</t>
  </si>
  <si>
    <t xml:space="preserve">認知症専門ケア加算</t>
  </si>
  <si>
    <t xml:space="preserve">認知症専門ケア加算に係る届出書＜別紙12-２＞</t>
  </si>
  <si>
    <t xml:space="preserve">認知症介護実践リーダー研修の修了証書（写）</t>
  </si>
  <si>
    <t xml:space="preserve">認知症介護指導者養成研修の修了証書（写）</t>
  </si>
  <si>
    <t xml:space="preserve">加算Ⅱを算定する場合。</t>
  </si>
  <si>
    <t xml:space="preserve">認知症看護に係る適切な研修の修了証等（写）</t>
  </si>
  <si>
    <t xml:space="preserve">認知症ケアに関する留意事項の伝達又は技術的指導に係る会議の開催状況がわかるもの</t>
  </si>
  <si>
    <t xml:space="preserve">予定の場合は、開催スケジュール（年間計画、実施フロー等開催時期と頻度がわかるもの）及び開催内容の概要を記載すること。</t>
  </si>
  <si>
    <t xml:space="preserve">算定開始月を含む年間又は年度の研修計画（認知症ケアに関する研修計画）</t>
  </si>
  <si>
    <t xml:space="preserve">認知症チームケア推進加算</t>
  </si>
  <si>
    <t xml:space="preserve">認知症チームケア推進加算に係る届出書＜別紙40＞</t>
  </si>
  <si>
    <t xml:space="preserve">前３月の各月末時点での利用者総数に占める、要件に該当する利用者の割合（平均）を記録（計算）したもの</t>
  </si>
  <si>
    <t xml:space="preserve">各月末時点ごとの利用者数及び自立度Ⅱ・Ⅲ・Ⅳ又はMに該当する利用者総数がわかるもの。</t>
  </si>
  <si>
    <t xml:space="preserve">認知症介護指導者養成研修の修了証（写）</t>
  </si>
  <si>
    <t xml:space="preserve">加算Ⅰを算定する場合</t>
  </si>
  <si>
    <t xml:space="preserve">認知症介護実践リーダー研修の修了証（写）</t>
  </si>
  <si>
    <t xml:space="preserve">加算Ⅱを算定する場合</t>
  </si>
  <si>
    <t xml:space="preserve">認知症チームケア推進研修の修了証（写）</t>
  </si>
  <si>
    <t xml:space="preserve">重度認知症疾患療養体制加算</t>
  </si>
  <si>
    <r>
      <rPr>
        <sz val="9"/>
        <rFont val="ＭＳ Ｐ明朝"/>
        <family val="1"/>
        <charset val="128"/>
      </rPr>
      <t xml:space="preserve">介護医療院における重度認知症疾患療養体制加算に係る届出＜別紙</t>
    </r>
    <r>
      <rPr>
        <sz val="9"/>
        <color rgb="FFFF0000"/>
        <rFont val="ＭＳ Ｐ明朝"/>
        <family val="1"/>
        <charset val="128"/>
      </rPr>
      <t xml:space="preserve">３１</t>
    </r>
    <r>
      <rPr>
        <sz val="9"/>
        <rFont val="ＭＳ Ｐ明朝"/>
        <family val="1"/>
        <charset val="128"/>
      </rPr>
      <t xml:space="preserve">＞</t>
    </r>
  </si>
  <si>
    <t xml:space="preserve">精神保健福祉士、理学療法士、作業療法士、言語聴覚士。</t>
  </si>
  <si>
    <t xml:space="preserve">排せつ支援加算</t>
  </si>
  <si>
    <t xml:space="preserve">排せつ支援加算に関する届出書＜参考様式９＞</t>
  </si>
  <si>
    <t xml:space="preserve">自立支援促進加算</t>
  </si>
  <si>
    <t xml:space="preserve">自立支援加算に関する届出書＜参考様式10＞</t>
  </si>
  <si>
    <t xml:space="preserve">科学的介護推進体制加算</t>
  </si>
  <si>
    <t xml:space="preserve">安全対策体制</t>
  </si>
  <si>
    <t xml:space="preserve">安全管理対策体制に関する確認書＜参考様式11＞</t>
  </si>
  <si>
    <t xml:space="preserve">高齢者施設等感染症対策向上加算</t>
  </si>
  <si>
    <t xml:space="preserve">高齢者施設等感染者対策向上加算に係る届出書＜別紙35＞</t>
  </si>
  <si>
    <t xml:space="preserve">院内感染対策に関する研修又は訓練の参加記録</t>
  </si>
  <si>
    <t xml:space="preserve">加算Ⅰを算定する場合。</t>
  </si>
  <si>
    <t xml:space="preserve">実地指導を受けた日時及び指導概要</t>
  </si>
  <si>
    <t xml:space="preserve">協力医療機関について年１回届け出るとともに、内容変更の場合は速やかに、その変更内容について変更届を提出すること。</t>
  </si>
  <si>
    <t xml:space="preserve">協力医療機関が（変更）未届の場合は、算定不可。</t>
  </si>
  <si>
    <t xml:space="preserve">生産性向上推進体制加算</t>
  </si>
  <si>
    <t xml:space="preserve">生産性向上推進体制加算に係る届出書＜別紙28＞</t>
  </si>
  <si>
    <t xml:space="preserve">利用者の安全やケアの質の確保、職員の負担の軽減を図るための委員会の議事概要</t>
  </si>
  <si>
    <t xml:space="preserve">導入後から３月以上、継続して定期的に実施していることがわかるようにすること。</t>
  </si>
  <si>
    <t xml:space="preserve">各種指標に関する調査結果</t>
  </si>
  <si>
    <t xml:space="preserve">導入前後を比較して各指標の改善状況等の調査結果がわかるようにすること。</t>
  </si>
  <si>
    <t xml:space="preserve">指針、業務フロー、手順書等算定要件に該当する取組の全体像（概要・体制）がわかる資料</t>
  </si>
  <si>
    <t xml:space="preserve">算定要件である事務処理手順（各調査や研修等）がいつどのくらいの頻度でどのような形で実施（予定）されているのかがわかるもの。</t>
  </si>
  <si>
    <t xml:space="preserve">サービス提供体制強化加算</t>
  </si>
  <si>
    <r>
      <rPr>
        <sz val="9"/>
        <rFont val="ＭＳ Ｐ明朝"/>
        <family val="1"/>
        <charset val="128"/>
      </rPr>
      <t xml:space="preserve">サービス提供体制強化加算に関する届出書＜別紙</t>
    </r>
    <r>
      <rPr>
        <sz val="9"/>
        <color rgb="FFFF0000"/>
        <rFont val="ＭＳ Ｐ明朝"/>
        <family val="1"/>
        <charset val="128"/>
      </rPr>
      <t xml:space="preserve">14-4</t>
    </r>
    <r>
      <rPr>
        <sz val="9"/>
        <rFont val="ＭＳ Ｐ明朝"/>
        <family val="1"/>
        <charset val="128"/>
      </rPr>
      <t xml:space="preserve">＞</t>
    </r>
  </si>
  <si>
    <t xml:space="preserve">前年度４月～２月の分。なお，前年度実績が６月に満たない場合は届出前３か月分</t>
  </si>
  <si>
    <t xml:space="preserve">有資格者等の割合の参考計算書＜別紙７-2＞又はこれに準じた計算資料</t>
  </si>
  <si>
    <t xml:space="preserve">算定する加算の要件に応じた有資格者等の常勤換算を計算し平均したもの</t>
  </si>
  <si>
    <t xml:space="preserve">送迎体制</t>
  </si>
  <si>
    <t xml:space="preserve">送迎車両の写真</t>
  </si>
  <si>
    <t xml:space="preserve">ナンバーが確認できるように撮影のこと。</t>
  </si>
  <si>
    <t xml:space="preserve">送迎車両の車検証（写）</t>
  </si>
  <si>
    <t xml:space="preserve">送迎車両の任意保険証書（写）</t>
  </si>
  <si>
    <t xml:space="preserve">送迎記録簿</t>
  </si>
  <si>
    <t xml:space="preserve">口腔連携強化加算</t>
  </si>
  <si>
    <t xml:space="preserve">口腔連携強化加算に関する届出書＜別紙11＞</t>
  </si>
  <si>
    <t xml:space="preserve">協力医療機関との協定書(写）等相談できる体制を確保していることがわかるもの</t>
  </si>
  <si>
    <t xml:space="preserve">介護職員処遇改善加算</t>
  </si>
  <si>
    <t xml:space="preserve">介護処遇改善加算等の専用受付に当該資料一式を提出すること</t>
  </si>
  <si>
    <t xml:space="preserve">別紙1(届)の変更内容欄に、左記の提出日を記入すること</t>
  </si>
  <si>
    <t xml:space="preserve">介護職員等特定処遇改善加算</t>
  </si>
  <si>
    <t xml:space="preserve">介護職員等ベースアップ等支援加算</t>
  </si>
  <si>
    <t xml:space="preserve">介護給付費算定に係る体制等に関する届出書・変更届出書　チェック表
（介護老人保健施設（介護療養型老人保健施設を含む。））
（介護老人保健施設：短期入所療養介護・介護予防短期入所療養介護）</t>
  </si>
  <si>
    <t xml:space="preserve">※　別紙1-1及び別紙1-2のうち、「52 介護老人保健施設」「22 短期入所療養介護」「25 介護予防短期入所療養介護」のうち、</t>
  </si>
  <si>
    <t xml:space="preserve">　施設等の区分が該当しない部分については提出を省略して差し支えありません（「52」「22」「25」が１種類ずつ表示されていれば可）</t>
  </si>
  <si>
    <t xml:space="preserve">　介護老人保健施設及び併設する（介護予防）短期入所療養介護事業所のすべての従業者を記載してください。</t>
  </si>
  <si>
    <t xml:space="preserve">※　介護老人保健施設又は（介護予防）短期入所療養介護における届出事項で、重複する添付資料は提出不要です。</t>
  </si>
  <si>
    <t xml:space="preserve">本体
老健</t>
  </si>
  <si>
    <r>
      <rPr>
        <sz val="9"/>
        <rFont val="ＭＳ Ｐ明朝"/>
        <family val="1"/>
        <charset val="128"/>
      </rPr>
      <t xml:space="preserve">介護老人保健施設（基本型・在宅強化型）の基本施設サービス費及び在宅復帰・在宅療養支援機能加算に係る届出＜別紙</t>
    </r>
    <r>
      <rPr>
        <sz val="9"/>
        <color rgb="FFFF0000"/>
        <rFont val="ＭＳ Ｐ明朝"/>
        <family val="1"/>
        <charset val="128"/>
      </rPr>
      <t xml:space="preserve">29</t>
    </r>
    <r>
      <rPr>
        <sz val="8"/>
        <color rgb="FFFF0000"/>
        <rFont val="ＭＳ Ｐ明朝"/>
        <family val="1"/>
        <charset val="128"/>
      </rPr>
      <t xml:space="preserve">（R6.9月提供分まで）</t>
    </r>
    <r>
      <rPr>
        <sz val="9"/>
        <rFont val="ＭＳ Ｐ明朝"/>
        <family val="1"/>
        <charset val="128"/>
      </rPr>
      <t xml:space="preserve">又は</t>
    </r>
    <r>
      <rPr>
        <sz val="9"/>
        <color rgb="FFFF0000"/>
        <rFont val="ＭＳ Ｐ明朝"/>
        <family val="1"/>
        <charset val="128"/>
      </rPr>
      <t xml:space="preserve">別紙29-2</t>
    </r>
    <r>
      <rPr>
        <sz val="8"/>
        <color rgb="FFFF0000"/>
        <rFont val="ＭＳ Ｐ明朝"/>
        <family val="1"/>
        <charset val="128"/>
      </rPr>
      <t xml:space="preserve">(R6.10月提供以降）</t>
    </r>
    <r>
      <rPr>
        <sz val="9"/>
        <rFont val="ＭＳ Ｐ明朝"/>
        <family val="1"/>
        <charset val="128"/>
      </rPr>
      <t xml:space="preserve">＞</t>
    </r>
  </si>
  <si>
    <t xml:space="preserve">施設等の区分が、「1介護老人保健施設（Ⅰ）」又は「2ユニット型介護老人保健施設（Ⅰ）」に該当する場合。</t>
  </si>
  <si>
    <r>
      <rPr>
        <sz val="9"/>
        <rFont val="ＭＳ Ｐ明朝"/>
        <family val="1"/>
        <charset val="128"/>
      </rPr>
      <t xml:space="preserve">介護老人保健施設（療養型）の基本施設サービス費及び療養体制維持特別加算（Ⅱ）に係る届出＜別</t>
    </r>
    <r>
      <rPr>
        <sz val="9"/>
        <color rgb="FFFF0000"/>
        <rFont val="ＭＳ Ｐ明朝"/>
        <family val="1"/>
        <charset val="128"/>
      </rPr>
      <t xml:space="preserve">紙29-3</t>
    </r>
    <r>
      <rPr>
        <sz val="9"/>
        <rFont val="ＭＳ Ｐ明朝"/>
        <family val="1"/>
        <charset val="128"/>
      </rPr>
      <t xml:space="preserve">＞</t>
    </r>
  </si>
  <si>
    <t xml:space="preserve">施設等の区分が、「介護老人保健施設（Ⅱ）」又は「介護老人保健施設（Ⅲ）に該当する場合。</t>
  </si>
  <si>
    <t xml:space="preserve">医師、看護職員、介護職員、理学療法士療法士・作業療法士・言語聴覚士、介護支援専門員の配置状況がわかるもの。</t>
  </si>
  <si>
    <r>
      <rPr>
        <sz val="8"/>
        <rFont val="ＭＳ Ｐ明朝"/>
        <family val="1"/>
        <charset val="128"/>
      </rPr>
      <t xml:space="preserve">※全従業員（通所ﾘﾊ</t>
    </r>
    <r>
      <rPr>
        <sz val="8"/>
        <color rgb="FFFF0000"/>
        <rFont val="ＭＳ Ｐ明朝"/>
        <family val="1"/>
        <charset val="128"/>
      </rPr>
      <t xml:space="preserve">・訪問ﾘﾊ</t>
    </r>
    <r>
      <rPr>
        <sz val="8"/>
        <rFont val="ＭＳ Ｐ明朝"/>
        <family val="1"/>
        <charset val="128"/>
      </rPr>
      <t xml:space="preserve">含む。）の勤務体制表を提出すること。
※看護職員、介護職員分は、入所と通所リハ</t>
    </r>
    <r>
      <rPr>
        <sz val="8"/>
        <color rgb="FFFF0000"/>
        <rFont val="ＭＳ Ｐ明朝"/>
        <family val="1"/>
        <charset val="128"/>
      </rPr>
      <t xml:space="preserve">・訪問リハ</t>
    </r>
    <r>
      <rPr>
        <sz val="8"/>
        <rFont val="ＭＳ Ｐ明朝"/>
        <family val="1"/>
        <charset val="128"/>
      </rPr>
      <t xml:space="preserve">分を別様とすること。それ以外の職種については、通所リハ</t>
    </r>
    <r>
      <rPr>
        <sz val="8"/>
        <color rgb="FFFF0000"/>
        <rFont val="ＭＳ Ｐ明朝"/>
        <family val="1"/>
        <charset val="128"/>
      </rPr>
      <t xml:space="preserve">・訪問リハ</t>
    </r>
    <r>
      <rPr>
        <sz val="8"/>
        <rFont val="ＭＳ Ｐ明朝"/>
        <family val="1"/>
        <charset val="128"/>
      </rPr>
      <t xml:space="preserve">における勤務時間も含めて記載すること。
※兼務者はそれぞれに分けて記載すること。</t>
    </r>
  </si>
  <si>
    <t xml:space="preserve">夜勤職員配置加算</t>
  </si>
  <si>
    <t xml:space="preserve">夜勤職員配置加算に係る確認書＜参考様式３＞</t>
  </si>
  <si>
    <t xml:space="preserve">≪テクノロジーを導入した夜間職員配置緩和措置を適用する場合≫</t>
  </si>
  <si>
    <t xml:space="preserve">テクノロジーを導入する場合の夜間の人員配置基準（ユニット型を除く）に係る届出書＜別紙＞</t>
  </si>
  <si>
    <t xml:space="preserve">介護機器の使用方法の講習やヒヤリ・ハット事例等の周知、その事例を通じた再発防止策の実習等を含む職員研修の記録</t>
  </si>
  <si>
    <t xml:space="preserve">算定開始月時点で予定の場合は、予定している研修等の概要がわかるもの。</t>
  </si>
  <si>
    <t xml:space="preserve">算定開始月を含む年間又は年度研修計画
若しくは介護機器の使用方法の講習等を定期的かつ臨機応変に実施するためのフロー（手順書）等</t>
  </si>
  <si>
    <t xml:space="preserve">上記の研修等に相当するもの（複数の研修や通常業務の手順等を組み合わせて内容を網羅する場合は、どの研修等で何を実施するのか）がわかるようにすること。</t>
  </si>
  <si>
    <t xml:space="preserve">認知症ケア加算</t>
  </si>
  <si>
    <t xml:space="preserve">認知症専門棟の配置職員のみ。算定開始する月の分。</t>
  </si>
  <si>
    <t xml:space="preserve">認知症専門棟となる施設（フロア）の平面図</t>
  </si>
  <si>
    <t xml:space="preserve">在宅復帰・在宅療養支援機能加算
＊開設時からの算定は不可</t>
  </si>
  <si>
    <r>
      <rPr>
        <sz val="9"/>
        <rFont val="ＭＳ Ｐ明朝"/>
        <family val="1"/>
        <charset val="128"/>
      </rPr>
      <t xml:space="preserve">介護老人保健施設（基本型・在宅強化型）の基本施設サービス費及び在宅復帰・在宅療養支援機能加算に係る届出＜別紙</t>
    </r>
    <r>
      <rPr>
        <sz val="9"/>
        <color rgb="FFFF0000"/>
        <rFont val="ＭＳ Ｐ明朝"/>
        <family val="1"/>
        <charset val="128"/>
      </rPr>
      <t xml:space="preserve">29</t>
    </r>
    <r>
      <rPr>
        <sz val="9"/>
        <rFont val="ＭＳ Ｐ明朝"/>
        <family val="1"/>
        <charset val="128"/>
      </rPr>
      <t xml:space="preserve">又は</t>
    </r>
    <r>
      <rPr>
        <sz val="9"/>
        <color rgb="FFFF0000"/>
        <rFont val="ＭＳ Ｐ明朝"/>
        <family val="1"/>
        <charset val="128"/>
      </rPr>
      <t xml:space="preserve">別紙29-2</t>
    </r>
    <r>
      <rPr>
        <sz val="9"/>
        <rFont val="ＭＳ Ｐ明朝"/>
        <family val="1"/>
        <charset val="128"/>
      </rPr>
      <t xml:space="preserve">＞</t>
    </r>
  </si>
  <si>
    <t xml:space="preserve">ターミナルケア体制</t>
  </si>
  <si>
    <t xml:space="preserve">ターミナルケアに係る計画書様式</t>
  </si>
  <si>
    <t xml:space="preserve">施設サービス計画の標準様式例以外の様式を使用する場合。</t>
  </si>
  <si>
    <t xml:space="preserve">加算（Ⅱ）を算定する場合。</t>
  </si>
  <si>
    <t xml:space="preserve">リハビリ計画書情報加算</t>
  </si>
  <si>
    <t xml:space="preserve">褥瘡マネジメント加算</t>
  </si>
  <si>
    <r>
      <rPr>
        <sz val="9"/>
        <rFont val="ＭＳ Ｐ明朝"/>
        <family val="1"/>
        <charset val="128"/>
      </rPr>
      <t xml:space="preserve">褥瘡マネジメントに関する届出書＜別紙</t>
    </r>
    <r>
      <rPr>
        <sz val="9"/>
        <color rgb="FFFF0000"/>
        <rFont val="ＭＳ Ｐ明朝"/>
        <family val="1"/>
        <charset val="128"/>
      </rPr>
      <t xml:space="preserve">41</t>
    </r>
    <r>
      <rPr>
        <sz val="9"/>
        <rFont val="ＭＳ Ｐ明朝"/>
        <family val="1"/>
        <charset val="128"/>
      </rPr>
      <t xml:space="preserve">＞</t>
    </r>
  </si>
  <si>
    <t xml:space="preserve">「特別診療費加算」に相当する診療報酬の算定のために届け出た届出書類（写）</t>
  </si>
  <si>
    <t xml:space="preserve">施設等の区分が、「介護老人保健施設（Ⅱ）」又は「介護老人保健施設（Ⅲ）」に該当する場合。</t>
  </si>
  <si>
    <t xml:space="preserve">該当する医師免許証（写）、薬剤師免許証（写）</t>
  </si>
  <si>
    <r>
      <rPr>
        <sz val="9"/>
        <rFont val="ＭＳ Ｐゴシック"/>
        <family val="3"/>
        <charset val="128"/>
      </rPr>
      <t xml:space="preserve">療養体制維持特別加算Ⅱ
</t>
    </r>
    <r>
      <rPr>
        <sz val="8"/>
        <rFont val="ＭＳ Ｐゴシック"/>
        <family val="3"/>
        <charset val="128"/>
      </rPr>
      <t xml:space="preserve">＊開設時からの算定は不可</t>
    </r>
  </si>
  <si>
    <t xml:space="preserve">言語聴覚療法の施設基準に係る届出書添付書類＜様式８＞</t>
  </si>
  <si>
    <t xml:space="preserve">介護給付費算定に係る体制等に関する届出書・変更届出書　チェック表
（認知症対応型共同生活介護・介護予防認知症対応型共同生活介護）</t>
  </si>
  <si>
    <t xml:space="preserve">○ R6.4.1～R6.5.31　版</t>
  </si>
  <si>
    <r>
      <rPr>
        <sz val="9"/>
        <rFont val="ＭＳ Ｐ明朝"/>
        <family val="1"/>
        <charset val="128"/>
      </rPr>
      <t xml:space="preserve">介護給付費算定に係る体制等状況一覧表</t>
    </r>
    <r>
      <rPr>
        <sz val="9"/>
        <color rgb="FFFF0000"/>
        <rFont val="ＭＳ Ｐ明朝"/>
        <family val="1"/>
        <charset val="128"/>
      </rPr>
      <t xml:space="preserve">＜別紙1-3＞</t>
    </r>
  </si>
  <si>
    <t xml:space="preserve">別シートの「備考（1-3）」も必ず確認すること。</t>
  </si>
  <si>
    <t xml:space="preserve">別紙1(届)の変更内容欄にLIFE登録日を記入すること。</t>
  </si>
  <si>
    <t xml:space="preserve">割引をする場合</t>
  </si>
  <si>
    <t xml:space="preserve">指定居宅サービス事業者等による介護給付費の割引に係る割引率の設定について＜別紙５-２＞</t>
  </si>
  <si>
    <t xml:space="preserve">施設等の区分</t>
  </si>
  <si>
    <t xml:space="preserve">介護従業者の勤務状況がわかるもの。</t>
  </si>
  <si>
    <t xml:space="preserve">任意の様式で可（代表者名）。ただし、経緯、今後の改善策・職員教育、対象入所者の現状及び廃止に向けた取組みは必ず記載すること。</t>
  </si>
  <si>
    <t xml:space="preserve">３ユニットの事業所が夜勤職員を２人以上とする場合</t>
  </si>
  <si>
    <r>
      <rPr>
        <sz val="9"/>
        <rFont val="ＭＳ Ｐ明朝"/>
        <family val="1"/>
        <charset val="128"/>
      </rPr>
      <t xml:space="preserve">事業所の平面図</t>
    </r>
    <r>
      <rPr>
        <sz val="9"/>
        <color rgb="FFFF0000"/>
        <rFont val="ＭＳ Ｐ明朝"/>
        <family val="1"/>
        <charset val="128"/>
      </rPr>
      <t xml:space="preserve">＜別紙６＞</t>
    </r>
  </si>
  <si>
    <t xml:space="preserve">最新の状況であれば、指定時に提出した平面図と同等のもの（任意様式）での提出可。</t>
  </si>
  <si>
    <t xml:space="preserve">夜間支援体制加算</t>
  </si>
  <si>
    <t xml:space="preserve">夜間支援体制加算に係る届出書＜別紙46＞</t>
  </si>
  <si>
    <t xml:space="preserve">夜間及び深夜の時間帯を明記すること。算定開始する月の分。</t>
  </si>
  <si>
    <t xml:space="preserve">≪見守り機器等を導入した緩和措置を適用する場合≫
利用者の安全やケアの質の確保、職員の負担の軽減を図るための委員会の議事概要</t>
  </si>
  <si>
    <t xml:space="preserve">導入後から９週間以上、継続して定期的に実施していることがわかるようにすること。</t>
  </si>
  <si>
    <t xml:space="preserve">若年性認知症利用者受入加算</t>
  </si>
  <si>
    <t xml:space="preserve">若年性認知症利用者受入加算に関する届出書＜参考様式５＞</t>
  </si>
  <si>
    <t xml:space="preserve">利用者の入院期間中の体制（入院時費用）</t>
  </si>
  <si>
    <t xml:space="preserve">入院時費用に関する調書＜参考様式15＞</t>
  </si>
  <si>
    <r>
      <rPr>
        <sz val="9"/>
        <rFont val="ＭＳ Ｐゴシック"/>
        <family val="3"/>
        <charset val="128"/>
      </rPr>
      <t xml:space="preserve">看取り介護加算
</t>
    </r>
    <r>
      <rPr>
        <sz val="8"/>
        <rFont val="ＭＳ Ｐゴシック"/>
        <family val="3"/>
        <charset val="128"/>
      </rPr>
      <t xml:space="preserve">＊介護サービス（短期利用型を除く）のみ</t>
    </r>
  </si>
  <si>
    <r>
      <rPr>
        <sz val="9"/>
        <rFont val="ＭＳ Ｐ明朝"/>
        <family val="1"/>
        <charset val="128"/>
      </rPr>
      <t xml:space="preserve">看取り介護加算に関する届出書</t>
    </r>
    <r>
      <rPr>
        <sz val="9"/>
        <color rgb="FFFF0000"/>
        <rFont val="ＭＳ Ｐ明朝"/>
        <family val="1"/>
        <charset val="128"/>
      </rPr>
      <t xml:space="preserve">＜別紙47＞</t>
    </r>
  </si>
  <si>
    <t xml:space="preserve">看取りに関する指針</t>
  </si>
  <si>
    <t xml:space="preserve">必要な要件を満たしている場合は，重度化した場合の対応に係る指針をもって代えることも可。</t>
  </si>
  <si>
    <r>
      <rPr>
        <sz val="9"/>
        <rFont val="ＭＳ Ｐゴシック"/>
        <family val="3"/>
        <charset val="128"/>
      </rPr>
      <t xml:space="preserve">医療連携体制
</t>
    </r>
    <r>
      <rPr>
        <sz val="8"/>
        <rFont val="ＭＳ Ｐゴシック"/>
        <family val="3"/>
        <charset val="128"/>
      </rPr>
      <t xml:space="preserve">＊介護サービスのみ</t>
    </r>
  </si>
  <si>
    <t xml:space="preserve">医療連携体制加算（Ⅰ）に係る届出書＜別紙48＞</t>
  </si>
  <si>
    <t xml:space="preserve">医療連携体制加算（Ⅱ）に係る届出書＜別紙48-2＞</t>
  </si>
  <si>
    <t xml:space="preserve">加算Ⅱを算定する場合のみ。</t>
  </si>
  <si>
    <t xml:space="preserve">≪病院、訪問看護ｽﾃｰｼｮﾝ等との連携による場合≫
２４時間連絡体制に係る契約書・協定書（写）</t>
  </si>
  <si>
    <t xml:space="preserve">事業所に配置される看護職員，または２４時間連絡体制に係る看護師の免許証（写）</t>
  </si>
  <si>
    <r>
      <rPr>
        <sz val="9"/>
        <rFont val="ＭＳ Ｐ明朝"/>
        <family val="1"/>
        <charset val="128"/>
      </rPr>
      <t xml:space="preserve">重度化した場合の対応に係る指針</t>
    </r>
    <r>
      <rPr>
        <sz val="9"/>
        <color rgb="FFFF0000"/>
        <rFont val="ＭＳ Ｐ明朝"/>
        <family val="1"/>
        <charset val="128"/>
      </rPr>
      <t xml:space="preserve">（案）</t>
    </r>
  </si>
  <si>
    <t xml:space="preserve">喀痰吸引等の「要件となる利用者の状態」ごとに、前３月の利用者数を記録（計算）したもの</t>
  </si>
  <si>
    <t xml:space="preserve">加算Ⅱを算定する場合のみ。
該当者がいない「利用者の状態」については利用者数の記録不要。</t>
  </si>
  <si>
    <t xml:space="preserve">　</t>
  </si>
  <si>
    <t xml:space="preserve">加算（Ⅰ）を算定する場合。</t>
  </si>
  <si>
    <t xml:space="preserve">サービス提供体制強化加算
</t>
  </si>
  <si>
    <r>
      <rPr>
        <sz val="9"/>
        <rFont val="ＭＳ Ｐ明朝"/>
        <family val="1"/>
        <charset val="128"/>
      </rPr>
      <t xml:space="preserve">サービス提供体制強化加算に関する届出書</t>
    </r>
    <r>
      <rPr>
        <sz val="9"/>
        <color rgb="FFFF0000"/>
        <rFont val="ＭＳ Ｐ明朝"/>
        <family val="1"/>
        <charset val="128"/>
      </rPr>
      <t xml:space="preserve">＜別紙14－６＞</t>
    </r>
  </si>
  <si>
    <t xml:space="preserve">様式中「（看護・）介護職員」は「介護従業者」と読み替えること。</t>
  </si>
  <si>
    <t xml:space="preserve">介護処遇改善加算等の専用受付に専用の届出一式を提出すること</t>
  </si>
  <si>
    <r>
      <rPr>
        <sz val="9"/>
        <rFont val="ＭＳ Ｐゴシック"/>
        <family val="3"/>
        <charset val="128"/>
      </rPr>
      <t xml:space="preserve">短期利用型
</t>
    </r>
    <r>
      <rPr>
        <sz val="8"/>
        <rFont val="ＭＳ Ｐゴシック"/>
        <family val="3"/>
        <charset val="128"/>
      </rPr>
      <t xml:space="preserve">＊介護事業の指定を受けた日から起算して３年以上経過している場合のみ</t>
    </r>
  </si>
  <si>
    <t xml:space="preserve">短期利用型に関する調書＜参考様式15＞</t>
  </si>
  <si>
    <t xml:space="preserve">該当する研修の修了証書（写）</t>
  </si>
  <si>
    <t xml:space="preserve">・認知症介護実務者研修専門課程
・認知症介護実践研修（実践リーダー研修）
・認知症介護指導者養成研修</t>
  </si>
  <si>
    <t xml:space="preserve">介護給付費算定に係る体制等に関する届出書・変更届出書　チェック表
（地域密着型特定施設入居者生活介護）</t>
  </si>
  <si>
    <t xml:space="preserve">介護給付費算定に係る体制等に関する変更に伴い、改正したもの。介護の内容・利用料金の変更等について記載が必要。</t>
  </si>
  <si>
    <t xml:space="preserve">指定居宅サービス事業者等による介護給付費の割引に係る割引率の設定について＜別紙５＞</t>
  </si>
  <si>
    <t xml:space="preserve">看護職員の欠員が解消される場合。</t>
  </si>
  <si>
    <t xml:space="preserve">身体拘束廃止取組の有無</t>
  </si>
  <si>
    <t xml:space="preserve">任意の様式で可（代表者名）。ただし、経緯、今後の改善策・職員教育、対象入居者の現状及び廃止に向けた取組みは必ず記載すること。</t>
  </si>
  <si>
    <r>
      <rPr>
        <sz val="9"/>
        <rFont val="ＭＳ Ｐゴシック"/>
        <family val="3"/>
        <charset val="128"/>
      </rPr>
      <t xml:space="preserve">入居継続支援加算
</t>
    </r>
    <r>
      <rPr>
        <sz val="8"/>
        <rFont val="ＭＳ Ｐゴシック"/>
        <family val="3"/>
        <charset val="128"/>
      </rPr>
      <t xml:space="preserve">＊介護サービスのみ</t>
    </r>
  </si>
  <si>
    <r>
      <rPr>
        <sz val="9"/>
        <rFont val="ＭＳ Ｐ明朝"/>
        <family val="1"/>
        <charset val="128"/>
      </rPr>
      <t xml:space="preserve">入居継続支援加算に関する届出書</t>
    </r>
    <r>
      <rPr>
        <sz val="9"/>
        <color rgb="FFFF0000"/>
        <rFont val="ＭＳ Ｐ明朝"/>
        <family val="1"/>
        <charset val="128"/>
      </rPr>
      <t xml:space="preserve">＜別紙32＞</t>
    </r>
  </si>
  <si>
    <r>
      <rPr>
        <sz val="9"/>
        <rFont val="ＭＳ Ｐ明朝"/>
        <family val="1"/>
        <charset val="128"/>
      </rPr>
      <t xml:space="preserve">入居継続支援加算に関する確認書＜参考様式</t>
    </r>
    <r>
      <rPr>
        <sz val="9"/>
        <color rgb="FFFF0000"/>
        <rFont val="ＭＳ Ｐ明朝"/>
        <family val="1"/>
        <charset val="128"/>
      </rPr>
      <t xml:space="preserve">32</t>
    </r>
    <r>
      <rPr>
        <sz val="9"/>
        <rFont val="ＭＳ Ｐ明朝"/>
        <family val="1"/>
        <charset val="128"/>
      </rPr>
      <t xml:space="preserve">＞</t>
    </r>
  </si>
  <si>
    <t xml:space="preserve">届出月前３月間における介護福祉士の常勤換算数及び平均を求めたもの</t>
  </si>
  <si>
    <t xml:space="preserve">≪別紙32の要件③・④が「有」の場合≫
該当する資格証（写）</t>
  </si>
  <si>
    <t xml:space="preserve">看護に係る責任者である常勤看護師の分のみ</t>
  </si>
  <si>
    <t xml:space="preserve">テクノロジーの導入
（入居継続支援加算関係）</t>
  </si>
  <si>
    <r>
      <rPr>
        <sz val="9"/>
        <rFont val="ＭＳ Ｐ明朝"/>
        <family val="1"/>
        <charset val="128"/>
      </rPr>
      <t xml:space="preserve">テクノロジーの導入による入居継続支援加算に関する届出書</t>
    </r>
    <r>
      <rPr>
        <sz val="9"/>
        <color rgb="FFFF0000"/>
        <rFont val="ＭＳ Ｐ明朝"/>
        <family val="1"/>
        <charset val="128"/>
      </rPr>
      <t xml:space="preserve">＜別紙32-２＞</t>
    </r>
  </si>
  <si>
    <t xml:space="preserve">生活機能向上連携加算</t>
  </si>
  <si>
    <t xml:space="preserve">生活機能向上連携加算に関する確認書＜参考様式４＞</t>
  </si>
  <si>
    <t xml:space="preserve">訪問リハビリテーション若しくは通所リハビリテーションを実施している事業所又はリハビリテーションを実施している医療提供施設との協定書等</t>
  </si>
  <si>
    <t xml:space="preserve">共同等する上記事業所又は医療施設の理学療法士、作業療法士、言語聴覚士又は医師の資格証（写）</t>
  </si>
  <si>
    <t xml:space="preserve">個別機能訓練加算</t>
  </si>
  <si>
    <t xml:space="preserve">理学療法士、作業療法士、言語聴覚士、看護職員、柔道整復師、あん摩マッサージ指圧師、はり師、きゅう師。</t>
  </si>
  <si>
    <t xml:space="preserve">≪はり師又はきゅう師を機能訓練指導員として配置する場合≫
理学療法士、作業療法士、言語聴覚士、看護職員、柔道整復師又はあん摩マッサージ指圧師の資格を有する機能訓練指導員を配置した事業所で６月以上機能訓練指導に従事した経験を有する者であることが分かる証明書</t>
  </si>
  <si>
    <r>
      <rPr>
        <sz val="9"/>
        <rFont val="ＭＳ Ｐゴシック"/>
        <family val="3"/>
        <charset val="128"/>
      </rPr>
      <t xml:space="preserve">ＡＤＬ維持等加算</t>
    </r>
    <r>
      <rPr>
        <sz val="9"/>
        <color rgb="FFFF0000"/>
        <rFont val="ＭＳ Ｐゴシック"/>
        <family val="3"/>
        <charset val="128"/>
      </rPr>
      <t xml:space="preserve">（申出の有無）</t>
    </r>
  </si>
  <si>
    <r>
      <rPr>
        <sz val="9"/>
        <rFont val="ＭＳ Ｐゴシック"/>
        <family val="3"/>
        <charset val="128"/>
      </rPr>
      <t xml:space="preserve">夜間看護体制
</t>
    </r>
    <r>
      <rPr>
        <sz val="8"/>
        <rFont val="ＭＳ Ｐゴシック"/>
        <family val="3"/>
        <charset val="128"/>
      </rPr>
      <t xml:space="preserve">＊介護サービスのみ</t>
    </r>
  </si>
  <si>
    <r>
      <rPr>
        <sz val="9"/>
        <rFont val="ＭＳ Ｐ明朝"/>
        <family val="1"/>
        <charset val="128"/>
      </rPr>
      <t xml:space="preserve">夜間看護体制に係る届出書</t>
    </r>
    <r>
      <rPr>
        <sz val="9"/>
        <color rgb="FFFF0000"/>
        <rFont val="ＭＳ Ｐ明朝"/>
        <family val="1"/>
        <charset val="128"/>
      </rPr>
      <t xml:space="preserve">＜別紙33＞</t>
    </r>
  </si>
  <si>
    <r>
      <rPr>
        <sz val="8"/>
        <rFont val="ＭＳ Ｐ明朝"/>
        <family val="1"/>
        <charset val="128"/>
      </rPr>
      <t xml:space="preserve">看護師</t>
    </r>
    <r>
      <rPr>
        <sz val="8"/>
        <color rgb="FFFF0000"/>
        <rFont val="ＭＳ Ｐ明朝"/>
        <family val="1"/>
        <charset val="128"/>
      </rPr>
      <t xml:space="preserve">又は准看護師</t>
    </r>
  </si>
  <si>
    <t xml:space="preserve">夜間における連絡・対応体制（オンコール体制）に関する取り決め（指針やマニュアル等で、看護職員不在時の介護職員による入所者の観察項目を含む。案でも可）</t>
  </si>
  <si>
    <t xml:space="preserve">重度化した場合の対応に係る指針（案でも可）</t>
  </si>
  <si>
    <t xml:space="preserve">＜病院、訪問看護ｽﾃｰｼｮﾝ等との連携による場合＞
24時間連絡体制に係る契約書・協定書（写）</t>
  </si>
  <si>
    <t xml:space="preserve">若年性認知症入居者受入加算</t>
  </si>
  <si>
    <t xml:space="preserve">若年性認知症入居者受入加算に関する届出書＜参考様式５＞</t>
  </si>
  <si>
    <r>
      <rPr>
        <sz val="9"/>
        <rFont val="ＭＳ Ｐ明朝"/>
        <family val="1"/>
        <charset val="128"/>
      </rPr>
      <t xml:space="preserve">看取り介護加算に係る届出書</t>
    </r>
    <r>
      <rPr>
        <sz val="9"/>
        <color rgb="FFFF0000"/>
        <rFont val="ＭＳ Ｐ明朝"/>
        <family val="1"/>
        <charset val="128"/>
      </rPr>
      <t xml:space="preserve">＜別紙34-2＞</t>
    </r>
  </si>
  <si>
    <t xml:space="preserve">看取りに関する指針（案でも可）</t>
  </si>
  <si>
    <r>
      <rPr>
        <sz val="9"/>
        <rFont val="ＭＳ Ｐゴシック"/>
        <family val="3"/>
        <charset val="128"/>
      </rPr>
      <t xml:space="preserve">短期利用型
</t>
    </r>
    <r>
      <rPr>
        <sz val="8"/>
        <rFont val="ＭＳ Ｐゴシック"/>
        <family val="3"/>
        <charset val="128"/>
      </rPr>
      <t xml:space="preserve">＊事業者が介護保険事業の等運営について３年以上の経験有する場合のみ</t>
    </r>
  </si>
  <si>
    <t xml:space="preserve">短期利用型に関する調書＜参考様式14＞</t>
  </si>
  <si>
    <t xml:space="preserve">短期利用者に対する利用料を説明する文書（重要事項説明書、その他の利用料がわかる文書）</t>
  </si>
  <si>
    <t xml:space="preserve">前年度４月～２月の分。なお、前年度実績が６月に満たない場合は届出前３か月分。</t>
  </si>
  <si>
    <t xml:space="preserve">介護給付費算定に係る体制等に関する届出書・変更届出書　チェック表
（特定施設入居者生活介護・介護予防特定施設入居者生活介護）</t>
  </si>
  <si>
    <r>
      <rPr>
        <sz val="9"/>
        <rFont val="ＭＳ Ｐ明朝"/>
        <family val="1"/>
        <charset val="128"/>
      </rPr>
      <t xml:space="preserve">介護給付費算定に係る体制等状況一覧表</t>
    </r>
    <r>
      <rPr>
        <sz val="9"/>
        <color rgb="FFFF0000"/>
        <rFont val="ＭＳ Ｐ明朝"/>
        <family val="1"/>
        <charset val="128"/>
      </rPr>
      <t xml:space="preserve">＜別紙1-1、1-2＞</t>
    </r>
  </si>
  <si>
    <t xml:space="preserve">別シートの「備考（1-1）（1-2）」も必ず確認すること。</t>
  </si>
  <si>
    <t xml:space="preserve">人員配置区分</t>
  </si>
  <si>
    <t xml:space="preserve">　〔外部サービス利用型〕</t>
  </si>
  <si>
    <t xml:space="preserve">居宅サービスの委託契約書（写）</t>
  </si>
  <si>
    <t xml:space="preserve">　〔一般型から外部サービス利用型への変更〕</t>
  </si>
  <si>
    <t xml:space="preserve">　〔外部サービス利用型から一般型への変更〕</t>
  </si>
  <si>
    <t xml:space="preserve">従業者の資格証（写）</t>
  </si>
  <si>
    <t xml:space="preserve">資格を要する職種のみ。</t>
  </si>
  <si>
    <t xml:space="preserve">介護給付費算定に係る体制等に関する届出書・変更届出書　チェック表
（短期入所生活介護・介護予防短期入所生活介護）</t>
  </si>
  <si>
    <t xml:space="preserve">　（本ファイルには特養用の（標準様式１）をセットしています。プルダウンリストの修正等、特定施設にあわせた修正作業に</t>
  </si>
  <si>
    <t xml:space="preserve">　　不安がある場合は、特定施設の加算届ファイルにセットされた（標準様式１）を使用してください）</t>
  </si>
  <si>
    <t xml:space="preserve">※　本体が特養かつ併設型・空床型の両方を実施している場合で、「空床型のみ算定する加算」を新たに届け出る場合は、</t>
  </si>
  <si>
    <t xml:space="preserve">　当該加算算定に係る特養の届出と同時に提出するか、特養の別紙1-1～３（直近の届出状況）を添付すること。</t>
  </si>
  <si>
    <t xml:space="preserve">　（その場合、下記チェック表で加算ごとに指定している添付書類については提出不要）</t>
  </si>
  <si>
    <t xml:space="preserve">従業者の勤務の体制及び勤務形態一覧表＜別紙7＞又はこれに準じた勤務割表等</t>
  </si>
  <si>
    <t xml:space="preserve">共生型サービスの提供
（短期入所事業所）</t>
  </si>
  <si>
    <t xml:space="preserve">生活相談員配置等加算</t>
  </si>
  <si>
    <t xml:space="preserve">生活相談員配置等加算に係る届出書＜別紙21＞</t>
  </si>
  <si>
    <t xml:space="preserve">機能訓練指導体制</t>
  </si>
  <si>
    <t xml:space="preserve">請求する月の分。</t>
  </si>
  <si>
    <t xml:space="preserve">理学療法士、作業療法士、言語聴覚士、看護師、准看護師、柔道整復師、あん摩マッサージ指圧師、はり師、きゅう師。</t>
  </si>
  <si>
    <t xml:space="preserve">個別機能訓練体制</t>
  </si>
  <si>
    <r>
      <rPr>
        <sz val="9"/>
        <rFont val="ＭＳ Ｐゴシック"/>
        <family val="3"/>
        <charset val="128"/>
      </rPr>
      <t xml:space="preserve">看護体制加算</t>
    </r>
    <r>
      <rPr>
        <sz val="8"/>
        <rFont val="ＭＳ Ｐゴシック"/>
        <family val="3"/>
        <charset val="128"/>
      </rPr>
      <t xml:space="preserve">
＊介護サービスのみ</t>
    </r>
  </si>
  <si>
    <r>
      <rPr>
        <sz val="9"/>
        <rFont val="ＭＳ Ｐ明朝"/>
        <family val="1"/>
        <charset val="128"/>
      </rPr>
      <t xml:space="preserve">看護体制加算に係る届出書＜別紙</t>
    </r>
    <r>
      <rPr>
        <sz val="9"/>
        <color rgb="FFFF0000"/>
        <rFont val="ＭＳ Ｐ明朝"/>
        <family val="1"/>
        <charset val="128"/>
      </rPr>
      <t xml:space="preserve">25</t>
    </r>
    <r>
      <rPr>
        <sz val="9"/>
        <rFont val="ＭＳ Ｐ明朝"/>
        <family val="1"/>
        <charset val="128"/>
      </rPr>
      <t xml:space="preserve">＞</t>
    </r>
  </si>
  <si>
    <t xml:space="preserve">看護師、准看護師。</t>
  </si>
  <si>
    <r>
      <rPr>
        <sz val="9"/>
        <rFont val="ＭＳ Ｐゴシック"/>
        <family val="3"/>
        <charset val="128"/>
      </rPr>
      <t xml:space="preserve">医療連携強化加算
</t>
    </r>
    <r>
      <rPr>
        <sz val="8"/>
        <rFont val="ＭＳ Ｐゴシック"/>
        <family val="3"/>
        <charset val="128"/>
      </rPr>
      <t xml:space="preserve">＊介護サービスのみ </t>
    </r>
  </si>
  <si>
    <t xml:space="preserve">医療連携強化加算に係る届出書＜別紙26＞</t>
  </si>
  <si>
    <t xml:space="preserve">協力医療機関との協定書(写）</t>
  </si>
  <si>
    <t xml:space="preserve">急変時に医療提供の方針について、利用者からの合意文書</t>
  </si>
  <si>
    <t xml:space="preserve">任意の様式で可。（重要事項説明書に記載がしてある際には重要事項説明書を提出）</t>
  </si>
  <si>
    <t xml:space="preserve">看取り連携体制加算</t>
  </si>
  <si>
    <t xml:space="preserve">看取り連携体制加算に係る届出書＜別紙13＞</t>
  </si>
  <si>
    <t xml:space="preserve">看取り期における対応方針（案でも可）</t>
  </si>
  <si>
    <r>
      <rPr>
        <sz val="9"/>
        <rFont val="ＭＳ Ｐゴシック"/>
        <family val="3"/>
        <charset val="128"/>
      </rPr>
      <t xml:space="preserve">夜勤職員配置加算
</t>
    </r>
    <r>
      <rPr>
        <sz val="8"/>
        <rFont val="ＭＳ Ｐゴシック"/>
        <family val="3"/>
        <charset val="128"/>
      </rPr>
      <t xml:space="preserve">＊介護サービスのみ</t>
    </r>
  </si>
  <si>
    <t xml:space="preserve">登録喀痰吸引等事業者としての登録通知書（写）</t>
  </si>
  <si>
    <t xml:space="preserve">Ⅲ・Ⅳを算定する場合。</t>
  </si>
  <si>
    <t xml:space="preserve">介護福祉士・認定特定行為業務従事者名簿（写）</t>
  </si>
  <si>
    <t xml:space="preserve">テクノロジーの導入
（夜勤職員配置加算関係）</t>
  </si>
  <si>
    <r>
      <rPr>
        <sz val="9"/>
        <rFont val="ＭＳ Ｐ明朝"/>
        <family val="1"/>
        <charset val="128"/>
      </rPr>
      <t xml:space="preserve">テクノロジーの導入による夜勤職員配置加算に関する届出書</t>
    </r>
    <r>
      <rPr>
        <sz val="9"/>
        <color rgb="FFFF0000"/>
        <rFont val="ＭＳ Ｐ明朝"/>
        <family val="1"/>
        <charset val="128"/>
      </rPr>
      <t xml:space="preserve">＜別紙7-3＞又は</t>
    </r>
    <r>
      <rPr>
        <sz val="9"/>
        <rFont val="ＭＳ Ｐ明朝"/>
        <family val="1"/>
        <charset val="128"/>
      </rPr>
      <t xml:space="preserve">＜別紙</t>
    </r>
    <r>
      <rPr>
        <sz val="9"/>
        <color rgb="FFFF0000"/>
        <rFont val="ＭＳ Ｐ明朝"/>
        <family val="1"/>
        <charset val="128"/>
      </rPr>
      <t xml:space="preserve">27</t>
    </r>
    <r>
      <rPr>
        <sz val="9"/>
        <rFont val="ＭＳ Ｐ明朝"/>
        <family val="1"/>
        <charset val="128"/>
      </rPr>
      <t xml:space="preserve">＞</t>
    </r>
  </si>
  <si>
    <t xml:space="preserve">ナンバーが確認できるように撮影すること。</t>
  </si>
  <si>
    <t xml:space="preserve">管理栄養士・栄養士の資格証（写）</t>
  </si>
  <si>
    <t xml:space="preserve">単独型の場合。</t>
  </si>
  <si>
    <r>
      <rPr>
        <sz val="9"/>
        <rFont val="ＭＳ Ｐ明朝"/>
        <family val="1"/>
        <charset val="128"/>
      </rPr>
      <t xml:space="preserve">サービス提供体制強化加算に関する届出書＜別紙</t>
    </r>
    <r>
      <rPr>
        <sz val="9"/>
        <color rgb="FFFF0000"/>
        <rFont val="ＭＳ Ｐ明朝"/>
        <family val="1"/>
        <charset val="128"/>
      </rPr>
      <t xml:space="preserve">１4－４</t>
    </r>
    <r>
      <rPr>
        <sz val="9"/>
        <rFont val="ＭＳ Ｐ明朝"/>
        <family val="1"/>
        <charset val="128"/>
      </rPr>
      <t xml:space="preserve">＞</t>
    </r>
  </si>
  <si>
    <t xml:space="preserve">前年度４月～２月の分。なお、前年度実績が６月に満たない場合は届出前３か月分</t>
  </si>
  <si>
    <t xml:space="preserve">介護給付費算定に係る体制等に関する届出書・変更届出書　チェック表
（介護老人福祉施設）</t>
  </si>
  <si>
    <r>
      <rPr>
        <sz val="9"/>
        <rFont val="ＭＳ Ｐ明朝"/>
        <family val="1"/>
        <charset val="128"/>
      </rPr>
      <t xml:space="preserve">介護給付費算定に係る体制等状況一覧表</t>
    </r>
    <r>
      <rPr>
        <sz val="9"/>
        <color rgb="FFFF0000"/>
        <rFont val="ＭＳ Ｐ明朝"/>
        <family val="1"/>
        <charset val="128"/>
      </rPr>
      <t xml:space="preserve">＜別紙1-1＞</t>
    </r>
  </si>
  <si>
    <t xml:space="preserve">別シートの「備考（1-1）」も必ず確認すること。</t>
  </si>
  <si>
    <t xml:space="preserve">看護職員、介護職員、介護支援専門員の配置状況がわかるもの。</t>
  </si>
  <si>
    <t xml:space="preserve">担当者未設置に伴う減算を解消する場合。研修の欄以外を埋めること。</t>
  </si>
  <si>
    <r>
      <rPr>
        <sz val="9"/>
        <rFont val="ＭＳ Ｐゴシック"/>
        <family val="3"/>
        <charset val="128"/>
      </rPr>
      <t xml:space="preserve">日常生活継続支援加算
</t>
    </r>
    <r>
      <rPr>
        <sz val="8"/>
        <rFont val="ＭＳ Ｐゴシック"/>
        <family val="3"/>
        <charset val="128"/>
      </rPr>
      <t xml:space="preserve">＊開設時からの算定は不可</t>
    </r>
  </si>
  <si>
    <r>
      <rPr>
        <sz val="9"/>
        <rFont val="ＭＳ Ｐ明朝"/>
        <family val="1"/>
        <charset val="128"/>
      </rPr>
      <t xml:space="preserve">日常生活継続支援加算に関する届出書</t>
    </r>
    <r>
      <rPr>
        <sz val="9"/>
        <color rgb="FFFF0000"/>
        <rFont val="ＭＳ Ｐ明朝"/>
        <family val="1"/>
        <charset val="128"/>
      </rPr>
      <t xml:space="preserve">＜別紙37＞</t>
    </r>
  </si>
  <si>
    <r>
      <rPr>
        <sz val="9"/>
        <color rgb="FFFF0000"/>
        <rFont val="ＭＳ Ｐ明朝"/>
        <family val="1"/>
        <charset val="128"/>
      </rPr>
      <t xml:space="preserve">日常生活継続支援加算に関する確認書①</t>
    </r>
    <r>
      <rPr>
        <sz val="9"/>
        <rFont val="ＭＳ Ｐ明朝"/>
        <family val="1"/>
        <charset val="128"/>
      </rPr>
      <t xml:space="preserve">＜参考様式2-1＞</t>
    </r>
  </si>
  <si>
    <t xml:space="preserve">前６月又は前12月における別紙37の人数等を計算したもの</t>
  </si>
  <si>
    <t xml:space="preserve">届出前３か月の介護職員のうち介護福祉士の常勤換算数を平均したもの</t>
  </si>
  <si>
    <t xml:space="preserve">テクノロジーの導入
（日常生活継続支援加算関係）</t>
  </si>
  <si>
    <r>
      <rPr>
        <sz val="9"/>
        <rFont val="ＭＳ Ｐ明朝"/>
        <family val="1"/>
        <charset val="128"/>
      </rPr>
      <t xml:space="preserve">テクノロジーの導入による日常生活継続支援加算に関する届出書</t>
    </r>
    <r>
      <rPr>
        <sz val="9"/>
        <color rgb="FFFF0000"/>
        <rFont val="ＭＳ Ｐ明朝"/>
        <family val="1"/>
        <charset val="128"/>
      </rPr>
      <t xml:space="preserve">＜別紙37-2＞</t>
    </r>
  </si>
  <si>
    <t xml:space="preserve">看護体制加算</t>
  </si>
  <si>
    <r>
      <rPr>
        <sz val="9"/>
        <rFont val="ＭＳ Ｐ明朝"/>
        <family val="1"/>
        <charset val="128"/>
      </rPr>
      <t xml:space="preserve">看護体制加算に係る届出書</t>
    </r>
    <r>
      <rPr>
        <sz val="9"/>
        <color rgb="FFFF0000"/>
        <rFont val="ＭＳ Ｐ明朝"/>
        <family val="1"/>
        <charset val="128"/>
      </rPr>
      <t xml:space="preserve">＜別紙25-2＞</t>
    </r>
  </si>
  <si>
    <t xml:space="preserve">≪病院、訪問看護ｽﾃｰｼｮﾝ等との連携による場合≫
２４時間連絡体制に係る契約書・協定書等（写）</t>
  </si>
  <si>
    <t xml:space="preserve">準ユニットケア体制</t>
  </si>
  <si>
    <t xml:space="preserve">準ユニット部分の配置職員のみ。算定開始する月の分。</t>
  </si>
  <si>
    <t xml:space="preserve">準ユニット部分の平面図</t>
  </si>
  <si>
    <t xml:space="preserve">共同等する上記事業所又は医療施設の理学療法士，作業療法士，言語聴覚士又は医師の資格証（写）</t>
  </si>
  <si>
    <t xml:space="preserve">常勤専従医師配置</t>
  </si>
  <si>
    <t xml:space="preserve">医師免許証（写）</t>
  </si>
  <si>
    <t xml:space="preserve">常勤専従医師の契約書（写）又は辞令（写）</t>
  </si>
  <si>
    <t xml:space="preserve">精神科医師定期的療養指導</t>
  </si>
  <si>
    <t xml:space="preserve">精神科医師定期的療養指導に関する届出書＜参考様式６＞</t>
  </si>
  <si>
    <t xml:space="preserve">精神科医師の契約書（写）</t>
  </si>
  <si>
    <t xml:space="preserve">障害者生活支援体制</t>
  </si>
  <si>
    <t xml:space="preserve">障害者生活支援体制に関する届出書＜参考様式７＞</t>
  </si>
  <si>
    <t xml:space="preserve">障害者生活支援員の経歴書（写）又は資格証（写）</t>
  </si>
  <si>
    <t xml:space="preserve">①視覚障がい
　点字の指導、点訳、歩行支援等のできる者
②聴覚障がい又は言語機能障がい
　手話通訳等のできる者
③知的障がい
　知的障害者福祉法第14条各号のいずれかに該当する者又はこれらに準ずる者
④精神障害
　精神保健福祉士又は精神保健及び精神障害者福祉に関する法律施行令第12条各号に掲げる者</t>
  </si>
  <si>
    <t xml:space="preserve">対象入所者全員分の身障手帳（写）又は療育手帳（写）</t>
  </si>
  <si>
    <t xml:space="preserve">配置医師緊急時対応加算</t>
  </si>
  <si>
    <r>
      <rPr>
        <sz val="9"/>
        <rFont val="ＭＳ Ｐ明朝"/>
        <family val="1"/>
        <charset val="128"/>
      </rPr>
      <t xml:space="preserve">配置医師緊急時対応加算に係る届出書＜別紙</t>
    </r>
    <r>
      <rPr>
        <sz val="9"/>
        <color rgb="FFFF0000"/>
        <rFont val="ＭＳ Ｐ明朝"/>
        <family val="1"/>
        <charset val="128"/>
      </rPr>
      <t xml:space="preserve">39</t>
    </r>
    <r>
      <rPr>
        <sz val="9"/>
        <rFont val="ＭＳ Ｐ明朝"/>
        <family val="1"/>
        <charset val="128"/>
      </rPr>
      <t xml:space="preserve">＞</t>
    </r>
  </si>
  <si>
    <t xml:space="preserve">医師の資格証（写）</t>
  </si>
  <si>
    <t xml:space="preserve">看取り介護体制</t>
  </si>
  <si>
    <r>
      <rPr>
        <sz val="9"/>
        <rFont val="ＭＳ Ｐ明朝"/>
        <family val="1"/>
        <charset val="128"/>
      </rPr>
      <t xml:space="preserve">看取り介護体制に係る届出書＜別紙</t>
    </r>
    <r>
      <rPr>
        <sz val="9"/>
        <color rgb="FFFF0000"/>
        <rFont val="ＭＳ Ｐ明朝"/>
        <family val="1"/>
        <charset val="128"/>
      </rPr>
      <t xml:space="preserve">34</t>
    </r>
    <r>
      <rPr>
        <sz val="9"/>
        <rFont val="ＭＳ Ｐ明朝"/>
        <family val="1"/>
        <charset val="128"/>
      </rPr>
      <t xml:space="preserve">＞</t>
    </r>
  </si>
  <si>
    <t xml:space="preserve">看護師。</t>
  </si>
  <si>
    <t xml:space="preserve">在宅・入所相互利用体制</t>
  </si>
  <si>
    <t xml:space="preserve">居宅介護支援事業者との合意書等（写）</t>
  </si>
  <si>
    <t xml:space="preserve">在宅・入所相互利用の介護に関する目標及び方針（案でも可。）</t>
  </si>
  <si>
    <t xml:space="preserve">介護に関する目標及び方針の説明書・同意書様式</t>
  </si>
  <si>
    <t xml:space="preserve">自立支援促進加算に関する届出書＜参考様式10＞</t>
  </si>
  <si>
    <r>
      <rPr>
        <sz val="9"/>
        <rFont val="ＭＳ Ｐ明朝"/>
        <family val="1"/>
        <charset val="128"/>
      </rPr>
      <t xml:space="preserve">サービス提供体制強化加算に関する届出書＜別紙</t>
    </r>
    <r>
      <rPr>
        <sz val="9"/>
        <color rgb="FFFF0000"/>
        <rFont val="ＭＳ Ｐ明朝"/>
        <family val="1"/>
        <charset val="128"/>
      </rPr>
      <t xml:space="preserve">14－4</t>
    </r>
    <r>
      <rPr>
        <sz val="9"/>
        <rFont val="ＭＳ Ｐ明朝"/>
        <family val="1"/>
        <charset val="128"/>
      </rPr>
      <t xml:space="preserve">＞</t>
    </r>
  </si>
  <si>
    <t xml:space="preserve">介護給付費算定に係る体制等に関する届出書・変更届出書　チェック表
（地域密着型介護老人福祉施設入所者生活介護）</t>
  </si>
  <si>
    <r>
      <rPr>
        <sz val="9"/>
        <rFont val="ＭＳ Ｐ明朝"/>
        <family val="1"/>
        <charset val="128"/>
      </rPr>
      <t xml:space="preserve">介護給付費算定に係る体制等に関する届出書・変更届出書</t>
    </r>
    <r>
      <rPr>
        <sz val="9"/>
        <color rgb="FFFF0000"/>
        <rFont val="ＭＳ Ｐ明朝"/>
        <family val="1"/>
        <charset val="128"/>
      </rPr>
      <t xml:space="preserve">＜別紙3-2＞</t>
    </r>
  </si>
  <si>
    <t xml:space="preserve">本チェック表</t>
  </si>
  <si>
    <r>
      <rPr>
        <sz val="9"/>
        <rFont val="ＭＳ Ｐ明朝"/>
        <family val="1"/>
        <charset val="128"/>
      </rPr>
      <t xml:space="preserve">指定居宅サービス事業者等による介護給付費の割引に係る割引率の設定について＜別紙</t>
    </r>
    <r>
      <rPr>
        <sz val="9"/>
        <color rgb="FFFF0000"/>
        <rFont val="ＭＳ Ｐ明朝"/>
        <family val="1"/>
        <charset val="128"/>
      </rPr>
      <t xml:space="preserve">５-2</t>
    </r>
    <r>
      <rPr>
        <sz val="9"/>
        <rFont val="ＭＳ Ｐ明朝"/>
        <family val="1"/>
        <charset val="128"/>
      </rPr>
      <t xml:space="preserve">＞</t>
    </r>
  </si>
  <si>
    <t xml:space="preserve">安全対策体制に関する確認書＜参考様式11＞</t>
  </si>
  <si>
    <t xml:space="preserve">任意の様式で可（代表者名）。ただし、未措置事項（BCP策定、訓練、研修）の現状及び改善に向けた取組みは必ず記載すること。</t>
  </si>
  <si>
    <t xml:space="preserve">業務継続計画（BCP）</t>
  </si>
  <si>
    <t xml:space="preserve">小規模拠点集合体制</t>
  </si>
  <si>
    <t xml:space="preserve">病院等による実地指導を受けた日時及び指導概要</t>
  </si>
  <si>
    <t xml:space="preserve">介護職員等処遇改善加算</t>
  </si>
  <si>
    <t xml:space="preserve">介護職員処遇改善計画書等（提出書類の詳細はホームページをご確認ください）</t>
  </si>
  <si>
    <t xml:space="preserve">（別紙３－２）</t>
  </si>
  <si>
    <t xml:space="preserve">受付番号</t>
  </si>
  <si>
    <t xml:space="preserve">介護給付費算定に係る体制等に関する届出書</t>
  </si>
  <si>
    <t xml:space="preserve">＜地域密着型サービス事業者・地域密着型介護予防サービス事業者用＞＜居宅介護支援事業者・介護予防支援事業者用＞</t>
  </si>
  <si>
    <t xml:space="preserve">令和</t>
  </si>
  <si>
    <t xml:space="preserve">年</t>
  </si>
  <si>
    <t xml:space="preserve">月</t>
  </si>
  <si>
    <t xml:space="preserve">日</t>
  </si>
  <si>
    <t xml:space="preserve">嘉麻市長</t>
  </si>
  <si>
    <t xml:space="preserve">殿</t>
  </si>
  <si>
    <t xml:space="preserve">所在地</t>
  </si>
  <si>
    <t xml:space="preserve">名称</t>
  </si>
  <si>
    <t xml:space="preserve">代表者</t>
  </si>
  <si>
    <t xml:space="preserve">このことについて、以下のとおり関係書類を添えて届け出ます。</t>
  </si>
  <si>
    <t xml:space="preserve">届　出　者</t>
  </si>
  <si>
    <t xml:space="preserve">フリガナ</t>
  </si>
  <si>
    <t xml:space="preserve">名　　称</t>
  </si>
  <si>
    <t xml:space="preserve">主たる事務所の所在地</t>
  </si>
  <si>
    <t xml:space="preserve">(郵便番号</t>
  </si>
  <si>
    <t xml:space="preserve">ー</t>
  </si>
  <si>
    <t xml:space="preserve">）</t>
  </si>
  <si>
    <t xml:space="preserve">　　　　　</t>
  </si>
  <si>
    <t xml:space="preserve">県</t>
  </si>
  <si>
    <t xml:space="preserve">群市</t>
  </si>
  <si>
    <t xml:space="preserve">　(ビルの名称等)</t>
  </si>
  <si>
    <t xml:space="preserve">連 絡 先</t>
  </si>
  <si>
    <t xml:space="preserve">電話番号</t>
  </si>
  <si>
    <t xml:space="preserve">FAX番号</t>
  </si>
  <si>
    <t xml:space="preserve">法人である場合その種別</t>
  </si>
  <si>
    <t xml:space="preserve">法人所轄庁</t>
  </si>
  <si>
    <t xml:space="preserve">代表者の職・氏名</t>
  </si>
  <si>
    <t xml:space="preserve">職名</t>
  </si>
  <si>
    <t xml:space="preserve">氏名</t>
  </si>
  <si>
    <t xml:space="preserve">代表者の住所</t>
  </si>
  <si>
    <t xml:space="preserve">事業所の状況</t>
  </si>
  <si>
    <t xml:space="preserve">事業所・施設の名称</t>
  </si>
  <si>
    <t xml:space="preserve">主たる事業所の所在地</t>
  </si>
  <si>
    <t xml:space="preserve">主たる事業所の所在地以外の場所で一部実施する場合の出張所等の所在地</t>
  </si>
  <si>
    <t xml:space="preserve">管理者の氏名</t>
  </si>
  <si>
    <t xml:space="preserve">管理者の住所</t>
  </si>
  <si>
    <t xml:space="preserve">届出を行う事業所の状況</t>
  </si>
  <si>
    <t xml:space="preserve">同一所在地において行う　　　　　　　　　　　　　　　事業等の種類</t>
  </si>
  <si>
    <t xml:space="preserve">実施事業</t>
  </si>
  <si>
    <t xml:space="preserve">指定年</t>
  </si>
  <si>
    <t xml:space="preserve">異動等の区分</t>
  </si>
  <si>
    <t xml:space="preserve">異動（予定）</t>
  </si>
  <si>
    <t xml:space="preserve">異動項目</t>
  </si>
  <si>
    <t xml:space="preserve">市町村が定める単位の有無</t>
  </si>
  <si>
    <t xml:space="preserve">月日</t>
  </si>
  <si>
    <t xml:space="preserve">年月日</t>
  </si>
  <si>
    <t xml:space="preserve">(※変更の場合)</t>
  </si>
  <si>
    <t xml:space="preserve">(市町村記載)</t>
  </si>
  <si>
    <t xml:space="preserve">地域密着型サービス</t>
  </si>
  <si>
    <t xml:space="preserve">夜間対応型訪問介護</t>
  </si>
  <si>
    <t xml:space="preserve">1新規</t>
  </si>
  <si>
    <t xml:space="preserve">2変更</t>
  </si>
  <si>
    <t xml:space="preserve">3終了</t>
  </si>
  <si>
    <t xml:space="preserve">1 有</t>
  </si>
  <si>
    <t xml:space="preserve">2 無</t>
  </si>
  <si>
    <t xml:space="preserve">地域密着型通所介護</t>
  </si>
  <si>
    <t xml:space="preserve">療養通所介護</t>
  </si>
  <si>
    <t xml:space="preserve">認知症対応型通所介護</t>
  </si>
  <si>
    <t xml:space="preserve">小規模多機能型居宅介護</t>
  </si>
  <si>
    <t xml:space="preserve">認知症対応型共同生活介護</t>
  </si>
  <si>
    <t xml:space="preserve">地域密着型特定施設入居者生活介護</t>
  </si>
  <si>
    <r>
      <rPr>
        <sz val="11"/>
        <rFont val="HGSｺﾞｼｯｸM"/>
        <family val="3"/>
        <charset val="128"/>
      </rPr>
      <t xml:space="preserve">地域密着型介護老人福祉施設</t>
    </r>
    <r>
      <rPr>
        <u val="single"/>
        <sz val="11"/>
        <rFont val="HGSｺﾞｼｯｸM"/>
        <family val="3"/>
        <charset val="128"/>
      </rPr>
      <t xml:space="preserve">入所者生活介護</t>
    </r>
  </si>
  <si>
    <t xml:space="preserve">定期巡回・随時対応型訪問介護看護</t>
  </si>
  <si>
    <t xml:space="preserve">複合型サービス</t>
  </si>
  <si>
    <t xml:space="preserve">介護予防認知症対応型通所介護</t>
  </si>
  <si>
    <t xml:space="preserve">介護予防小規模多機能型居宅介護</t>
  </si>
  <si>
    <t xml:space="preserve">介護予防認知症対応型共同生活介護</t>
  </si>
  <si>
    <t xml:space="preserve">居宅介護支援</t>
  </si>
  <si>
    <t xml:space="preserve">介護予防支援</t>
  </si>
  <si>
    <t xml:space="preserve">地域密着型サービス事業所番号等</t>
  </si>
  <si>
    <t xml:space="preserve">指定を受けている市町村</t>
  </si>
  <si>
    <t xml:space="preserve">介護保険事業所番号</t>
  </si>
  <si>
    <t xml:space="preserve">（指定を受けている場合）</t>
  </si>
  <si>
    <t xml:space="preserve">既に指定等を受けている事業</t>
  </si>
  <si>
    <t xml:space="preserve">医療機関コード等</t>
  </si>
  <si>
    <t xml:space="preserve">特記事項</t>
  </si>
  <si>
    <t xml:space="preserve">変　更　前</t>
  </si>
  <si>
    <t xml:space="preserve">変　更　後</t>
  </si>
  <si>
    <t xml:space="preserve">関係書類</t>
  </si>
  <si>
    <t xml:space="preserve">別添のとおり</t>
  </si>
  <si>
    <t xml:space="preserve">備考1　「受付番号」欄には記載しないでください。</t>
  </si>
  <si>
    <t xml:space="preserve">　　2　「法人である場合その種別」欄は、申請者が法人である場合に、「社会福祉法人」「医療法人」「社団法人」</t>
  </si>
  <si>
    <t xml:space="preserve">　　　「財団法人」「株式会社」「有限会社」等の別を記入してください。</t>
  </si>
  <si>
    <t xml:space="preserve">　　3　「法人所轄庁」欄、申請者が認可法人である場合に、その主務官庁の名称を記載してください。</t>
  </si>
  <si>
    <t xml:space="preserve">　　4　「実施事業」欄は、該当する欄に「〇」を記入してください。</t>
  </si>
  <si>
    <t xml:space="preserve">　　5　「異動等の区分」欄には、今回届出を行う事業所について該当する数字の横の□を■にしてください。</t>
  </si>
  <si>
    <t xml:space="preserve">　　6　「異動項目」欄には、(別紙1－３)「介護給付費算定に係る体制等状況一覧表」に掲げる項目（施設等の区分、</t>
  </si>
  <si>
    <t xml:space="preserve">人員配置区分、その他該当する体制等、割引）を記載してください。</t>
  </si>
  <si>
    <t xml:space="preserve">　　7　「特記事項」欄には、異動の状況について具体的に記載してください。</t>
  </si>
  <si>
    <t xml:space="preserve">　　8　「主たる事業所の所在地以外の場所で一部実施する場合の出張所等の所在地」について、複数の出張所等を</t>
  </si>
  <si>
    <t xml:space="preserve">　　　有する場合は、適宜欄を補正して、全ての出張所等の状況について記載してください。</t>
  </si>
  <si>
    <t xml:space="preserve">　　　2　「法人である場合その種別」欄は、申請者が法人である場合に、「社会福祉法人」「医療法人」「社団法人」「財団法人」「株式会社」「有限会社」等の別を記入してください。</t>
  </si>
  <si>
    <t xml:space="preserve">　　　3　「法人所轄庁」欄、申請者が認可法人である場合に、その主務官庁の名称を記載してください。</t>
  </si>
  <si>
    <t xml:space="preserve">　　　4　「実施事業」欄は、該当する欄に「〇」を記入してください。</t>
  </si>
  <si>
    <t xml:space="preserve">　　　5　「異動等の区分」欄には、今回届出を行う事業所について該当する数字に「〇」を記入してください。</t>
  </si>
  <si>
    <t xml:space="preserve">　　　6　「異動項目」欄には、(別紙1)「介護給付費算定に係る体制等状況一覧表」に掲げる項目を記載してください。</t>
  </si>
  <si>
    <t xml:space="preserve">　　　7　「市町村が定める率」欄には、全国共通の介護報酬額に対する市町村が定める率を記載してください。</t>
  </si>
  <si>
    <t xml:space="preserve">　　　8　「特記事項」欄には、異動の状況について具体的に記載してください。</t>
  </si>
  <si>
    <t xml:space="preserve">　　　9　「主たる事業所の所在地以外の場所で一部実施する場合の出張所等の所在地」について、複数の出張所等を有する場合は、適宜欄を補正して、全ての出張所等の状況について記載してください。</t>
  </si>
  <si>
    <t xml:space="preserve">（別紙１－３）</t>
  </si>
  <si>
    <t xml:space="preserve">介 護 給 付 費 算 定 に 係 る 体 制 等 状 況 一 覧 表 （地域密着型サービス・地域密着型介護予防サービス）</t>
  </si>
  <si>
    <t xml:space="preserve">事 業 所 番 号</t>
  </si>
  <si>
    <t xml:space="preserve">提供サービス</t>
  </si>
  <si>
    <t xml:space="preserve">そ　 　　の　 　　他　　 　該　　 　当　　 　す 　　　る 　　　体 　　　制 　　　等</t>
  </si>
  <si>
    <t xml:space="preserve">割 引</t>
  </si>
  <si>
    <t xml:space="preserve">各サービス共通</t>
  </si>
  <si>
    <t xml:space="preserve">地域区分</t>
  </si>
  <si>
    <t xml:space="preserve">１　１級地</t>
  </si>
  <si>
    <t xml:space="preserve">６　２級地</t>
  </si>
  <si>
    <t xml:space="preserve">７　３級地</t>
  </si>
  <si>
    <t xml:space="preserve">２　４級地</t>
  </si>
  <si>
    <t xml:space="preserve">３　５級地</t>
  </si>
  <si>
    <t xml:space="preserve">４　６級地</t>
  </si>
  <si>
    <t xml:space="preserve">９　７級地</t>
  </si>
  <si>
    <t xml:space="preserve">５　その他</t>
  </si>
  <si>
    <t xml:space="preserve">１ 基準型</t>
  </si>
  <si>
    <t xml:space="preserve">６ 減算型</t>
  </si>
  <si>
    <t xml:space="preserve">１　なし</t>
  </si>
  <si>
    <t xml:space="preserve">１ なし</t>
  </si>
  <si>
    <t xml:space="preserve">２ 看護職員</t>
  </si>
  <si>
    <t xml:space="preserve">３ 介護職員</t>
  </si>
  <si>
    <t xml:space="preserve">２　あり</t>
  </si>
  <si>
    <t xml:space="preserve">４ 介護支援専門員</t>
  </si>
  <si>
    <t xml:space="preserve">１ 対応不可</t>
  </si>
  <si>
    <t xml:space="preserve">２ 対応可</t>
  </si>
  <si>
    <t xml:space="preserve">１ 減算型</t>
  </si>
  <si>
    <t xml:space="preserve">２ 基準型</t>
  </si>
  <si>
    <t xml:space="preserve">栄養ケア・マネジメントの
実施の有無</t>
  </si>
  <si>
    <t xml:space="preserve">２ あり</t>
  </si>
  <si>
    <t xml:space="preserve">日常生活継続支援加算</t>
  </si>
  <si>
    <t xml:space="preserve">看護体制加算Ⅰ</t>
  </si>
  <si>
    <t xml:space="preserve">看護体制加算Ⅱ</t>
  </si>
  <si>
    <t xml:space="preserve">２ 加算Ⅰ・加算Ⅱ</t>
  </si>
  <si>
    <t xml:space="preserve">３ 加算Ⅲ・加算Ⅳ</t>
  </si>
  <si>
    <t xml:space="preserve">１　地域密着型介護老人福祉施設</t>
  </si>
  <si>
    <t xml:space="preserve">３ 加算Ⅰ</t>
  </si>
  <si>
    <t xml:space="preserve">２ 加算Ⅱ</t>
  </si>
  <si>
    <t xml:space="preserve">地域密着型</t>
  </si>
  <si>
    <t xml:space="preserve">２　サテライト型地域密着型</t>
  </si>
  <si>
    <t xml:space="preserve">１　経過的施設以外</t>
  </si>
  <si>
    <t xml:space="preserve">４ 加算Ⅱ</t>
  </si>
  <si>
    <t xml:space="preserve">５ 加算Ⅲ</t>
  </si>
  <si>
    <t xml:space="preserve">介護老人福祉施設</t>
  </si>
  <si>
    <t xml:space="preserve">　　介護老人福祉施設</t>
  </si>
  <si>
    <t xml:space="preserve">２　経過的施設</t>
  </si>
  <si>
    <t xml:space="preserve">ADL維持等加算〔申出〕の有無</t>
  </si>
  <si>
    <t xml:space="preserve">入所者生活介護</t>
  </si>
  <si>
    <t xml:space="preserve">３　ユニット型地域密着型介護老人福祉施設</t>
  </si>
  <si>
    <t xml:space="preserve">４　サテライト型ユニット型</t>
  </si>
  <si>
    <t xml:space="preserve">　　地域密着型介護老人福祉施設</t>
  </si>
  <si>
    <t xml:space="preserve">２ 加算Ⅰ</t>
  </si>
  <si>
    <t xml:space="preserve">３ 加算Ⅱ</t>
  </si>
  <si>
    <t xml:space="preserve">高齢者施設等感染対策向上加算Ⅰ</t>
  </si>
  <si>
    <t xml:space="preserve">高齢者施設等感染対策向上加算Ⅱ</t>
  </si>
  <si>
    <t xml:space="preserve">６ 加算Ⅰ</t>
  </si>
  <si>
    <t xml:space="preserve">５ 加算Ⅱ</t>
  </si>
  <si>
    <t xml:space="preserve">７ 加算Ⅲ</t>
  </si>
  <si>
    <t xml:space="preserve">７ 加算Ⅰ</t>
  </si>
  <si>
    <t xml:space="preserve">８ 加算Ⅱ</t>
  </si>
  <si>
    <t xml:space="preserve">９ 加算Ⅲ</t>
  </si>
  <si>
    <t xml:space="preserve">Ａ 加算Ⅳ</t>
  </si>
  <si>
    <t xml:space="preserve">Ｂ 加算Ⅴ(１)</t>
  </si>
  <si>
    <t xml:space="preserve">Ｃ 加算Ⅴ(２)</t>
  </si>
  <si>
    <t xml:space="preserve">Ｄ 加算Ⅴ(３)</t>
  </si>
  <si>
    <t xml:space="preserve">Ｅ 加算Ⅴ(４)</t>
  </si>
  <si>
    <t xml:space="preserve">Ｆ 加算Ⅴ(５)</t>
  </si>
  <si>
    <t xml:space="preserve">Ｇ 加算Ⅴ(６)</t>
  </si>
  <si>
    <t xml:space="preserve">Ｈ 加算Ⅴ(７)</t>
  </si>
  <si>
    <t xml:space="preserve">Ｊ 加算Ⅴ(８)</t>
  </si>
  <si>
    <t xml:space="preserve">Ｋ 加算Ⅴ(９)</t>
  </si>
  <si>
    <t xml:space="preserve">Ｌ 加算Ⅴ(１０)</t>
  </si>
  <si>
    <t xml:space="preserve">Ｍ 加算Ⅴ(１１)</t>
  </si>
  <si>
    <t xml:space="preserve">Ｎ 加算Ⅴ(１２)</t>
  </si>
  <si>
    <t xml:space="preserve">Ｐ 加算Ⅴ(１３)</t>
  </si>
  <si>
    <t xml:space="preserve">Ｒ 加算Ⅴ(１４)</t>
  </si>
  <si>
    <r>
      <rPr>
        <sz val="11"/>
        <rFont val="HGSｺﾞｼｯｸM"/>
        <family val="3"/>
        <charset val="128"/>
      </rPr>
      <t xml:space="preserve">７ 加算Ⅰ</t>
    </r>
    <r>
      <rPr>
        <sz val="11"/>
        <color rgb="FFFF0000"/>
        <rFont val="HGSｺﾞｼｯｸM"/>
        <family val="3"/>
        <charset val="128"/>
      </rPr>
      <t xml:space="preserve">イ</t>
    </r>
  </si>
  <si>
    <t xml:space="preserve">S 加算Ⅰロ</t>
  </si>
  <si>
    <r>
      <rPr>
        <sz val="11"/>
        <rFont val="HGSｺﾞｼｯｸM"/>
        <family val="3"/>
        <charset val="128"/>
      </rPr>
      <t xml:space="preserve">８ 加算Ⅱ</t>
    </r>
    <r>
      <rPr>
        <sz val="11"/>
        <color rgb="FFFF0000"/>
        <rFont val="HGSｺﾞｼｯｸM"/>
        <family val="3"/>
        <charset val="128"/>
      </rPr>
      <t xml:space="preserve">イ</t>
    </r>
  </si>
  <si>
    <t xml:space="preserve">T 加算Ⅱロ</t>
  </si>
  <si>
    <t xml:space="preserve">備考　（別紙１－３）地域密着型サービス・地域密着型介護予防サービス</t>
  </si>
  <si>
    <t xml:space="preserve">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</si>
  <si>
    <t xml:space="preserve">　　　２ 「施設等の区分」及び「その他該当する体制等」欄で施設・設備等に係る加算（減算）の届出については、「平面図」（別紙６）を添付してください。</t>
  </si>
  <si>
    <t xml:space="preserve">　　　３　人員配置に係る届出については、勤務体制がわかる書類（「従業者の勤務の体制及び勤務形態一覧表」（別紙７）又はこれに準じた勤務割表等）を添付してください。</t>
  </si>
  <si>
    <t xml:space="preserve">　　　４ 「割引｣を｢あり｣と記載する場合は「地域密着型サービス事業者等による介護給付費の割引に係る割引率の設定について」（別紙5－2）を添付してください。</t>
  </si>
  <si>
    <t xml:space="preserve">　　　５ 「訪問看護体制減算」、「看護体制強化加算」及び「サテライト体制未整備減算」については、「看護体制及びサテライト体制に係る届出書」（別紙49）を添付してください。</t>
  </si>
  <si>
    <t xml:space="preserve">　　　６ 「緊急時訪問看護加算」「緊急時対応加算」「特別管理体制」「ターミナルケア体制」については、「緊急時（介護予防）訪問看護加算・緊急時対応加算・特別管理体制・ターミナルケア体制に係る届出書」（別紙16）を添付してください。</t>
  </si>
  <si>
    <t xml:space="preserve">　　　７ 「総合マネジメント体制強化加算」については、「総合マネジメント体制強化加算に係る届出書」（別紙42）を添付してください。</t>
  </si>
  <si>
    <t xml:space="preserve">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</si>
  <si>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xml:space="preserve">　　　　　また、「認知症チームケア推進加算」については、「認知症チームケア推進加算に係る届出書」（別紙40）を添付してください。</t>
  </si>
  <si>
    <t xml:space="preserve">　　　９ 「24時間通報対応加算」については、「24時間通報対応加算に係る届出書」（別紙43）を添付してください。</t>
  </si>
  <si>
    <t xml:space="preserve">　　　10　「その他該当する体制等」欄で人員配置に係る加算（減算）の届出については、それぞれ加算（減算）の要件となる職員の配置状況や勤務体制がわかる書類を添付してください。</t>
  </si>
  <si>
    <t xml:space="preserve">　　　　　　（例）－「機能訓練指導体制」…機能訓練指導員、「夜間勤務条件基準」…夜勤を行う看護師（准看護師）と介護職員の配置状況　等</t>
  </si>
  <si>
    <t xml:space="preserve">　　　11 「時間延長サービス体制」については、実際に利用者に対して延長サービスを行うことが可能な場合に記載してください。</t>
  </si>
  <si>
    <t xml:space="preserve">　　　12 「生活相談員配置等加算」については、「生活相談員配置等加算に係る届出書」（別紙21）を添付してください。</t>
  </si>
  <si>
    <t xml:space="preserve">　　　13 　「入浴介助加算」については、「浴室の平面図等」及び入浴介助加算（Ⅰ）の要件である研修を実施または、実施することが分かる資料等を添付してください。</t>
  </si>
  <si>
    <t xml:space="preserve">　　　14 「中重度者ケア体制加算」については、「中重度者ケア体制加算に係る届出書」（別紙22）及び「利用者の割合に関する計算書」（別紙22-2）を添付してください。</t>
  </si>
  <si>
    <t xml:space="preserve">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</si>
  <si>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xml:space="preserve">　　　16 「栄養ケア・マネジメントの実施の有無」及び「栄養マネジメント強化体制」については、「栄養マネジメント体制に関する届出書」（別紙38）を添付してください。</t>
  </si>
  <si>
    <t xml:space="preserve">　　　17 「夜間看護体制加算」については、「夜間看護体制加算に係る届出書」（別紙33）を添付してください。</t>
  </si>
  <si>
    <t xml:space="preserve">　　　18 「看護体制加算」については、「看護体制加算に係る届出書」（別紙25-2）を、「看取り介護体制」については、「看取り介護体制に係る届出書」（別紙34）を、</t>
  </si>
  <si>
    <t xml:space="preserve">　　　　地域密着型特定施設入居者生活介護の「看取り介護加算」については、「看取り介護体制に係る届出書」（別紙34-2）を添付してください。</t>
  </si>
  <si>
    <t xml:space="preserve">　　　19 「看取り連携体制加算」については、「看取り連携体制加算に係る届出書」（別紙13）を、「看取り介護加算」については、「看取り介護加算に係る届出書」（別紙47）を添付してください。</t>
  </si>
  <si>
    <t xml:space="preserve">　　　20 「訪問体制強化加算」については、「訪問体制強化加算に係る届出書」（別紙45）を添付してください。</t>
  </si>
  <si>
    <t xml:space="preserve">　　　21 「サービス提供体制強化加算」については、「サービス提供体制強化加算に関する届出書」（別紙14）～（別紙14-6）までのいずれかを添付してください。</t>
  </si>
  <si>
    <t xml:space="preserve">　　　22 「夜間支援体制加算」については、「夜間支援体制加算に係る届出書」（別紙46）を添付してください。</t>
  </si>
  <si>
    <t xml:space="preserve">　　　23 「医療連携体制加算（Ⅰ）」については、「医療連携体制加算（Ⅰ）に係る届出書」（別紙48）を、「医療連携体制加算Ⅱ」については、「医療連携体制加算（Ⅱ）に係る届出書」（別紙48-2）を添付してください。</t>
  </si>
  <si>
    <t xml:space="preserve">　　　24 「職員の欠員による減算の状況」については、以下の要領で記載してください。</t>
  </si>
  <si>
    <t xml:space="preserve">　　　　看護職員、介護職員、介護従業者、介護支援専門員の欠員（看護師の配置割合が基準を満たしていない場合を含む。）…「その他該当する体制等」欄の欠員該当職種を選択する。</t>
  </si>
  <si>
    <t xml:space="preserve">　　　25 「日常生活継続支援加算」については、「日常生活継続支援加算に関する届出書」（別紙37）を添付してください。</t>
  </si>
  <si>
    <t xml:space="preserve">　　　26 「入居継続支援加算」については、「入居継続支援加算に係る届出書」（別紙32）を添付してください。</t>
  </si>
  <si>
    <t xml:space="preserve">　　　27 「配置医師緊急時対応加算」については、「配置医師緊急時対応加算に係る届出書」（別紙39）を添付してください。</t>
  </si>
  <si>
    <t xml:space="preserve">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</si>
  <si>
    <t xml:space="preserve">　　　29 「褥瘡マネジメント加算」については、「褥瘡マネジメントに関する届出書」（別紙41）を添付してください。</t>
  </si>
  <si>
    <t xml:space="preserve">　　　30 「高齢者施設等感染対策向上加算Ⅰ」 「高齢者施設等感染対策向上加算Ⅱ」については、「高齢者施設等感染対策向上加算に係る届出書」（別紙35）を添付してください。</t>
  </si>
  <si>
    <t xml:space="preserve">　　　31 「生産性向上推進体制加算」については、「生産性向上推進体制加算に係る届出書」（別紙28）を添付してください。</t>
  </si>
  <si>
    <t xml:space="preserve">         32「口腔連携強化加算」については、「口腔連携強化加算に関する届出書」（別紙11）を添付してください。</t>
  </si>
  <si>
    <t xml:space="preserve">注　　　地域密着型介護予防サービスについて、一体的に運営がされている地域密着型サービスに係る届出の別紙等が添付されている場合は、内容の重複する別紙等の添付は不要とすること。</t>
  </si>
  <si>
    <t xml:space="preserve">備考　（別紙１－３）地域密着型サービス・地域密着型介護予防サービス　サテライト事業所</t>
  </si>
  <si>
    <t xml:space="preserve">備考　１　この表は、事業所所在地以外の場所で一部事業を実施する出張所等がある場合について記載することとし、複数出張所等を有する場合は出張所ごとに提出してください。</t>
  </si>
  <si>
    <t xml:space="preserve">（別紙１－２）</t>
  </si>
  <si>
    <t xml:space="preserve">介 護 給 付 費 算 定 に 係 る 体 制 等 状 況 一 覧 表 （介護予防サービス）</t>
  </si>
  <si>
    <t xml:space="preserve">特別地域加算</t>
  </si>
  <si>
    <t xml:space="preserve">中山間地域等における小規模事業所
加算（地域に関する状況）</t>
  </si>
  <si>
    <t xml:space="preserve">１　非該当</t>
  </si>
  <si>
    <t xml:space="preserve">２　該当</t>
  </si>
  <si>
    <t xml:space="preserve">中山間地域等における小規模事業所
加算（規模に関する状況）</t>
  </si>
  <si>
    <t xml:space="preserve">介護予防訪問入浴介護</t>
  </si>
  <si>
    <t xml:space="preserve">４ 加算Ⅰ</t>
  </si>
  <si>
    <t xml:space="preserve">２ 加算Ⅲ</t>
  </si>
  <si>
    <t xml:space="preserve">介護予防訪問看護</t>
  </si>
  <si>
    <t xml:space="preserve">１　訪問看護ステーション</t>
  </si>
  <si>
    <t xml:space="preserve">２　病院又は診療所</t>
  </si>
  <si>
    <t xml:space="preserve">緊急時介護予防訪問看護加算</t>
  </si>
  <si>
    <t xml:space="preserve">特別管理体制</t>
  </si>
  <si>
    <t xml:space="preserve">看護体制強化加算</t>
  </si>
  <si>
    <t xml:space="preserve">中山間地域等における小規模事業所加算（地域に関する状況）</t>
  </si>
  <si>
    <t xml:space="preserve">１　病院又は診療所</t>
  </si>
  <si>
    <t xml:space="preserve">介護予防訪問</t>
  </si>
  <si>
    <t xml:space="preserve">２　介護老人保健施設</t>
  </si>
  <si>
    <t xml:space="preserve">中山間地域等における小規模事業所加算（規模に関する状況）</t>
  </si>
  <si>
    <t xml:space="preserve">リハビリテーション</t>
  </si>
  <si>
    <t xml:space="preserve">３　介護医療院</t>
  </si>
  <si>
    <t xml:space="preserve">介護予防</t>
  </si>
  <si>
    <t xml:space="preserve">居宅療養管理指導</t>
  </si>
  <si>
    <t xml:space="preserve">２ 医師</t>
  </si>
  <si>
    <t xml:space="preserve">３ 看護職員</t>
  </si>
  <si>
    <t xml:space="preserve">４ 介護職員</t>
  </si>
  <si>
    <t xml:space="preserve">５ 理学療法士</t>
  </si>
  <si>
    <t xml:space="preserve">６ 作業療法士</t>
  </si>
  <si>
    <t xml:space="preserve">７ 言語聴覚士</t>
  </si>
  <si>
    <t xml:space="preserve">生活行為向上ﾘﾊﾋﾞﾘﾃｰｼｮﾝ実施加算</t>
  </si>
  <si>
    <t xml:space="preserve">運動器機能向上体制</t>
  </si>
  <si>
    <t xml:space="preserve">栄養アセスメント・栄養改善体制</t>
  </si>
  <si>
    <t xml:space="preserve">介護予防通所</t>
  </si>
  <si>
    <t xml:space="preserve">口腔機能向上加算</t>
  </si>
  <si>
    <t xml:space="preserve">選択的サービス複数実施加算</t>
  </si>
  <si>
    <t xml:space="preserve">５ 加算Ⅰ</t>
  </si>
  <si>
    <t xml:space="preserve">６ 加算Ⅲ</t>
  </si>
  <si>
    <t xml:space="preserve">１　単独型</t>
  </si>
  <si>
    <t xml:space="preserve">介護予防短期入所生活介護</t>
  </si>
  <si>
    <t xml:space="preserve">２　併設型・空床型</t>
  </si>
  <si>
    <t xml:space="preserve">３　単独型ユニット型</t>
  </si>
  <si>
    <t xml:space="preserve">４　併設型・空床型ユニット型</t>
  </si>
  <si>
    <t xml:space="preserve">サービス提供体制強化加算
（単独型）</t>
  </si>
  <si>
    <t xml:space="preserve">サービス提供体制強化加算
（併設型、空床型）</t>
  </si>
  <si>
    <t xml:space="preserve">併設本体施設における介護職員等特定処遇改善加算Ⅰの届出状況</t>
  </si>
  <si>
    <t xml:space="preserve">在宅復帰・在宅療養支援機能加算</t>
  </si>
  <si>
    <t xml:space="preserve">介護予防短期入所療養介護</t>
  </si>
  <si>
    <t xml:space="preserve">１　介護老人保健施設（Ⅰ）</t>
  </si>
  <si>
    <t xml:space="preserve">１　基本型</t>
  </si>
  <si>
    <t xml:space="preserve">２　ユニット型介護老人保健施設（Ⅰ）</t>
  </si>
  <si>
    <t xml:space="preserve">２　在宅強化型</t>
  </si>
  <si>
    <t xml:space="preserve">１ 重症皮膚潰瘍管理指導</t>
  </si>
  <si>
    <t xml:space="preserve">２ 薬剤管理指導</t>
  </si>
  <si>
    <t xml:space="preserve">５　介護老人保健施設（Ⅱ）</t>
  </si>
  <si>
    <t xml:space="preserve">療養体制維持特別加算Ⅰ</t>
  </si>
  <si>
    <t xml:space="preserve">６　ユニット型介護老人保健施設（Ⅱ）</t>
  </si>
  <si>
    <t xml:space="preserve">療養体制維持特別加算Ⅱ</t>
  </si>
  <si>
    <t xml:space="preserve">７　介護老人保健施設（Ⅲ）</t>
  </si>
  <si>
    <t xml:space="preserve">８　ユニット型介護老人保健施設（Ⅲ）</t>
  </si>
  <si>
    <t xml:space="preserve">ﾘﾊﾋﾞﾘﾃｰｼｮﾝ提供体制</t>
  </si>
  <si>
    <t xml:space="preserve">１ 言語聴覚療法</t>
  </si>
  <si>
    <t xml:space="preserve">２ 精神科作業療法</t>
  </si>
  <si>
    <t xml:space="preserve">３ その他</t>
  </si>
  <si>
    <t xml:space="preserve">９　介護老人保健施設（Ⅳ）</t>
  </si>
  <si>
    <t xml:space="preserve">Ａ　ユニット型介護老人保健施設（Ⅳ）</t>
  </si>
  <si>
    <t xml:space="preserve">２ 加算型Ⅰ</t>
  </si>
  <si>
    <t xml:space="preserve">３ 加算型Ⅱ</t>
  </si>
  <si>
    <t xml:space="preserve">７ 加算型Ⅲ</t>
  </si>
  <si>
    <t xml:space="preserve">５ 加算型Ⅳ</t>
  </si>
  <si>
    <t xml:space="preserve">２ 減算型</t>
  </si>
  <si>
    <t xml:space="preserve">医師の配置基準</t>
  </si>
  <si>
    <t xml:space="preserve">１ 基準</t>
  </si>
  <si>
    <t xml:space="preserve">２ 医療法施行規則第49条適用</t>
  </si>
  <si>
    <t xml:space="preserve">２　Ⅰ型（療養機能</t>
  </si>
  <si>
    <t xml:space="preserve">　　強化型以外）</t>
  </si>
  <si>
    <t xml:space="preserve">１　病院療養型</t>
  </si>
  <si>
    <t xml:space="preserve">５　Ⅰ型（療養機能</t>
  </si>
  <si>
    <t xml:space="preserve">　　強化型Ａ）</t>
  </si>
  <si>
    <t xml:space="preserve">特定診療費項目</t>
  </si>
  <si>
    <t xml:space="preserve">６　Ⅰ型（療養機能</t>
  </si>
  <si>
    <t xml:space="preserve">３ 集団コミュニケーション療法</t>
  </si>
  <si>
    <t xml:space="preserve">　　強化型Ｂ）</t>
  </si>
  <si>
    <t xml:space="preserve">３　Ⅱ型（療養機能</t>
  </si>
  <si>
    <t xml:space="preserve">２ 理学療法Ⅰ</t>
  </si>
  <si>
    <t xml:space="preserve">３ 作業療法</t>
  </si>
  <si>
    <t xml:space="preserve">４ 言語聴覚療法</t>
  </si>
  <si>
    <t xml:space="preserve">５ 精神科作業療法</t>
  </si>
  <si>
    <t xml:space="preserve">６ その他</t>
  </si>
  <si>
    <t xml:space="preserve">７　Ⅱ型（療養機能</t>
  </si>
  <si>
    <t xml:space="preserve">　　強化型）</t>
  </si>
  <si>
    <t xml:space="preserve">４　Ⅲ型</t>
  </si>
  <si>
    <t xml:space="preserve">１　療養機能</t>
  </si>
  <si>
    <t xml:space="preserve">　　強化型以外</t>
  </si>
  <si>
    <t xml:space="preserve">６　ユニット型病院療養型</t>
  </si>
  <si>
    <t xml:space="preserve">２　療養機能</t>
  </si>
  <si>
    <t xml:space="preserve">　　強化型Ａ</t>
  </si>
  <si>
    <t xml:space="preserve">３　療養機能</t>
  </si>
  <si>
    <t xml:space="preserve">　　強化型Ｂ</t>
  </si>
  <si>
    <t xml:space="preserve">Ａ　病院経過型</t>
  </si>
  <si>
    <t xml:space="preserve">２　Ⅰ型</t>
  </si>
  <si>
    <t xml:space="preserve">Ｃ　ユニット型病院経過型</t>
  </si>
  <si>
    <t xml:space="preserve">３　Ⅱ型</t>
  </si>
  <si>
    <t xml:space="preserve">設備基準</t>
  </si>
  <si>
    <t xml:space="preserve">食堂の有無</t>
  </si>
  <si>
    <t xml:space="preserve">１　Ⅰ型（療養機能</t>
  </si>
  <si>
    <t xml:space="preserve">３　Ⅰ型（療養機能</t>
  </si>
  <si>
    <t xml:space="preserve">２　診療所型</t>
  </si>
  <si>
    <t xml:space="preserve">４　Ⅰ型（療養機能</t>
  </si>
  <si>
    <t xml:space="preserve">２　Ⅱ型</t>
  </si>
  <si>
    <t xml:space="preserve">７　ユニット型診療所型</t>
  </si>
  <si>
    <t xml:space="preserve">３ 薬剤師</t>
  </si>
  <si>
    <t xml:space="preserve">４ 看護職員</t>
  </si>
  <si>
    <t xml:space="preserve">５ 介護職員</t>
  </si>
  <si>
    <t xml:space="preserve">療養環境基準（廊下）</t>
  </si>
  <si>
    <t xml:space="preserve">療養環境基準（療養室）</t>
  </si>
  <si>
    <t xml:space="preserve">１　Ⅰ型（Ⅰ） </t>
  </si>
  <si>
    <t xml:space="preserve">2B</t>
  </si>
  <si>
    <t xml:space="preserve">１　Ⅰ型介護医療院</t>
  </si>
  <si>
    <t xml:space="preserve">２　Ⅰ型（Ⅱ）</t>
  </si>
  <si>
    <t xml:space="preserve">３　Ⅰ型（Ⅲ） </t>
  </si>
  <si>
    <t xml:space="preserve">特別診療費項目</t>
  </si>
  <si>
    <t xml:space="preserve">１　Ⅱ型（Ⅰ） </t>
  </si>
  <si>
    <t xml:space="preserve">２　Ⅱ型介護医療院</t>
  </si>
  <si>
    <t xml:space="preserve">２　Ⅱ型（Ⅱ）</t>
  </si>
  <si>
    <t xml:space="preserve">３　Ⅱ型（Ⅲ）</t>
  </si>
  <si>
    <t xml:space="preserve">３　特別介護医療院</t>
  </si>
  <si>
    <t xml:space="preserve">１　Ⅰ型</t>
  </si>
  <si>
    <t xml:space="preserve">４　ユニット型Ⅰ型介護医療院</t>
  </si>
  <si>
    <t xml:space="preserve">１　Ⅰ型（Ⅰ）</t>
  </si>
  <si>
    <t xml:space="preserve">５　ユニット型Ⅱ型介護医療院</t>
  </si>
  <si>
    <t xml:space="preserve">６　ユニット型特別介護医療院</t>
  </si>
  <si>
    <t xml:space="preserve">介護予防特定施設入居者</t>
  </si>
  <si>
    <t xml:space="preserve">１　有料老人ホーム</t>
  </si>
  <si>
    <t xml:space="preserve">１　一般型</t>
  </si>
  <si>
    <t xml:space="preserve">生活介護</t>
  </si>
  <si>
    <t xml:space="preserve">２　軽費老人ホーム</t>
  </si>
  <si>
    <t xml:space="preserve">２　外部サービス</t>
  </si>
  <si>
    <t xml:space="preserve">３　養護老人ホーム</t>
  </si>
  <si>
    <t xml:space="preserve">　　利用型</t>
  </si>
  <si>
    <t xml:space="preserve">介護予防福祉用具貸与</t>
  </si>
  <si>
    <t xml:space="preserve">１　地域包括支援センター</t>
  </si>
  <si>
    <t xml:space="preserve">２　居宅介護支援事業者</t>
  </si>
  <si>
    <r>
      <rPr>
        <sz val="16"/>
        <rFont val="HGSｺﾞｼｯｸM"/>
        <family val="3"/>
        <charset val="128"/>
      </rPr>
      <t xml:space="preserve">介 護 給 付 費 算 定 に 係 る 体 制 等 状 況 一 覧 表</t>
    </r>
    <r>
      <rPr>
        <sz val="14"/>
        <rFont val="HGSｺﾞｼｯｸM"/>
        <family val="3"/>
        <charset val="128"/>
      </rPr>
      <t xml:space="preserve">（主たる事業所の所在地以外の場所で一部実施する場合の出張所等の状況）</t>
    </r>
  </si>
  <si>
    <t xml:space="preserve">備考　（別紙１－２）介護予防サービス</t>
  </si>
  <si>
    <t xml:space="preserve">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</si>
  <si>
    <t xml:space="preserve">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</si>
  <si>
    <t xml:space="preserve">　　　（令和６年９月サービス提供分までは別紙28、令和６年10月サービス提供分以降は別紙29-2）又は「介護老人保健施設（療養型）の基本施設サービス費及び療養体制維持特別加算（Ⅱ）に係る届出書」（別紙29-3）を添付してください。</t>
  </si>
  <si>
    <t xml:space="preserve">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</si>
  <si>
    <t xml:space="preserve">　　　５　介護医療院における「施設等の区分」に係る届出ついては、「Ⅰ型介護医療院の基本施設サービス費に係る届出」（別紙30）又は「Ⅱ型介護医療院の基本施設サービス費に係る届出」（別紙30-2）を添付してください。</t>
  </si>
  <si>
    <t xml:space="preserve">　　　６　人員配置に係る届出については、勤務体制がわかる書類（「従業者の勤務の体制及び勤務形態一覧表」（別紙７）又はこれに準じた勤務割表等）を添付してください。</t>
  </si>
  <si>
    <t xml:space="preserve">　　　７ 「割引｣を｢あり｣と記載する場合は「指定居宅サービス事業所等による介護給付費の割引に係る割引率の設定について」（別紙５）を添付してください。</t>
  </si>
  <si>
    <t xml:space="preserve">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</si>
  <si>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xml:space="preserve">　　　９ 「緊急時介護予防訪問看護加算」「特別管理体制」については、「緊急時（介護予防）訪問看護加算・特別管理体制・ターミナルケア体制に係る届出書」（別紙16）を添付してください。</t>
  </si>
  <si>
    <t xml:space="preserve">　　　10　「看護体制強化加算」については、「看護体制強化加算に係る届出書」（別紙19）を添付してください。</t>
  </si>
  <si>
    <t xml:space="preserve">　　　11　「その他該当する体制等」欄で人員配置に係る加算（減算）の届出については、それぞれ加算（減算）の要件となる職員の配置状況や勤務体制がわかる書類を添付してください。</t>
  </si>
  <si>
    <t xml:space="preserve">　　　　　　（例）－「機能訓練指導体制」…機能訓練指導員、「リハビリテーションの加算状況」…リハビリテーション従事者、</t>
  </si>
  <si>
    <t xml:space="preserve">　　　　　　「医師の配置」…医師、「夜間勤務条件基準」…夜勤を行う看護師（准看護師）と介護職員の配置状況　等</t>
  </si>
  <si>
    <t xml:space="preserve">　　　12 「送迎体制」については、実際に利用者の送迎が可能な場合に記載してください。</t>
  </si>
  <si>
    <t xml:space="preserve">　　　13 「生活相談員配置等加算」については、「生活相談員配置等加算に係る届出書」（別紙21）を添付してください。</t>
  </si>
  <si>
    <t xml:space="preserve">　　　14「サービス提供体制強化加算」については、「サービス提供体制強化加算に関する届出書」（別紙14）～（別紙14－6）までのいずれかを添付してください。</t>
  </si>
  <si>
    <t xml:space="preserve">　　　15 「特定診療費項目」「リハビリテーション提供体制」については、これらに相当する診療報酬の算定のために届け出た届出書の写しを添付してください。</t>
  </si>
  <si>
    <t xml:space="preserve">　　　16 「職員の欠員による減算の状況」については、以下の要領で記載してください。</t>
  </si>
  <si>
    <t xml:space="preserve">　　　　（１）　看護職員、介護職員の欠員（看護師の配置割合が基準を満たしていない場合を含む。）…人員配置区分欄の最も配置基準の低い配置区分を選択し、「その他該当する体制等」欄の欠員該当職種を選択する。</t>
  </si>
  <si>
    <t xml:space="preserve">　　　　（２）　ア　医師（病院において従事する者を除く。）、理学療法士、作業療法士、言語聴覚士、看護・介護従事者の欠員…「その他該当する体制等」欄の欠員該当職種のみ選択する。</t>
  </si>
  <si>
    <t xml:space="preserve">              　　　　（人員配置区分欄の変更は行わない。）</t>
  </si>
  <si>
    <t xml:space="preserve">　　　　　　　　イ　医師の欠員（病院において従事する者に限る。）…指定基準の６０％を満たさない場合について記載し、人員配置区分欄の最も配置基準の低い配置区分を選択し、「その他該当する体制等」欄の医師を選択する。</t>
  </si>
  <si>
    <t xml:space="preserve">　　　　　　　　　　ただし、事業所・施設が以下の地域に所在する場合は、「その他該当する体制等」欄のみ選択する。（人員配置区分欄の変更は行わない。）</t>
  </si>
  <si>
    <t xml:space="preserve">　　　　　　　　　　＜厚生労働大臣が定める地域＞</t>
  </si>
  <si>
    <t xml:space="preserve">　　　　　　　　　　　厚生労働大臣が定める地域は、人口５万人未満の市町村であって次に掲げる地域をその区域内に有する市町村の区域とする。</t>
  </si>
  <si>
    <t xml:space="preserve">　　　　　　　　　１　離島振興法（昭和２８年法律第７２号）第２条第１項の規定により指定された離島振興対策実施地域</t>
  </si>
  <si>
    <t xml:space="preserve">　　　　　　　　　２　辺地に係る公共的施設の総合整備のための財政上の特別措置等に関する法律（昭和３７年法律第８８号）第２条第１項に規定する辺地</t>
  </si>
  <si>
    <t xml:space="preserve">　　　　　　　　　３　山村振興法（昭和４０年法律第６４号）第７条第１項の規定により指定された振興山村</t>
  </si>
  <si>
    <t xml:space="preserve">　　　　　　　　　４　過疎地域の持続的発展の支援に関する特別措置法（令和３年法律第19号）第２条第１項に規定する過疎地域</t>
  </si>
  <si>
    <t xml:space="preserve">　　　　　　　　選択する。（（１）が優先する。）</t>
  </si>
  <si>
    <t xml:space="preserve">　　　17「高齢者施設等感染対策向上加算Ⅰ」 「高齢者施設等感染対策向上加算Ⅱ」については、「高齢者施設等感染対策向上加算に係る届出書」（別紙35）を添付してください。</t>
  </si>
  <si>
    <t xml:space="preserve">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</si>
  <si>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</si>
  <si>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 xml:space="preserve">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</si>
  <si>
    <t xml:space="preserve">　　２　介護老人保健施設に係る届出をした場合には、介護予防短期入所療養介護における届出事項で介護老人保健施設の届出と重複するものの届出は不要です。</t>
  </si>
  <si>
    <t xml:space="preserve">　　３　介護医療院に係る届出をした場合には、介護予防短期入所療養介護における届出事項で介護医療院の届出と重複するものの届出は不要です。</t>
  </si>
  <si>
    <t xml:space="preserve">　　４　介護予防短期入所療養介護にあっては、同一の施設区分で事業の実施が複数の病棟にわたる場合は、病棟ごとに届け出てください。</t>
  </si>
  <si>
    <t xml:space="preserve">　　５　一体的に運営がされている介護サービスに係る届出がされ、別紙等が添付されている場合は、内容の重複する別紙等の添付は不要とすること。</t>
  </si>
  <si>
    <t xml:space="preserve">備考　（別紙１－２）介護予防サービス　サテライト事業所</t>
  </si>
  <si>
    <t xml:space="preserve">緊急時訪問看護加算</t>
  </si>
  <si>
    <t xml:space="preserve">定期巡回・随時対応型</t>
  </si>
  <si>
    <t xml:space="preserve">１　一体型</t>
  </si>
  <si>
    <t xml:space="preserve">訪問介護看護</t>
  </si>
  <si>
    <t xml:space="preserve">２　連携型</t>
  </si>
  <si>
    <t xml:space="preserve">総合マネジメント体制強化加算</t>
  </si>
  <si>
    <t xml:space="preserve">24時間通報対応加算</t>
  </si>
  <si>
    <t xml:space="preserve">６ 加算Ⅰ（イの場合）</t>
  </si>
  <si>
    <t xml:space="preserve">４ 加算Ⅱ（イ場合）</t>
  </si>
  <si>
    <t xml:space="preserve">７ 加算Ⅲ（イの場合）</t>
  </si>
  <si>
    <t xml:space="preserve">８ 加算Ⅰ（ロの場合）</t>
  </si>
  <si>
    <t xml:space="preserve">５ 加算Ⅱ（ロの場合）</t>
  </si>
  <si>
    <t xml:space="preserve">９ 加算Ⅲ（ロの場合）</t>
  </si>
  <si>
    <t xml:space="preserve">感染症又は災害の発生を理由とする利用者数の減少が一定以上生じている場合の対応</t>
  </si>
  <si>
    <t xml:space="preserve">時間延長サービス体制</t>
  </si>
  <si>
    <t xml:space="preserve">共生型サービスの提供
（生活介護事業所）</t>
  </si>
  <si>
    <t xml:space="preserve">共生型サービスの提供
（自立訓練事業所）</t>
  </si>
  <si>
    <t xml:space="preserve">共生型サービスの提供
（児童発達支援事業所）</t>
  </si>
  <si>
    <t xml:space="preserve">共生型サービスの提供
（放課後等デイサービス事業所）</t>
  </si>
  <si>
    <t xml:space="preserve">入浴介助加算</t>
  </si>
  <si>
    <t xml:space="preserve">中重度者ケア体制加算</t>
  </si>
  <si>
    <t xml:space="preserve">重度者ケア体制加算</t>
  </si>
  <si>
    <t xml:space="preserve">１　地域密着型通所介護事業所</t>
  </si>
  <si>
    <t xml:space="preserve">２　療養通所介護事業所</t>
  </si>
  <si>
    <t xml:space="preserve">２ 加算Ⅰイ</t>
  </si>
  <si>
    <t xml:space="preserve">３ 加算Ⅰロ</t>
  </si>
  <si>
    <t xml:space="preserve">３　療養通所介護事業所（短期利用型）</t>
  </si>
  <si>
    <t xml:space="preserve">認知症加算</t>
  </si>
  <si>
    <t xml:space="preserve">５ 加算Ⅱ（イの場合）</t>
  </si>
  <si>
    <t xml:space="preserve">８ 加算Ⅲイ（ロの場合）</t>
  </si>
  <si>
    <t xml:space="preserve">９ 加算Ⅲイ（ハの場合）</t>
  </si>
  <si>
    <t xml:space="preserve">４ 加算Ⅲロ（ロの場合）</t>
  </si>
  <si>
    <t xml:space="preserve">Ａ 加算Ⅲロ（ハの場合）</t>
  </si>
  <si>
    <t xml:space="preserve">２　併設型</t>
  </si>
  <si>
    <t xml:space="preserve">３　共用型</t>
  </si>
  <si>
    <t xml:space="preserve">看護職員配置加算</t>
  </si>
  <si>
    <t xml:space="preserve">４ 加算Ⅲ</t>
  </si>
  <si>
    <t xml:space="preserve">１　小規模多機能型居宅介護事業所</t>
  </si>
  <si>
    <t xml:space="preserve">２　サテライト型小規模多機能型</t>
  </si>
  <si>
    <t xml:space="preserve">訪問体制強化加算</t>
  </si>
  <si>
    <t xml:space="preserve">　　居宅介護事業所</t>
  </si>
  <si>
    <t xml:space="preserve">（短期利用型）</t>
  </si>
  <si>
    <t xml:space="preserve">２ 介護従業者</t>
  </si>
  <si>
    <t xml:space="preserve">３ユニットの事業所が夜勤職員を
２人以上とする場合</t>
  </si>
  <si>
    <t xml:space="preserve">利用者の入院期間中の体制</t>
  </si>
  <si>
    <t xml:space="preserve">看取り介護加算</t>
  </si>
  <si>
    <t xml:space="preserve">認知症対応型</t>
  </si>
  <si>
    <t xml:space="preserve">医療連携体制加算Ⅰ</t>
  </si>
  <si>
    <t xml:space="preserve">４ 加算Ⅰハ</t>
  </si>
  <si>
    <t xml:space="preserve">共同生活介護</t>
  </si>
  <si>
    <t xml:space="preserve">医療連携体制加算Ⅱ</t>
  </si>
  <si>
    <t xml:space="preserve">３　 サテライト型Ⅰ型</t>
  </si>
  <si>
    <t xml:space="preserve">４ 　サテライト型Ⅱ型</t>
  </si>
  <si>
    <t xml:space="preserve">入居継続支援加算</t>
  </si>
  <si>
    <t xml:space="preserve">地域密着型特定施設</t>
  </si>
  <si>
    <t xml:space="preserve">夜間看護体制加算</t>
  </si>
  <si>
    <t xml:space="preserve">入居者生活介護</t>
  </si>
  <si>
    <t xml:space="preserve">５　サテライト型有料老人ホーム</t>
  </si>
  <si>
    <t xml:space="preserve">６　サテライト型軽費老人ホーム</t>
  </si>
  <si>
    <t xml:space="preserve">７　サテライト型養護老人ホーム</t>
  </si>
  <si>
    <t xml:space="preserve">(短期利用型）</t>
  </si>
  <si>
    <t xml:space="preserve">訪問看護体制減算</t>
  </si>
  <si>
    <t xml:space="preserve">サテライト体制</t>
  </si>
  <si>
    <t xml:space="preserve">緊急時対応加算</t>
  </si>
  <si>
    <t xml:space="preserve">１　看護小規模多機能型居宅介護事業所</t>
  </si>
  <si>
    <t xml:space="preserve">専門管理加算</t>
  </si>
  <si>
    <t xml:space="preserve">（看護小規模多機能型</t>
  </si>
  <si>
    <t xml:space="preserve">２　サテライト型看護小規模多機能型</t>
  </si>
  <si>
    <t xml:space="preserve">居宅介護）</t>
  </si>
  <si>
    <t xml:space="preserve">遠隔死亡診断補助加算</t>
  </si>
  <si>
    <t xml:space="preserve">居宅介護・短期利用型）</t>
  </si>
  <si>
    <t xml:space="preserve">介護予防小規模多機能型</t>
  </si>
  <si>
    <t xml:space="preserve">１　介護予防小規模多機能型居宅介護事業所</t>
  </si>
  <si>
    <t xml:space="preserve">居宅介護</t>
  </si>
  <si>
    <t xml:space="preserve">２　サテライト型介護予防小規模多機能型</t>
  </si>
  <si>
    <t xml:space="preserve">介護予防認知症対応型</t>
  </si>
  <si>
    <t xml:space="preserve">１　小規模多機能型居宅介護事業所　</t>
  </si>
  <si>
    <t xml:space="preserve">　　</t>
  </si>
  <si>
    <r>
      <rPr>
        <sz val="11"/>
        <rFont val="HGSｺﾞｼｯｸM"/>
        <family val="3"/>
        <charset val="128"/>
      </rPr>
      <t xml:space="preserve">緊急時</t>
    </r>
    <r>
      <rPr>
        <strike val="true"/>
        <sz val="11"/>
        <rFont val="HGSｺﾞｼｯｸM"/>
        <family val="3"/>
        <charset val="128"/>
      </rPr>
      <t xml:space="preserve">看護</t>
    </r>
    <r>
      <rPr>
        <sz val="11"/>
        <rFont val="HGSｺﾞｼｯｸM"/>
        <family val="3"/>
        <charset val="128"/>
      </rPr>
      <t xml:space="preserve">対応加算</t>
    </r>
  </si>
  <si>
    <t xml:space="preserve">通所介護</t>
  </si>
  <si>
    <t xml:space="preserve">１　介護予防小規模多機能型居宅介護事業所　</t>
  </si>
  <si>
    <t xml:space="preserve">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</si>
  <si>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xml:space="preserve">　　　13 「入浴介助加算」については、「浴室の平面図等」及び入浴介助加算（Ⅰ）の要件である研修を実施または、実施することが分かる資料等を添付してください。</t>
  </si>
  <si>
    <t xml:space="preserve">　　　14 「中重度者ケア体制加算」については、「中重度者ケア体制加算に係る届出書」（別紙22）及び「利用者の割合に関する計算書」（別紙22ー2）を添付してください。</t>
  </si>
  <si>
    <t xml:space="preserve">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</si>
  <si>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 xml:space="preserve">　　　18 「看護体制加算」については、「看護体制加算に係る届出書」（別紙25－2）を、「看取り介護体制」については、「看取り介護体制に係る届出書」（別紙34）を、</t>
  </si>
  <si>
    <t xml:space="preserve">　　　　地域密着型特定施設入居者生活介護の「看取り介護加算」については、「看取り介護体制に係る届出書」（別紙34－2）を添付してください。</t>
  </si>
  <si>
    <t xml:space="preserve">　　　19 「看取り連携体制加算」については、「看取り連携体制加算に係る届出書」（別紙13）を、認知症対応型共同生活介護の「看取り介護加算」については、「看取り介護加算に係る届出書」（別紙47）を添付してください。</t>
  </si>
  <si>
    <t xml:space="preserve">　　　21 「サービス提供体制強化加算」については、「サービス提供体制強化加算に関する届出書」（別紙14）～（別紙14－6）までのいずれかを添付してください。</t>
  </si>
  <si>
    <t xml:space="preserve">　　　23 「医療連携体制加算（Ⅰ）」については、「医療連携体制加算（Ⅰ）に係る届出書」（別紙48）を、「医療連携体制加算Ⅱ」については、「医療連携体制加算（Ⅱ）に係る届出書」（別紙48－2）を添付してください。</t>
  </si>
  <si>
    <t xml:space="preserve">　　　28 「テクノロジーの導入」については、「テクノロジーの導入による日常生活継続支援加算に関する届出書」（別紙37ー2）、「テクノロジーの導入による入居継続支援加算に関する届出書」</t>
  </si>
  <si>
    <t xml:space="preserve">　　　29 「褥瘡マネジメント加算」については、「褥瘡マネジメント加算に関する届出書」（別紙41）を添付してください。</t>
  </si>
  <si>
    <t xml:space="preserve">　　　32「口腔連携強化加算」については、「口腔連携強化加算に関する届出書」（別紙11）を添付してください。</t>
  </si>
  <si>
    <t xml:space="preserve">（別紙４）</t>
  </si>
  <si>
    <t xml:space="preserve">（あて先）福岡</t>
  </si>
  <si>
    <t xml:space="preserve">市長</t>
  </si>
  <si>
    <t xml:space="preserve">市町村名</t>
  </si>
  <si>
    <t xml:space="preserve">福岡市</t>
  </si>
  <si>
    <t xml:space="preserve">基準該当サービスに係る特例居宅介護サービス費、特例介護予防サービス費、特例居宅介護
サービス計画費及び特例介護予防サービス計画費の支給に係る上限の率の設定について　</t>
  </si>
  <si>
    <t xml:space="preserve">このことについて、上限の率を下記のとおり設定しましたのでお知らせします。</t>
  </si>
  <si>
    <t xml:space="preserve">記</t>
  </si>
  <si>
    <t xml:space="preserve">　1　全国共通の介護報酬額に対して定める率</t>
  </si>
  <si>
    <t xml:space="preserve">項　　　目</t>
  </si>
  <si>
    <t xml:space="preserve">サービスの種類</t>
  </si>
  <si>
    <t xml:space="preserve">全国共通の介護報酬額に対して定める率</t>
  </si>
  <si>
    <t xml:space="preserve"> 特例居宅介護サービス費</t>
  </si>
  <si>
    <t xml:space="preserve"> 訪問介護</t>
  </si>
  <si>
    <t xml:space="preserve">％</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</si>
  <si>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</si>
  <si>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</si>
  <si>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</si>
  <si>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</si>
  <si>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</si>
  <si>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</si>
  <si>
    <t xml:space="preserve"> 介護予防短期入所生活介護</t>
  </si>
  <si>
    <t xml:space="preserve"> 介護予防福祉用具貸与</t>
  </si>
  <si>
    <t xml:space="preserve"> 特例居宅介護サービス計画費</t>
  </si>
  <si>
    <t xml:space="preserve"> 特例介護予防サービス計画費</t>
  </si>
  <si>
    <t xml:space="preserve">　2　適用開始年月日　</t>
  </si>
  <si>
    <t xml:space="preserve">（別紙５）</t>
  </si>
  <si>
    <t xml:space="preserve">事業所・施設名</t>
  </si>
  <si>
    <t xml:space="preserve">指定居宅サービス事業者等による介護給付費の割引に係る割引率の設定について</t>
  </si>
  <si>
    <t xml:space="preserve">　1　割引率等</t>
  </si>
  <si>
    <t xml:space="preserve">事業所番号</t>
  </si>
  <si>
    <t xml:space="preserve">割引率</t>
  </si>
  <si>
    <t xml:space="preserve">適用条件</t>
  </si>
  <si>
    <t xml:space="preserve">訪問介護</t>
  </si>
  <si>
    <t xml:space="preserve">（例）10</t>
  </si>
  <si>
    <t xml:space="preserve">　（例）毎日　午後２時から午後４時まで</t>
  </si>
  <si>
    <t xml:space="preserve">訪問入浴介護</t>
  </si>
  <si>
    <t xml:space="preserve">短期入所生活介護</t>
  </si>
  <si>
    <t xml:space="preserve">特定施設入居者生活介護</t>
  </si>
  <si>
    <t xml:space="preserve">介護予防特定施設入居者
生活介護</t>
  </si>
  <si>
    <t xml:space="preserve">備考　「適用条件」欄には、当該割引率が適用される時間帯、曜日、日時について具体的に</t>
  </si>
  <si>
    <t xml:space="preserve">　　記載してください。</t>
  </si>
  <si>
    <t xml:space="preserve">　2　適用開始年月日</t>
  </si>
  <si>
    <t xml:space="preserve">（別紙５ー２）</t>
  </si>
  <si>
    <t xml:space="preserve">（あて先）嘉麻</t>
  </si>
  <si>
    <t xml:space="preserve">地域密着型サービス事業者又は地域密着型介護予防サービス事業者による介護給付費の割引に
係る割引率の設定について</t>
  </si>
  <si>
    <t xml:space="preserve">地域密着型特定施設入居者
生活介護</t>
  </si>
  <si>
    <t xml:space="preserve">地域密着型介護老人福祉施設入所者生活介護</t>
  </si>
  <si>
    <t xml:space="preserve">介護予防認知症対応型
通所介護</t>
  </si>
  <si>
    <t xml:space="preserve">介護予防小規模多機能型
居宅介護</t>
  </si>
  <si>
    <t xml:space="preserve">介護予防認知症対応型
共同生活介護</t>
  </si>
  <si>
    <t xml:space="preserve">（別紙）</t>
  </si>
  <si>
    <t xml:space="preserve">令和　　年　　月　　日</t>
  </si>
  <si>
    <t xml:space="preserve">テクノロジーを導入する場合の夜間の人員配置基準（ユニット型を除く）に係る届出書</t>
  </si>
  <si>
    <t xml:space="preserve">事 業 所 名</t>
  </si>
  <si>
    <t xml:space="preserve">異動等区分</t>
  </si>
  <si>
    <t xml:space="preserve">　1　新規　2　変更　3　終了</t>
  </si>
  <si>
    <t xml:space="preserve">施 設 種 別</t>
  </si>
  <si>
    <t xml:space="preserve">　1　介護老人保健施設
　3　介護予防短期入所療養介護</t>
  </si>
  <si>
    <t xml:space="preserve">2　短期入所療養介護
</t>
  </si>
  <si>
    <t xml:space="preserve">① 入所（利用）者全員に見守り機器を使用</t>
  </si>
  <si>
    <t xml:space="preserve">有・無</t>
  </si>
  <si>
    <t xml:space="preserve">② 夜勤職員全員がインカム等のICTを使用 </t>
  </si>
  <si>
    <t xml:space="preserve">③ 導入機器</t>
  </si>
  <si>
    <t xml:space="preserve">名　称</t>
  </si>
  <si>
    <t xml:space="preserve">製造事業者</t>
  </si>
  <si>
    <t xml:space="preserve">用　途</t>
  </si>
  <si>
    <t xml:space="preserve">④ 利用者の安全やケアの質の確保、職員の負担の軽減を図るため、以下のすべての項目
　について、テクノロジー導入後、少なくとも３か月以上実施</t>
  </si>
  <si>
    <t xml:space="preserve">ⅰ 利用者の安全並びに介護サービスの質の確保及び職員の負担軽減に資する方策を検討するための委員会の設置</t>
  </si>
  <si>
    <t xml:space="preserve">ⅱ 職員に対する十分な休憩時間の確保等の勤務・雇用条件への配慮</t>
  </si>
  <si>
    <t xml:space="preserve">ⅲ 緊急時の体制整備（近隣在住職員を中心とした緊急参集要員の確保等）</t>
  </si>
  <si>
    <t xml:space="preserve">ⅳ 機器の不具合の定期チェックの実施（メーカーとの連携を含む）</t>
  </si>
  <si>
    <t xml:space="preserve">ⅴ 職員に対するテクノロジー活用に関する教育の実施</t>
  </si>
  <si>
    <t xml:space="preserve">ⅵ 夜間の訪室が必要な利用者に対する訪室の個別実施</t>
  </si>
  <si>
    <t xml:space="preserve">⑤ ④ⅰの委員会で安全体制やケアの質の確保、職員の負担軽減が図られている
　ことを確認</t>
  </si>
  <si>
    <t xml:space="preserve">備考１　要件を満たすことが分かる議事概要を提出すること。このほか要件を満たすことが分かる根拠書類を準備し、</t>
  </si>
  <si>
    <t xml:space="preserve">　　　指定権者からの求めがあった場合には、速やかに提出すること。</t>
  </si>
  <si>
    <t xml:space="preserve">備考２　④ⅰの委員会には夜勤職員をはじめケア等を行う多職種の職員が参画すること。</t>
  </si>
  <si>
    <t xml:space="preserve">　￥</t>
  </si>
  <si>
    <t xml:space="preserve">（別紙７）</t>
  </si>
  <si>
    <t xml:space="preserve">従業者の勤務の体制及び勤務形態一覧表　（　　　　年　　　月分）</t>
  </si>
  <si>
    <t xml:space="preserve">サービス種類（　　　　　　　　　　　　　　　　　　　　　）</t>
  </si>
  <si>
    <t xml:space="preserve">事業所・施設名（　　　　　　　　　　　　　　　　　　　　）</t>
  </si>
  <si>
    <t xml:space="preserve">「人員配置区分―　　型」又は「該当する体制等―　　　　　」</t>
  </si>
  <si>
    <t xml:space="preserve">［入所（利用）定員（見込）数等　　　　　名］</t>
  </si>
  <si>
    <t xml:space="preserve">職　種</t>
  </si>
  <si>
    <t xml:space="preserve">勤務　　　　　　　　　　形態</t>
  </si>
  <si>
    <t xml:space="preserve">氏　名</t>
  </si>
  <si>
    <t xml:space="preserve">第1週</t>
  </si>
  <si>
    <t xml:space="preserve">第2週</t>
  </si>
  <si>
    <t xml:space="preserve">第3週</t>
  </si>
  <si>
    <t xml:space="preserve">第4週</t>
  </si>
  <si>
    <t xml:space="preserve">4週の　　　　　　　　　　合計</t>
  </si>
  <si>
    <t xml:space="preserve">週平均　　　　　　　　　の勤務　　　　　　　　　　　　　時間</t>
  </si>
  <si>
    <t xml:space="preserve">常勤換　　　　　　　　　算後の　　　　　　　　　　　　人数　</t>
  </si>
  <si>
    <t xml:space="preserve">＊</t>
  </si>
  <si>
    <t xml:space="preserve">（記載例―1）</t>
  </si>
  <si>
    <t xml:space="preserve">③</t>
  </si>
  <si>
    <t xml:space="preserve">②</t>
  </si>
  <si>
    <t xml:space="preserve">④</t>
  </si>
  <si>
    <t xml:space="preserve">（記載例―2）</t>
  </si>
  <si>
    <t xml:space="preserve">ab</t>
  </si>
  <si>
    <t xml:space="preserve">cd</t>
  </si>
  <si>
    <t xml:space="preserve">e</t>
  </si>
  <si>
    <t xml:space="preserve">（再掲）
夜勤職員</t>
  </si>
  <si>
    <t xml:space="preserve">１日の夜勤の合計時間</t>
  </si>
  <si>
    <t xml:space="preserve">常勤換算後の人数
（16h換算）</t>
  </si>
  <si>
    <t xml:space="preserve">＜配置状況＞</t>
  </si>
  <si>
    <t xml:space="preserve">看護職員：介護職員</t>
  </si>
  <si>
    <t xml:space="preserve">　（　　　　：　　　　)</t>
  </si>
  <si>
    <t xml:space="preserve">看護師：准看護師　(日中)</t>
  </si>
  <si>
    <t xml:space="preserve">看護師：准看護師 （夜間）</t>
  </si>
  <si>
    <t xml:space="preserve">備考1　＊欄には、当該月の曜日を記入してください。</t>
  </si>
  <si>
    <t xml:space="preserve">　　2　「人員配置区分」又は「該当する体制等」欄には、別紙「介護給付費算定に係る体制等状況一覧表」に掲げる人員配置区分の類型又は該当する</t>
  </si>
  <si>
    <t xml:space="preserve">　　　体制加算の内容をそのまま記載してください。</t>
  </si>
  <si>
    <t xml:space="preserve">　　3　届出を行う従業者について、4週間分の勤務すべき時間数を記入してください。勤務時間ごとあるいはサービス提供時間単位ごとに区分して</t>
  </si>
  <si>
    <t xml:space="preserve">　　　番号を付し、その番号を記入してください。</t>
  </si>
  <si>
    <t xml:space="preserve">　　　　（記載例1―勤務時間 ①8：30～17：00、②16：30～1：00、③0：30～9：00、④休日）</t>
  </si>
  <si>
    <t xml:space="preserve">　　　　（記載例2―サービス提供時間 a 9：00～12：00、b 13：00～16：00、c 10：30～13：30、d 14：30～17：30、e 休日）</t>
  </si>
  <si>
    <t xml:space="preserve">　　　　　※複数単位実施の場合、その全てを記入のこと。</t>
  </si>
  <si>
    <t xml:space="preserve">　　4　届出する従業者の職種ごとに下記の勤務形態の区分の順にまとめて記載し、「週平均の勤務時間」については、職種ごとのAの小計と、</t>
  </si>
  <si>
    <t xml:space="preserve">　　　Ｂ～Ｄまでを加えた数の小計の行を挿入してください。</t>
  </si>
  <si>
    <t xml:space="preserve">　　　　　勤務形態の区分　Ａ：常勤で専従　Ｂ：常勤で兼務　Ｃ：常勤以外で専従　Ｄ：常勤以外で兼務</t>
  </si>
  <si>
    <t xml:space="preserve">　　5　常勤換算が必要なものについては、Ａ～Ｄの「週平均の勤務時間」をすべて足し、常勤の従業者が週に勤務すべき時間数で割って、</t>
  </si>
  <si>
    <t xml:space="preserve">　　　「常勤換算後の人数」を算出してください。</t>
  </si>
  <si>
    <t xml:space="preserve">　　6　短期入所生活介護及び介護老人福祉施設について、テクノロジーを導入する場合の夜間の人員配置基準（従来型）を適用する場合においては、</t>
  </si>
  <si>
    <t xml:space="preserve">　　　「（再掲）夜勤職員」欄を記載してください。「１日の夜勤の合計時間」は、夜勤時間帯に属する勤務時間（休憩時間を含む）の合計数を記入してください。</t>
  </si>
  <si>
    <t xml:space="preserve">　　　また、別紙７－３の「テクノロジーを導入する場合の夜間の人員配置基準（従来型）に係る届出書」を添付してください。</t>
  </si>
  <si>
    <t xml:space="preserve">　　7　算出にあたっては、小数点以下第2位を切り捨ててください。</t>
  </si>
  <si>
    <t xml:space="preserve">　　8　当該事業所・施設に係る組織体制図を添付してください。</t>
  </si>
  <si>
    <t xml:space="preserve">　　9　各事業所・施設において使用している勤務割表等（変更の届出の場合は変更後の予定勤務割表等）により、届出の対象となる従業者の職種、</t>
  </si>
  <si>
    <t xml:space="preserve">　　　勤務形態、氏名、当該業務の勤務時間及び看護職員と介護職員の配置状況(関係する場合)が確認できる場合はその書類をもって添付書類として</t>
  </si>
  <si>
    <t xml:space="preserve">　　　差し支えありません。</t>
  </si>
  <si>
    <r>
      <rPr>
        <sz val="11"/>
        <color theme="1"/>
        <rFont val="ＭＳ Ｐゴシック"/>
        <family val="3"/>
        <charset val="128"/>
      </rPr>
      <t xml:space="preserve">（別紙７－２</t>
    </r>
    <r>
      <rPr>
        <sz val="11"/>
        <color rgb="FF000000"/>
        <rFont val="ＭＳ Ｐゴシック"/>
        <family val="3"/>
        <charset val="128"/>
      </rPr>
      <t xml:space="preserve">）</t>
    </r>
  </si>
  <si>
    <t xml:space="preserve">有資格者等の割合の参考計算書</t>
  </si>
  <si>
    <t xml:space="preserve">事業所名</t>
  </si>
  <si>
    <t xml:space="preserve">サービス種類</t>
  </si>
  <si>
    <t xml:space="preserve">１．割合を計算する職員</t>
  </si>
  <si>
    <t xml:space="preserve">介護福祉士</t>
  </si>
  <si>
    <t xml:space="preserve">介護職員</t>
  </si>
  <si>
    <t xml:space="preserve">２．有資格者等の割合の算定期間</t>
  </si>
  <si>
    <t xml:space="preserve">前年度（３月を除く）</t>
  </si>
  <si>
    <t xml:space="preserve">実績月数　</t>
  </si>
  <si>
    <t xml:space="preserve">３．常勤換算方法による計算</t>
  </si>
  <si>
    <t xml:space="preserve">常勤換算人数</t>
  </si>
  <si>
    <t xml:space="preserve">①常勤職員の
一月あたりの
勤務時間</t>
  </si>
  <si>
    <r>
      <rPr>
        <sz val="11"/>
        <rFont val="ＭＳ Ｐゴシック"/>
        <family val="3"/>
        <charset val="128"/>
      </rPr>
      <t xml:space="preserve">②常勤換算方法の
</t>
    </r>
    <r>
      <rPr>
        <u val="single"/>
        <sz val="11"/>
        <rFont val="ＭＳ Ｐゴシック"/>
        <family val="3"/>
        <charset val="128"/>
      </rPr>
      <t xml:space="preserve">対象外</t>
    </r>
    <r>
      <rPr>
        <sz val="11"/>
        <rFont val="ＭＳ Ｐゴシック"/>
        <family val="3"/>
        <charset val="128"/>
      </rPr>
      <t xml:space="preserve">である
常勤の職員数
（常勤・専従等）</t>
    </r>
  </si>
  <si>
    <t xml:space="preserve">③常勤換算方法の対象
である常勤の職員の
勤務延時間数
（常勤・兼務等）</t>
  </si>
  <si>
    <t xml:space="preserve">④非常勤の職員の
勤務延時間数</t>
  </si>
  <si>
    <t xml:space="preserve">令和　　年</t>
  </si>
  <si>
    <t xml:space="preserve">時間</t>
  </si>
  <si>
    <t xml:space="preserve">人</t>
  </si>
  <si>
    <t xml:space="preserve">分子</t>
  </si>
  <si>
    <t xml:space="preserve">分母</t>
  </si>
  <si>
    <t xml:space="preserve">4月</t>
  </si>
  <si>
    <t xml:space="preserve">割合を計算する職員</t>
  </si>
  <si>
    <t xml:space="preserve">勤続年数10年以上の介護福祉士</t>
  </si>
  <si>
    <t xml:space="preserve">介護サービスを直接提供する職員</t>
  </si>
  <si>
    <t xml:space="preserve">5月</t>
  </si>
  <si>
    <t xml:space="preserve">勤続年数７年以上の職員</t>
  </si>
  <si>
    <t xml:space="preserve">-</t>
  </si>
  <si>
    <t xml:space="preserve">6月</t>
  </si>
  <si>
    <t xml:space="preserve">7月</t>
  </si>
  <si>
    <t xml:space="preserve">8月</t>
  </si>
  <si>
    <t xml:space="preserve">9月</t>
  </si>
  <si>
    <t xml:space="preserve">10月</t>
  </si>
  <si>
    <t xml:space="preserve">11月</t>
  </si>
  <si>
    <t xml:space="preserve">12月</t>
  </si>
  <si>
    <t xml:space="preserve">1月</t>
  </si>
  <si>
    <t xml:space="preserve">2月</t>
  </si>
  <si>
    <t xml:space="preserve">合計</t>
  </si>
  <si>
    <t xml:space="preserve">一月あたりの平均値</t>
  </si>
  <si>
    <t xml:space="preserve">の割合</t>
  </si>
  <si>
    <t xml:space="preserve">届出日の属する月の前３月</t>
  </si>
  <si>
    <t xml:space="preserve">②常勤換算方法の
対象外である
常勤の職員数
（常勤・専従等）</t>
  </si>
  <si>
    <t xml:space="preserve">備考</t>
  </si>
  <si>
    <t xml:space="preserve">・本計算書は、有資格者等の割合が要件となっている加算の届出を行う際に、事業所・施設において使用している勤務割表等を自治体に提出する</t>
  </si>
  <si>
    <t xml:space="preserve">　場合の参考資料としてご活用ください。なお、有資格者等の割合の計算根拠資料が他にある場合は、本計算書の添付は不要です。</t>
  </si>
  <si>
    <t xml:space="preserve">　また、自治体が定める「（別紙７）従業者の勤務の体制及び勤務形態一覧表」を作成して提出する場合も、本計算書の添付は不要です。</t>
  </si>
  <si>
    <t xml:space="preserve">・本計算書は、黄色網掛けのセルについて記入または選択をしてください。</t>
  </si>
  <si>
    <t xml:space="preserve">・「１．割合を計算する職員」は、本計算書で計算する有資格者等の種類を選択してください。</t>
  </si>
  <si>
    <t xml:space="preserve">・「２．有資格者等の割合の算定期間」は、前年度の実績が６月に満たない事業所（新たに事業を開始した、または再開した事業所）については、</t>
  </si>
  <si>
    <t xml:space="preserve">　届出日の属する月の前３月について計算します。それ以外は前年度（３月を除く）の平均を用いて計算しますので、該当の期間を選択し、</t>
  </si>
  <si>
    <t xml:space="preserve">　実績月数を記入してください。</t>
  </si>
  <si>
    <t xml:space="preserve">・「３．常勤換算方法による計算」</t>
  </si>
  <si>
    <t xml:space="preserve">　　常勤換算方法とは、非常勤の従業者について「事業所の従業者の勤務延時間数を当該事業所において常勤の従業者が勤務すべき時間数で</t>
  </si>
  <si>
    <t xml:space="preserve">　除することにより、常勤の従業者の員数に換算する方法」であるため、常勤の従業者については常勤換算方法によらず、実人数で計算します。</t>
  </si>
  <si>
    <t xml:space="preserve">　常勤で兼務の従業者については、実態に応じて以下の①・②に実人数または勤務延時間数を記入してください。</t>
  </si>
  <si>
    <t xml:space="preserve">　①当該事業所または施設において常勤の職員が勤務すべき一月あたりの時間数を記入してください。</t>
  </si>
  <si>
    <t xml:space="preserve">　②当該事業所または施設における、常勤換算方法の対象外である常勤の職員の人数を記入してください。</t>
  </si>
  <si>
    <t xml:space="preserve">　　（常勤・専従の職員、当該事業所または施設で他の職種を兼務している常勤の職員等）</t>
  </si>
  <si>
    <t xml:space="preserve">　③常勤の職員のうち、併設事業所等の他の職種を兼務しており、1人と計算するのが適当ではない職員の勤務延時間数を記入してください。</t>
  </si>
  <si>
    <t xml:space="preserve">　④非常勤の職員の勤務延時間数を記入してください。</t>
  </si>
  <si>
    <t xml:space="preserve">　※「常勤・非常勤」の区分について</t>
  </si>
  <si>
    <t xml:space="preserve">　　常勤とは、当該事業所または施設における勤務時間が、当該事業所または施設において定められている常勤の従業者が勤務すべき時間数に</t>
  </si>
  <si>
    <t xml:space="preserve">　　達していることをいいます。雇用の形態は考慮しません。例えば、常勤者は週に40時間勤務することとされた事業所であれば、</t>
  </si>
  <si>
    <t xml:space="preserve">　　非正規雇用であっても、週40時間勤務する従業者は常勤扱いとなります。</t>
  </si>
  <si>
    <t xml:space="preserve">　※従業者が育児・介護休業法による短時間勤務制度等を利用する場合、週30時間以上の勤務で、常勤換算方法での計算にあたり、</t>
  </si>
  <si>
    <t xml:space="preserve">　　常勤の従業者が勤務すべき時間数を満たしたものとし、１（常勤）として取り扱うことが可能です。</t>
  </si>
  <si>
    <t xml:space="preserve">　　この場合、「②常勤換算方法の対象外である常勤の職員数」の欄に１（人）として記入してください。</t>
  </si>
  <si>
    <t xml:space="preserve">　※新規事業所等で、届出日の属する月の前３月により計算する場合は、該当する月に人数・勤務延時間数等を記入してください。</t>
  </si>
  <si>
    <t xml:space="preserve">・その他、各加算における規定は各サービスの告示等をご確認ください。</t>
  </si>
  <si>
    <t xml:space="preserve">（別紙７ー３）</t>
  </si>
  <si>
    <t xml:space="preserve">テクノロジーを導入する場合の夜間の人員配置基準（従来型）に係る届出書</t>
  </si>
  <si>
    <t xml:space="preserve">1　新規</t>
  </si>
  <si>
    <t xml:space="preserve">2　変更</t>
  </si>
  <si>
    <t xml:space="preserve">3　終了</t>
  </si>
  <si>
    <t xml:space="preserve">1　介護老人福祉施設</t>
  </si>
  <si>
    <t xml:space="preserve">2　地域密着型介護老人福祉施設</t>
  </si>
  <si>
    <t xml:space="preserve">3　短期入所生活介護</t>
  </si>
  <si>
    <t xml:space="preserve">有</t>
  </si>
  <si>
    <t xml:space="preserve">無</t>
  </si>
  <si>
    <t xml:space="preserve">④ 利用者の安全やケアの質の確保、職員の負担の軽減を図るため、以下のすべての
　項目について、テクノロジー導入後、少なくとも３か月以上実施</t>
  </si>
  <si>
    <t xml:space="preserve">ⅰ 利用者の安全並びに介護サービスの質の確保及び職員の負担軽減に資する</t>
  </si>
  <si>
    <t xml:space="preserve">　 方策を検討するための委員会の設置</t>
  </si>
  <si>
    <t xml:space="preserve">備考２　④ⅰの委員会には夜勤職員をはじめ実際にケア等を行う多職種の職員が参画すること。</t>
  </si>
  <si>
    <t xml:space="preserve">（別紙11）</t>
  </si>
  <si>
    <t xml:space="preserve">口腔連携強化加算に関する届出書</t>
  </si>
  <si>
    <t xml:space="preserve">異動区分</t>
  </si>
  <si>
    <t xml:space="preserve">施設種別</t>
  </si>
  <si>
    <t xml:space="preserve">1　訪問介護事業所</t>
  </si>
  <si>
    <t xml:space="preserve">2　(介護予防）訪問看護事業所（訪問看護ステーション）</t>
  </si>
  <si>
    <t xml:space="preserve">3　(介護予防）訪問リハビリテーション事業所</t>
  </si>
  <si>
    <t xml:space="preserve">4　(介護予防）短期入所生活介護事業所</t>
  </si>
  <si>
    <t xml:space="preserve">5　(介護予防）短期入所療養介護事業所</t>
  </si>
  <si>
    <t xml:space="preserve">6　定期巡回・随時対応型訪問介護看護事業所</t>
  </si>
  <si>
    <t xml:space="preserve">歯科医療機関との連携の状況</t>
  </si>
  <si>
    <t xml:space="preserve">１．連携歯科医療機関</t>
  </si>
  <si>
    <t xml:space="preserve">歯科医療機関名</t>
  </si>
  <si>
    <t xml:space="preserve">歯科医師名</t>
  </si>
  <si>
    <t xml:space="preserve">歯科訪問診療料の算定の実績</t>
  </si>
  <si>
    <t xml:space="preserve">       　　年　　月　　日</t>
  </si>
  <si>
    <t xml:space="preserve">連絡先電話番号</t>
  </si>
  <si>
    <t xml:space="preserve">２．連携歯科医療機関</t>
  </si>
  <si>
    <t xml:space="preserve">３．連携歯科医療機関</t>
  </si>
  <si>
    <t xml:space="preserve">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</si>
  <si>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 xml:space="preserve">注２　「連携歯科医療機関」は１つ以上の記載が必要である。なお、記入欄が不足している場合には、「歯科医療機関との連携の状況」のみを追加記載した様式を別途添付しても差し支えない。</t>
  </si>
  <si>
    <t xml:space="preserve">注３　「歯科訪問診療料の算定の実績」とは、歯科診療報酬点数表の区分番号Ｃ000に掲げる歯科訪問診療料の算定の実績であり、直近の算定日を記載すること。</t>
  </si>
  <si>
    <t xml:space="preserve">※　要件を満たすことが分かる根拠書類を準備し、指定権者からの求めがあった場合には、速やかに提出してください。</t>
  </si>
  <si>
    <t xml:space="preserve">（別紙12-２）</t>
  </si>
  <si>
    <t xml:space="preserve">認知症専門ケア加算に係る届出書</t>
  </si>
  <si>
    <t xml:space="preserve">（介護予防）短期入所生活介護、（介護予防）短期入所療養介護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</si>
  <si>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 xml:space="preserve">１　新規</t>
  </si>
  <si>
    <t xml:space="preserve">２　変更</t>
  </si>
  <si>
    <t xml:space="preserve">３　終了</t>
  </si>
  <si>
    <t xml:space="preserve">１（介護予防）短期入所生活介護　</t>
  </si>
  <si>
    <t xml:space="preserve">２（介護予防）短期入所療養介護</t>
  </si>
  <si>
    <t xml:space="preserve">３（介護予防）特定施設入居者生活介護　</t>
  </si>
  <si>
    <t xml:space="preserve">４（介護予防）認知症対応型共同生活介護</t>
  </si>
  <si>
    <t xml:space="preserve">５　地域密着型特定施設入居者生活介護　</t>
  </si>
  <si>
    <t xml:space="preserve">６　地域密着型介護老人福祉施設入所者生活介護　</t>
  </si>
  <si>
    <t xml:space="preserve">７　介護老人福祉施設</t>
  </si>
  <si>
    <t xml:space="preserve">８　介護老人保健施設</t>
  </si>
  <si>
    <t xml:space="preserve">９　介護医療院</t>
  </si>
  <si>
    <t xml:space="preserve">届 出 項 目</t>
  </si>
  <si>
    <t xml:space="preserve">１　認知症専門ケア加算（Ⅰ）　　　</t>
  </si>
  <si>
    <t xml:space="preserve">２　認知症専門ケア加算（Ⅱ）</t>
  </si>
  <si>
    <t xml:space="preserve">１．認知症専門ケア加算（Ⅰ）に係る届出内容</t>
  </si>
  <si>
    <t xml:space="preserve">(1)</t>
  </si>
  <si>
    <t xml:space="preserve">利用者又は入所者の総数のうち、日常生活自立度のランクⅢ、Ⅳ又はＭに該当する者</t>
  </si>
  <si>
    <t xml:space="preserve">の割合が50％以上である</t>
  </si>
  <si>
    <t xml:space="preserve">①　利用者又は入所者の総数　注</t>
  </si>
  <si>
    <t xml:space="preserve">②　日常生活自立度のランクⅢ、Ⅳ又はＭに該当する者の数　注</t>
  </si>
  <si>
    <t xml:space="preserve">③　②÷①×100</t>
  </si>
  <si>
    <t xml:space="preserve">注　届出日の属する月の前３月の各月末時点の利用者又は入所者の数（訪問サービスでは</t>
  </si>
  <si>
    <t xml:space="preserve">前３月間の利用実人員数又は利用延べ人数）の平均で算定。</t>
  </si>
  <si>
    <t xml:space="preserve">(2)</t>
  </si>
  <si>
    <t xml:space="preserve">認知症介護に係る専門的な研修を修了している者を、日常生活自立度のランクⅢ、</t>
  </si>
  <si>
    <t xml:space="preserve">Ⅳ又はMに該当する者の数に応じて必要数以上配置し、チームとして専門的な</t>
  </si>
  <si>
    <t xml:space="preserve">認知症ケアを実施している</t>
  </si>
  <si>
    <t xml:space="preserve">認知症介護に係る専門的な研修を修了している者の数</t>
  </si>
  <si>
    <t xml:space="preserve">【参考】</t>
  </si>
  <si>
    <t xml:space="preserve">日常生活自立度のランクⅢ、Ⅳ又はＭに該当する者の数</t>
  </si>
  <si>
    <t xml:space="preserve">研修修了者の必要数</t>
  </si>
  <si>
    <t xml:space="preserve">20人未満</t>
  </si>
  <si>
    <t xml:space="preserve">１以上</t>
  </si>
  <si>
    <t xml:space="preserve">20以上30未満</t>
  </si>
  <si>
    <t xml:space="preserve">２以上</t>
  </si>
  <si>
    <t xml:space="preserve">30以上40未満</t>
  </si>
  <si>
    <t xml:space="preserve">３以上</t>
  </si>
  <si>
    <t xml:space="preserve">40以上50未満</t>
  </si>
  <si>
    <t xml:space="preserve">４以上</t>
  </si>
  <si>
    <t xml:space="preserve">50以上60未満</t>
  </si>
  <si>
    <t xml:space="preserve">５以上</t>
  </si>
  <si>
    <t xml:space="preserve">60以上70未満</t>
  </si>
  <si>
    <t xml:space="preserve">６以上</t>
  </si>
  <si>
    <t xml:space="preserve">～</t>
  </si>
  <si>
    <t xml:space="preserve">(3)</t>
  </si>
  <si>
    <t xml:space="preserve">従業者に対して、認知症ケアに関する留意事項の伝達又は技術的指導に係る会議を</t>
  </si>
  <si>
    <t xml:space="preserve">定期的に開催している</t>
  </si>
  <si>
    <t xml:space="preserve">２．認知症専門ケア加算（Ⅱ）に係る届出内容</t>
  </si>
  <si>
    <t xml:space="preserve">認知症専門ケア加算（Ⅰ）の基準のいずれにも該当している</t>
  </si>
  <si>
    <t xml:space="preserve">※認知症専門ケア加算（Ⅰ）に係る届出内容(1)～(3)も記入すること。</t>
  </si>
  <si>
    <t xml:space="preserve">認知症介護の指導に係る専門的な研修を修了している者を１名以上配置し、</t>
  </si>
  <si>
    <t xml:space="preserve">事業所又は施設全体の認知症ケアの指導等を実施している</t>
  </si>
  <si>
    <t xml:space="preserve">事業所又は施設において介護職員、看護職員ごとの認知症ケアに関する研修計画を</t>
  </si>
  <si>
    <t xml:space="preserve">作成し、当該計画に従い、研修を実施又は実施を予定している</t>
  </si>
  <si>
    <t xml:space="preserve">備考１　要件を満たすことが分かる根拠書類を準備し、指定権者からの求めがあった場合には、速やかに提出</t>
  </si>
  <si>
    <t xml:space="preserve">すること。</t>
  </si>
  <si>
    <t xml:space="preserve">備考２　「認知症介護に係る専門的な研修」とは、認知症介護実践リーダー研修及び認知症看護に係る適切な</t>
  </si>
  <si>
    <t xml:space="preserve">研修を、「認知症介護の指導に係る専門的な研修」とは、認知症介護指導者養成研修及び認知症看護に係る</t>
  </si>
  <si>
    <t xml:space="preserve">適切な研修を指す。</t>
  </si>
  <si>
    <t xml:space="preserve">※認知症看護に係る適切な研修：</t>
  </si>
  <si>
    <t xml:space="preserve">①日本看護協会認定看護師教育課程「認知症看護」の研修</t>
  </si>
  <si>
    <t xml:space="preserve">②日本看護協会が認定している看護系大学院の「老人看護」及び</t>
  </si>
  <si>
    <t xml:space="preserve">　「精神看護」の専門看護師教育課程</t>
  </si>
  <si>
    <t xml:space="preserve">③日本精神科看護協会が認定している「精神科認定看護師」</t>
  </si>
  <si>
    <t xml:space="preserve">　（認定証が発行されている者に限る）</t>
  </si>
  <si>
    <t xml:space="preserve">備考３　認知症専門ケア加算（Ⅱ）の算定にあっては、認知症介護実践リーダー研修と認知症介護指導者養成</t>
  </si>
  <si>
    <t xml:space="preserve">研修の両方を修了した者、又は認知症看護に係る適切な研修を修了した者を１名配置する場合、「認知症介</t>
  </si>
  <si>
    <t xml:space="preserve">護に係る専門的な研修」及び「認知症介護の指導に係る専門的な研修」の修了者をそれぞれ１名配置したこ</t>
  </si>
  <si>
    <t xml:space="preserve">とになる。</t>
  </si>
  <si>
    <t xml:space="preserve">（別紙13）</t>
  </si>
  <si>
    <t xml:space="preserve">看取り連携体制加算に係る届出書</t>
  </si>
  <si>
    <t xml:space="preserve">（訪問入浴介護事業所、短期入所生活介護事業所、小規模多機能型居宅介護事業所）</t>
  </si>
  <si>
    <t xml:space="preserve">事業所等の区分</t>
  </si>
  <si>
    <t xml:space="preserve">1　訪問入浴介護事業所</t>
  </si>
  <si>
    <t xml:space="preserve">2　短期入所生活介護事業所</t>
  </si>
  <si>
    <t xml:space="preserve">3　小規模多機能型居宅介護事業所</t>
  </si>
  <si>
    <t xml:space="preserve">看取り連携体制加算に係る届出内容</t>
  </si>
  <si>
    <t xml:space="preserve">訪問入浴
介護</t>
  </si>
  <si>
    <t xml:space="preserve">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</si>
  <si>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 xml:space="preserve">看取り期における対応方針を定め、利用開始の際に、利用者又はその家族等に対して、当該対応方針の内容を説明し、同意を得ている。</t>
  </si>
  <si>
    <t xml:space="preserve">看取りに関する職員研修を行っている。</t>
  </si>
  <si>
    <t xml:space="preserve">「人生の最終段階における医療・ケアの決定プロセスに関するガイドライン」等の内容に沿った取組を行っている。</t>
  </si>
  <si>
    <t xml:space="preserve">短期入所
生活介護</t>
  </si>
  <si>
    <t xml:space="preserve">看護体制加算（Ⅱ）又は（Ⅳ）イ若しくはロを算定している。</t>
  </si>
  <si>
    <t xml:space="preserve">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</si>
  <si>
    <t xml:space="preserve">看取り期における対応方針を定め、利用開始の際に、登録者又はその家族等に当該方針の内容を説明し、同意を得ている。</t>
  </si>
  <si>
    <t xml:space="preserve">ケアカンファレンスや対応の実践を振り返る等により、看取り期における対応方針の内容その他看取り期におけるサービス体制について、適宜見直しを行っている。</t>
  </si>
  <si>
    <t xml:space="preserve">⑤</t>
  </si>
  <si>
    <t xml:space="preserve">短期入所生活介護事業所において看取りを行う際には、個室又は静養室を利用するなど、プライバシーの確保及び家族へ配慮をすることについて十分留意している。</t>
  </si>
  <si>
    <t xml:space="preserve">⑥</t>
  </si>
  <si>
    <t xml:space="preserve">看護職員配置加算（Ⅰ）を算定している。</t>
  </si>
  <si>
    <t xml:space="preserve">看護師により24時間連絡できる体制を確保している。</t>
  </si>
  <si>
    <t xml:space="preserve">宿泊室等において看取りを行う場合に、プライバシーの確保及び家族へ配慮をすることについて十分留意している。</t>
  </si>
  <si>
    <t xml:space="preserve">備考　要件を満たすことが分かる根拠書類を準備し、指定権者からの求めがあった場合には、</t>
  </si>
  <si>
    <t xml:space="preserve">　　速やかに提出すること。</t>
  </si>
  <si>
    <t xml:space="preserve">（別紙１4－４）</t>
  </si>
  <si>
    <t xml:space="preserve">サービス提供体制強化加算に関する届出書</t>
  </si>
  <si>
    <t xml:space="preserve">（介護予防）短期入所生活介護、（介護予防）短期入所療養介護、介護老人福祉施設、
地域密着型介護老人福祉施設、介護老人保健施設、介護医療院</t>
  </si>
  <si>
    <t xml:space="preserve">1　事 業 所 名</t>
  </si>
  <si>
    <t xml:space="preserve">2　異 動 区 分</t>
  </si>
  <si>
    <t xml:space="preserve">3　施 設 種 別</t>
  </si>
  <si>
    <t xml:space="preserve">1（介護予防）短期入所生活介護（</t>
  </si>
  <si>
    <t xml:space="preserve">ア 単独型</t>
  </si>
  <si>
    <t xml:space="preserve">イ 併設型</t>
  </si>
  <si>
    <t xml:space="preserve">ウ 空床利用型）</t>
  </si>
  <si>
    <t xml:space="preserve">2（介護予防）短期入所療養介護</t>
  </si>
  <si>
    <t xml:space="preserve">3　介護老人福祉施設</t>
  </si>
  <si>
    <t xml:space="preserve">4　地域密着型介護老人福祉施設</t>
  </si>
  <si>
    <t xml:space="preserve">5　介護老人保健施設</t>
  </si>
  <si>
    <t xml:space="preserve">6　介護医療院</t>
  </si>
  <si>
    <t xml:space="preserve">4　届 出 項 目</t>
  </si>
  <si>
    <t xml:space="preserve">1 サービス提供体制強化加算（Ⅰ）</t>
  </si>
  <si>
    <t xml:space="preserve">2 サービス提供体制強化加算（Ⅱ）</t>
  </si>
  <si>
    <t xml:space="preserve">3 サービス提供体制強化加算（Ⅲ）</t>
  </si>
  <si>
    <t xml:space="preserve">5　介護職員等の状況</t>
  </si>
  <si>
    <t xml:space="preserve">（１）サービス提供体制強化加算（Ⅰ）</t>
  </si>
  <si>
    <t xml:space="preserve">介護福祉士等の
状況</t>
  </si>
  <si>
    <t xml:space="preserve">①に占める②の割合が80％以上</t>
  </si>
  <si>
    <t xml:space="preserve">介護職員の総数（常勤換算）</t>
  </si>
  <si>
    <t xml:space="preserve">①のうち介護福祉士の総数（常勤換算）</t>
  </si>
  <si>
    <t xml:space="preserve">又は</t>
  </si>
  <si>
    <t xml:space="preserve">①に占める③の割合が35％以上</t>
  </si>
  <si>
    <t xml:space="preserve">①のうち勤続年数10年以上の介護福祉士の総数（常勤換算）</t>
  </si>
  <si>
    <t xml:space="preserve">サービスの質の向上に資する
取組の状況</t>
  </si>
  <si>
    <t xml:space="preserve">　※（地域密着型）介護老人福祉施設、介護老人保健施設、介護医療院は記載</t>
  </si>
  <si>
    <t xml:space="preserve">（２）サービス提供体制強化加算（Ⅱ）</t>
  </si>
  <si>
    <t xml:space="preserve">①に占める②の割合が60％以上</t>
  </si>
  <si>
    <t xml:space="preserve">（３）サービス提供体制強化加算（Ⅲ）</t>
  </si>
  <si>
    <t xml:space="preserve">　　　 ※介護福祉士等の状況、常勤職員の状況、勤続年数の状況のうち、いずれか１つを満たすこと。</t>
  </si>
  <si>
    <t xml:space="preserve">①に占める②の割合が50％以上</t>
  </si>
  <si>
    <t xml:space="preserve">常勤職員の
状況</t>
  </si>
  <si>
    <t xml:space="preserve">①に占める②の割合が75％以上</t>
  </si>
  <si>
    <t xml:space="preserve">看護・介護職員の総数（常勤換算）</t>
  </si>
  <si>
    <t xml:space="preserve">①のうち常勤の者の総数（常勤換算）</t>
  </si>
  <si>
    <t xml:space="preserve">勤続年数の状況</t>
  </si>
  <si>
    <t xml:space="preserve">①に占める②の割合が30％以上</t>
  </si>
  <si>
    <t xml:space="preserve">サービスを直接提供する者の総数（常勤換算）</t>
  </si>
  <si>
    <t xml:space="preserve">①のうち勤続年数７年以上の者の総数
　（常勤換算）</t>
  </si>
  <si>
    <t xml:space="preserve">備考１</t>
  </si>
  <si>
    <t xml:space="preserve">要件を満たすことが分かる根拠書類を準備し、指定権者からの求めがあった場合には、速やかに提出すること。</t>
  </si>
  <si>
    <t xml:space="preserve">備考２</t>
  </si>
  <si>
    <t xml:space="preserve">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</si>
  <si>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t xml:space="preserve">（別紙14－6）</t>
  </si>
  <si>
    <t xml:space="preserve">（介護予防）特定施設入居者生活介護、地域密着型特定施設入居者生活介護、
（介護予防）認知症対応型共同生活介護</t>
  </si>
  <si>
    <t xml:space="preserve">1　（介護予防）特定施設入居者生活介護</t>
  </si>
  <si>
    <t xml:space="preserve">2　地域密着型特定施設入居者生活介護</t>
  </si>
  <si>
    <t xml:space="preserve">3　（介護予防）認知症対応型共同生活介護</t>
  </si>
  <si>
    <t xml:space="preserve">①に占める②の割合が70％以上</t>
  </si>
  <si>
    <t xml:space="preserve">①に占める③の割合が25％以上</t>
  </si>
  <si>
    <t xml:space="preserve">　※（介護予防）特定施設入居者生活介護、地域密着型特定施設入居者生活介護は記載</t>
  </si>
  <si>
    <t xml:space="preserve"> 　　※介護福祉士等の状況、常勤職員の状況、勤続年数の状況のうち、いずれか１つを満たすこと。</t>
  </si>
  <si>
    <t xml:space="preserve">サービスを直接提供する者の総数
（常勤換算）</t>
  </si>
  <si>
    <t xml:space="preserve">①のうち勤続年数７年以上の者の総数
（常勤換算）</t>
  </si>
  <si>
    <t xml:space="preserve">（別紙21）</t>
  </si>
  <si>
    <t xml:space="preserve">生活相談員配置等加算に係る届出書</t>
  </si>
  <si>
    <t xml:space="preserve">1　通所介護事業所</t>
  </si>
  <si>
    <t xml:space="preserve">2　地域密着型通所介護事業所</t>
  </si>
  <si>
    <t xml:space="preserve">3　（介護予防）短期入所生活介護事業所</t>
  </si>
  <si>
    <t xml:space="preserve">生活相談員配置等加算に係る届出内容</t>
  </si>
  <si>
    <t xml:space="preserve">共生型通所介護費を算定している。</t>
  </si>
  <si>
    <t xml:space="preserve">生活相談員を、共生型通所介護の提供日ごとに、当該共生型通所介護を行う時間帯を通じて１名以上配置している。</t>
  </si>
  <si>
    <t xml:space="preserve">当該生活相談員が、地域に貢献する活動を行っている。</t>
  </si>
  <si>
    <t xml:space="preserve">地域密着型
通所介護</t>
  </si>
  <si>
    <t xml:space="preserve">共生型地域密着型通所介護費を算定している。</t>
  </si>
  <si>
    <t xml:space="preserve">生活相談員を、共生型地域密着型通所介護の提供日ごとに、当該共生型地域密着型通所介護を行う時間帯を通じて１名以上配置している。</t>
  </si>
  <si>
    <t xml:space="preserve">(介護予防)
短期入所
生活介護</t>
  </si>
  <si>
    <t xml:space="preserve">共生型短期入所生活介護費を算定している。</t>
  </si>
  <si>
    <t xml:space="preserve">生活相談員を、常勤換算方法で１名以上配置している。</t>
  </si>
  <si>
    <t xml:space="preserve">（別紙25）</t>
  </si>
  <si>
    <t xml:space="preserve">看護体制加算に係る届出書
（短期入所生活介護事業所）</t>
  </si>
  <si>
    <t xml:space="preserve">1　看護体制加算（Ⅰ）</t>
  </si>
  <si>
    <t xml:space="preserve">2　看護体制加算（Ⅱ）</t>
  </si>
  <si>
    <t xml:space="preserve">3　看護体制加算（Ⅲ）イ</t>
  </si>
  <si>
    <t xml:space="preserve">4　看護体制加算（Ⅲ）ロ</t>
  </si>
  <si>
    <t xml:space="preserve">5　看護体制加算（Ⅳ）イ</t>
  </si>
  <si>
    <t xml:space="preserve">6　看護体制加算（Ⅳ）ロ</t>
  </si>
  <si>
    <t xml:space="preserve"> 看護体制加算に係る届出内容</t>
  </si>
  <si>
    <t xml:space="preserve">定員及び利用者数の状況</t>
  </si>
  <si>
    <t xml:space="preserve">　定員</t>
  </si>
  <si>
    <t xml:space="preserve">　利用者数</t>
  </si>
  <si>
    <t xml:space="preserve">看護職員の状況</t>
  </si>
  <si>
    <t xml:space="preserve">　看護師</t>
  </si>
  <si>
    <t xml:space="preserve">常勤</t>
  </si>
  <si>
    <t xml:space="preserve">　看護職員（看護師・准看護師）</t>
  </si>
  <si>
    <t xml:space="preserve">常勤換算</t>
  </si>
  <si>
    <t xml:space="preserve">連携する病院・診療所・訪問看護ステーション</t>
  </si>
  <si>
    <t xml:space="preserve">病院・診療所・訪問看護ステーション名</t>
  </si>
  <si>
    <t xml:space="preserve">　24時間常時連絡できる体制を整備している。</t>
  </si>
  <si>
    <t xml:space="preserve">中重度者の受入状況</t>
  </si>
  <si>
    <t xml:space="preserve">［</t>
  </si>
  <si>
    <t xml:space="preserve">前年度</t>
  </si>
  <si>
    <t xml:space="preserve">前三月</t>
  </si>
  <si>
    <t xml:space="preserve">］における（[　]はいずれかの□を■にする）</t>
  </si>
  <si>
    <t xml:space="preserve"> 利用者の総数のうち、要介護３、要介護４又は要介護５の利用者の</t>
  </si>
  <si>
    <t xml:space="preserve"> 占める割合が70％以上</t>
  </si>
  <si>
    <t xml:space="preserve">備考　看護体制について、体制を整備している場合について提出してください。</t>
  </si>
  <si>
    <t xml:space="preserve">（別紙25－2）</t>
  </si>
  <si>
    <t xml:space="preserve">看護体制加算に係る届出書</t>
  </si>
  <si>
    <t xml:space="preserve">1　看護体制加算（Ⅰ）イ</t>
  </si>
  <si>
    <t xml:space="preserve">2　看護体制加算（Ⅰ）ロ</t>
  </si>
  <si>
    <t xml:space="preserve">3　看護体制加算（Ⅱ）イ</t>
  </si>
  <si>
    <t xml:space="preserve">4　看護体制加算（Ⅱ）ロ</t>
  </si>
  <si>
    <t xml:space="preserve"> 看護体制加算に関する届出内容</t>
  </si>
  <si>
    <t xml:space="preserve">定員及び入所者の状況</t>
  </si>
  <si>
    <t xml:space="preserve">　入所者数</t>
  </si>
  <si>
    <t xml:space="preserve">　保 健 師</t>
  </si>
  <si>
    <t xml:space="preserve">　常勤</t>
  </si>
  <si>
    <t xml:space="preserve">　常勤換算</t>
  </si>
  <si>
    <t xml:space="preserve">　看 護 師</t>
  </si>
  <si>
    <t xml:space="preserve">　准看護師</t>
  </si>
  <si>
    <t xml:space="preserve">（別紙26）</t>
  </si>
  <si>
    <r>
      <rPr>
        <sz val="14"/>
        <rFont val="HGSｺﾞｼｯｸM"/>
        <family val="3"/>
        <charset val="128"/>
      </rPr>
      <t xml:space="preserve">医療連携強化加算に係る届出書</t>
    </r>
    <r>
      <rPr>
        <sz val="11"/>
        <rFont val="HGSｺﾞｼｯｸM"/>
        <family val="3"/>
        <charset val="128"/>
      </rPr>
      <t xml:space="preserve">
（短期入所生活介護事業所）</t>
    </r>
  </si>
  <si>
    <t xml:space="preserve">医療連携強化加算に係る届出内容</t>
  </si>
  <si>
    <t xml:space="preserve">看護体制加算（Ⅱ）又は（Ⅳ）を算定している。</t>
  </si>
  <si>
    <t xml:space="preserve">利用者の急変の予測や早期発見等のため、看護職員による定期的な巡視を行っている。</t>
  </si>
  <si>
    <t xml:space="preserve">主治の医師と連絡が取れない等の場合に備えて、あらかじめ協力医療機関を定め、緊急やむを得ない場合の対応に係る取り決めを行っている。</t>
  </si>
  <si>
    <t xml:space="preserve">主治の医師との連携方法や搬送方法も含め、急変時の医療提供の方針について、利用者から同意を得ている。また当該同意を文書で記録している。</t>
  </si>
  <si>
    <t xml:space="preserve">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</si>
  <si>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 xml:space="preserve">在宅中重度受入加算を算定していない。</t>
  </si>
  <si>
    <t xml:space="preserve">（別紙27）</t>
  </si>
  <si>
    <t xml:space="preserve">テクノロジーの導入による夜勤職員配置加算に係る届出書</t>
  </si>
  <si>
    <t xml:space="preserve">以下について、該当する届出項目における必要事項を記載すること。</t>
  </si>
  <si>
    <t xml:space="preserve">配置要件①　最低基準に加えて配置する人員が「0.9人配置」</t>
  </si>
  <si>
    <t xml:space="preserve">① 入所（利用）者数</t>
  </si>
  <si>
    <t xml:space="preserve">② 見守り機器を導入して見守りを行っている対象者数</t>
  </si>
  <si>
    <t xml:space="preserve">③ ①に占める②の割合</t>
  </si>
  <si>
    <t xml:space="preserve">→　</t>
  </si>
  <si>
    <t xml:space="preserve">１０％以上</t>
  </si>
  <si>
    <t xml:space="preserve">④ 導入機器</t>
  </si>
  <si>
    <t xml:space="preserve">⑤ 導入機器の継続的な使用（９週間以上）</t>
  </si>
  <si>
    <t xml:space="preserve">⑥ 導入機器を安全かつ有効に活用するための委員会における、ヒヤリハット・
   介護事故が減少していることの確認、必要な分析・検討等</t>
  </si>
  <si>
    <t xml:space="preserve">配置要件②　最低基準に加えて配置する人員が「0.6人配置」</t>
  </si>
  <si>
    <t xml:space="preserve">ⅰ 利用者の安全やケアの質の確保、職員の負担を軽減するための委員会の設置</t>
  </si>
  <si>
    <t xml:space="preserve">ⅲ 機器の不具合の定期チェックの実施（メーカーとの連携を含む）</t>
  </si>
  <si>
    <t xml:space="preserve">ⅳ 職員に対するテクノロジー活用に関する教育の実施</t>
  </si>
  <si>
    <t xml:space="preserve">ⅴ 夜間の訪室が必要な利用者に対する訪室の個別実施</t>
  </si>
  <si>
    <t xml:space="preserve">備考１　配置要件②については、要件を満たすことが分かる議事概要を提出すること。このほか要件を満たすことが分かる</t>
  </si>
  <si>
    <t xml:space="preserve">　　　根拠書類を準備し、指定権者からの求めがあった場合には、速やかに提出すること。</t>
  </si>
  <si>
    <t xml:space="preserve">備考２　配置要件②の④ⅰの委員会には、夜勤職員をはじめ実際にケア等を行う多職種の職員が参画すること。</t>
  </si>
  <si>
    <t xml:space="preserve">備考３　テクノロジーを導入した場合の介護老人福祉施設の夜間の人員配置基準（従来型）を適用する場合は、当該加算の</t>
  </si>
  <si>
    <t xml:space="preserve">　　　職員に対しても情報共有できるよう、議事概要を作成して職員全体に周知すること。</t>
  </si>
  <si>
    <t xml:space="preserve">　配置要件②の「0.6人配置」を「0.8人配置」に読み替えるものとする。</t>
  </si>
  <si>
    <t xml:space="preserve">（別紙28）</t>
  </si>
  <si>
    <t xml:space="preserve">生産性向上推進体制加算に係る届出書</t>
  </si>
  <si>
    <t xml:space="preserve">１　短期入所生活介護</t>
  </si>
  <si>
    <t xml:space="preserve">２　短期入所療養介護</t>
  </si>
  <si>
    <t xml:space="preserve">３　特定施設入居者生活介護</t>
  </si>
  <si>
    <t xml:space="preserve">４　小規模多機能型居宅介護</t>
  </si>
  <si>
    <t xml:space="preserve">５　認知症対応型共同生活介護</t>
  </si>
  <si>
    <t xml:space="preserve">６　地域密着型特定施設入居者生活介護</t>
  </si>
  <si>
    <t xml:space="preserve">７　地域密着型介護老人福祉施設</t>
  </si>
  <si>
    <t xml:space="preserve">８　看護小規模多機能型居宅介護</t>
  </si>
  <si>
    <t xml:space="preserve">９　介護老人福祉施設</t>
  </si>
  <si>
    <t xml:space="preserve">10　介護老人保健施設</t>
  </si>
  <si>
    <t xml:space="preserve">11　介護医療院</t>
  </si>
  <si>
    <t xml:space="preserve">12　介護予防短期入所生活介護</t>
  </si>
  <si>
    <t xml:space="preserve">13　介護予防短期入所療養介護</t>
  </si>
  <si>
    <t xml:space="preserve">14　介護予防特定施設入居者生活介護</t>
  </si>
  <si>
    <t xml:space="preserve">15　介護予防小規模多機能型居宅介護</t>
  </si>
  <si>
    <t xml:space="preserve">16　介護予防認知症対応型共同生活介護</t>
  </si>
  <si>
    <t xml:space="preserve">届出区分</t>
  </si>
  <si>
    <t xml:space="preserve">１　生産性向上推進体制加算（Ⅰ）　２　生産性向上推進体制加算（Ⅱ）</t>
  </si>
  <si>
    <t xml:space="preserve">生産性向上推進体制加算（Ⅰ）に係る届出</t>
  </si>
  <si>
    <t xml:space="preserve">① 加算（Ⅱ）のデータ等により業務改善の取組による成果を確認</t>
  </si>
  <si>
    <t xml:space="preserve">② 以下のⅰ～ⅲの項目の機器をすべて使用</t>
  </si>
  <si>
    <t xml:space="preserve">　ⅰ入所（利用）者全員に見守り機器を使用</t>
  </si>
  <si>
    <t xml:space="preserve">　ⅱ 職員全員がインカム等のICTを使用 </t>
  </si>
  <si>
    <t xml:space="preserve">　ⅲ 介護記録ソフト、スマートフォン等の介護記録の作成の効率化に</t>
  </si>
  <si>
    <t xml:space="preserve">  資するICTを使用 </t>
  </si>
  <si>
    <t xml:space="preserve">（導入機器）</t>
  </si>
  <si>
    <t xml:space="preserve">③ 職員間の適切な役割分担（いわゆる介護助手の活用等）の取組等を実施</t>
  </si>
  <si>
    <t xml:space="preserve">④ 利用者の安全並びに介護サービスの質の確保及び職員の負担軽減に資する方策を検討するため</t>
  </si>
  <si>
    <t xml:space="preserve">　 の委員会（以下「委員会」という。）において、以下のすべての項目について必要な検討を行い、</t>
  </si>
  <si>
    <t xml:space="preserve">　 当該項目の実施を確認</t>
  </si>
  <si>
    <t xml:space="preserve">ⅰ ②の機器を利用する場合における利用者の安全やケアの質の確保</t>
  </si>
  <si>
    <t xml:space="preserve">ⅳ 業務の効率化、ケアの質の確保、職員の負担軽減を図るための職</t>
  </si>
  <si>
    <t xml:space="preserve">　 員に対する教育の実施</t>
  </si>
  <si>
    <t xml:space="preserve">生産性向上推進体制加算（Ⅱ）に係る届出</t>
  </si>
  <si>
    <t xml:space="preserve">① 以下のⅰ～ⅲの項目の機器のうち１つ以上を使用</t>
  </si>
  <si>
    <t xml:space="preserve">　ⅰ入所（利用）者１名以上に見守り機器を使用</t>
  </si>
  <si>
    <t xml:space="preserve">　入所（利用）者数</t>
  </si>
  <si>
    <t xml:space="preserve">　見守り機器を導入して見守りを行っている対象者数</t>
  </si>
  <si>
    <t xml:space="preserve">② 委員会において、以下のすべての項目について必要な検討を行い、当該項目の実施を確認</t>
  </si>
  <si>
    <t xml:space="preserve">ⅰ ①の機器を利用する場合における利用者の安全やケアの質の確保</t>
  </si>
  <si>
    <t xml:space="preserve">備考１　加算（Ⅰ）の要件①については、当該要件に係る各種指標に関する調査結果のデータを提出すること。</t>
  </si>
  <si>
    <t xml:space="preserve">備考２　要件を満たすことが分かる委員会の議事概要を提出すること。このほか要件を満たすことが分かる根拠書類を準備し、</t>
  </si>
  <si>
    <t xml:space="preserve">備考３　本加算を算定する場合は、事業年度毎に取組の実績をオンラインで厚生労働省に報告すること。</t>
  </si>
  <si>
    <t xml:space="preserve">備考４　届出にあたっては、別途通知（「生産性向上推進体制加算に関する基本的考え方並びに事務処理手順及び様式例</t>
  </si>
  <si>
    <t xml:space="preserve">　　　等の提示について」）を参照すること。</t>
  </si>
  <si>
    <t xml:space="preserve">（別紙29）</t>
  </si>
  <si>
    <t xml:space="preserve">介護老人保健施設（基本型・在宅強化型）の基本施設サービス費及び在宅復帰・在宅療養支援機能加算に係る届出書</t>
  </si>
  <si>
    <t xml:space="preserve">１　事  業  所  名</t>
  </si>
  <si>
    <t xml:space="preserve">２　異  動  区  分</t>
  </si>
  <si>
    <t xml:space="preserve">３　人員配置区分</t>
  </si>
  <si>
    <t xml:space="preserve">1　介護老人保健施設（在宅強化型）</t>
  </si>
  <si>
    <t xml:space="preserve">2　介護老人保健施設（基本型）</t>
  </si>
  <si>
    <t xml:space="preserve">４　届  出  項  目</t>
  </si>
  <si>
    <t xml:space="preserve">1　在宅復帰・在宅療養支援機能加算（Ⅰ）（介護老人保健施設（基本型）のみ）</t>
  </si>
  <si>
    <t xml:space="preserve">2　在宅復帰・在宅療養支援機能加算（Ⅱ）（介護老人保健施設（強化型）のみ）</t>
  </si>
  <si>
    <t xml:space="preserve">５　在宅復帰・在宅療養支援に関する状況</t>
  </si>
  <si>
    <t xml:space="preserve">在宅復帰・在宅療養支援等指標</t>
  </si>
  <si>
    <t xml:space="preserve"> A　在宅復帰率</t>
  </si>
  <si>
    <t xml:space="preserve">前６月間における居宅への退所者の延数（注１,２,３,４）</t>
  </si>
  <si>
    <t xml:space="preserve">→</t>
  </si>
  <si>
    <t xml:space="preserve">　①÷（②ー③）×１００
（注５）</t>
  </si>
  <si>
    <t xml:space="preserve">５０％超</t>
  </si>
  <si>
    <t xml:space="preserve">前６月間における退所者の延数
（注３,４）</t>
  </si>
  <si>
    <t xml:space="preserve">３０％超５０％以下</t>
  </si>
  <si>
    <t xml:space="preserve">前６月間における死亡した者の総数
（注３）</t>
  </si>
  <si>
    <t xml:space="preserve">３０％以下</t>
  </si>
  <si>
    <t xml:space="preserve"> B　ベッド回転率</t>
  </si>
  <si>
    <t xml:space="preserve">直近３月間の延入所者数（注６）</t>
  </si>
  <si>
    <t xml:space="preserve">　30.4÷①×(②＋③)÷２×100</t>
  </si>
  <si>
    <t xml:space="preserve">直近３月間の新規入所者の延数
（注６,７）</t>
  </si>
  <si>
    <t xml:space="preserve">５％以上１０％未満</t>
  </si>
  <si>
    <t xml:space="preserve">直近３月間の新規退所者数（注８）</t>
  </si>
  <si>
    <t xml:space="preserve">５％未満</t>
  </si>
  <si>
    <t xml:space="preserve"> C　入所前後訪問指導割合</t>
  </si>
  <si>
    <t xml:space="preserve">前３月間における新規入所者のうち、入所前後訪問指導を行った者の延数
（注９,１０,１１）</t>
  </si>
  <si>
    <t xml:space="preserve">　①÷②×１００（注１２）</t>
  </si>
  <si>
    <t xml:space="preserve">３０％以上</t>
  </si>
  <si>
    <t xml:space="preserve">１０％以上３０％未満</t>
  </si>
  <si>
    <t xml:space="preserve">前３月間における新規入所者の延数
（注１１）</t>
  </si>
  <si>
    <t xml:space="preserve">１０％未満</t>
  </si>
  <si>
    <t xml:space="preserve"> D　 退所前後訪問指導割合</t>
  </si>
  <si>
    <t xml:space="preserve">前３月間における新規退所者のうち、退所前後訪問指導を行った者の延数
（注１３,１４,１５）</t>
  </si>
  <si>
    <t xml:space="preserve">　①÷②×１００（注１６）</t>
  </si>
  <si>
    <t xml:space="preserve">前３月間における居宅への新規退所者の延数（注１５）</t>
  </si>
  <si>
    <t xml:space="preserve"> E　居宅サービスの実施状況</t>
  </si>
  <si>
    <t xml:space="preserve">前３月間に提供実績のある訪問リハビリテーション、通所リハビリテーション及び短期入所療養介護の種類数（注１７）</t>
  </si>
  <si>
    <t xml:space="preserve">３サービス</t>
  </si>
  <si>
    <t xml:space="preserve">２サービス</t>
  </si>
  <si>
    <t xml:space="preserve">１サービス</t>
  </si>
  <si>
    <t xml:space="preserve">０サービス</t>
  </si>
  <si>
    <t xml:space="preserve"> F　リハ専門職員の配置割合</t>
  </si>
  <si>
    <t xml:space="preserve">前３月間における理学療法士等の当該介護保健施設サービスの提供に従事する勤務延時間数（注１８）</t>
  </si>
  <si>
    <t xml:space="preserve">　①÷②÷③×④×１００</t>
  </si>
  <si>
    <t xml:space="preserve">理学療法士等が前３月間に勤務すべき時間
（注１８,１９）</t>
  </si>
  <si>
    <t xml:space="preserve">３以上５未満</t>
  </si>
  <si>
    <t xml:space="preserve">算定日が属する月の前３月間における延入所者数（注２０）</t>
  </si>
  <si>
    <t xml:space="preserve">３未満</t>
  </si>
  <si>
    <t xml:space="preserve">算定日が属する月の前３月間の日数</t>
  </si>
  <si>
    <t xml:space="preserve"> G　支援相談員の配置割合</t>
  </si>
  <si>
    <t xml:space="preserve">前３月間において支援相談員が当該介護保健施設サービスの提供に従事する勤務延時間数（注２１）</t>
  </si>
  <si>
    <t xml:space="preserve">支援相談員が前３月間に勤務すべき時間
（注１９）</t>
  </si>
  <si>
    <t xml:space="preserve">２以上３未満</t>
  </si>
  <si>
    <t xml:space="preserve">前３月間における延入所者数
（注２０）</t>
  </si>
  <si>
    <t xml:space="preserve">２未満</t>
  </si>
  <si>
    <t xml:space="preserve">前３月間の延日数</t>
  </si>
  <si>
    <t xml:space="preserve"> H　要介護４又は５の割合</t>
  </si>
  <si>
    <t xml:space="preserve">前３月間における要介護４若しくは要介護５に該当する入所者の延日数</t>
  </si>
  <si>
    <t xml:space="preserve">　①÷②×１００</t>
  </si>
  <si>
    <t xml:space="preserve">５０％以上</t>
  </si>
  <si>
    <t xml:space="preserve">当該施設における直近３月間の入所者延日数</t>
  </si>
  <si>
    <t xml:space="preserve">３５％以上５０％未満</t>
  </si>
  <si>
    <t xml:space="preserve">３５％未満</t>
  </si>
  <si>
    <t xml:space="preserve"> I　喀痰吸引の実施割合</t>
  </si>
  <si>
    <t xml:space="preserve">直近３月間の入所者ごとの喀痰吸引を実施した延入所者数
（注２２,２３）</t>
  </si>
  <si>
    <t xml:space="preserve">当該施設における直近３月間の延入所者数</t>
  </si>
  <si>
    <t xml:space="preserve"> J　経管栄養の実施割合</t>
  </si>
  <si>
    <t xml:space="preserve">直近３月間の入所者ごとの経管栄養を実施した延入所者数
（注２２,２４）</t>
  </si>
  <si>
    <t xml:space="preserve">↓</t>
  </si>
  <si>
    <t xml:space="preserve">上記評価項目（A～J）について、項目に応じた「在宅復帰・在宅療養支援等指標」の合計値を記入</t>
  </si>
  <si>
    <t xml:space="preserve">６　介護老人保健施設の基本サービス費に係る届出内容</t>
  </si>
  <si>
    <t xml:space="preserve">①　基本型</t>
  </si>
  <si>
    <t xml:space="preserve">　在宅復帰・在宅療養支援等指標の合計値が２０以上</t>
  </si>
  <si>
    <t xml:space="preserve">　退所時指導等の実施（注２５）</t>
  </si>
  <si>
    <t xml:space="preserve">　リハビリテーションマネジメントの実施（注２６）</t>
  </si>
  <si>
    <t xml:space="preserve">②　在宅強化型</t>
  </si>
  <si>
    <t xml:space="preserve">　在宅復帰・在宅療養支援等指標の合計値が６０以上</t>
  </si>
  <si>
    <t xml:space="preserve">　地域に貢献する活動の実施</t>
  </si>
  <si>
    <t xml:space="preserve">　充実したリハビリテーションの実施（注２７）</t>
  </si>
  <si>
    <t xml:space="preserve">７　在宅復帰・在宅療養支援機能加算に係る届出内容</t>
  </si>
  <si>
    <t xml:space="preserve">①　在宅復帰・在宅療養支援機能加算（Ⅰ）</t>
  </si>
  <si>
    <t xml:space="preserve">　「６介護老人保健施設の基本サービス費に係る届出内容」における「①基本型」の項目が全て「有」</t>
  </si>
  <si>
    <t xml:space="preserve">　在宅復帰・在宅療養支援等指標の合計値が４０以上</t>
  </si>
  <si>
    <t xml:space="preserve">②　在宅復帰・在宅療養支援機能加算（Ⅱ）</t>
  </si>
  <si>
    <t xml:space="preserve">　「６介護老人保健施設の基本サービス費に係る届出内容」における「②在宅強化型」の項目が全て「有」</t>
  </si>
  <si>
    <t xml:space="preserve">　在宅復帰・在宅療養支援等指標の合計値が７０以上</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</si>
  <si>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</si>
  <si>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</si>
  <si>
    <t xml:space="preserve">※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</si>
  <si>
    <t xml:space="preserve">（別紙29－2）</t>
  </si>
  <si>
    <t xml:space="preserve">３５％以上</t>
  </si>
  <si>
    <t xml:space="preserve">１５％以上３５％未満</t>
  </si>
  <si>
    <t xml:space="preserve">１５％未満</t>
  </si>
  <si>
    <t xml:space="preserve">２サービス（訪問リハビリテーションを含む）</t>
  </si>
  <si>
    <t xml:space="preserve">２サービス（訪問リハビリテーションを含まない）</t>
  </si>
  <si>
    <t xml:space="preserve">１サービス以下</t>
  </si>
  <si>
    <t xml:space="preserve">５以上かつ理学療法士、作業療法士、言語聴覚士を配置（注１９）</t>
  </si>
  <si>
    <t xml:space="preserve">理学療法士等が前３月間に勤務すべき時間（注１８,２０）</t>
  </si>
  <si>
    <t xml:space="preserve">算定日が属する月の前３月間における延入所者数（注２１）</t>
  </si>
  <si>
    <t xml:space="preserve">前３月間において支援相談員が当該介護保健施設サービスの提供に従事する勤務延時間数（注２２）</t>
  </si>
  <si>
    <t xml:space="preserve">３以上かつ社会福祉士１以上</t>
  </si>
  <si>
    <t xml:space="preserve">支援相談員が前３月間に勤務すべき時間
（注２０）</t>
  </si>
  <si>
    <t xml:space="preserve">前３月間における延入所者数
（注２１）</t>
  </si>
  <si>
    <t xml:space="preserve">直近３月間の入所者ごとの喀痰吸引を実施した延入所者数
（注２３,２４）</t>
  </si>
  <si>
    <t xml:space="preserve">直近３月間の入所者ごとの経管栄養を実施した延入所者数
（注２３,２５）</t>
  </si>
  <si>
    <t xml:space="preserve">　退所時指導等の実施（注２６）</t>
  </si>
  <si>
    <t xml:space="preserve">　リハビリテーションマネジメントの実施（注２７）</t>
  </si>
  <si>
    <t xml:space="preserve">　医師の詳細な指示の実施（注２８）</t>
  </si>
  <si>
    <t xml:space="preserve">　充実したリハビリテーションの実施（注２９）</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</si>
  <si>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</si>
  <si>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</si>
  <si>
    <t xml:space="preserve">※　各要件を満たす場合については、それぞれ根拠となる（要件を満たすことがわかる）書類も提出してください。</t>
  </si>
  <si>
    <t xml:space="preserve">（別紙29－3）</t>
  </si>
  <si>
    <t xml:space="preserve">介護老人保健施設（療養型）の基本施設サービス費及び療養体制維持特別加算（Ⅱ）に係る届出書</t>
  </si>
  <si>
    <t xml:space="preserve">1　介護老人保健施設（療養型）</t>
  </si>
  <si>
    <t xml:space="preserve">1　療養体制維持特別加算（Ⅱ）（介護老人保健施設（療養型）のみ）</t>
  </si>
  <si>
    <t xml:space="preserve">     </t>
  </si>
  <si>
    <t xml:space="preserve">５　介護老人保健施設（療養型）に係る届出内容</t>
  </si>
  <si>
    <t xml:space="preserve">　①　新規入所者の状況（注）</t>
  </si>
  <si>
    <t xml:space="preserve">　前12月の新規入所者の総数</t>
  </si>
  <si>
    <t xml:space="preserve">　①のうち、医療機関を退院し入所した者の総数</t>
  </si>
  <si>
    <t xml:space="preserve">　①のうち、自宅等から入所した者の総数</t>
  </si>
  <si>
    <t xml:space="preserve">　（①に占める②の割合）－（①に占める③の割合）</t>
  </si>
  <si>
    <t xml:space="preserve">　 ②　入所者・利用者の利用状況</t>
  </si>
  <si>
    <t xml:space="preserve">前々々月末</t>
  </si>
  <si>
    <t xml:space="preserve">前々月末</t>
  </si>
  <si>
    <t xml:space="preserve">前月末</t>
  </si>
  <si>
    <t xml:space="preserve">平均</t>
  </si>
  <si>
    <t xml:space="preserve">前3月の入所者及び利用者の総数</t>
  </si>
  <si>
    <t xml:space="preserve">①のうち、喀痰吸引若しくは経管
栄養が実施された入所者及び利用者</t>
  </si>
  <si>
    <t xml:space="preserve">3月間の平均</t>
  </si>
  <si>
    <t xml:space="preserve">①に占める②の割合</t>
  </si>
  <si>
    <t xml:space="preserve">１５％以上</t>
  </si>
  <si>
    <t xml:space="preserve">①のうち、日常生活自立度のランクＭに該当する入所者及び利用者</t>
  </si>
  <si>
    <t xml:space="preserve">①に占める④の割合</t>
  </si>
  <si>
    <t xml:space="preserve">２０％以上</t>
  </si>
  <si>
    <t xml:space="preserve">　  </t>
  </si>
  <si>
    <t xml:space="preserve">６　療養体制維持特別加算（Ⅱ）に係る届出内容</t>
  </si>
  <si>
    <t xml:space="preserve">　①　入所者及び利用者の状況</t>
  </si>
  <si>
    <t xml:space="preserve">①のうち、日常生活自立度のランクⅣ又はＭに該当する入所者及び利用者</t>
  </si>
  <si>
    <t xml:space="preserve">かつ</t>
  </si>
  <si>
    <t xml:space="preserve">注：当該施設が介護療養型老人保健施設への転換以後の新規入所者の実績が12月に達した時点から適用する。</t>
  </si>
  <si>
    <t xml:space="preserve">（別紙30）</t>
  </si>
  <si>
    <t xml:space="preserve">介護医療院（Ⅰ型）の基本施設サービス費に係る届出書</t>
  </si>
  <si>
    <t xml:space="preserve">１　Ⅰ型介護医療院サービス費Ⅰ（（ユニット型）Ⅰ型療養床、看護6:1、介護4:1）(併設型小規模介護医療院）</t>
  </si>
  <si>
    <t xml:space="preserve">２　Ⅰ型介護医療院サービス費Ⅱ（（ユニット型）Ⅰ型療養床、看護6:1、介護4:1）(併設型小規模介護医療院）</t>
  </si>
  <si>
    <t xml:space="preserve">３　Ⅰ型介護医療院サービス費Ⅲ（Ⅰ型療養床、看護6:1、介護5:1）</t>
  </si>
  <si>
    <t xml:space="preserve"> </t>
  </si>
  <si>
    <t xml:space="preserve">４　介護医療院（Ⅰ型）に係る届出内容</t>
  </si>
  <si>
    <t xml:space="preserve">　①　重度者の割合</t>
  </si>
  <si>
    <t xml:space="preserve">前３月間の入所者等の総数</t>
  </si>
  <si>
    <t xml:space="preserve">①のうち、重篤な身体疾患を有する者の数（注１）</t>
  </si>
  <si>
    <t xml:space="preserve">①のうち、身体合併症を有する認知症高齢者の数（注１）</t>
  </si>
  <si>
    <t xml:space="preserve">②と③の和</t>
  </si>
  <si>
    <t xml:space="preserve">（人員配置区分１～３）</t>
  </si>
  <si>
    <t xml:space="preserve">　②　医療処置の実施状況</t>
  </si>
  <si>
    <t xml:space="preserve">前３月間の喀痰吸引を実施した入所者等の総数（注２・３）</t>
  </si>
  <si>
    <t xml:space="preserve">前３月間の経管栄養を実施した入所者等の総数（注２・４）</t>
  </si>
  <si>
    <t xml:space="preserve">前３月間のインスリン注射を実施した入所者等の総数（注２・５）</t>
  </si>
  <si>
    <t xml:space="preserve">②から④の和</t>
  </si>
  <si>
    <t xml:space="preserve">①に占める⑤の割合</t>
  </si>
  <si>
    <t xml:space="preserve">（人員配置区分１のみ）</t>
  </si>
  <si>
    <t xml:space="preserve">（人員配置区分２，３）</t>
  </si>
  <si>
    <t xml:space="preserve">　③　ターミナルケアの
　　実施状況</t>
  </si>
  <si>
    <t xml:space="preserve">前３月間の入所者延日数</t>
  </si>
  <si>
    <t xml:space="preserve">前３月間のターミナルケアの対象者延日数</t>
  </si>
  <si>
    <t xml:space="preserve">　５％以上</t>
  </si>
  <si>
    <t xml:space="preserve">　④　生活機能を維持改善するリハビリテーションの実施</t>
  </si>
  <si>
    <t xml:space="preserve">　⑤　地域に貢献する活動の実施</t>
  </si>
  <si>
    <t xml:space="preserve">　　（平成30年度中に限り、平成31年度中において実施する見込み）</t>
  </si>
  <si>
    <t xml:space="preserve">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</si>
  <si>
    <t xml:space="preserve">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</si>
  <si>
    <t xml:space="preserve">注１： ②及び③のいずれにも該当する者については、いずれか一方についてのみ含めること。</t>
  </si>
  <si>
    <t xml:space="preserve">注２： ②、③及び④のうち複数に該当する者については、各々該当する数字の欄の人数に含めること。</t>
  </si>
  <si>
    <t xml:space="preserve">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</si>
  <si>
    <t xml:space="preserve">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</si>
  <si>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 xml:space="preserve">注５：自ら実施する者は除く。</t>
  </si>
  <si>
    <t xml:space="preserve">（別紙30－２）</t>
  </si>
  <si>
    <t xml:space="preserve">介護医療院（Ⅱ型）の基本施設サービス費に係る届出書</t>
  </si>
  <si>
    <t xml:space="preserve">Ⅱ型介護医療院サービス費Ⅰ（（ユニット型）Ⅱ型療養床、看護6:1、介護4:1）（併設型小規模介護医療院）</t>
  </si>
  <si>
    <t xml:space="preserve">Ⅱ型介護医療院サービス費Ⅱ（Ⅱ型療養床、看護6:1、介護5:1）</t>
  </si>
  <si>
    <t xml:space="preserve">Ⅱ型介護医療院サービス費Ⅲ（Ⅱ型療養床、看護6:1、介護6:1）</t>
  </si>
  <si>
    <t xml:space="preserve">４　介護医療院（Ⅱ型療養床）に係る届出内容</t>
  </si>
  <si>
    <t xml:space="preserve">（医療処置の実施状況）</t>
  </si>
  <si>
    <t xml:space="preserve">　前３月間の入所者等の総数</t>
  </si>
  <si>
    <t xml:space="preserve">　①のうち、日常生活自立度のランクＭに該当する入所者等</t>
  </si>
  <si>
    <t xml:space="preserve">　①に占める②の割合（注４）</t>
  </si>
  <si>
    <t xml:space="preserve">　①のうち、日常生活自立度のランクⅣ又はＭに該当する入所者及び利用者</t>
  </si>
  <si>
    <t xml:space="preserve">　①に占める④の割合（注５）</t>
  </si>
  <si>
    <t xml:space="preserve">（重度者の割合）</t>
  </si>
  <si>
    <t xml:space="preserve">　①のうち、喀痰吸引を実施した入所者等の総数（注２・３）</t>
  </si>
  <si>
    <t xml:space="preserve">　①のうち、経管栄養を実施した入所者等の総数（注２・４）</t>
  </si>
  <si>
    <t xml:space="preserve">　②と③の和</t>
  </si>
  <si>
    <t xml:space="preserve">　①に占める④の割合（注６）</t>
  </si>
  <si>
    <t xml:space="preserve">「医療処置の実施状況」における③の割合が２０％以上、⑤の割合が２５％以上、「重度者の割合」における⑤の割合が
１５％以上のいずれかを満たす</t>
  </si>
  <si>
    <t xml:space="preserve">　ターミナルケアの実施体制</t>
  </si>
  <si>
    <t xml:space="preserve">注１： ②及び③のうち複数に該当する者については、各々該当する数字の欄の人数に含めること。</t>
  </si>
  <si>
    <t xml:space="preserve">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</si>
  <si>
    <t xml:space="preserve">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</si>
  <si>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 xml:space="preserve">注４：小規模介護医療院の場合は、①に占める②の割合と、19を当該小規模介護医療院におけるⅡ型療養床数で除した数との積を記入すること。</t>
  </si>
  <si>
    <t xml:space="preserve">注５：小規模介護医療院の場合は、①に占める④の割合と、19を当該小規模介護医療院におけるⅡ型療養床数で除した数との積を記入すること。</t>
  </si>
  <si>
    <t xml:space="preserve">注６：小規模介護医療院の場合は、①に占める④の割合と、19を当該小規模介護医療院におけるⅡ型療養床数で除した数との積を記入すること。</t>
  </si>
  <si>
    <t xml:space="preserve">（別紙31）</t>
  </si>
  <si>
    <t xml:space="preserve">介護医療院における重度認知症疾患療養体制加算に係る届出書</t>
  </si>
  <si>
    <t xml:space="preserve">3　届 出 項 目</t>
  </si>
  <si>
    <t xml:space="preserve">１　重度認知症疾患療養体制加算（Ⅰ）</t>
  </si>
  <si>
    <t xml:space="preserve">２　重度認知症疾患療養体制加算（Ⅱ）</t>
  </si>
  <si>
    <t xml:space="preserve">４　重度認知症疾患療養体制加算（Ⅰ）に係る届出</t>
  </si>
  <si>
    <t xml:space="preserve">　①　体制</t>
  </si>
  <si>
    <t xml:space="preserve">看護職員の数が、常勤換算方法で、４：１以上であること（注１）</t>
  </si>
  <si>
    <t xml:space="preserve">専任の精神保健福祉士の数（注２）</t>
  </si>
  <si>
    <t xml:space="preserve">１人以上</t>
  </si>
  <si>
    <t xml:space="preserve">専任の理学療法士、作業療法士又は言語聴覚士の数</t>
  </si>
  <si>
    <t xml:space="preserve">　②　入所者の状況</t>
  </si>
  <si>
    <t xml:space="preserve">当該介護医療院における入所者等の数</t>
  </si>
  <si>
    <t xml:space="preserve">①のうち、認知症の者の数（注３）</t>
  </si>
  <si>
    <t xml:space="preserve">１００％</t>
  </si>
  <si>
    <t xml:space="preserve">前３月における認知症の者の延入所者数（注３）</t>
  </si>
  <si>
    <t xml:space="preserve">前３月における認知症高齢者の日常生活自立度のランクⅢb以上に該当する者の延入所者数</t>
  </si>
  <si>
    <t xml:space="preserve">④に占める⑤の割合</t>
  </si>
  <si>
    <t xml:space="preserve">　③　連携状況</t>
  </si>
  <si>
    <t xml:space="preserve">連携する精神科病院の名称</t>
  </si>
  <si>
    <t xml:space="preserve">　④　身体拘束廃止未実施減算</t>
  </si>
  <si>
    <t xml:space="preserve">前３月間における身体拘束廃止未実施減算の算定実績</t>
  </si>
  <si>
    <t xml:space="preserve">全て「無」の場合、右の「有」を「■」にしてください。</t>
  </si>
  <si>
    <t xml:space="preserve">５　重度認知症疾患療養体制加算（Ⅱ）に係る届出</t>
  </si>
  <si>
    <t xml:space="preserve">看護職員の数が、常勤換算方法で、４：１以上であること</t>
  </si>
  <si>
    <t xml:space="preserve">専従の精神保健福祉士の数（注２）</t>
  </si>
  <si>
    <t xml:space="preserve">専従の作業療法士の総数</t>
  </si>
  <si>
    <r>
      <rPr>
        <sz val="10"/>
        <rFont val="HGSｺﾞｼｯｸM"/>
        <family val="3"/>
        <charset val="128"/>
      </rPr>
      <t xml:space="preserve">　②　床面積６０ｍ</t>
    </r>
    <r>
      <rPr>
        <vertAlign val="superscript"/>
        <sz val="10"/>
        <rFont val="HGSｺﾞｼｯｸM"/>
        <family val="3"/>
        <charset val="128"/>
      </rPr>
      <t xml:space="preserve">２</t>
    </r>
    <r>
      <rPr>
        <sz val="10"/>
        <rFont val="HGSｺﾞｼｯｸM"/>
        <family val="3"/>
        <charset val="128"/>
      </rPr>
      <t xml:space="preserve">以上の生活機能回復訓練室の有無（注４）</t>
    </r>
  </si>
  <si>
    <t xml:space="preserve">　③　入所者の状況</t>
  </si>
  <si>
    <t xml:space="preserve">当該介護医療院における入所者等の総数</t>
  </si>
  <si>
    <t xml:space="preserve">前３月における認知症高齢者の日常生活自立度のランクⅣ以上に該当する者の延入所者数</t>
  </si>
  <si>
    <t xml:space="preserve">　④　連携状況</t>
  </si>
  <si>
    <t xml:space="preserve">　⑤　身体拘束廃止未実施減算</t>
  </si>
  <si>
    <t xml:space="preserve">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</si>
  <si>
    <t xml:space="preserve">注２：精神保健福祉士とは、精神保健福祉士法（平成９年法律第131号）第二条に規定する精神保健福祉士又はこれに準ずる者をいう。</t>
  </si>
  <si>
    <t xml:space="preserve">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</si>
  <si>
    <t xml:space="preserve">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</si>
  <si>
    <t xml:space="preserve">（別紙32）</t>
  </si>
  <si>
    <t xml:space="preserve">入居継続支援加算に係る届出書</t>
  </si>
  <si>
    <t xml:space="preserve">1 　特定施設入居者生活介護</t>
  </si>
  <si>
    <t xml:space="preserve">2 　地域密着型特定施設入居者生活介護</t>
  </si>
  <si>
    <t xml:space="preserve">4　届 出 区 分</t>
  </si>
  <si>
    <t xml:space="preserve">1　入居継続支援加算（Ⅰ）</t>
  </si>
  <si>
    <t xml:space="preserve">2　入居継続支援加算（Ⅱ）</t>
  </si>
  <si>
    <t xml:space="preserve">4　入居継続支援加算（Ⅰ）に係る届出</t>
  </si>
  <si>
    <t xml:space="preserve">入居者の状況及び介護福祉士の状況
　</t>
  </si>
  <si>
    <t xml:space="preserve">入居者の状況</t>
  </si>
  <si>
    <t xml:space="preserve">　入居者（要介護）総数</t>
  </si>
  <si>
    <t xml:space="preserve">　①のうち社会福祉士及び介護福祉士法施行規則第１条各号に掲げる行為を必要とする者の数</t>
  </si>
  <si>
    <t xml:space="preserve">①に占める②の割合が
15％以上</t>
  </si>
  <si>
    <t xml:space="preserve">　又は</t>
  </si>
  <si>
    <t xml:space="preserve">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</si>
  <si>
    <t xml:space="preserve">①に占める③の割合が
15％以上</t>
  </si>
  <si>
    <t xml:space="preserve">　常勤の看護師を１名以上配置し、看護に係る責任者を定めている。</t>
  </si>
  <si>
    <t xml:space="preserve">※④は、③が「有」に該当する場合のみ届け出ること。</t>
  </si>
  <si>
    <t xml:space="preserve">介護福祉士の割合</t>
  </si>
  <si>
    <t xml:space="preserve">　介護福祉士数</t>
  </si>
  <si>
    <t xml:space="preserve">介護福祉士数：
入所者数が
１：６以上</t>
  </si>
  <si>
    <t xml:space="preserve">　人員基準欠如に該当していない。</t>
  </si>
  <si>
    <t xml:space="preserve">5　入居継続支援加算（Ⅱ）に係る届出</t>
  </si>
  <si>
    <t xml:space="preserve">①に占める②の割合が
５％以上</t>
  </si>
  <si>
    <t xml:space="preserve">①に占める③の割合が
５％以上</t>
  </si>
  <si>
    <t xml:space="preserve">※④は、③が「有」の場合に届け出ること。</t>
  </si>
  <si>
    <t xml:space="preserve">備考　要件を満たすことが分かる根拠書類を準備し、指定権者からの求めがあった場合には、
　　速やかに提出してください。</t>
  </si>
  <si>
    <t xml:space="preserve">（別紙32－２）</t>
  </si>
  <si>
    <t xml:space="preserve">テクノロジーの導入による入居継続支援加算に関する届出書</t>
  </si>
  <si>
    <t xml:space="preserve">　5-1　入居継続支援加算（Ⅰ）に係る届出</t>
  </si>
  <si>
    <t xml:space="preserve">入居者（要介護）総数</t>
  </si>
  <si>
    <t xml:space="preserve">①のうち社会福祉士及び介護福祉士法施行規則第１条各号に掲げる行為を必要とする者の数</t>
  </si>
  <si>
    <t xml:space="preserve">①に占める②の割合が
１５％以上</t>
  </si>
  <si>
    <t xml:space="preserve">①に占める③の割合が
１５％以上</t>
  </si>
  <si>
    <t xml:space="preserve">介護福祉士数：入所者数が
１：７以上</t>
  </si>
  <si>
    <t xml:space="preserve">　5-2　入居継続支援加算（Ⅱ）に係る届出</t>
  </si>
  <si>
    <t xml:space="preserve">①に占める②の割合が５％以上</t>
  </si>
  <si>
    <t xml:space="preserve">以下の①から④の取組をすべて実施していること。</t>
  </si>
  <si>
    <t xml:space="preserve">　5　テクノロ
　　ジーの使用
　　状況</t>
  </si>
  <si>
    <t xml:space="preserve">① テクノロジーを搭載した機器について、少なくとも以下のⅰ～ⅲの項目の機器を使用</t>
  </si>
  <si>
    <t xml:space="preserve">　ⅰ 入所者全員に見守り機器を使用</t>
  </si>
  <si>
    <t xml:space="preserve">　ⅱ 職員全員がインカムを使用</t>
  </si>
  <si>
    <t xml:space="preserve">　ⅲ 介護記録ソフト、スマートフォン等のICTを使用</t>
  </si>
  <si>
    <t xml:space="preserve">　ⅳ 移乗支援機器を使用</t>
  </si>
  <si>
    <t xml:space="preserve">　（導入機器）</t>
  </si>
  <si>
    <t xml:space="preserve">② 利用者の安全やケアの質の確保、職員の負担の軽減を図るため、以下のすべての
　項目について、テクノロジー導入後、少なくとも３か月以上実施</t>
  </si>
  <si>
    <t xml:space="preserve">　ⅰ  利用者の安全並びに介護サービスの質の確保及び職員の負担軽減に資する方策を検討するための委員会の設置</t>
  </si>
  <si>
    <t xml:space="preserve">　ⅱ 職員に対する十分な休憩時間の確保等の勤務・雇用条件への配慮</t>
  </si>
  <si>
    <t xml:space="preserve">　ⅲ 機器の不具合の定期チェックの実施（メーカーとの連携を含む）</t>
  </si>
  <si>
    <t xml:space="preserve">　ⅳ 職員に対するテクノロジー活用に関する教育の実施</t>
  </si>
  <si>
    <t xml:space="preserve">③ ②のⅰの委員会で安全体制やケアの質の確保、職員の負担軽減が図られている
　ことを確認</t>
  </si>
  <si>
    <t xml:space="preserve">④ ケアのアセスメント評価や人員体制の見直しをPDCAサイクルによって継続して実施</t>
  </si>
  <si>
    <t xml:space="preserve">備考１　要件を満たすことが分かる議事概要を提出すること。このほか要件を満たすことが分かる
　　　根拠書類を準備し、指定権者からの求めがあった場合には、速やかに提出すること。</t>
  </si>
  <si>
    <t xml:space="preserve">備考２　５②ⅰの委員会には、介護福祉士をはじめ実際にケア等を行う多職種の職員が参画すること。</t>
  </si>
  <si>
    <t xml:space="preserve">（別紙33）</t>
  </si>
  <si>
    <t xml:space="preserve">夜間看護体制加算に係る届出書</t>
  </si>
  <si>
    <t xml:space="preserve">１．事 業 所 名</t>
  </si>
  <si>
    <t xml:space="preserve">２．異 動 区 分</t>
  </si>
  <si>
    <t xml:space="preserve">３．施 設 種 別</t>
  </si>
  <si>
    <t xml:space="preserve">１　特定施設入居者生活介護</t>
  </si>
  <si>
    <t xml:space="preserve">２　地域密着型特定施設入居者生活介護</t>
  </si>
  <si>
    <t xml:space="preserve">４．届 出 項 目</t>
  </si>
  <si>
    <t xml:space="preserve">１　夜間看護体制加算（Ⅰ）</t>
  </si>
  <si>
    <t xml:space="preserve">２　夜間看護体制加算（Ⅱ）</t>
  </si>
  <si>
    <t xml:space="preserve"> ５．夜間看護体制加算（Ⅰ）に係る届出内容</t>
  </si>
  <si>
    <t xml:space="preserve">　保健師</t>
  </si>
  <si>
    <t xml:space="preserve">　当該加算を算定する期間において、夜勤又は宿直を行う看護職員の数が一名以上である。</t>
  </si>
  <si>
    <t xml:space="preserve">　必要に応じて健康上の管理等を行う体制を確保している。</t>
  </si>
  <si>
    <t xml:space="preserve">　重度化した場合における対応に係る指針を定め、入居の際に、利用者又はその家族等に対して、当該指針の内容を説明し、同意を得ている。</t>
  </si>
  <si>
    <t xml:space="preserve"> ６．夜間看護体制加算（Ⅱ）に係る届出内容</t>
  </si>
  <si>
    <t xml:space="preserve">（別紙34）</t>
  </si>
  <si>
    <t xml:space="preserve">看取り介護体制に係る届出書</t>
  </si>
  <si>
    <t xml:space="preserve"> 看取り介護体制に関する届出内容</t>
  </si>
  <si>
    <t xml:space="preserve">　①　24時間常時連絡できる体制を整備している。</t>
  </si>
  <si>
    <t xml:space="preserve">　②　看取りに関する指針を定め、入所の際に、入所者又は
　　その家族等に説明し、同意を得る体制を整備している。</t>
  </si>
  <si>
    <t xml:space="preserve">　③　医師、看護職員、生活相談員、介護職員、介護支援専門員
　　その他の職種の者による協議の上、施設における看取りの実
　　績等を踏まえ、適宜、看取りに関する指針の見直しを行う体
　　制を整備している。</t>
  </si>
  <si>
    <t xml:space="preserve">　④　看取りに関する職員研修を行う体制を整備している。</t>
  </si>
  <si>
    <t xml:space="preserve">　⑤　看取りを行う際の個室又は静養室の利用が可能となる
　　体制を整備している。</t>
  </si>
  <si>
    <t xml:space="preserve">　⑥　配置医師緊急時対応加算の算定体制の届出をしている。</t>
  </si>
  <si>
    <t xml:space="preserve">　⑦　「人生の最終段階における医療・ケアの決定プロセスに関
　　するガイドライン」等の内容に沿った取組を行っている。</t>
  </si>
  <si>
    <t xml:space="preserve">（別紙34－2）</t>
  </si>
  <si>
    <t xml:space="preserve">1 特定施設入居者生活介護</t>
  </si>
  <si>
    <t xml:space="preserve">2 地域密着型特定施設入居者生活介護</t>
  </si>
  <si>
    <t xml:space="preserve"> １　看取り介護体制に関する届出内容（看取り介護加算（Ⅰ）（Ⅱ）共通）</t>
  </si>
  <si>
    <t xml:space="preserve">　①　看取りに関する指針を定め、入居の際に、利用者又は
　　その家族等に説明し、同意を得る体制を整備している。</t>
  </si>
  <si>
    <t xml:space="preserve">　②　医師、看護職員、生活相談員、介護職員、介護支援専門員、
　　その他の職種の者による協議の上、施設における看取りの実績
　　等を踏まえ、適宜、看取りに関する指針の見直しを行う体制を
　　整備している。</t>
  </si>
  <si>
    <t xml:space="preserve">　③　看取りに関する職員研修を行う体制を整備している。</t>
  </si>
  <si>
    <t xml:space="preserve">　④　「人生の最終段階における医療・ケアの決定プロセスに関す
　　るガイドライン」等の内容に沿った取組を行っている。</t>
  </si>
  <si>
    <t xml:space="preserve">　⑤　夜間看護体制加算の届出をしている。</t>
  </si>
  <si>
    <t xml:space="preserve">（別紙35）</t>
  </si>
  <si>
    <t xml:space="preserve">高齢者施設等感染対策向上加算に係る届出書</t>
  </si>
  <si>
    <t xml:space="preserve">1 （介護予防）特定施設入居者生活介護</t>
  </si>
  <si>
    <t xml:space="preserve">3 （介護予防）認知症対応型共同生活介護</t>
  </si>
  <si>
    <t xml:space="preserve">4　介護老人福祉施設</t>
  </si>
  <si>
    <r>
      <rPr>
        <sz val="11"/>
        <rFont val="HGSｺﾞｼｯｸM"/>
        <family val="3"/>
        <charset val="128"/>
      </rPr>
      <t xml:space="preserve">5　</t>
    </r>
    <r>
      <rPr>
        <sz val="10"/>
        <rFont val="HGSｺﾞｼｯｸM"/>
        <family val="3"/>
        <charset val="128"/>
      </rPr>
      <t xml:space="preserve">地域密着型介護老人福祉施設入所者生活介護</t>
    </r>
  </si>
  <si>
    <t xml:space="preserve">6　介護老人保健施設</t>
  </si>
  <si>
    <t xml:space="preserve">7　介護医療院</t>
  </si>
  <si>
    <t xml:space="preserve">1　高齢者施設等感染対策向上加算（Ⅰ）</t>
  </si>
  <si>
    <t xml:space="preserve">2　高齢者施設等感染対策向上加算（Ⅱ）</t>
  </si>
  <si>
    <t xml:space="preserve">5　高齢者施設等感染対策向上加算（Ⅰ）に係る届出</t>
  </si>
  <si>
    <t xml:space="preserve">連携している第二種協定指定医療機関</t>
  </si>
  <si>
    <t xml:space="preserve">医療機関名</t>
  </si>
  <si>
    <t xml:space="preserve">医療機関コード</t>
  </si>
  <si>
    <t xml:space="preserve">院内感染対策の研修または訓練を行った医療機関または地域の医師会</t>
  </si>
  <si>
    <t xml:space="preserve">　　　　医療機関名（※１）</t>
  </si>
  <si>
    <t xml:space="preserve">医療機関が届け出ている診療報酬</t>
  </si>
  <si>
    <t xml:space="preserve">1 感染対策向上加算１</t>
  </si>
  <si>
    <t xml:space="preserve">2 感染対策向上加算２</t>
  </si>
  <si>
    <t xml:space="preserve">3 感染対策向上加算３</t>
  </si>
  <si>
    <t xml:space="preserve">4 外来感染対策向上加算</t>
  </si>
  <si>
    <t xml:space="preserve">地域の医師会の名称（※１）</t>
  </si>
  <si>
    <t xml:space="preserve">院内感染対策に関する研修又は訓練に参加した日時</t>
  </si>
  <si>
    <t xml:space="preserve">6　高齢者施設等感染対策向上加算（Ⅱ）に係る届出</t>
  </si>
  <si>
    <t xml:space="preserve">施設内で感染者が発生した場合の対応に係る実地指導を行った医療機関の名称</t>
  </si>
  <si>
    <t xml:space="preserve">実地指導を受けた日時</t>
  </si>
  <si>
    <t xml:space="preserve">高齢者施設等感染対策向上加算（Ⅱ）で実地指導を行う医療機関等は、診療報酬の感染対策向上加算に係る届出を行っている必要がある。</t>
  </si>
  <si>
    <t xml:space="preserve">備考３</t>
  </si>
  <si>
    <t xml:space="preserve">高齢者施設等感染対策向上加算（Ⅰ）及び（Ⅱ）は併算定が可能である。</t>
  </si>
  <si>
    <t xml:space="preserve">備考４</t>
  </si>
  <si>
    <t xml:space="preserve">「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</si>
  <si>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 xml:space="preserve">（※１）</t>
  </si>
  <si>
    <t xml:space="preserve">研修若しくは訓練を行った医療機関又は地域の医師会のいずれかを記載してください。</t>
  </si>
  <si>
    <t xml:space="preserve">（別紙37）</t>
  </si>
  <si>
    <t xml:space="preserve">日常生活継続支援加算に関する届出書
（介護老人福祉施設・地域密着型介護老人福祉施設）　</t>
  </si>
  <si>
    <t xml:space="preserve">1　日常生活継続支援加算（Ⅰ）</t>
  </si>
  <si>
    <t xml:space="preserve">2　日常生活継続支援加算（Ⅱ）</t>
  </si>
  <si>
    <t xml:space="preserve">　5　入所者の
      状況及び介護
      福祉士の状況</t>
  </si>
  <si>
    <t xml:space="preserve">入所者の状況
（下表については①を記載した場合は②若しくは③のいずれかを、④を記載した場合は⑤を必ず記載すること。）</t>
  </si>
  <si>
    <t xml:space="preserve">前６月又は前12月の新規新規入所者の総数</t>
  </si>
  <si>
    <t xml:space="preserve">①のうち入所した日の要介護状態区分が要介護４又は要介護５の者の数</t>
  </si>
  <si>
    <t xml:space="preserve">①に占める②の割合が
７０％以上</t>
  </si>
  <si>
    <t xml:space="preserve">①のうち入所した日の日常生活自立度がランクⅢ、Ⅳ又はⅤに該当する者の数</t>
  </si>
  <si>
    <t xml:space="preserve">①に占める③の割合が
６５％以上</t>
  </si>
  <si>
    <t xml:space="preserve">入所者総数</t>
  </si>
  <si>
    <t xml:space="preserve">④に占める⑤の割合が
１５％以上</t>
  </si>
  <si>
    <t xml:space="preserve">介護福祉士数</t>
  </si>
  <si>
    <t xml:space="preserve">介護福祉士数：入所者数が１：６以上</t>
  </si>
  <si>
    <t xml:space="preserve">備考１　要件を満たすことが分かる根拠書類を準備し、指定権者からの求めがあった場合には、
　　　速やかに提出してください。</t>
  </si>
  <si>
    <t xml:space="preserve">備考２　①で前６月（前12月）の新規入所者の総数を用いる場合、②及び③については、当該前
　　　６月（前12月）の新規入所者の総数に占めるそれぞれの要件に該当する者の数を記載して
　　　ください。</t>
  </si>
  <si>
    <t xml:space="preserve">（別紙37－２）</t>
  </si>
  <si>
    <t xml:space="preserve">テクノロジーの導入による日常生活継続支援加算に関する届出書</t>
  </si>
  <si>
    <t xml:space="preserve">①に占める②の割合が７０％以上</t>
  </si>
  <si>
    <t xml:space="preserve">①に占める③の割合が６５％以上</t>
  </si>
  <si>
    <t xml:space="preserve">介護福祉士数：入所者数が１：７以上</t>
  </si>
  <si>
    <t xml:space="preserve">　6　テクノロ
　　ジーの使用
　　状況</t>
  </si>
  <si>
    <t xml:space="preserve">② 利用者の安全やケアの質の確保、職員の負担の軽減を図るため、以下のすべての項目に
　ついて、テクノロジー導入後、少なくとも３か月以上実施</t>
  </si>
  <si>
    <t xml:space="preserve">　ⅰ 利用者の安全並びに介護サービスの質の確保及び職員の負担軽減に資する方策を検討するための
       委員会を設置</t>
  </si>
  <si>
    <t xml:space="preserve">③ ②のⅰの委員会で安全体制やケアの質の確保、職員の負担軽減が図られていることを確認</t>
  </si>
  <si>
    <t xml:space="preserve">備考２　５①で前６月（前12月）の新規入所者の総数を用いる場合、②及び③については、当該前６月
　　　（前12月）の新規入所者の総数に占めるそれぞれの要件に該当する者の数を記載すること。</t>
  </si>
  <si>
    <t xml:space="preserve">備考３　６②ⅰの委員会には、介護福祉士をはじめ実際にケア等を行う多職種の職員が参画すること。</t>
  </si>
  <si>
    <t xml:space="preserve">（別紙38）</t>
  </si>
  <si>
    <t xml:space="preserve">栄養マネジメント体制に関する届出書</t>
  </si>
  <si>
    <t xml:space="preserve">2　介護老人保健施設</t>
  </si>
  <si>
    <t xml:space="preserve">3　地域密着型介護老人福祉施設</t>
  </si>
  <si>
    <t xml:space="preserve">4　介護医療院</t>
  </si>
  <si>
    <t xml:space="preserve">栄養マネジメントの状況</t>
  </si>
  <si>
    <t xml:space="preserve">１．基本サービス（栄養ケア・マネジメントの実施）</t>
  </si>
  <si>
    <t xml:space="preserve">栄養マネジメントに関わる者（注）</t>
  </si>
  <si>
    <t xml:space="preserve">医　　　師</t>
  </si>
  <si>
    <t xml:space="preserve">歯科医師</t>
  </si>
  <si>
    <t xml:space="preserve">管 理 栄 養 士</t>
  </si>
  <si>
    <t xml:space="preserve">看　護　師</t>
  </si>
  <si>
    <t xml:space="preserve">介護支援専門員</t>
  </si>
  <si>
    <t xml:space="preserve">２．栄養マネジメント強化加算</t>
  </si>
  <si>
    <t xml:space="preserve">ａ．入所者数</t>
  </si>
  <si>
    <t xml:space="preserve">ｂ．栄養マネジメントを実施している管理栄養士の総数（常勤換算）</t>
  </si>
  <si>
    <t xml:space="preserve">入所者数を
50で除した
数以上</t>
  </si>
  <si>
    <t xml:space="preserve">（給食管理を行う常勤栄養士が1名以上配置されている場合）70で除した数以上</t>
  </si>
  <si>
    <t xml:space="preserve">ｃ．給食管理を行っている常勤栄養士
（ｂ．の管理栄養士は含まない）</t>
  </si>
  <si>
    <t xml:space="preserve">注　「栄養マネジメントに関わる者」には、共同で栄養ケア計画を作成している者の職種及び氏名を記入してください。</t>
  </si>
  <si>
    <t xml:space="preserve">（別紙39）</t>
  </si>
  <si>
    <t xml:space="preserve">配置医師緊急時対応加算に係る届出書</t>
  </si>
  <si>
    <t xml:space="preserve"> 配置医師緊急時対応加算に関する届出内容</t>
  </si>
  <si>
    <t xml:space="preserve">配置医師名</t>
  </si>
  <si>
    <t xml:space="preserve">連携する協力医療機関</t>
  </si>
  <si>
    <t xml:space="preserve">協力医療機関名</t>
  </si>
  <si>
    <t xml:space="preserve">　①　看護体制加算（Ⅱ）を算定している。</t>
  </si>
  <si>
    <t xml:space="preserve">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</si>
  <si>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t xml:space="preserve">　③　複数名の配置医師を置いている、若しくは配置医と協力
　　医療機関の医師が連携し、施設の求めに応じて24時間対応
　　できる体制を確保している。</t>
  </si>
  <si>
    <t xml:space="preserve">　④　②及び③の内容について届出を行っている。</t>
  </si>
  <si>
    <t xml:space="preserve">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</si>
  <si>
    <t xml:space="preserve">（別紙40）</t>
  </si>
  <si>
    <t xml:space="preserve">認知症チームケア推進加算に係る届出書</t>
  </si>
  <si>
    <t xml:space="preserve">１（介護予防）認知症対応型共同生活介護</t>
  </si>
  <si>
    <t xml:space="preserve">２　介護老人福祉施設</t>
  </si>
  <si>
    <r>
      <rPr>
        <sz val="11"/>
        <rFont val="HGSｺﾞｼｯｸM"/>
        <family val="3"/>
        <charset val="128"/>
      </rPr>
      <t xml:space="preserve">３</t>
    </r>
    <r>
      <rPr>
        <sz val="10"/>
        <rFont val="HGSｺﾞｼｯｸM"/>
        <family val="3"/>
        <charset val="128"/>
      </rPr>
      <t xml:space="preserve">　</t>
    </r>
    <r>
      <rPr>
        <sz val="9"/>
        <rFont val="HGSｺﾞｼｯｸM"/>
        <family val="3"/>
        <charset val="128"/>
      </rPr>
      <t xml:space="preserve">地域密着型介護老人福祉施設入所者生活介護</t>
    </r>
    <r>
      <rPr>
        <sz val="10"/>
        <rFont val="HGSｺﾞｼｯｸM"/>
        <family val="3"/>
        <charset val="128"/>
      </rPr>
      <t xml:space="preserve">　</t>
    </r>
  </si>
  <si>
    <t xml:space="preserve">４　介護老人保健施設</t>
  </si>
  <si>
    <t xml:space="preserve">５　介護医療院</t>
  </si>
  <si>
    <t xml:space="preserve">１　認知症チームケア推進加算（Ⅰ）　　　</t>
  </si>
  <si>
    <t xml:space="preserve">２　認知症チームケア推進加算（Ⅱ）</t>
  </si>
  <si>
    <t xml:space="preserve">１．認知症チームケア推進加算（Ⅰ）に係る届出内容</t>
  </si>
  <si>
    <t xml:space="preserve">利用者又は入所者の総数のうち、日常生活自立度のランクⅡ、Ⅲ、Ⅳ又はＭに該当する者</t>
  </si>
  <si>
    <t xml:space="preserve">②　日常生活自立度のランクⅡ、Ⅲ、Ⅳ又はＭに該当する者の数　注</t>
  </si>
  <si>
    <t xml:space="preserve">注　届出日の属する月の前３月の各月末時点の利用者又は入所者の数</t>
  </si>
  <si>
    <t xml:space="preserve">の平均で算定。</t>
  </si>
  <si>
    <t xml:space="preserve">認知症の行動・心理症状の予防等に資する認知症介護の指導に係る専門的な研修を修了</t>
  </si>
  <si>
    <t xml:space="preserve">している者又は認知症介護に係る専門的な研修及び認知症の行動・心理症状の予防等に資する</t>
  </si>
  <si>
    <t xml:space="preserve">ケアプログラムを含んだ研修を修了している者を必要数以上配置し、かつ、複数人の介護職員</t>
  </si>
  <si>
    <t xml:space="preserve">からなる認知症の行動・心理症状に対応するチームを組んでいる</t>
  </si>
  <si>
    <t xml:space="preserve">認知症の行動・心理症状の予防等に資する認知症介護の指導に係る</t>
  </si>
  <si>
    <t xml:space="preserve">専門的な研修を修了している者又は認知症介護に係る専門的な</t>
  </si>
  <si>
    <t xml:space="preserve">研修及び認知症の行動・心理症状の予防に資するケアプログラムを</t>
  </si>
  <si>
    <t xml:space="preserve">含んだ研修を修了している者の数</t>
  </si>
  <si>
    <t xml:space="preserve">対象者に対し、個別に認知症の行動・心理症状の評価を計画的に行い、その評価に</t>
  </si>
  <si>
    <t xml:space="preserve">基づく値を測定し、認知症の行動・心理症状の予防等に資するチームケアを実施している</t>
  </si>
  <si>
    <t xml:space="preserve">(4）</t>
  </si>
  <si>
    <t xml:space="preserve">認知症の行動・心理症状の予防等に資する認知症ケアについて、カンファレンスの開催、</t>
  </si>
  <si>
    <t xml:space="preserve">計画の作成、認知症の行動・心理症状の有無及び程度についての定期的な評価、</t>
  </si>
  <si>
    <t xml:space="preserve">ケアの振り返り、計画の見直し等を行っている</t>
  </si>
  <si>
    <t xml:space="preserve">２．認知症チームケア推進加算（Ⅱ）に係る届出内容</t>
  </si>
  <si>
    <t xml:space="preserve">認知症チームケア推進加算（Ⅰ）の（1）、（3）、（4）に該当している</t>
  </si>
  <si>
    <t xml:space="preserve">※認知症チームケア推進加算（Ⅰ）に係る届出内容（1）、（3）、（4）も記入すること。</t>
  </si>
  <si>
    <t xml:space="preserve">認知症の行動・心理症状の予防等に資する認知症介護に係る専門的な研修を修了している者</t>
  </si>
  <si>
    <t xml:space="preserve">を必要数以上配置し、かつ、複数人の介護職員からなる認知症の行動・心理症状に対応する</t>
  </si>
  <si>
    <t xml:space="preserve">チームを組んでいる</t>
  </si>
  <si>
    <t xml:space="preserve">認知症の行動・心理症状の予防等に資する認知症介護に係る専門的な</t>
  </si>
  <si>
    <t xml:space="preserve">研修を修了している者の数</t>
  </si>
  <si>
    <t xml:space="preserve">　要件を満たすことが分かる根拠書類を準備し、指定権者からの求めがあった場合には、速やかに提出</t>
  </si>
  <si>
    <t xml:space="preserve">（別紙41）</t>
  </si>
  <si>
    <t xml:space="preserve">褥瘡マネジメント加算に関する届出書</t>
  </si>
  <si>
    <t xml:space="preserve">１　介護老人福祉施設</t>
  </si>
  <si>
    <t xml:space="preserve">２　地域密着型介護老人福祉施設入所者生活介護</t>
  </si>
  <si>
    <t xml:space="preserve">３　介護老人保健施設</t>
  </si>
  <si>
    <t xml:space="preserve">４　看護小規模多機能型居宅介護</t>
  </si>
  <si>
    <t xml:space="preserve">褥瘡マネジメントの状況</t>
  </si>
  <si>
    <t xml:space="preserve">褥瘡マネジメントに関わる者</t>
  </si>
  <si>
    <t xml:space="preserve">　「褥瘡マネジメントに関わる者」には、共同で褥瘡ケア計画を作成している者の職種及び氏名を記入してください。</t>
  </si>
  <si>
    <t xml:space="preserve">（別紙46）</t>
  </si>
  <si>
    <t xml:space="preserve">夜間支援体制加算に係る届出書（（介護予防）認知症対応型共同生活介護事業所）</t>
  </si>
  <si>
    <t xml:space="preserve">1　夜間支援体制加算（Ⅰ）</t>
  </si>
  <si>
    <t xml:space="preserve">2　夜間支援体制加算（Ⅱ）</t>
  </si>
  <si>
    <t xml:space="preserve">１　夜間支援体制加算に係る届出内容</t>
  </si>
  <si>
    <t xml:space="preserve">① 共同生活住居の数</t>
  </si>
  <si>
    <t xml:space="preserve">ユニット</t>
  </si>
  <si>
    <t xml:space="preserve">② 定員超過利用・人員基準欠如に該当していない。</t>
  </si>
  <si>
    <t xml:space="preserve">③ 共同生活住居１ごとに、夜間及び深夜の時間帯を通じて１の介護従業者を配置している。</t>
  </si>
  <si>
    <t xml:space="preserve">④ ③へ加配をしている。</t>
  </si>
  <si>
    <t xml:space="preserve">イ</t>
  </si>
  <si>
    <t xml:space="preserve">常勤換算方法で１人以上の夜勤を行う介護従業者</t>
  </si>
  <si>
    <t xml:space="preserve">ロ</t>
  </si>
  <si>
    <r>
      <rPr>
        <sz val="11"/>
        <rFont val="HGSｺﾞｼｯｸM"/>
        <family val="3"/>
        <charset val="128"/>
      </rPr>
      <t xml:space="preserve">見守り機器等を導入した場合で
常勤換算方法で0.9人以上の夜勤を行う介護従業者
</t>
    </r>
    <r>
      <rPr>
        <sz val="9"/>
        <rFont val="HGSｺﾞｼｯｸM"/>
        <family val="3"/>
        <charset val="128"/>
      </rPr>
      <t xml:space="preserve">※「２　見守り機器等を導入した場合の配置要件に該当する届出項目に
　おける必要事項」も記入すること。</t>
    </r>
  </si>
  <si>
    <t xml:space="preserve">ハ</t>
  </si>
  <si>
    <t xml:space="preserve">事業所内で宿直勤務に当たる者が１以上</t>
  </si>
  <si>
    <t xml:space="preserve">２　見守り機器等を導入した場合の配置要件に該当する届出項目における必要事項</t>
  </si>
  <si>
    <t xml:space="preserve">① 利用者数</t>
  </si>
  <si>
    <t xml:space="preserve">⑥ 利用者の安全並びに介護サービスの質の確保及び職員の負担軽減に資する方策を検討するための委員会を設置し、必要な検討等が行われている。</t>
  </si>
  <si>
    <t xml:space="preserve">（別紙47）</t>
  </si>
  <si>
    <t xml:space="preserve">看取り介護加算に係る届出書（認知症対応型共同生活介護事業所）</t>
  </si>
  <si>
    <t xml:space="preserve">看取り介護加算に係る届出内容</t>
  </si>
  <si>
    <t xml:space="preserve">医療連携体制加算（Ⅰ）イ～（Ⅰ）ハのいずれかを算定している。</t>
  </si>
  <si>
    <t xml:space="preserve">看取りに関する指針を定め、入居の際に、利用者又はその家族等に当該指針の内容を説明し、同意を得ている。</t>
  </si>
  <si>
    <t xml:space="preserve">看取りに関する指針について、医師、看護職員（※）、介護職員、介護支援専門員その他の職種の者による協議の上、当該事業所における看取りの実績等を踏まえ、適宜、見直しを行う。</t>
  </si>
  <si>
    <t xml:space="preserve">看護職員は事業所の職員又は当該事業所と密接な連携を確保できる範囲内の距離にある病院若しくは診療所若しくは訪問看護ステーションの職員に限る。</t>
  </si>
  <si>
    <t xml:space="preserve">（別紙48）</t>
  </si>
  <si>
    <t xml:space="preserve">医療連携体制加算（Ⅰ）に係る届出書（認知症対応型共同生活介護事業所）</t>
  </si>
  <si>
    <t xml:space="preserve">1　医療連携体制加算（Ⅰ）イ</t>
  </si>
  <si>
    <t xml:space="preserve">2　医療連携体制加算（Ⅰ）ロ</t>
  </si>
  <si>
    <t xml:space="preserve">3　医療連携体制加算（Ⅰ）ハ</t>
  </si>
  <si>
    <t xml:space="preserve">○医療連携体制加算（Ⅰ）に係る届出内容</t>
  </si>
  <si>
    <t xml:space="preserve">・医療連携体制加算（Ⅰ）イ～（Ⅰ）ハ共通</t>
  </si>
  <si>
    <t xml:space="preserve">指針整備等の
状況</t>
  </si>
  <si>
    <t xml:space="preserve">利用者が重度化した場合の対応に係る指針を定めている。</t>
  </si>
  <si>
    <t xml:space="preserve">①で定めた指針の内容を、入居に際して利用者又はその家族等に説明し同意を得ている。</t>
  </si>
  <si>
    <t xml:space="preserve">・医療連携体制加算（Ⅰ）イ</t>
  </si>
  <si>
    <t xml:space="preserve">看護体制の
状況</t>
  </si>
  <si>
    <t xml:space="preserve">事業所の職員として看護師を常勤換算方法で１名以上配置している。</t>
  </si>
  <si>
    <t xml:space="preserve">事業所の職員である看護師又は病院等の看護師との連携により24時間連絡できる体制を確保している。</t>
  </si>
  <si>
    <t xml:space="preserve">・医療連携体制加算（Ⅰ）ロ</t>
  </si>
  <si>
    <t xml:space="preserve">事業所の職員として看護職員を常勤換算方法で１名以上配置している。</t>
  </si>
  <si>
    <r>
      <rPr>
        <sz val="11"/>
        <rFont val="HGSｺﾞｼｯｸM"/>
        <family val="3"/>
        <charset val="128"/>
      </rPr>
      <t xml:space="preserve">事業所の職員である看護職員</t>
    </r>
    <r>
      <rPr>
        <sz val="10"/>
        <rFont val="HGSｺﾞｼｯｸM"/>
        <family val="3"/>
        <charset val="128"/>
      </rPr>
      <t xml:space="preserve">（※１）</t>
    </r>
    <r>
      <rPr>
        <sz val="11"/>
        <rFont val="HGSｺﾞｼｯｸM"/>
        <family val="3"/>
        <charset val="128"/>
      </rPr>
      <t xml:space="preserve">又は病院等の看護師との連携により24時間連絡できる体制を確保している。</t>
    </r>
  </si>
  <si>
    <t xml:space="preserve">・医療連携体制加算（Ⅰ）ハ</t>
  </si>
  <si>
    <r>
      <rPr>
        <sz val="11"/>
        <rFont val="HGSｺﾞｼｯｸM"/>
        <family val="3"/>
        <charset val="128"/>
      </rPr>
      <t xml:space="preserve">事業所の職員として又は病院等</t>
    </r>
    <r>
      <rPr>
        <sz val="10"/>
        <rFont val="HGSｺﾞｼｯｸM"/>
        <family val="3"/>
        <charset val="128"/>
      </rPr>
      <t xml:space="preserve">（※２）</t>
    </r>
    <r>
      <rPr>
        <sz val="11"/>
        <rFont val="HGSｺﾞｼｯｸM"/>
        <family val="3"/>
        <charset val="128"/>
      </rPr>
      <t xml:space="preserve">との連携により、看護師を１名以上確保している。</t>
    </r>
  </si>
  <si>
    <t xml:space="preserve">※１</t>
  </si>
  <si>
    <t xml:space="preserve">事業所の職員として配置している看護職員が准看護師のみである場合は、病院等の看護師により24時間連絡できる体制を確保することが必要。</t>
  </si>
  <si>
    <t xml:space="preserve">※２</t>
  </si>
  <si>
    <t xml:space="preserve">「病院等」は「病院、診療所若しくは指定訪問看護ステーション」を指す。</t>
  </si>
  <si>
    <t xml:space="preserve">（別紙48－2）</t>
  </si>
  <si>
    <t xml:space="preserve">医療連携体制加算（Ⅱ）に係る届出書（認知症対応型共同生活介護事業所）</t>
  </si>
  <si>
    <t xml:space="preserve">医療連携体制加算（Ⅱ）に係る届出内容</t>
  </si>
  <si>
    <t xml:space="preserve">算定日の属する月の前３月間において、下記いずれかに該当する状態の利用者が１人以上である。</t>
  </si>
  <si>
    <t xml:space="preserve">　（ア）喀痰吸引を実施している状態</t>
  </si>
  <si>
    <t xml:space="preserve">　（イ）呼吸障害等により人工呼吸器を使用している状態</t>
  </si>
  <si>
    <t xml:space="preserve">　（ウ）中心静脈注射を実施している状態</t>
  </si>
  <si>
    <t xml:space="preserve">　（エ）人工腎臓を実施している状態</t>
  </si>
  <si>
    <t xml:space="preserve">　（オ）重篤な心機能障害、呼吸障害等により常時モニター測定を実施している状態</t>
  </si>
  <si>
    <t xml:space="preserve">　（カ）人工膀胱又は人工肛門の処置を実施している状態</t>
  </si>
  <si>
    <t xml:space="preserve">　（キ）経鼻胃管や胃瘻等の経腸栄養が行われている状態</t>
  </si>
  <si>
    <t xml:space="preserve">　（ク）褥瘡に対する治療を実施している状態</t>
  </si>
  <si>
    <t xml:space="preserve">　（ケ）気管切開が行われている状態</t>
  </si>
  <si>
    <t xml:space="preserve">　（コ）留置カテーテルを使用している状態</t>
  </si>
  <si>
    <t xml:space="preserve">　（サ）インスリン注射を実施している状態</t>
  </si>
  <si>
    <t xml:space="preserve">日常生活継続支援加算に関する確認書①</t>
  </si>
  <si>
    <t xml:space="preserve">施設名</t>
  </si>
  <si>
    <t xml:space="preserve">施設区分</t>
  </si>
  <si>
    <t xml:space="preserve">地域密着型介護老人福祉施設</t>
  </si>
  <si>
    <t xml:space="preserve">【要件１】　※１～５のいずれかを記載すること</t>
  </si>
  <si>
    <t xml:space="preserve">１</t>
  </si>
  <si>
    <t xml:space="preserve">　要介護４又は要介護５の者の数　（届出月前６か月の新規入所者）</t>
  </si>
  <si>
    <t xml:space="preserve">換算月</t>
  </si>
  <si>
    <t xml:space="preserve">　月</t>
  </si>
  <si>
    <t xml:space="preserve">新規入所者の総数</t>
  </si>
  <si>
    <t xml:space="preserve">←A</t>
  </si>
  <si>
    <t xml:space="preserve">B/A×100</t>
  </si>
  <si>
    <t xml:space="preserve">①のうち入所した日の
要介護状態区分が
要介護４・５の者の数</t>
  </si>
  <si>
    <t xml:space="preserve">←B</t>
  </si>
  <si>
    <t xml:space="preserve">←</t>
  </si>
  <si>
    <t xml:space="preserve">７０％以上</t>
  </si>
  <si>
    <t xml:space="preserve">２</t>
  </si>
  <si>
    <t xml:space="preserve">　要介護４又は要介護５の者の数　（届出月前12か月の新規入所者）</t>
  </si>
  <si>
    <t xml:space="preserve">３</t>
  </si>
  <si>
    <t xml:space="preserve">　日常生活自立度ランクⅢ、Ⅳ又はＭの者の数　（届出月前６か月の新規入所者）</t>
  </si>
  <si>
    <t xml:space="preserve">←a</t>
  </si>
  <si>
    <t xml:space="preserve">b/a×100</t>
  </si>
  <si>
    <t xml:space="preserve">①のうち入所した日の日常生活自立度がランクⅢ，Ⅳ又はＭの者の数</t>
  </si>
  <si>
    <t xml:space="preserve">←b</t>
  </si>
  <si>
    <t xml:space="preserve">６５％以上</t>
  </si>
  <si>
    <t xml:space="preserve">４</t>
  </si>
  <si>
    <t xml:space="preserve">　日常生活自立度ランクⅢ、Ⅳ又はＭの者の数　　（届出月前12か月の新規入所者）</t>
  </si>
  <si>
    <t xml:space="preserve">５</t>
  </si>
  <si>
    <t xml:space="preserve">　口腔内のたんの吸引等、経管栄養等を必要とする者の数　（届出月前４月から前々月までの３月間の平均）</t>
  </si>
  <si>
    <t xml:space="preserve">ア：入所者数
（各月末日時点）</t>
  </si>
  <si>
    <t xml:space="preserve">イ：たんの吸引等
の者の数
（各月末日時点）</t>
  </si>
  <si>
    <t xml:space="preserve">ウ：割合
（ イ ÷ ア ）</t>
  </si>
  <si>
    <t xml:space="preserve">エ：平均
（ ウの計÷3 ）</t>
  </si>
  <si>
    <t xml:space="preserve">（注意事項）</t>
  </si>
  <si>
    <t xml:space="preserve">各要件について，それぞれ根拠となる（要件を満たすことがわかる）書類も提出してください。</t>
  </si>
  <si>
    <t xml:space="preserve">届出を行った月以降においても，毎月直近６か月又は12か月間のこれらの割合がそれぞれ所定の割合以上であることが必要である。その割合については，毎月記録するとともに，所定の割合を下回った場合には，加算の取り下げを行うこと。</t>
  </si>
  <si>
    <t xml:space="preserve">【要件２】</t>
  </si>
  <si>
    <t xml:space="preserve">平均入所者数</t>
  </si>
  <si>
    <t xml:space="preserve">当該年度の前年度の全入所者の延数　÷　当該前年度の日数</t>
  </si>
  <si>
    <t xml:space="preserve">参考様式「日常生活継続支援加算に関する確認書」で算出された届出月前３か月平均における介護福祉士の数　（常勤換算数）</t>
  </si>
  <si>
    <t xml:space="preserve">介護福祉士数（②）：入所者数（①）が１：６以上</t>
  </si>
  <si>
    <r>
      <rPr>
        <sz val="11"/>
        <rFont val="ＭＳ Ｐゴシック"/>
        <family val="3"/>
        <charset val="128"/>
      </rPr>
      <t xml:space="preserve">テクノロジーの導入により介護福祉士数（②）：入所者数（①）が１：７以上→別紙</t>
    </r>
    <r>
      <rPr>
        <sz val="11"/>
        <color rgb="FFFF0000"/>
        <rFont val="ＭＳ Ｐゴシック"/>
        <family val="3"/>
        <charset val="128"/>
      </rPr>
      <t xml:space="preserve">37－２</t>
    </r>
    <r>
      <rPr>
        <sz val="11"/>
        <rFont val="ＭＳ Ｐゴシック"/>
        <family val="3"/>
        <charset val="128"/>
      </rPr>
      <t xml:space="preserve">を提出すること</t>
    </r>
  </si>
  <si>
    <r>
      <rPr>
        <sz val="11"/>
        <rFont val="ＭＳ Ｐゴシック"/>
        <family val="3"/>
        <charset val="128"/>
      </rPr>
      <t xml:space="preserve">夜勤職員配置加算</t>
    </r>
    <r>
      <rPr>
        <sz val="11"/>
        <color rgb="FFFF0000"/>
        <rFont val="ＭＳ Ｐゴシック"/>
        <family val="3"/>
        <charset val="128"/>
      </rPr>
      <t xml:space="preserve">（夜間勤務等看護加算）</t>
    </r>
    <r>
      <rPr>
        <sz val="11"/>
        <rFont val="ＭＳ Ｐゴシック"/>
        <family val="3"/>
        <charset val="128"/>
      </rPr>
      <t xml:space="preserve">に係る確認書</t>
    </r>
  </si>
  <si>
    <t xml:space="preserve">短期入所療養介護</t>
  </si>
  <si>
    <t xml:space="preserve">介護老人保健施設</t>
  </si>
  <si>
    <t xml:space="preserve">介護医療院</t>
  </si>
  <si>
    <t xml:space="preserve">前年度の
平均入所者数等</t>
  </si>
  <si>
    <r>
      <rPr>
        <sz val="9"/>
        <rFont val="ＭＳ Ｐゴシック"/>
        <family val="3"/>
        <charset val="128"/>
      </rPr>
      <t xml:space="preserve">短期入所
生活介護・
</t>
    </r>
    <r>
      <rPr>
        <sz val="8"/>
        <rFont val="ＭＳ Ｐゴシック"/>
        <family val="3"/>
        <charset val="128"/>
      </rPr>
      <t xml:space="preserve">（地域密着型）
</t>
    </r>
    <r>
      <rPr>
        <sz val="9"/>
        <rFont val="ＭＳ Ｐゴシック"/>
        <family val="3"/>
        <charset val="128"/>
      </rPr>
      <t xml:space="preserve">介護老人
福祉施設</t>
    </r>
  </si>
  <si>
    <t xml:space="preserve">本体施設の前年度の
平均入所者数（※空床短期入所を含む）</t>
  </si>
  <si>
    <t xml:space="preserve">併設型短期入所の前年度の平均利用者数</t>
  </si>
  <si>
    <t xml:space="preserve">左記の合計</t>
  </si>
  <si>
    <r>
      <rPr>
        <sz val="9"/>
        <rFont val="ＭＳ Ｐゴシック"/>
        <family val="3"/>
        <charset val="128"/>
      </rPr>
      <t xml:space="preserve">ﾕﾆｯﾄ部分の
ﾕﾆｯﾄ数
</t>
    </r>
    <r>
      <rPr>
        <sz val="8"/>
        <rFont val="ＭＳ Ｐゴシック"/>
        <family val="3"/>
        <charset val="128"/>
      </rPr>
      <t xml:space="preserve">（併設短期入所を含む）</t>
    </r>
  </si>
  <si>
    <t xml:space="preserve">短期入所
療養介護・
介護老人
保健施設
介護医療院</t>
  </si>
  <si>
    <t xml:space="preserve">前年度の平均入所者数
（※みなし短期入所を含む）</t>
  </si>
  <si>
    <t xml:space="preserve">ﾕﾆｯﾄ部分の
ﾕﾆｯﾄ数</t>
  </si>
  <si>
    <t xml:space="preserve">認知症専門棟以外</t>
  </si>
  <si>
    <t xml:space="preserve">認知症専門棟</t>
  </si>
  <si>
    <r>
      <rPr>
        <sz val="11"/>
        <rFont val="ＭＳ Ｐゴシック"/>
        <family val="3"/>
        <charset val="128"/>
      </rPr>
      <t xml:space="preserve">●</t>
    </r>
    <r>
      <rPr>
        <u val="single"/>
        <sz val="11"/>
        <rFont val="ＭＳ Ｐゴシック"/>
        <family val="3"/>
        <charset val="128"/>
      </rPr>
      <t xml:space="preserve">ユニット及び認知症専門棟以外の部分用</t>
    </r>
  </si>
  <si>
    <t xml:space="preserve">施設の夜勤時間帯</t>
  </si>
  <si>
    <t xml:space="preserve">（</t>
  </si>
  <si>
    <t xml:space="preserve">：</t>
  </si>
  <si>
    <t xml:space="preserve">）～</t>
  </si>
  <si>
    <r>
      <rPr>
        <sz val="11"/>
        <rFont val="ＭＳ Ｐゴシック"/>
        <family val="3"/>
        <charset val="128"/>
      </rPr>
      <t xml:space="preserve">）の</t>
    </r>
    <r>
      <rPr>
        <u val="single"/>
        <sz val="11"/>
        <rFont val="ＭＳ Ｐゴシック"/>
        <family val="3"/>
        <charset val="128"/>
      </rPr>
      <t xml:space="preserve">１６時間</t>
    </r>
  </si>
  <si>
    <t xml:space="preserve">)</t>
  </si>
  <si>
    <t xml:space="preserve">※ 22時～翌5時を含めた連続する
　16時間で、施設で定めたもの。</t>
  </si>
  <si>
    <t xml:space="preserve">夜勤時間帯における延夜勤時間数</t>
  </si>
  <si>
    <t xml:space="preserve">勤務の
種別</t>
  </si>
  <si>
    <t xml:space="preserve">勤　務　時　間</t>
  </si>
  <si>
    <t xml:space="preserve">うち、夜勤時間帯に該当する勤務時間数（Ａ）</t>
  </si>
  <si>
    <t xml:space="preserve">当該月内の勤務延日数（Ｂ）</t>
  </si>
  <si>
    <t xml:space="preserve">（Ａ）×（Ｂ）</t>
  </si>
  <si>
    <t xml:space="preserve">ｈ</t>
  </si>
  <si>
    <t xml:space="preserve">延夜勤時間数</t>
  </si>
  <si>
    <t xml:space="preserve">１日平均夜勤職員数</t>
  </si>
  <si>
    <t xml:space="preserve">÷　（</t>
  </si>
  <si>
    <t xml:space="preserve">×　１６　）　＝</t>
  </si>
  <si>
    <t xml:space="preserve">※延夜勤時間数</t>
  </si>
  <si>
    <t xml:space="preserve">※当該月の日数</t>
  </si>
  <si>
    <t xml:space="preserve">※小数点第３位以下切り捨て</t>
  </si>
  <si>
    <r>
      <rPr>
        <sz val="11"/>
        <rFont val="ＭＳ Ｐゴシック"/>
        <family val="3"/>
        <charset val="128"/>
      </rPr>
      <t xml:space="preserve">●</t>
    </r>
    <r>
      <rPr>
        <u val="single"/>
        <sz val="11"/>
        <rFont val="ＭＳ Ｐゴシック"/>
        <family val="3"/>
        <charset val="128"/>
      </rPr>
      <t xml:space="preserve">ユニット部分用又は認知症専門棟部分</t>
    </r>
  </si>
  <si>
    <t xml:space="preserve">　一部ユニット型施設（経過措置）においては、ユニット部分とユニット以外の部分についてそれぞれ記載すること。（ユニット部分とユニット以外の部分について、それぞれ区分して算定の可否を判断すること。）</t>
  </si>
  <si>
    <t xml:space="preserve">　認知症専門棟を有する介護老人保健施設福祉施設においては、認知症専門棟部分と認知症専門棟以外の部分についてそれぞれ記載すること。（認知症専門棟部分と認知症専門棟以外の部分について、それぞれ区分して算定の可否を判断すること。）</t>
  </si>
  <si>
    <t xml:space="preserve">生活機能向上連携加算に関する確認書</t>
  </si>
  <si>
    <t xml:space="preserve">　1　生活機能向上連携加算（Ⅰ）　　　2　生活機能向上連携加算（Ⅱ）</t>
  </si>
  <si>
    <t xml:space="preserve">施設等区分</t>
  </si>
  <si>
    <t xml:space="preserve">（介護予防）特定施設入居者生活介護</t>
  </si>
  <si>
    <t xml:space="preserve">（介護予防）短期入所生活介護</t>
  </si>
  <si>
    <t xml:space="preserve">共同する指定訪問リハビリテーション事業所，指定通所リハビリテーション事業所，医療提供施設</t>
  </si>
  <si>
    <t xml:space="preserve">共同等する事業所等の名称</t>
  </si>
  <si>
    <t xml:space="preserve">事業所番号又は医療機関コード</t>
  </si>
  <si>
    <t xml:space="preserve">医療提供施設とは，リハビリテーションを実施している施設であり，診療報酬における疾患別リハビリテーション料の届出を行っている病院若しくは診療所又は介護老人保健施設，介護療養型医療施設若しくは介護医療院である。なお，病院の場合は，許可病床数が200床未満のもの又は当該病院を中心とした半径４キロメートル以内に診療所が存在しないものに限る。</t>
  </si>
  <si>
    <t xml:space="preserve">入居継続支援加算に関する確認書</t>
  </si>
  <si>
    <t xml:space="preserve">【要件１】</t>
  </si>
  <si>
    <t xml:space="preserve">口腔内の喀痰吸引等，経管栄養等を必要とする者の数（前４月から前々月までの３月間の平均）</t>
  </si>
  <si>
    <t xml:space="preserve">ア：入居者数
（各月末日時点）</t>
  </si>
  <si>
    <t xml:space="preserve">イ：喀痰吸引等
の者の数
（各月末日時点）</t>
  </si>
  <si>
    <t xml:space="preserve">エ：平均
（ ウの計÷３ ）</t>
  </si>
  <si>
    <t xml:space="preserve">加算（Ⅰ）
　15％以上
加算（Ⅱ）
　５％以上
　15％未満</t>
  </si>
  <si>
    <t xml:space="preserve">要件（※）に該当し看護等を必要とする者（前４月から前々月までの３月間の平均）</t>
  </si>
  <si>
    <r>
      <rPr>
        <sz val="10"/>
        <rFont val="ＭＳ Ｐゴシック"/>
        <family val="3"/>
        <charset val="128"/>
      </rPr>
      <t xml:space="preserve">イ：喀痰吸引等
</t>
    </r>
    <r>
      <rPr>
        <sz val="10"/>
        <color rgb="FFFF0000"/>
        <rFont val="ＭＳ Ｐゴシック"/>
        <family val="3"/>
        <charset val="128"/>
      </rPr>
      <t xml:space="preserve">（※）</t>
    </r>
    <r>
      <rPr>
        <sz val="10"/>
        <rFont val="ＭＳ Ｐゴシック"/>
        <family val="3"/>
        <charset val="128"/>
      </rPr>
      <t xml:space="preserve">の者の数
（各月末日時点）</t>
    </r>
  </si>
  <si>
    <t xml:space="preserve">※「口腔内の喀痰吸引等を必要としている状態」、「経管栄養等を必要としている状態」、</t>
  </si>
  <si>
    <t xml:space="preserve">　「尿道カテーテル留置を実施している状態」、「在宅酸素療法を実施している状態」、</t>
  </si>
  <si>
    <t xml:space="preserve">　「インスリン注射を実施している状態」のいずれかに該当する者</t>
  </si>
  <si>
    <t xml:space="preserve">届出を行った月以降においても，毎月において前４月から前々月までの３月間のこれらの割合がそれぞれ所定の割合以上であることが必要である。これらの割合については，毎月記録するとともに，所定の割合を下回った場合には，加算の取り下げを行うこと。</t>
  </si>
  <si>
    <t xml:space="preserve">平均入居者数</t>
  </si>
  <si>
    <t xml:space="preserve">当該年度の前年度の全入居者の延数　÷　当該前年度の日数</t>
  </si>
  <si>
    <r>
      <rPr>
        <sz val="11"/>
        <color rgb="FFFF0000"/>
        <rFont val="ＭＳ Ｐゴシック"/>
        <family val="3"/>
        <charset val="128"/>
      </rPr>
      <t xml:space="preserve">届出月の</t>
    </r>
    <r>
      <rPr>
        <sz val="11"/>
        <rFont val="ＭＳ Ｐゴシック"/>
        <family val="3"/>
        <charset val="128"/>
      </rPr>
      <t xml:space="preserve">前３月間の平均における介護福祉士の数　（常勤換算数）</t>
    </r>
  </si>
  <si>
    <r>
      <rPr>
        <sz val="8"/>
        <rFont val="ＭＳ 明朝"/>
        <family val="1"/>
        <charset val="128"/>
      </rPr>
      <t xml:space="preserve">※テクノロジーを活用した複数の機器を活用し、利用者に対するケアのアセスメント評価や人員体制の見直しをPDCAサイクルによって継続して行う場合は、当該加算の介護福祉士の配置要件を「</t>
    </r>
    <r>
      <rPr>
        <b val="true"/>
        <sz val="8"/>
        <rFont val="ＭＳ 明朝"/>
        <family val="1"/>
        <charset val="128"/>
      </rPr>
      <t xml:space="preserve">７又はその端数を増すごとに１以上</t>
    </r>
    <r>
      <rPr>
        <sz val="8"/>
        <rFont val="ＭＳ 明朝"/>
        <family val="1"/>
        <charset val="128"/>
      </rPr>
      <t xml:space="preserve">」→</t>
    </r>
    <r>
      <rPr>
        <b val="true"/>
        <sz val="8"/>
        <rFont val="ＭＳ 明朝"/>
        <family val="1"/>
        <charset val="128"/>
      </rPr>
      <t xml:space="preserve">別紙</t>
    </r>
    <r>
      <rPr>
        <b val="true"/>
        <sz val="8"/>
        <color rgb="FFFF0000"/>
        <rFont val="ＭＳ 明朝"/>
        <family val="1"/>
        <charset val="128"/>
      </rPr>
      <t xml:space="preserve">32</t>
    </r>
    <r>
      <rPr>
        <b val="true"/>
        <sz val="8"/>
        <rFont val="ＭＳ 明朝"/>
        <family val="1"/>
        <charset val="128"/>
      </rPr>
      <t xml:space="preserve">-2を提出すること</t>
    </r>
  </si>
  <si>
    <t xml:space="preserve">若年性認知症利用者（入所者・患者・入居者）受入加算に関する届出書</t>
  </si>
  <si>
    <t xml:space="preserve">若年性認知症利用者（入所者・患者・入居者）に対応する担当職員職・氏名</t>
  </si>
  <si>
    <t xml:space="preserve">職　名</t>
  </si>
  <si>
    <t xml:space="preserve">氏　　名</t>
  </si>
  <si>
    <t xml:space="preserve">　短期入所生活介護</t>
  </si>
  <si>
    <t xml:space="preserve">　短期入所療養介護</t>
  </si>
  <si>
    <t xml:space="preserve">　特定施設入居者生活介護</t>
  </si>
  <si>
    <t xml:space="preserve">　認知症対応型共同生活介護</t>
  </si>
  <si>
    <t xml:space="preserve">　地域密着型特定施設入居者生活介護</t>
  </si>
  <si>
    <t xml:space="preserve">　地域密着型介護老人福祉施設</t>
  </si>
  <si>
    <t xml:space="preserve">　介護老人福祉施設</t>
  </si>
  <si>
    <t xml:space="preserve">　介護老人保健施設</t>
  </si>
  <si>
    <t xml:space="preserve">　介護療養型医療施設</t>
  </si>
  <si>
    <t xml:space="preserve">　介護医療院</t>
  </si>
  <si>
    <t xml:space="preserve">  介護予防短期入所生活介護</t>
  </si>
  <si>
    <t xml:space="preserve">　介護予防短期入所療養介護</t>
  </si>
  <si>
    <t xml:space="preserve">　介護予防特定施設入居者生活介護</t>
  </si>
  <si>
    <t xml:space="preserve">　介護予防認知症対応型共同生活介護</t>
  </si>
  <si>
    <t xml:space="preserve">　受け入れた若年性認知症利用者（入所者・患者・入居者）ごとに個別の担当者を定めているか。</t>
  </si>
  <si>
    <t xml:space="preserve">有　・　無</t>
  </si>
  <si>
    <t xml:space="preserve">療養食加算に関する届出書</t>
  </si>
  <si>
    <t xml:space="preserve">療養食加算の担当職員職・氏名</t>
  </si>
  <si>
    <t xml:space="preserve">　介護予防短期入所生活介護</t>
  </si>
  <si>
    <t xml:space="preserve">　食事の提供が管理栄養士又は栄養士によって管理されているか。</t>
  </si>
  <si>
    <t xml:space="preserve">　利用者（入所者・患者）の年齢、心身の状況によって適切な栄養量及び内容の食事の提供が行われているか。</t>
  </si>
  <si>
    <t xml:space="preserve">精神科医師定期的療養指導に関する届出書</t>
  </si>
  <si>
    <t xml:space="preserve">１　施設名</t>
  </si>
  <si>
    <t xml:space="preserve">２　施設種別</t>
  </si>
  <si>
    <t xml:space="preserve">３　入所者数</t>
  </si>
  <si>
    <t xml:space="preserve">４　認知症の症状
　を呈する入所者</t>
  </si>
  <si>
    <t xml:space="preserve">年齢</t>
  </si>
  <si>
    <t xml:space="preserve">５　精神科を担当
　する医師</t>
  </si>
  <si>
    <t xml:space="preserve">　精神科を
　標ぼうする
　所属医療機関</t>
  </si>
  <si>
    <t xml:space="preserve">住所</t>
  </si>
  <si>
    <t xml:space="preserve">精神科担当医師氏名</t>
  </si>
  <si>
    <t xml:space="preserve">６　１か月当たり
　の療養指導の
　回数，時間</t>
  </si>
  <si>
    <t xml:space="preserve">配置医師（嘱託医）とは別に精神科担当医師がいる場合</t>
  </si>
  <si>
    <t xml:space="preserve">　１か月当たりの回数：</t>
  </si>
  <si>
    <t xml:space="preserve">回</t>
  </si>
  <si>
    <t xml:space="preserve">　１回当たりの勤務時間：</t>
  </si>
  <si>
    <t xml:space="preserve">配置医師（嘱託医）が精神科担当医師を兼ねる場合</t>
  </si>
  <si>
    <t xml:space="preserve">(1) 配置医師（嘱託医）として勤務する回数，時間</t>
  </si>
  <si>
    <t xml:space="preserve">(2) 配置医師（嘱託医）として勤務する回数，時間</t>
  </si>
  <si>
    <t xml:space="preserve">＜精神科担当医師の証明＞</t>
  </si>
  <si>
    <t xml:space="preserve">上記のとおり相違ないことを証明します。</t>
  </si>
  <si>
    <t xml:space="preserve">備考1</t>
  </si>
  <si>
    <t xml:space="preserve">　上記４の欄は，３の欄の全入所者のうち，認知症の症状を呈する入所者の数及びその氏名，年齢を記入すること。</t>
  </si>
  <si>
    <t xml:space="preserve">　上記５の欄は，精神科を標ぼうする医療機関において精神科を担当する医師であって，定期的療養指導を行う医師について記入すること。</t>
  </si>
  <si>
    <t xml:space="preserve">　配置医師（嘱託医）が，上記５の精神科担当医師を兼ねる場合，配置医師として勤務する回数のうち，月４回（１回当たりの勤務時間３～４時間程度）までは，加算算定の基礎とはならないこと。（１回当たりの勤務時間が１．５～２時間の場合にあっては，月８回までは加算算定の基礎としない。）</t>
  </si>
  <si>
    <t xml:space="preserve">障害者生活支援体制に関する届出書</t>
  </si>
  <si>
    <t xml:space="preserve">新規</t>
  </si>
  <si>
    <t xml:space="preserve">変更</t>
  </si>
  <si>
    <t xml:space="preserve">終了</t>
  </si>
  <si>
    <t xml:space="preserve">１　入所者の状況</t>
  </si>
  <si>
    <t xml:space="preserve">入所者の総数</t>
  </si>
  <si>
    <t xml:space="preserve">　　Ⅰの要件</t>
  </si>
  <si>
    <t xml:space="preserve">Ⅱの要件</t>
  </si>
  <si>
    <t xml:space="preserve">視覚障害者等である入所者の数</t>
  </si>
  <si>
    <t xml:space="preserve">→１５人以上　　有　・　無</t>
  </si>
  <si>
    <t xml:space="preserve">（②÷①）×100</t>
  </si>
  <si>
    <t xml:space="preserve">→３０％以上　　有　・　無</t>
  </si>
  <si>
    <t xml:space="preserve">５０％以上　有　・　無</t>
  </si>
  <si>
    <t xml:space="preserve">2　障害者生活支援員</t>
  </si>
  <si>
    <t xml:space="preserve">a</t>
  </si>
  <si>
    <t xml:space="preserve">点字の指導、点訳、歩行支援等を行うことができる者</t>
  </si>
  <si>
    <t xml:space="preserve">b</t>
  </si>
  <si>
    <t xml:space="preserve">手話通訳等を行うことができる者</t>
  </si>
  <si>
    <t xml:space="preserve">c</t>
  </si>
  <si>
    <t xml:space="preserve">知的障害者福祉法(昭和三十五年法律第三十七号)第十四条各号に掲げる者又はこれらに準ずる者</t>
  </si>
  <si>
    <t xml:space="preserve">d</t>
  </si>
  <si>
    <t xml:space="preserve">精神保健福祉士又は精神保健及び精神障害者福祉に関する法律施行令(昭和二十五年政令第百五十五号)第十二条各号に掲げる者</t>
  </si>
  <si>
    <t xml:space="preserve">障害者生活支援員氏名</t>
  </si>
  <si>
    <t xml:space="preserve">種別</t>
  </si>
  <si>
    <t xml:space="preserve">常勤・非常勤</t>
  </si>
  <si>
    <t xml:space="preserve">※　種別には上記a～dの該当する種別を記載してください。</t>
  </si>
  <si>
    <t xml:space="preserve">常勤専従の障害者生活支援員の数</t>
  </si>
  <si>
    <t xml:space="preserve">加算Ⅰ</t>
  </si>
  <si>
    <t xml:space="preserve">視覚障害者等である入所者の数が５０人以下</t>
  </si>
  <si>
    <t xml:space="preserve">配置基準　
常勤専従１</t>
  </si>
  <si>
    <t xml:space="preserve">　有　・　無</t>
  </si>
  <si>
    <t xml:space="preserve">視覚障害者等である入所者の数が５０人を超える</t>
  </si>
  <si>
    <t xml:space="preserve">上記に加え
常勤換算　50：1</t>
  </si>
  <si>
    <t xml:space="preserve">加算Ⅱ</t>
  </si>
  <si>
    <t xml:space="preserve">配置基準
常勤専従　2</t>
  </si>
  <si>
    <t xml:space="preserve">上記に加え
常勤換算で
（（50：1）＋1）</t>
  </si>
  <si>
    <t xml:space="preserve">※　各要件を満たすことが確認できる書類を添付してください。</t>
  </si>
  <si>
    <t xml:space="preserve">排せつ支援加算に関する届出書</t>
  </si>
  <si>
    <t xml:space="preserve">1 事業所名</t>
  </si>
  <si>
    <t xml:space="preserve">2 異動区分</t>
  </si>
  <si>
    <t xml:space="preserve">3 施設種別</t>
  </si>
  <si>
    <t xml:space="preserve">看護小規模多機能型居宅介護</t>
  </si>
  <si>
    <t xml:space="preserve">4 排泄支援の状況</t>
  </si>
  <si>
    <t xml:space="preserve">排泄支援に関わる者</t>
  </si>
  <si>
    <t xml:space="preserve">医　　師</t>
  </si>
  <si>
    <t xml:space="preserve">看護師</t>
  </si>
  <si>
    <t xml:space="preserve">管理栄養士</t>
  </si>
  <si>
    <t xml:space="preserve">※「排泄支援に関わる者」には、共同で排泄支援計画を作成している者の職種及び氏名を記入してくだい。</t>
  </si>
  <si>
    <t xml:space="preserve">自立支援促進加算に関する届出書</t>
  </si>
  <si>
    <t xml:space="preserve">4 自立支援の状況</t>
  </si>
  <si>
    <t xml:space="preserve">自立支援に関わる者</t>
  </si>
  <si>
    <t xml:space="preserve">※「自立支援に関わる者」には、共同で自立支援計画を作成している者の職種及び氏名を記入してください。</t>
  </si>
  <si>
    <t xml:space="preserve">安全対策体制に関する確認書</t>
  </si>
  <si>
    <t xml:space="preserve"> 事業所名</t>
  </si>
  <si>
    <t xml:space="preserve"> 施設種別</t>
  </si>
  <si>
    <t xml:space="preserve">安全対策体制の状況</t>
  </si>
  <si>
    <t xml:space="preserve">措置を適切に実施するための担当者の職種及び氏名</t>
  </si>
  <si>
    <t xml:space="preserve">担当者が受講した安全対策に係る外部研修</t>
  </si>
  <si>
    <t xml:space="preserve">研修名</t>
  </si>
  <si>
    <t xml:space="preserve">当該施設内に設置された安全管理部門名称</t>
  </si>
  <si>
    <t xml:space="preserve">（標準様式1）</t>
  </si>
  <si>
    <t xml:space="preserve">従業者の勤務の体制及び勤務形態一覧表　</t>
  </si>
  <si>
    <t xml:space="preserve">サービス種別（</t>
  </si>
  <si>
    <t xml:space="preserve">指定介護老人福祉施設（ユニット型）</t>
  </si>
  <si>
    <t xml:space="preserve">(</t>
  </si>
  <si>
    <t xml:space="preserve">事業所名（</t>
  </si>
  <si>
    <t xml:space="preserve">○○○○</t>
  </si>
  <si>
    <t xml:space="preserve">４週</t>
  </si>
  <si>
    <t xml:space="preserve">予定</t>
  </si>
  <si>
    <t xml:space="preserve">(3) 事業所における常勤の従業者が勤務すべき時間数</t>
  </si>
  <si>
    <t xml:space="preserve">時間/週</t>
  </si>
  <si>
    <t xml:space="preserve">時間/月</t>
  </si>
  <si>
    <t xml:space="preserve">当月の日数</t>
  </si>
  <si>
    <t xml:space="preserve">(4) 入所者数（利用者数）</t>
  </si>
  <si>
    <t xml:space="preserve">（前年度の平均値または推定数）</t>
  </si>
  <si>
    <t xml:space="preserve">No</t>
  </si>
  <si>
    <t xml:space="preserve">(5)
ユニットリーダー</t>
  </si>
  <si>
    <t xml:space="preserve">(6)
ユニット名</t>
  </si>
  <si>
    <t xml:space="preserve">(7) 
職種</t>
  </si>
  <si>
    <t xml:space="preserve">(8)
勤務
形態</t>
  </si>
  <si>
    <t xml:space="preserve">(9) 資格</t>
  </si>
  <si>
    <t xml:space="preserve">(10) 氏　名</t>
  </si>
  <si>
    <t xml:space="preserve">(11)</t>
  </si>
  <si>
    <t xml:space="preserve">(13)
週平均
勤務時間数</t>
  </si>
  <si>
    <t xml:space="preserve">(14) 兼務状況
（兼務先/兼務する職務の内容）等</t>
  </si>
  <si>
    <t xml:space="preserve">1週目</t>
  </si>
  <si>
    <t xml:space="preserve">2週目</t>
  </si>
  <si>
    <t xml:space="preserve">3週目</t>
  </si>
  <si>
    <t xml:space="preserve">4週目</t>
  </si>
  <si>
    <t xml:space="preserve">5週目</t>
  </si>
  <si>
    <t xml:space="preserve">管理者</t>
  </si>
  <si>
    <t xml:space="preserve">A</t>
  </si>
  <si>
    <t xml:space="preserve">社会福祉主事任用資格</t>
  </si>
  <si>
    <t xml:space="preserve">厚労　太郎</t>
  </si>
  <si>
    <t xml:space="preserve">シフト記号</t>
  </si>
  <si>
    <t xml:space="preserve">勤務時間数</t>
  </si>
  <si>
    <t xml:space="preserve">医師</t>
  </si>
  <si>
    <t xml:space="preserve">C</t>
  </si>
  <si>
    <t xml:space="preserve">○○　A男</t>
  </si>
  <si>
    <t xml:space="preserve">生活相談員</t>
  </si>
  <si>
    <t xml:space="preserve">○○　B子</t>
  </si>
  <si>
    <t xml:space="preserve">機能訓練指導員</t>
  </si>
  <si>
    <t xml:space="preserve">B</t>
  </si>
  <si>
    <t xml:space="preserve">○○　C太</t>
  </si>
  <si>
    <t xml:space="preserve">f</t>
  </si>
  <si>
    <t xml:space="preserve">看護職員を兼務</t>
  </si>
  <si>
    <t xml:space="preserve">栄養士</t>
  </si>
  <si>
    <t xml:space="preserve">○○　D美</t>
  </si>
  <si>
    <t xml:space="preserve">○○　D太</t>
  </si>
  <si>
    <t xml:space="preserve">看護職員</t>
  </si>
  <si>
    <t xml:space="preserve">機能訓練指導員を兼務</t>
  </si>
  <si>
    <t xml:space="preserve">○○　E夫</t>
  </si>
  <si>
    <t xml:space="preserve">○○　F子</t>
  </si>
  <si>
    <t xml:space="preserve">◎</t>
  </si>
  <si>
    <t xml:space="preserve">ユニット１</t>
  </si>
  <si>
    <t xml:space="preserve">○○　G太</t>
  </si>
  <si>
    <t xml:space="preserve">h</t>
  </si>
  <si>
    <t xml:space="preserve">i</t>
  </si>
  <si>
    <t xml:space="preserve">○○　H美</t>
  </si>
  <si>
    <t xml:space="preserve">○○　J太郎</t>
  </si>
  <si>
    <t xml:space="preserve">○○　K子</t>
  </si>
  <si>
    <t xml:space="preserve">○○　L太</t>
  </si>
  <si>
    <t xml:space="preserve">ユニット２</t>
  </si>
  <si>
    <t xml:space="preserve">○○　M子</t>
  </si>
  <si>
    <t xml:space="preserve">○○　N男</t>
  </si>
  <si>
    <t xml:space="preserve">○○　P子</t>
  </si>
  <si>
    <t xml:space="preserve">○○　R次郎</t>
  </si>
  <si>
    <t xml:space="preserve">○○　S子</t>
  </si>
  <si>
    <t xml:space="preserve">ユニット３</t>
  </si>
  <si>
    <t xml:space="preserve">○○　T太</t>
  </si>
  <si>
    <t xml:space="preserve">○○　U子</t>
  </si>
  <si>
    <t xml:space="preserve">○○　V男</t>
  </si>
  <si>
    <t xml:space="preserve">○○　W子</t>
  </si>
  <si>
    <t xml:space="preserve">○○　X太郎</t>
  </si>
  <si>
    <t xml:space="preserve">ユニット４</t>
  </si>
  <si>
    <t xml:space="preserve">○○　Y子</t>
  </si>
  <si>
    <t xml:space="preserve">○○　Z男</t>
  </si>
  <si>
    <t xml:space="preserve">○○　AA三郎</t>
  </si>
  <si>
    <t xml:space="preserve">○○　BB子</t>
  </si>
  <si>
    <t xml:space="preserve">○○　CC次郎</t>
  </si>
  <si>
    <t xml:space="preserve">(15)【任意入力】人員基準の確認（看護職員・介護職員）</t>
  </si>
  <si>
    <t xml:space="preserve">①看護職員</t>
  </si>
  <si>
    <t xml:space="preserve">②介護職員</t>
  </si>
  <si>
    <t xml:space="preserve">③看護職員と介護職員の合計</t>
  </si>
  <si>
    <t xml:space="preserve">勤務形態</t>
  </si>
  <si>
    <t xml:space="preserve">勤務時間数合計</t>
  </si>
  <si>
    <t xml:space="preserve">常勤換算の対象時間数</t>
  </si>
  <si>
    <t xml:space="preserve">常勤換算方法対象外の</t>
  </si>
  <si>
    <t xml:space="preserve">当月合計</t>
  </si>
  <si>
    <t xml:space="preserve">週平均</t>
  </si>
  <si>
    <t xml:space="preserve">常勤の従業者の人数</t>
  </si>
  <si>
    <t xml:space="preserve">＋</t>
  </si>
  <si>
    <t xml:space="preserve">＝</t>
  </si>
  <si>
    <t xml:space="preserve">D</t>
  </si>
  <si>
    <t xml:space="preserve">（勤務形態の記号）</t>
  </si>
  <si>
    <t xml:space="preserve">記号</t>
  </si>
  <si>
    <t xml:space="preserve">区分</t>
  </si>
  <si>
    <t xml:space="preserve">常勤で専従</t>
  </si>
  <si>
    <t xml:space="preserve">■ 常勤換算方法による人数</t>
  </si>
  <si>
    <t xml:space="preserve">基準：</t>
  </si>
  <si>
    <t xml:space="preserve">週</t>
  </si>
  <si>
    <t xml:space="preserve">常勤で兼務</t>
  </si>
  <si>
    <t xml:space="preserve">常勤換算の</t>
  </si>
  <si>
    <t xml:space="preserve">常勤の従業者が</t>
  </si>
  <si>
    <t xml:space="preserve">非常勤で専従</t>
  </si>
  <si>
    <t xml:space="preserve">常勤換算後の人数</t>
  </si>
  <si>
    <t xml:space="preserve">非常勤で兼務</t>
  </si>
  <si>
    <t xml:space="preserve">÷</t>
  </si>
  <si>
    <t xml:space="preserve">（小数点第2位以下切り捨て）</t>
  </si>
  <si>
    <t xml:space="preserve">■ 看護職員の常勤換算方法による人数</t>
  </si>
  <si>
    <t xml:space="preserve">■ 介護職員の常勤換算方法による人数</t>
  </si>
  <si>
    <t xml:space="preserve">常勤換算方法による人数</t>
  </si>
  <si>
    <t xml:space="preserve">≪要 提出≫</t>
  </si>
  <si>
    <t xml:space="preserve">■シフト記号表（勤務時間帯）</t>
  </si>
  <si>
    <t xml:space="preserve">※24時間表記</t>
  </si>
  <si>
    <t xml:space="preserve">休憩時間1時間は「1:00」、休憩時間45分は「00:45」と入力してください。</t>
  </si>
  <si>
    <t xml:space="preserve">勤務時間</t>
  </si>
  <si>
    <t xml:space="preserve">自由記載欄</t>
  </si>
  <si>
    <t xml:space="preserve">始業時刻</t>
  </si>
  <si>
    <t xml:space="preserve">終業時刻</t>
  </si>
  <si>
    <t xml:space="preserve">うち、休憩時間</t>
  </si>
  <si>
    <t xml:space="preserve">g</t>
  </si>
  <si>
    <t xml:space="preserve">（夜勤）16:00～翌9:00勤務</t>
  </si>
  <si>
    <t xml:space="preserve">j</t>
  </si>
  <si>
    <t xml:space="preserve">k</t>
  </si>
  <si>
    <t xml:space="preserve">l</t>
  </si>
  <si>
    <t xml:space="preserve">m</t>
  </si>
  <si>
    <t xml:space="preserve">n</t>
  </si>
  <si>
    <t xml:space="preserve">o</t>
  </si>
  <si>
    <t xml:space="preserve">p</t>
  </si>
  <si>
    <t xml:space="preserve">q</t>
  </si>
  <si>
    <t xml:space="preserve">r</t>
  </si>
  <si>
    <t xml:space="preserve">s</t>
  </si>
  <si>
    <t xml:space="preserve">t</t>
  </si>
  <si>
    <t xml:space="preserve">u</t>
  </si>
  <si>
    <t xml:space="preserve">v</t>
  </si>
  <si>
    <t xml:space="preserve">w</t>
  </si>
  <si>
    <t xml:space="preserve">x</t>
  </si>
  <si>
    <t xml:space="preserve">y</t>
  </si>
  <si>
    <t xml:space="preserve">z</t>
  </si>
  <si>
    <t xml:space="preserve">aa</t>
  </si>
  <si>
    <t xml:space="preserve">ac</t>
  </si>
  <si>
    <t xml:space="preserve">ad</t>
  </si>
  <si>
    <t xml:space="preserve">ae</t>
  </si>
  <si>
    <t xml:space="preserve">af</t>
  </si>
  <si>
    <t xml:space="preserve">ag</t>
  </si>
  <si>
    <t xml:space="preserve">1日に2回勤務する場合</t>
  </si>
  <si>
    <t xml:space="preserve">ah</t>
  </si>
  <si>
    <t xml:space="preserve">ai</t>
  </si>
  <si>
    <t xml:space="preserve">・職種ごとの勤務時間を「○：○○～○：○○」と表記することが困難な場合は、No18～33を活用し、勤務時間数のみを入力してください。</t>
  </si>
  <si>
    <t xml:space="preserve">・No18～33以外は始業時刻・終業時刻・休憩時間等を入力すると勤務時間数が計算されますが、入力の補助を目的とするものですので、結果に誤りがないかご確認ください。</t>
  </si>
  <si>
    <t xml:space="preserve">・シフト記号が足りない場合は、適宜、行を追加してください。</t>
  </si>
  <si>
    <t xml:space="preserve">・シフト記号は、適宜、使いやすい記号に変更していただいて構いません。</t>
  </si>
  <si>
    <t xml:space="preserve">(5) 
職種</t>
  </si>
  <si>
    <t xml:space="preserve">(6)
勤務
形態</t>
  </si>
  <si>
    <t xml:space="preserve">(7) 資格</t>
  </si>
  <si>
    <t xml:space="preserve">(8) 氏　名</t>
  </si>
  <si>
    <t xml:space="preserve">(9)</t>
  </si>
  <si>
    <r>
      <rPr>
        <sz val="12"/>
        <rFont val="HGSｺﾞｼｯｸM"/>
        <family val="3"/>
        <charset val="128"/>
      </rPr>
      <t xml:space="preserve">(11)
</t>
    </r>
    <r>
      <rPr>
        <sz val="11"/>
        <rFont val="HGSｺﾞｼｯｸM"/>
        <family val="3"/>
        <charset val="128"/>
      </rPr>
      <t xml:space="preserve">週平均
勤務時間数</t>
    </r>
  </si>
  <si>
    <t xml:space="preserve">(12) 兼務状況
（兼務先/兼務する職務の内容）等</t>
  </si>
  <si>
    <t xml:space="preserve">(13)【任意入力】人員基準の確認（看護職員・介護職員）</t>
  </si>
  <si>
    <t xml:space="preserve">・職種ごとの勤務時間を「○：○○～○：○○」と表記することが困難な場合は、No18～33を活用し、</t>
  </si>
  <si>
    <t xml:space="preserve">   勤務時間数のみを入力してください。</t>
  </si>
  <si>
    <t xml:space="preserve">・No18～33以外は始業時刻・終業時刻・休憩時間等を入力すると勤務時間数が計算されますが、</t>
  </si>
  <si>
    <t xml:space="preserve">   入力の補助を目的とするものですので、結果に誤りがないかご確認ください。</t>
  </si>
  <si>
    <t xml:space="preserve">≪提出不要≫</t>
  </si>
  <si>
    <t xml:space="preserve">従業者の勤務の体制及び勤務形態一覧表　記入方法　（【従来型】指定介護老人福祉施設・短期入所生活介護）</t>
  </si>
  <si>
    <t xml:space="preserve">・・・直接入力する必要がある箇所です。</t>
  </si>
  <si>
    <t xml:space="preserve">下記の記入方法に従って、入力してください。</t>
  </si>
  <si>
    <t xml:space="preserve">・・・プルダウンから選択して入力する必要がある箇所です。</t>
  </si>
  <si>
    <t xml:space="preserve">　なお、「従業者の勤務の体制及び勤務形態一覧表」に「シフト記号表（勤務時間帯）」も必ず添付して提出してください。</t>
  </si>
  <si>
    <t xml:space="preserve">　・最初に「年月欄」「サービス種別」「事業所名」を入力してください。</t>
  </si>
  <si>
    <t xml:space="preserve">　(1) 「４週」・「暦月」のいずれかを選択してください。</t>
  </si>
  <si>
    <t xml:space="preserve">　(2) 「予定」・「実績」・「予定・実績」のいずれかを選択してください。（「予定・実績」は予定と実績が同じだったことを示す場合に選択してください。）</t>
  </si>
  <si>
    <t xml:space="preserve">　(3) 事業所における常勤の従業者が勤務すべき時間数を入力してください。</t>
  </si>
  <si>
    <t xml:space="preserve">　(4) 入所者数（利用者数）を入力してください。入所者数（利用者数）は、前年度の平均値（前年度の入所者（利用者）延数を当該前年度の日数で除して得た数。</t>
  </si>
  <si>
    <t xml:space="preserve">　　  小数点第2位以下を切り上げ）とします。新規又は再開の場合は、推定数を入力してください。</t>
  </si>
  <si>
    <t xml:space="preserve">　(5) 従業者の職種について、下記のうち該当する職種をプルダウンより選択してください。（直接入力も可能です。）</t>
  </si>
  <si>
    <t xml:space="preserve"> 　　 記入の順序は、職種ごとにまとめてください。</t>
  </si>
  <si>
    <t xml:space="preserve">職種名</t>
  </si>
  <si>
    <t xml:space="preserve">　(6) 従業者の勤務形態について、下記のうち該当する区分の記号をプルダウンより選択してください。</t>
  </si>
  <si>
    <t xml:space="preserve"> 　　 記入の順序は、各職種の中で勤務形態の区分ごとにまとめてください。</t>
  </si>
  <si>
    <t xml:space="preserve">（注）常勤・非常勤の区分について</t>
  </si>
  <si>
    <r>
      <rPr>
        <sz val="12"/>
        <rFont val="HGSｺﾞｼｯｸM"/>
        <family val="3"/>
        <charset val="128"/>
      </rPr>
      <t xml:space="preserve">　　　当該事業所における勤務時間が、当該事業所において定められている常勤の従業者が勤務すべき時間数に達していることをいいます。</t>
    </r>
    <r>
      <rPr>
        <u val="single"/>
        <sz val="12"/>
        <rFont val="HGSｺﾞｼｯｸE"/>
        <family val="3"/>
        <charset val="128"/>
      </rPr>
      <t xml:space="preserve">雇用の形態は考慮しません</t>
    </r>
    <r>
      <rPr>
        <sz val="12"/>
        <rFont val="HGSｺﾞｼｯｸM"/>
        <family val="3"/>
        <charset val="128"/>
      </rPr>
      <t xml:space="preserve">。</t>
    </r>
  </si>
  <si>
    <t xml:space="preserve">　　（例えば、常勤者は週に40時間勤務することとされた事業所であれば、非正規雇用であっても、週40時間勤務する従業者は常勤扱いとなります。）</t>
  </si>
  <si>
    <t xml:space="preserve">　(7) 従業者の保有する資格について、該当する資格名称をプルダウンより選択してください。（直接入力も可能です。）</t>
  </si>
  <si>
    <t xml:space="preserve"> 　　 複数の資格を保有する従業者については、当該事業所にて従事する業務に最も関連する資格１つを選択してください。人員基準上、求められている資格等は必ずご記入ください。</t>
  </si>
  <si>
    <t xml:space="preserve">　　 ※選択した資格及び研修に関して、必要に応じて、資格証又は研修修了証等の写しを添付資料として提出してください。</t>
  </si>
  <si>
    <t xml:space="preserve">　(8) 従業者の氏名を記入してください。</t>
  </si>
  <si>
    <t xml:space="preserve">　(9) 申請する事業に係る従業者（管理者を含む。）の1ヶ月分の勤務時間を入力してください。（別シートの「シフト記号表」を作成し、シフト記号を選択または入力してください。）</t>
  </si>
  <si>
    <t xml:space="preserve">　　  ※ 指定基準の確認に際しては、４週分の入力で差し支えありません。</t>
  </si>
  <si>
    <t xml:space="preserve">　(10) 従業者ごとに、合計勤務時間数が自動計算されますので、誤りがないか確認してください。</t>
  </si>
  <si>
    <t xml:space="preserve"> 　　 ※入力することができる勤務時間数は、当該事業所において常勤の従業者が勤務すべき勤務時間数を上限とします。</t>
  </si>
  <si>
    <t xml:space="preserve">　(11) 従業者ごとに、週平均の勤務時間数が自動計算されますので、誤りがないか確認してください。</t>
  </si>
  <si>
    <t xml:space="preserve">　(12) 申請する事業所以外の事業所・施設との兼務がある場合は、兼務先の事業所・施設の名称及び兼務する職務の内容について記入してください。</t>
  </si>
  <si>
    <t xml:space="preserve">　　　 同一事業所内の兼務についても兼務する職務の内容を記入してください。</t>
  </si>
  <si>
    <t xml:space="preserve">　　　 その他、特記事項欄としてもご活用ください。</t>
  </si>
  <si>
    <t xml:space="preserve">　(13)【任意入力】 常勤換算による配置が求められる職種について、各欄に該当する数字を確認・入力し、常勤換算後の人数を算出してください。</t>
  </si>
  <si>
    <t xml:space="preserve">　　　　○ 常勤換算方法とは、非常勤の従業者について「事業所の従業者の勤務延時間数を当該事業所において常勤の従業者が勤務すべき時間数で除することにより、</t>
  </si>
  <si>
    <t xml:space="preserve">　　　　　常勤の従業者の員数に換算する方法」であるため、常勤の従業者については常勤換算方法によらず、実人数で計算する。</t>
  </si>
  <si>
    <r>
      <rPr>
        <sz val="11"/>
        <color rgb="FF000000"/>
        <rFont val="ＭＳ Ｐゴシック"/>
        <family val="3"/>
        <charset val="128"/>
      </rPr>
      <t xml:space="preserve">　　　　　したがって、勤務形態「</t>
    </r>
    <r>
      <rPr>
        <sz val="11"/>
        <color rgb="FF000000"/>
        <rFont val="Calibri"/>
        <family val="2"/>
        <charset val="1"/>
      </rPr>
      <t xml:space="preserve">A</t>
    </r>
    <r>
      <rPr>
        <sz val="11"/>
        <color rgb="FF000000"/>
        <rFont val="ＭＳ Ｐゴシック"/>
        <family val="3"/>
        <charset val="128"/>
      </rPr>
      <t xml:space="preserve">：常勤で専従」及び「</t>
    </r>
    <r>
      <rPr>
        <sz val="11"/>
        <color rgb="FF000000"/>
        <rFont val="Calibri"/>
        <family val="2"/>
        <charset val="1"/>
      </rPr>
      <t xml:space="preserve">B</t>
    </r>
    <r>
      <rPr>
        <sz val="11"/>
        <color rgb="FF000000"/>
        <rFont val="ＭＳ Ｐゴシック"/>
        <family val="3"/>
        <charset val="128"/>
      </rPr>
      <t xml:space="preserve">：常勤で兼務」については、実態に応じて「常勤換算の対象時間数」及び「常勤換算方法対象外の常勤の従業者の人数」を確認し、</t>
    </r>
  </si>
  <si>
    <t xml:space="preserve">　　　　　手入力すること。</t>
  </si>
  <si>
    <t xml:space="preserve">　　　　○ 職員が育児・介護休業法による短時間勤務制度等を利用する場合、週30時間以上の勤務で、常勤換算方法での計算にあたり、常勤の従業者が勤務すべき時間数を満たしたものとし、</t>
  </si>
  <si>
    <t xml:space="preserve">　　　　　１（常勤）として取り扱うことが可能です。この場合、勤務形態の記号は「A」または「B」とし、人員基準の確認の表においては、「常勤換算方法対象外の常勤の従業者の人数」の欄に</t>
  </si>
  <si>
    <t xml:space="preserve">　　　　　１（人）として入力してください。また、「(11)兼務状況等」の欄に「短時間勤務制度利用」と記入してください。</t>
  </si>
  <si>
    <t xml:space="preserve">従業者の勤務の体制及び勤務形態一覧表　記入方法　（【ユニット型】指定介護老人福祉施設・短期入所生活介護）</t>
  </si>
  <si>
    <t xml:space="preserve">　(5) ユニットリーダーに以下の印をつけてください。</t>
  </si>
  <si>
    <t xml:space="preserve">　　  ユニットケアリーダー研修を受講した従業者（以下、「研修受講者」）　・・・　◎</t>
  </si>
  <si>
    <t xml:space="preserve">　　  研修受講者ではない、ユニットにおけるケアに責任を持つ従業者　　　　・・・　○</t>
  </si>
  <si>
    <t xml:space="preserve">　(6) ユニットに属する従業者（看護職員・介護職員）については、その属するユニット名を入力してください。</t>
  </si>
  <si>
    <t xml:space="preserve">　　  記入の順序はユニットごとにまとめてください。また、夜勤時間帯に、２ユニットごとに1人以上の看護職員・介護職員を配置する場合は、</t>
  </si>
  <si>
    <t xml:space="preserve">　　  原則、そのユニットを並べて記載してください。</t>
  </si>
  <si>
    <t xml:space="preserve">　　  なお、夜勤時間帯に２ユニットを担当する従業者は、通常主に担当するユニット名を入力してください。</t>
  </si>
  <si>
    <t xml:space="preserve">　(7) 従業者の職種について、下記のうち該当する職種をプルダウンより選択してください。（直接入力も可能です。）</t>
  </si>
  <si>
    <t xml:space="preserve"> 　　 記入の順序は、職種ごとにまとめてください。ただし、ユニットに属する看護職員の場合は、看護職員・介護職員をユニット単位でまとめて記載してください。</t>
  </si>
  <si>
    <t xml:space="preserve">　(8) 従業者の勤務形態について、下記のうち該当する区分の記号をプルダウンより選択してください。</t>
  </si>
  <si>
    <t xml:space="preserve">　(9) 従業者の保有する資格について、該当する資格名称をプルダウンより選択してください。（直接入力も可能です。）</t>
  </si>
  <si>
    <t xml:space="preserve">　　 ※ユニットケアリーダー研修を受講した従業者については、必要に応じて、ユニットケアリーダー研修修了証の写しを添付資料として提出してください。</t>
  </si>
  <si>
    <t xml:space="preserve">　(10) 従業者の氏名を記入してください。</t>
  </si>
  <si>
    <t xml:space="preserve">　(11) 申請する事業に係る従業者（管理者を含む。）の1ヶ月分の勤務時間を入力してください。（別シートの「シフト記号表」を作成し、シフト記号を選択または入力してください。）</t>
  </si>
  <si>
    <t xml:space="preserve">　(12) 従業者ごとに、合計勤務時間数が自動計算されますので、誤りがないか確認してください。</t>
  </si>
  <si>
    <t xml:space="preserve">　(13) 従業者ごとに、週平均の勤務時間数が自動計算されますので、誤りがないか確認してください。</t>
  </si>
  <si>
    <t xml:space="preserve">　(14) 申請する事業所以外の事業所・施設との兼務がある場合は、兼務先の事業所・施設の名称及び兼務する職務の内容について記入してください。</t>
  </si>
  <si>
    <t xml:space="preserve">　(15)【任意入力】 常勤換算による配置が求められる職種について、各欄に該当する数字を確認・入力し、常勤換算後の人数を算出してください。</t>
  </si>
  <si>
    <t xml:space="preserve">１．サービス種別</t>
  </si>
  <si>
    <t xml:space="preserve">サービス種別</t>
  </si>
  <si>
    <t xml:space="preserve">指定介護老人福祉施設（従来型）</t>
  </si>
  <si>
    <t xml:space="preserve">地域密着型介護老人福祉施設入所者生活介護（サテライト型）</t>
  </si>
  <si>
    <t xml:space="preserve">短期入所生活介護（従来型）</t>
  </si>
  <si>
    <t xml:space="preserve">短期入所生活介護（ユニット型）</t>
  </si>
  <si>
    <t xml:space="preserve">介護予防短期入所生活介護（従来型）</t>
  </si>
  <si>
    <t xml:space="preserve">介護予防短期入所生活介護（ユニット型）</t>
  </si>
  <si>
    <t xml:space="preserve">指定介護老人福祉施設（従来型）・短期入所生活介護（従来型）</t>
  </si>
  <si>
    <t xml:space="preserve">指定介護老人福祉施設（ユニット型）・短期入所生活介護（ユニット型）</t>
  </si>
  <si>
    <t xml:space="preserve">地域密着型介護老人福祉施設入居者生活介護・共用型認知症対応型通所介護</t>
  </si>
  <si>
    <t xml:space="preserve">２．職種名・資格名称</t>
  </si>
  <si>
    <t xml:space="preserve">資格</t>
  </si>
  <si>
    <t xml:space="preserve">理学療法士</t>
  </si>
  <si>
    <t xml:space="preserve">社会福祉事業に2年以上従事</t>
  </si>
  <si>
    <t xml:space="preserve">社会福祉士</t>
  </si>
  <si>
    <t xml:space="preserve">准看護師</t>
  </si>
  <si>
    <t xml:space="preserve">作業療法士</t>
  </si>
  <si>
    <t xml:space="preserve">社会福祉施設長資格認定講習会</t>
  </si>
  <si>
    <t xml:space="preserve">精神保健福祉士</t>
  </si>
  <si>
    <t xml:space="preserve">言語聴覚士</t>
  </si>
  <si>
    <t xml:space="preserve">柔道整復師</t>
  </si>
  <si>
    <t xml:space="preserve">あん摩マッサージ指圧師</t>
  </si>
  <si>
    <t xml:space="preserve">はり師</t>
  </si>
  <si>
    <t xml:space="preserve">きゅう師</t>
  </si>
  <si>
    <t xml:space="preserve">【自治体の皆様へ】</t>
  </si>
  <si>
    <t xml:space="preserve">※ INDIRECT関数使用のため、以下のとおりセルに「名前の定義」をしています。</t>
  </si>
  <si>
    <t xml:space="preserve">　21行目・・・「職種」</t>
  </si>
  <si>
    <t xml:space="preserve">　C列・・・「管理者」</t>
  </si>
  <si>
    <t xml:space="preserve">　D列・・・「医師」</t>
  </si>
  <si>
    <t xml:space="preserve">　E列・・・「生活相談員」</t>
  </si>
  <si>
    <t xml:space="preserve">　F列・・・「看護職員」</t>
  </si>
  <si>
    <t xml:space="preserve">　G列・・・「介護職員」</t>
  </si>
  <si>
    <t xml:space="preserve">　H列・・・「栄養士」</t>
  </si>
  <si>
    <t xml:space="preserve">　I列・・・「機能訓練指導員」</t>
  </si>
  <si>
    <t xml:space="preserve">　J列・・・「介護支援専門員」</t>
  </si>
  <si>
    <t xml:space="preserve">※自治体の条例により定められた資格等、自治体独自の資格を追加する必要がある場合は、上表の空欄に資格名称を追加してください。</t>
  </si>
  <si>
    <t xml:space="preserve">　行が足りない場合は、適宜追加してください。</t>
  </si>
  <si>
    <t xml:space="preserve">※職種を追加したい場合は、21行目に職種名を追加し、それぞれの列に必要資格を入力してください。</t>
  </si>
  <si>
    <t xml:space="preserve">　その後、以下の手順で必要資格について「名前の定義」をします。</t>
  </si>
  <si>
    <t xml:space="preserve">　・「数式」タブ　⇒　「名前の定義」を選択</t>
  </si>
  <si>
    <t xml:space="preserve">　・「名前」に職種名を入力</t>
  </si>
  <si>
    <t xml:space="preserve">　・「参照範囲」にその職種の必要資格を範囲設定する　⇒　OKボタン</t>
  </si>
  <si>
    <t xml:space="preserve">　編集したい場合は、「数式」タブ　⇒　「名前の管理」で編集してください。</t>
  </si>
  <si>
    <t xml:space="preserve">認知症短期集中リハビリテーション加算に関する届出書</t>
  </si>
  <si>
    <r>
      <rPr>
        <sz val="11"/>
        <rFont val="ＭＳ Ｐゴシック"/>
        <family val="3"/>
        <charset val="128"/>
      </rPr>
      <t xml:space="preserve">〔</t>
    </r>
    <r>
      <rPr>
        <sz val="11"/>
        <color rgb="FFFF0000"/>
        <rFont val="ＭＳ Ｐゴシック"/>
        <family val="3"/>
        <charset val="128"/>
      </rPr>
      <t xml:space="preserve">介護老人保健施設</t>
    </r>
    <r>
      <rPr>
        <sz val="11"/>
        <rFont val="ＭＳ Ｐゴシック"/>
        <family val="3"/>
        <charset val="128"/>
      </rPr>
      <t xml:space="preserve">〕</t>
    </r>
  </si>
  <si>
    <t xml:space="preserve">精神科医若しくは神経内科医又は認知症に対するリハビリテーションに関する研修を修了した医師の氏名</t>
  </si>
  <si>
    <t xml:space="preserve">精神科医師</t>
  </si>
  <si>
    <t xml:space="preserve">神経内科医師</t>
  </si>
  <si>
    <t xml:space="preserve">研修修了医師</t>
  </si>
  <si>
    <t xml:space="preserve">理学療法士、作業療法士、言語聴覚士の氏名</t>
  </si>
  <si>
    <t xml:space="preserve">※氏名欄は、それぞれのサービスの共同実施者名（職種ごとの代表者名）を記入してください。</t>
  </si>
  <si>
    <t xml:space="preserve">短期利用型に関する調書</t>
  </si>
  <si>
    <t xml:space="preserve">〔 特定施設入居者生活介護・地域密着型特定施設入居者生活介護 〕</t>
  </si>
  <si>
    <t xml:space="preserve">　短期利用型に関する状況</t>
  </si>
  <si>
    <t xml:space="preserve">事業者が下記のいずれかの運営を開始した日</t>
  </si>
  <si>
    <t xml:space="preserve">平成</t>
  </si>
  <si>
    <t xml:space="preserve">　←３年以上経過していること。</t>
  </si>
  <si>
    <t xml:space="preserve">・指定居宅サービス</t>
  </si>
  <si>
    <t xml:space="preserve">・指定介護予防サービス</t>
  </si>
  <si>
    <t xml:space="preserve">・指定地域密着型サービス</t>
  </si>
  <si>
    <t xml:space="preserve">・指定地域密着型介護予防サービス</t>
  </si>
  <si>
    <t xml:space="preserve">・指定居宅介護支援</t>
  </si>
  <si>
    <t xml:space="preserve">・指定介護予防支援</t>
  </si>
  <si>
    <t xml:space="preserve">・介護保険３施設</t>
  </si>
  <si>
    <t xml:space="preserve">権利金その他の金品を受領の状況</t>
  </si>
  <si>
    <t xml:space="preserve">　短期利用特定施設入居者生活介護を受けている利用者のみならず、
当該特定施設の入居者からも、権利金その他の金品を受領していない。</t>
  </si>
  <si>
    <t xml:space="preserve">適　・　否</t>
  </si>
  <si>
    <t xml:space="preserve">勧告等の有無</t>
  </si>
  <si>
    <t xml:space="preserve">該当する介護サービス事業について記載してください。</t>
  </si>
  <si>
    <t xml:space="preserve">　指定特定施設入居者生活介護事業について</t>
  </si>
  <si>
    <t xml:space="preserve">介護保険法第７６条の２第１項の規定による勧告，同条第３項の規定による命令</t>
  </si>
  <si>
    <t xml:space="preserve">（受けた日：平成</t>
  </si>
  <si>
    <t xml:space="preserve">日）</t>
  </si>
  <si>
    <t xml:space="preserve">　指定地域密着型特定施設入居者生活介護事業について</t>
  </si>
  <si>
    <t xml:space="preserve">介護保険法第７８条の９第１項の規定による勧告，同条第３項の規定による命令</t>
  </si>
  <si>
    <t xml:space="preserve">↑</t>
  </si>
  <si>
    <t xml:space="preserve">いずれかの勧告等を受けている場合は、当該勧告等を受けた日から５年以上経過していること。</t>
  </si>
  <si>
    <t xml:space="preserve">該当する特定施設について記載してください。</t>
  </si>
  <si>
    <t xml:space="preserve">　有料老人ホームについて</t>
  </si>
  <si>
    <t xml:space="preserve">老人福祉法第第２９条第１１項の規定による命令</t>
  </si>
  <si>
    <t xml:space="preserve">　軽費老人ホームについて</t>
  </si>
  <si>
    <t xml:space="preserve">社会福祉法第７１条の規程による命令</t>
  </si>
  <si>
    <t xml:space="preserve">　サービス付き高齢者向け住宅について</t>
  </si>
  <si>
    <t xml:space="preserve">高齢者の居住の安定確保に関する法律第２５条各項の規定による指示</t>
  </si>
  <si>
    <t xml:space="preserve">〔認知症対応型共同生活介護・介護予防認知症対応型共同生活介護〕</t>
  </si>
  <si>
    <t xml:space="preserve">短期利用型に関する状況</t>
  </si>
  <si>
    <t xml:space="preserve">運営している事業の種類</t>
  </si>
  <si>
    <t xml:space="preserve">最初に指定を受けた日</t>
  </si>
  <si>
    <t xml:space="preserve">※他の事業又は当該（介護予防）認知症対応型共同生活介護の最初に指定を受けた日（いずれかの指定日から３年以上経過していること）を記載してください。</t>
  </si>
  <si>
    <r>
      <rPr>
        <sz val="11"/>
        <rFont val="ＭＳ Ｐゴシック"/>
        <family val="3"/>
        <charset val="128"/>
      </rPr>
      <t xml:space="preserve">次のいずれかの研修を修了した従業者を配置している。</t>
    </r>
    <r>
      <rPr>
        <sz val="10"/>
        <rFont val="ＭＳ Ｐゴシック"/>
        <family val="3"/>
        <charset val="128"/>
      </rPr>
      <t xml:space="preserve">（該当するものに、印を付けてください。）</t>
    </r>
  </si>
  <si>
    <t xml:space="preserve">認知症介護実務者研修専門課程</t>
  </si>
  <si>
    <t xml:space="preserve">認知症介護実践研修（実践リーダー研修）</t>
  </si>
  <si>
    <t xml:space="preserve">認知症介護指導者養成研修</t>
  </si>
  <si>
    <t xml:space="preserve">利用者の入院期間中の体制に関する調書</t>
  </si>
  <si>
    <t xml:space="preserve">入院後３月以内に退院することが明らかに見込まれる利用者に対して，やむを得ない事情がある場合を除き，退院後再び当該事業所に円滑に入居することができる体制を確保している。</t>
  </si>
  <si>
    <t xml:space="preserve">上記の体制について，あらかじめ，利用者に対して説明を行っている。</t>
  </si>
  <si>
    <r>
      <rPr>
        <strike val="true"/>
        <sz val="11"/>
        <color rgb="FFFF0000"/>
        <rFont val="ＭＳ Ｐゴシック"/>
        <family val="3"/>
        <charset val="128"/>
      </rPr>
      <t xml:space="preserve">次のいずれかの研修を修了した従業者を配置している。</t>
    </r>
    <r>
      <rPr>
        <strike val="true"/>
        <sz val="10"/>
        <color rgb="FFFF0000"/>
        <rFont val="ＭＳ Ｐゴシック"/>
        <family val="3"/>
        <charset val="128"/>
      </rPr>
      <t xml:space="preserve">（該当するものに、印を付けてください。）</t>
    </r>
  </si>
</sst>
</file>

<file path=xl/styles.xml><?xml version="1.0" encoding="utf-8"?>
<styleSheet xmlns="http://schemas.openxmlformats.org/spreadsheetml/2006/main">
  <numFmts count="21">
    <numFmt numFmtId="164" formatCode="#,##0"/>
    <numFmt numFmtId="165" formatCode="General"/>
    <numFmt numFmtId="166" formatCode="0%"/>
    <numFmt numFmtId="167" formatCode="#,##0;[RED]\-#,##0"/>
    <numFmt numFmtId="168" formatCode="\¥#,##0;[RED]&quot;¥-&quot;#,##0"/>
    <numFmt numFmtId="169" formatCode="yyyy/mm/dd"/>
    <numFmt numFmtId="170" formatCode="0.0_ "/>
    <numFmt numFmtId="171" formatCode="####\年"/>
    <numFmt numFmtId="172" formatCode="#,##0.0;[RED]\-#,##0.0"/>
    <numFmt numFmtId="173" formatCode="0.0"/>
    <numFmt numFmtId="174" formatCode="0.0%"/>
    <numFmt numFmtId="175" formatCode="@"/>
    <numFmt numFmtId="176" formatCode="0"/>
    <numFmt numFmtId="177" formatCode="[&lt;=999]000;[&lt;=9999]000\-00;000\-0000"/>
    <numFmt numFmtId="178" formatCode="0_ "/>
    <numFmt numFmtId="179" formatCode="0.00_ "/>
    <numFmt numFmtId="180" formatCode="h:mm"/>
    <numFmt numFmtId="181" formatCode="#,##0.0#"/>
    <numFmt numFmtId="182" formatCode="#,##0.##"/>
    <numFmt numFmtId="183" formatCode="#,##0.0\人"/>
    <numFmt numFmtId="184" formatCode="#,##0\人"/>
  </numFmts>
  <fonts count="88">
    <font>
      <sz val="11"/>
      <name val="ＭＳ Ｐゴシック"/>
      <family val="3"/>
      <charset val="128"/>
    </font>
    <font>
      <sz val="10"/>
      <name val="Arial"/>
      <family val="0"/>
      <charset val="128"/>
    </font>
    <font>
      <sz val="10"/>
      <name val="Arial"/>
      <family val="0"/>
      <charset val="128"/>
    </font>
    <font>
      <sz val="10"/>
      <name val="Arial"/>
      <family val="0"/>
      <charset val="128"/>
    </font>
    <font>
      <sz val="11"/>
      <color theme="1"/>
      <name val="ＭＳ Ｐゴシック"/>
      <family val="2"/>
      <charset val="128"/>
    </font>
    <font>
      <sz val="8"/>
      <name val="ＭＳ 明朝"/>
      <family val="1"/>
      <charset val="128"/>
    </font>
    <font>
      <sz val="11"/>
      <color theme="1"/>
      <name val="ＭＳ Ｐゴシック"/>
      <family val="3"/>
      <charset val="128"/>
    </font>
    <font>
      <sz val="9"/>
      <name val="ＭＳ Ｐゴシック"/>
      <family val="3"/>
      <charset val="128"/>
    </font>
    <font>
      <sz val="12"/>
      <name val="ＭＳ Ｐゴシック"/>
      <family val="3"/>
      <charset val="128"/>
    </font>
    <font>
      <sz val="9"/>
      <color theme="1"/>
      <name val="ＭＳ Ｐゴシック"/>
      <family val="3"/>
      <charset val="128"/>
    </font>
    <font>
      <sz val="9"/>
      <color rgb="FFFF0000"/>
      <name val="ＭＳ Ｐゴシック"/>
      <family val="3"/>
      <charset val="128"/>
    </font>
    <font>
      <sz val="9"/>
      <name val="ＭＳ Ｐ明朝"/>
      <family val="1"/>
      <charset val="128"/>
    </font>
    <font>
      <sz val="9"/>
      <color rgb="FFFF0000"/>
      <name val="ＭＳ Ｐ明朝"/>
      <family val="1"/>
      <charset val="128"/>
    </font>
    <font>
      <sz val="8"/>
      <name val="ＭＳ Ｐゴシック"/>
      <family val="3"/>
      <charset val="128"/>
    </font>
    <font>
      <sz val="7"/>
      <name val="ＭＳ Ｐゴシック"/>
      <family val="3"/>
      <charset val="128"/>
    </font>
    <font>
      <sz val="8"/>
      <name val="ＭＳ Ｐ明朝"/>
      <family val="1"/>
      <charset val="128"/>
    </font>
    <font>
      <sz val="8"/>
      <color rgb="FFFF0000"/>
      <name val="ＭＳ Ｐ明朝"/>
      <family val="1"/>
      <charset val="128"/>
    </font>
    <font>
      <b val="true"/>
      <sz val="8"/>
      <name val="ＭＳ Ｐ明朝"/>
      <family val="1"/>
      <charset val="128"/>
    </font>
    <font>
      <b val="true"/>
      <sz val="8"/>
      <color rgb="FFFF0000"/>
      <name val="ＭＳ Ｐ明朝"/>
      <family val="1"/>
      <charset val="128"/>
    </font>
    <font>
      <sz val="10"/>
      <name val="ＭＳ Ｐゴシック"/>
      <family val="3"/>
      <charset val="128"/>
    </font>
    <font>
      <sz val="10"/>
      <color rgb="FFFF0000"/>
      <name val="ＭＳ Ｐゴシック"/>
      <family val="3"/>
      <charset val="128"/>
    </font>
    <font>
      <sz val="12"/>
      <color theme="1"/>
      <name val="ＭＳ Ｐゴシック"/>
      <family val="3"/>
      <charset val="128"/>
    </font>
    <font>
      <b val="true"/>
      <sz val="9"/>
      <color rgb="FFFF0000"/>
      <name val="ＭＳ Ｐ明朝"/>
      <family val="1"/>
      <charset val="128"/>
    </font>
    <font>
      <b val="true"/>
      <sz val="9"/>
      <color rgb="FFFF0000"/>
      <name val="ＭＳ Ｐゴシック"/>
      <family val="3"/>
      <charset val="128"/>
    </font>
    <font>
      <sz val="8"/>
      <color rgb="FFFF0000"/>
      <name val="ＭＳ Ｐゴシック"/>
      <family val="3"/>
      <charset val="128"/>
    </font>
    <font>
      <sz val="8"/>
      <color theme="4"/>
      <name val="ＭＳ Ｐ明朝"/>
      <family val="1"/>
      <charset val="128"/>
    </font>
    <font>
      <sz val="9"/>
      <color rgb="FF0070C0"/>
      <name val="ＭＳ Ｐ明朝"/>
      <family val="1"/>
      <charset val="128"/>
    </font>
    <font>
      <sz val="11"/>
      <name val="HGSｺﾞｼｯｸM"/>
      <family val="3"/>
      <charset val="128"/>
    </font>
    <font>
      <sz val="10"/>
      <name val="HGSｺﾞｼｯｸM"/>
      <family val="3"/>
      <charset val="128"/>
    </font>
    <font>
      <u val="single"/>
      <sz val="11"/>
      <name val="HGSｺﾞｼｯｸM"/>
      <family val="3"/>
      <charset val="128"/>
    </font>
    <font>
      <sz val="10.5"/>
      <name val="ＭＳ 明朝"/>
      <family val="1"/>
      <charset val="128"/>
    </font>
    <font>
      <sz val="16"/>
      <name val="HGSｺﾞｼｯｸM"/>
      <family val="3"/>
      <charset val="128"/>
    </font>
    <font>
      <strike val="true"/>
      <sz val="11"/>
      <name val="HGSｺﾞｼｯｸM"/>
      <family val="3"/>
      <charset val="128"/>
    </font>
    <font>
      <strike val="true"/>
      <sz val="11"/>
      <name val="游ゴシック Light"/>
      <family val="3"/>
      <charset val="128"/>
    </font>
    <font>
      <strike val="true"/>
      <sz val="11"/>
      <color rgb="FFFF0000"/>
      <name val="ＭＳ Ｐゴシック"/>
      <family val="3"/>
      <charset val="128"/>
    </font>
    <font>
      <strike val="true"/>
      <sz val="11"/>
      <color rgb="FFFF0000"/>
      <name val="HGSｺﾞｼｯｸM"/>
      <family val="3"/>
      <charset val="128"/>
    </font>
    <font>
      <strike val="true"/>
      <sz val="11"/>
      <name val="ＭＳ Ｐゴシック"/>
      <family val="3"/>
      <charset val="128"/>
    </font>
    <font>
      <sz val="11"/>
      <color rgb="FFFF0000"/>
      <name val="HGSｺﾞｼｯｸM"/>
      <family val="3"/>
      <charset val="128"/>
    </font>
    <font>
      <sz val="11"/>
      <color rgb="FFFF0000"/>
      <name val="ＭＳ Ｐゴシック"/>
      <family val="3"/>
      <charset val="128"/>
    </font>
    <font>
      <b val="true"/>
      <sz val="12"/>
      <name val="HGSｺﾞｼｯｸM"/>
      <family val="3"/>
      <charset val="128"/>
    </font>
    <font>
      <b val="true"/>
      <sz val="11"/>
      <color rgb="FF000000"/>
      <name val="ＭＳ Ｐゴシック"/>
      <family val="0"/>
      <charset val="128"/>
    </font>
    <font>
      <sz val="11"/>
      <name val="HGPｺﾞｼｯｸM"/>
      <family val="3"/>
      <charset val="128"/>
    </font>
    <font>
      <strike val="true"/>
      <sz val="11"/>
      <name val="HGPｺﾞｼｯｸM"/>
      <family val="3"/>
      <charset val="128"/>
    </font>
    <font>
      <sz val="14"/>
      <name val="HGSｺﾞｼｯｸM"/>
      <family val="3"/>
      <charset val="128"/>
    </font>
    <font>
      <sz val="11"/>
      <name val="HGｺﾞｼｯｸM"/>
      <family val="3"/>
      <charset val="128"/>
    </font>
    <font>
      <sz val="11"/>
      <color theme="1"/>
      <name val="HGSｺﾞｼｯｸM"/>
      <family val="3"/>
      <charset val="128"/>
    </font>
    <font>
      <sz val="9"/>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sz val="11"/>
      <color rgb="FF000000"/>
      <name val="ＭＳ Ｐゴシック"/>
      <family val="3"/>
      <charset val="128"/>
    </font>
    <font>
      <b val="true"/>
      <u val="single"/>
      <sz val="16"/>
      <color theme="1"/>
      <name val="ＭＳ Ｐゴシック"/>
      <family val="3"/>
      <charset val="128"/>
    </font>
    <font>
      <b val="true"/>
      <sz val="11"/>
      <color theme="1"/>
      <name val="ＭＳ Ｐゴシック"/>
      <family val="3"/>
      <charset val="128"/>
    </font>
    <font>
      <u val="single"/>
      <sz val="11"/>
      <name val="ＭＳ Ｐゴシック"/>
      <family val="3"/>
      <charset val="128"/>
    </font>
    <font>
      <sz val="8"/>
      <color theme="1"/>
      <name val="ＭＳ Ｐゴシック"/>
      <family val="3"/>
      <charset val="128"/>
    </font>
    <font>
      <b val="true"/>
      <sz val="11"/>
      <name val="HGSｺﾞｼｯｸM"/>
      <family val="3"/>
      <charset val="128"/>
    </font>
    <font>
      <strike val="true"/>
      <sz val="10"/>
      <name val="HGSｺﾞｼｯｸM"/>
      <family val="3"/>
      <charset val="128"/>
    </font>
    <font>
      <sz val="8"/>
      <name val="HGSｺﾞｼｯｸM"/>
      <family val="3"/>
      <charset val="128"/>
    </font>
    <font>
      <strike val="true"/>
      <sz val="9"/>
      <color rgb="FFFF0000"/>
      <name val="HGSｺﾞｼｯｸM"/>
      <family val="3"/>
      <charset val="128"/>
    </font>
    <font>
      <sz val="12"/>
      <name val="HGSｺﾞｼｯｸM"/>
      <family val="3"/>
      <charset val="128"/>
    </font>
    <font>
      <vertAlign val="superscript"/>
      <sz val="10"/>
      <name val="HGSｺﾞｼｯｸM"/>
      <family val="3"/>
      <charset val="128"/>
    </font>
    <font>
      <sz val="11"/>
      <color rgb="FF000000"/>
      <name val="HGSｺﾞｼｯｸM"/>
      <family val="3"/>
      <charset val="128"/>
    </font>
    <font>
      <sz val="10"/>
      <color rgb="FF000000"/>
      <name val="HGSｺﾞｼｯｸM"/>
      <family val="3"/>
      <charset val="128"/>
    </font>
    <font>
      <sz val="10"/>
      <name val="HGPｺﾞｼｯｸM"/>
      <family val="3"/>
      <charset val="128"/>
    </font>
    <font>
      <sz val="11"/>
      <name val="ＭＳ Ｐ明朝"/>
      <family val="1"/>
      <charset val="128"/>
    </font>
    <font>
      <sz val="8"/>
      <color rgb="FFFF0000"/>
      <name val="ＭＳ 明朝"/>
      <family val="1"/>
      <charset val="128"/>
    </font>
    <font>
      <b val="true"/>
      <sz val="8"/>
      <name val="ＭＳ 明朝"/>
      <family val="1"/>
      <charset val="128"/>
    </font>
    <font>
      <b val="true"/>
      <sz val="8"/>
      <color rgb="FFFF0000"/>
      <name val="ＭＳ 明朝"/>
      <family val="1"/>
      <charset val="128"/>
    </font>
    <font>
      <sz val="10"/>
      <name val="ＭＳ Ｐ明朝"/>
      <family val="1"/>
      <charset val="128"/>
    </font>
    <font>
      <b val="true"/>
      <sz val="11"/>
      <name val="ＭＳ Ｐゴシック"/>
      <family val="3"/>
      <charset val="128"/>
    </font>
    <font>
      <b val="true"/>
      <sz val="16"/>
      <name val="HGSｺﾞｼｯｸM"/>
      <family val="3"/>
      <charset val="128"/>
    </font>
    <font>
      <sz val="16"/>
      <color rgb="FFFF0000"/>
      <name val="ＭＳ ゴシック"/>
      <family val="5"/>
      <charset val="128"/>
    </font>
    <font>
      <sz val="16"/>
      <color theme="1"/>
      <name val="ＭＳ Ｐゴシック"/>
      <family val="3"/>
      <charset val="128"/>
    </font>
    <font>
      <b val="true"/>
      <sz val="16"/>
      <color rgb="FFFF0000"/>
      <name val="ＭＳ Ｐゴシック"/>
      <family val="2"/>
      <charset val="128"/>
    </font>
    <font>
      <sz val="16"/>
      <color rgb="FFFF0000"/>
      <name val="ＭＳ Ｐゴシック"/>
      <family val="3"/>
      <charset val="128"/>
    </font>
    <font>
      <sz val="16"/>
      <name val="ＭＳ Ｐゴシック"/>
      <family val="3"/>
      <charset val="128"/>
    </font>
    <font>
      <b val="true"/>
      <sz val="14"/>
      <name val="HGSｺﾞｼｯｸM"/>
      <family val="3"/>
      <charset val="128"/>
    </font>
    <font>
      <b val="true"/>
      <sz val="12"/>
      <color rgb="FFFF0000"/>
      <name val="HGSｺﾞｼｯｸM"/>
      <family val="3"/>
      <charset val="128"/>
    </font>
    <font>
      <sz val="12"/>
      <name val="HGSｺﾞｼｯｸE"/>
      <family val="3"/>
      <charset val="128"/>
    </font>
    <font>
      <u val="single"/>
      <sz val="12"/>
      <name val="HGSｺﾞｼｯｸE"/>
      <family val="3"/>
      <charset val="128"/>
    </font>
    <font>
      <sz val="11"/>
      <color rgb="FF000000"/>
      <name val="Calibri"/>
      <family val="2"/>
      <charset val="1"/>
    </font>
    <font>
      <sz val="11"/>
      <color rgb="FF000000"/>
      <name val="游明朝"/>
      <family val="2"/>
      <charset val="128"/>
    </font>
    <font>
      <sz val="11"/>
      <color rgb="FF000000"/>
      <name val="Calibri"/>
      <family val="0"/>
      <charset val="128"/>
    </font>
    <font>
      <sz val="12"/>
      <color theme="1"/>
      <name val="ＭＳ Ｐゴシック"/>
      <family val="2"/>
      <charset val="128"/>
    </font>
    <font>
      <sz val="10"/>
      <color theme="1"/>
      <name val="ＭＳ Ｐゴシック"/>
      <family val="3"/>
      <charset val="128"/>
    </font>
    <font>
      <sz val="10.5"/>
      <color theme="1"/>
      <name val="ＭＳ Ｐゴシック"/>
      <family val="3"/>
      <charset val="128"/>
    </font>
    <font>
      <u val="single"/>
      <sz val="11"/>
      <color theme="1"/>
      <name val="ＭＳ Ｐゴシック"/>
      <family val="3"/>
      <charset val="128"/>
    </font>
    <font>
      <strike val="true"/>
      <sz val="10"/>
      <color rgb="FFFF0000"/>
      <name val="ＭＳ Ｐゴシック"/>
      <family val="3"/>
      <charset val="128"/>
    </font>
  </fonts>
  <fills count="9">
    <fill>
      <patternFill patternType="none"/>
    </fill>
    <fill>
      <patternFill patternType="gray125"/>
    </fill>
    <fill>
      <patternFill patternType="solid">
        <fgColor rgb="FFCCFFCC"/>
        <bgColor rgb="FFCCFFFF"/>
      </patternFill>
    </fill>
    <fill>
      <patternFill patternType="solid">
        <fgColor theme="0"/>
        <bgColor rgb="FFFFFFCC"/>
      </patternFill>
    </fill>
    <fill>
      <patternFill patternType="solid">
        <fgColor rgb="FFFFFF00"/>
        <bgColor rgb="FFFFFF00"/>
      </patternFill>
    </fill>
    <fill>
      <patternFill patternType="solid">
        <fgColor rgb="FF92D050"/>
        <bgColor rgb="FFBFBFBF"/>
      </patternFill>
    </fill>
    <fill>
      <patternFill patternType="solid">
        <fgColor rgb="FFFFFFCC"/>
        <bgColor rgb="FFFFFFFF"/>
      </patternFill>
    </fill>
    <fill>
      <patternFill patternType="solid">
        <fgColor rgb="FFCCFFFF"/>
        <bgColor rgb="FFDBEEF4"/>
      </patternFill>
    </fill>
    <fill>
      <patternFill patternType="solid">
        <fgColor theme="8" tint="0.7999"/>
        <bgColor rgb="FFCCFFFF"/>
      </patternFill>
    </fill>
  </fills>
  <borders count="192">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style="thin"/>
      <top style="thin"/>
      <bottom style="hair"/>
      <diagonal/>
    </border>
    <border diagonalUp="false" diagonalDown="false">
      <left/>
      <right style="thin"/>
      <top style="thin"/>
      <bottom/>
      <diagonal/>
    </border>
    <border diagonalUp="false" diagonalDown="false">
      <left style="thin"/>
      <right style="thin"/>
      <top/>
      <bottom style="thin"/>
      <diagonal/>
    </border>
    <border diagonalUp="false" diagonalDown="false">
      <left style="thin"/>
      <right/>
      <top/>
      <bottom style="thin"/>
      <diagonal/>
    </border>
    <border diagonalUp="false" diagonalDown="false">
      <left style="hair"/>
      <right style="thin"/>
      <top/>
      <bottom style="thin"/>
      <diagonal/>
    </border>
    <border diagonalUp="false" diagonalDown="false">
      <left/>
      <right style="thin"/>
      <top/>
      <bottom style="thin"/>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right style="thin"/>
      <top style="thin"/>
      <bottom style="hair"/>
      <diagonal/>
    </border>
    <border diagonalUp="false" diagonalDown="false">
      <left style="thin"/>
      <right style="thin"/>
      <top/>
      <bottom style="hair"/>
      <diagonal/>
    </border>
    <border diagonalUp="false" diagonalDown="false">
      <left/>
      <right/>
      <top/>
      <bottom style="hair"/>
      <diagonal/>
    </border>
    <border diagonalUp="false" diagonalDown="false">
      <left/>
      <right style="thin"/>
      <top style="hair"/>
      <bottom style="hair"/>
      <diagonal/>
    </border>
    <border diagonalUp="true" diagonalDown="false">
      <left style="thin"/>
      <right style="thin"/>
      <top style="hair"/>
      <bottom style="hair"/>
      <diagonal style="hair"/>
    </border>
    <border diagonalUp="false" diagonalDown="false">
      <left style="thin"/>
      <right/>
      <top style="hair"/>
      <bottom style="hair"/>
      <diagonal/>
    </border>
    <border diagonalUp="false" diagonalDown="false">
      <left style="thin"/>
      <right/>
      <top/>
      <bottom style="hair"/>
      <diagonal/>
    </border>
    <border diagonalUp="false" diagonalDown="false">
      <left style="hair"/>
      <right style="thin"/>
      <top style="hair"/>
      <bottom style="hair"/>
      <diagonal/>
    </border>
    <border diagonalUp="false" diagonalDown="false">
      <left style="thin"/>
      <right/>
      <top/>
      <bottom/>
      <diagonal/>
    </border>
    <border diagonalUp="false" diagonalDown="false">
      <left style="thin"/>
      <right style="hair"/>
      <top/>
      <bottom/>
      <diagonal/>
    </border>
    <border diagonalUp="false" diagonalDown="false">
      <left/>
      <right style="thin"/>
      <top/>
      <bottom style="hair"/>
      <diagonal/>
    </border>
    <border diagonalUp="false" diagonalDown="false">
      <left style="thin"/>
      <right style="thin"/>
      <top style="hair"/>
      <bottom/>
      <diagonal/>
    </border>
    <border diagonalUp="false" diagonalDown="false">
      <left/>
      <right style="thin"/>
      <top style="hair"/>
      <bottom/>
      <diagonal/>
    </border>
    <border diagonalUp="false" diagonalDown="false">
      <left style="hair"/>
      <right style="thin"/>
      <top style="hair"/>
      <bottom/>
      <diagonal/>
    </border>
    <border diagonalUp="true" diagonalDown="false">
      <left style="thin"/>
      <right style="thin"/>
      <top style="hair"/>
      <bottom/>
      <diagonal style="hair"/>
    </border>
    <border diagonalUp="true" diagonalDown="false">
      <left style="thin"/>
      <right/>
      <top/>
      <bottom/>
      <diagonal style="hair"/>
    </border>
    <border diagonalUp="true" diagonalDown="false">
      <left style="thin"/>
      <right style="hair"/>
      <top style="hair"/>
      <bottom/>
      <diagonal style="hair"/>
    </border>
    <border diagonalUp="true" diagonalDown="false">
      <left/>
      <right style="thin"/>
      <top/>
      <bottom/>
      <diagonal style="hair"/>
    </border>
    <border diagonalUp="true" diagonalDown="false">
      <left/>
      <right style="thin"/>
      <top style="hair"/>
      <bottom style="hair"/>
      <diagonal style="hair"/>
    </border>
    <border diagonalUp="false" diagonalDown="false">
      <left style="thin"/>
      <right style="hair"/>
      <top style="hair"/>
      <bottom style="hair"/>
      <diagonal/>
    </border>
    <border diagonalUp="true" diagonalDown="false">
      <left style="hair"/>
      <right style="thin"/>
      <top style="hair"/>
      <bottom style="hair"/>
      <diagonal style="thin"/>
    </border>
    <border diagonalUp="false" diagonalDown="false">
      <left style="thin"/>
      <right style="hair"/>
      <top style="hair"/>
      <bottom/>
      <diagonal/>
    </border>
    <border diagonalUp="false" diagonalDown="false">
      <left style="thin"/>
      <right style="thin"/>
      <top/>
      <bottom/>
      <diagonal/>
    </border>
    <border diagonalUp="true" diagonalDown="false">
      <left/>
      <right style="thin"/>
      <top style="hair"/>
      <bottom style="hair"/>
      <diagonal style="thin"/>
    </border>
    <border diagonalUp="false" diagonalDown="false">
      <left style="hair"/>
      <right style="thin"/>
      <top/>
      <bottom style="hair"/>
      <diagonal/>
    </border>
    <border diagonalUp="false" diagonalDown="false">
      <left style="thin"/>
      <right style="hair"/>
      <top/>
      <bottom style="hair"/>
      <diagonal/>
    </border>
    <border diagonalUp="false" diagonalDown="false">
      <left style="hair"/>
      <right style="thin"/>
      <top/>
      <bottom/>
      <diagonal/>
    </border>
    <border diagonalUp="true" diagonalDown="false">
      <left/>
      <right style="thin"/>
      <top/>
      <bottom style="hair"/>
      <diagonal style="thin"/>
    </border>
    <border diagonalUp="false" diagonalDown="false">
      <left/>
      <right style="thin"/>
      <top/>
      <bottom/>
      <diagonal/>
    </border>
    <border diagonalUp="false" diagonalDown="false">
      <left style="hair"/>
      <right/>
      <top style="hair"/>
      <bottom/>
      <diagonal/>
    </border>
    <border diagonalUp="true" diagonalDown="true">
      <left style="thin"/>
      <right style="thin"/>
      <top style="hair"/>
      <bottom style="hair"/>
      <diagonal style="thin"/>
    </border>
    <border diagonalUp="true" diagonalDown="true">
      <left/>
      <right style="thin"/>
      <top style="hair"/>
      <bottom style="hair"/>
      <diagonal style="thin"/>
    </border>
    <border diagonalUp="false" diagonalDown="false">
      <left style="hair"/>
      <right/>
      <top style="hair"/>
      <bottom style="hair"/>
      <diagonal/>
    </border>
    <border diagonalUp="true" diagonalDown="false">
      <left style="thin"/>
      <right style="hair"/>
      <top style="hair"/>
      <bottom style="hair"/>
      <diagonal style="hair"/>
    </border>
    <border diagonalUp="false" diagonalDown="false">
      <left style="hair"/>
      <right/>
      <top/>
      <bottom style="hair"/>
      <diagonal/>
    </border>
    <border diagonalUp="false" diagonalDown="false">
      <left/>
      <right/>
      <top style="hair"/>
      <bottom/>
      <diagonal/>
    </border>
    <border diagonalUp="false" diagonalDown="false">
      <left style="thin"/>
      <right style="hair"/>
      <top style="hair"/>
      <bottom style="thin"/>
      <diagonal/>
    </border>
    <border diagonalUp="false" diagonalDown="false">
      <left style="hair"/>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style="thin"/>
      <right/>
      <top style="thin"/>
      <bottom style="thin"/>
      <diagonal/>
    </border>
    <border diagonalUp="false" diagonalDown="false">
      <left style="thin"/>
      <right/>
      <top style="hair"/>
      <bottom/>
      <diagonal/>
    </border>
    <border diagonalUp="true" diagonalDown="false">
      <left style="thin"/>
      <right style="thin"/>
      <top style="hair"/>
      <bottom style="hair"/>
      <diagonal style="thin"/>
    </border>
    <border diagonalUp="false" diagonalDown="false">
      <left style="hair"/>
      <right style="thin"/>
      <top style="hair"/>
      <bottom style="thin"/>
      <diagonal/>
    </border>
    <border diagonalUp="false" diagonalDown="false">
      <left style="thin"/>
      <right style="hair"/>
      <top/>
      <bottom style="thin"/>
      <diagonal/>
    </border>
    <border diagonalUp="false" diagonalDown="false">
      <left/>
      <right/>
      <top/>
      <bottom style="thin"/>
      <diagonal/>
    </border>
    <border diagonalUp="false" diagonalDown="false">
      <left style="thin"/>
      <right/>
      <top style="thin"/>
      <bottom style="hair"/>
      <diagonal/>
    </border>
    <border diagonalUp="true" diagonalDown="false">
      <left style="thin"/>
      <right style="thin"/>
      <top/>
      <bottom style="hair"/>
      <diagonal style="hair"/>
    </border>
    <border diagonalUp="false" diagonalDown="false">
      <left style="hair"/>
      <right/>
      <top/>
      <bottom/>
      <diagonal/>
    </border>
    <border diagonalUp="true" diagonalDown="false">
      <left style="thin"/>
      <right style="thin"/>
      <top style="hair"/>
      <bottom/>
      <diagonal style="thin"/>
    </border>
    <border diagonalUp="true" diagonalDown="false">
      <left style="thin"/>
      <right style="thin"/>
      <top/>
      <bottom style="hair"/>
      <diagonal style="thin"/>
    </border>
    <border diagonalUp="false" diagonalDown="false">
      <left style="thin"/>
      <right style="thin"/>
      <top style="thin"/>
      <bottom style="dashed"/>
      <diagonal/>
    </border>
    <border diagonalUp="false" diagonalDown="false">
      <left style="thin"/>
      <right style="thin"/>
      <top style="dashed"/>
      <bottom style="thin"/>
      <diagonal/>
    </border>
    <border diagonalUp="false" diagonalDown="false">
      <left/>
      <right/>
      <top style="thin"/>
      <bottom/>
      <diagonal/>
    </border>
    <border diagonalUp="false" diagonalDown="false">
      <left/>
      <right/>
      <top/>
      <bottom style="dashed"/>
      <diagonal/>
    </border>
    <border diagonalUp="false" diagonalDown="false">
      <left/>
      <right style="thin"/>
      <top/>
      <bottom style="dashed"/>
      <diagonal/>
    </border>
    <border diagonalUp="false" diagonalDown="false">
      <left/>
      <right style="thin"/>
      <top style="dashed"/>
      <bottom style="thin"/>
      <diagonal/>
    </border>
    <border diagonalUp="false" diagonalDown="false">
      <left/>
      <right style="thin"/>
      <top style="thin"/>
      <bottom style="thin"/>
      <diagonal/>
    </border>
    <border diagonalUp="false" diagonalDown="false">
      <left style="dashed"/>
      <right style="thin"/>
      <top style="thin"/>
      <bottom/>
      <diagonal/>
    </border>
    <border diagonalUp="false" diagonalDown="false">
      <left/>
      <right style="dashed"/>
      <top style="thin"/>
      <bottom style="thin"/>
      <diagonal/>
    </border>
    <border diagonalUp="false" diagonalDown="false">
      <left style="dashed"/>
      <right style="dashed"/>
      <top style="thin"/>
      <bottom style="thin"/>
      <diagonal/>
    </border>
    <border diagonalUp="false" diagonalDown="false">
      <left/>
      <right/>
      <top style="thin"/>
      <bottom style="thin"/>
      <diagonal/>
    </border>
    <border diagonalUp="false" diagonalDown="false">
      <left/>
      <right style="dashed"/>
      <top/>
      <bottom style="thin"/>
      <diagonal/>
    </border>
    <border diagonalUp="false" diagonalDown="false">
      <left/>
      <right style="dashed"/>
      <top/>
      <bottom style="double"/>
      <diagonal/>
    </border>
    <border diagonalUp="false" diagonalDown="false">
      <left style="thin"/>
      <right/>
      <top style="double"/>
      <bottom style="thin"/>
      <diagonal/>
    </border>
    <border diagonalUp="false" diagonalDown="false">
      <left/>
      <right style="dashed"/>
      <top style="double"/>
      <bottom style="thin"/>
      <diagonal/>
    </border>
    <border diagonalUp="true" diagonalDown="false">
      <left style="thin"/>
      <right style="thin"/>
      <top style="thin"/>
      <bottom style="thin"/>
      <diagonal style="thin"/>
    </border>
    <border diagonalUp="false" diagonalDown="false">
      <left style="thin"/>
      <right style="dashed"/>
      <top style="thin"/>
      <bottom/>
      <diagonal/>
    </border>
    <border diagonalUp="false" diagonalDown="false">
      <left style="dashed"/>
      <right style="dashed"/>
      <top style="thin"/>
      <bottom/>
      <diagonal/>
    </border>
    <border diagonalUp="false" diagonalDown="false">
      <left style="dashed"/>
      <right/>
      <top style="thin"/>
      <bottom/>
      <diagonal/>
    </border>
    <border diagonalUp="false" diagonalDown="false">
      <left style="thin"/>
      <right style="dashed"/>
      <top style="thin"/>
      <bottom style="thin"/>
      <diagonal/>
    </border>
    <border diagonalUp="false" diagonalDown="false">
      <left style="thin"/>
      <right/>
      <top style="thin"/>
      <bottom style="dashed"/>
      <diagonal/>
    </border>
    <border diagonalUp="false" diagonalDown="false">
      <left/>
      <right/>
      <top style="thin"/>
      <bottom style="dashed"/>
      <diagonal/>
    </border>
    <border diagonalUp="false" diagonalDown="false">
      <left/>
      <right style="thin"/>
      <top style="thin"/>
      <bottom style="dashed"/>
      <diagonal/>
    </border>
    <border diagonalUp="false" diagonalDown="false">
      <left style="thin"/>
      <right style="thin"/>
      <top style="dashed"/>
      <bottom style="dashed"/>
      <diagonal/>
    </border>
    <border diagonalUp="false" diagonalDown="false">
      <left style="thin"/>
      <right/>
      <top style="dashed"/>
      <bottom/>
      <diagonal/>
    </border>
    <border diagonalUp="false" diagonalDown="false">
      <left/>
      <right/>
      <top style="dashed"/>
      <bottom/>
      <diagonal/>
    </border>
    <border diagonalUp="false" diagonalDown="false">
      <left/>
      <right style="thin"/>
      <top style="dashed"/>
      <bottom/>
      <diagonal/>
    </border>
    <border diagonalUp="false" diagonalDown="false">
      <left style="thin"/>
      <right/>
      <top/>
      <bottom style="dashed"/>
      <diagonal/>
    </border>
    <border diagonalUp="false" diagonalDown="false">
      <left style="thin"/>
      <right/>
      <top style="dashed"/>
      <bottom style="dashed"/>
      <diagonal/>
    </border>
    <border diagonalUp="false" diagonalDown="false">
      <left/>
      <right/>
      <top style="dashed"/>
      <bottom style="dashed"/>
      <diagonal/>
    </border>
    <border diagonalUp="false" diagonalDown="false">
      <left/>
      <right style="thin"/>
      <top style="dashed"/>
      <bottom style="dashed"/>
      <diagonal/>
    </border>
    <border diagonalUp="false" diagonalDown="false">
      <left style="thin"/>
      <right style="thin"/>
      <top style="dashed"/>
      <bottom/>
      <diagonal/>
    </border>
    <border diagonalUp="false" diagonalDown="false">
      <left style="thin"/>
      <right style="thin"/>
      <top/>
      <bottom style="dashed"/>
      <diagonal/>
    </border>
    <border diagonalUp="false" diagonalDown="false">
      <left style="dashed"/>
      <right/>
      <top style="dashed"/>
      <bottom style="dashed"/>
      <diagonal/>
    </border>
    <border diagonalUp="false" diagonalDown="false">
      <left style="thin"/>
      <right/>
      <top style="dashed"/>
      <bottom style="thin"/>
      <diagonal/>
    </border>
    <border diagonalUp="false" diagonalDown="false">
      <left/>
      <right/>
      <top style="dashed"/>
      <bottom style="thin"/>
      <diagonal/>
    </border>
    <border diagonalUp="true" diagonalDown="false">
      <left style="thin"/>
      <right style="thin"/>
      <top style="thin"/>
      <bottom/>
      <diagonal style="thin"/>
    </border>
    <border diagonalUp="true" diagonalDown="false">
      <left style="thin"/>
      <right style="thin"/>
      <top/>
      <bottom style="thin"/>
      <diagonal style="thin"/>
    </border>
    <border diagonalUp="false" diagonalDown="false">
      <left style="thin"/>
      <right style="thin"/>
      <top style="dotted"/>
      <bottom style="dashed"/>
      <diagonal/>
    </border>
    <border diagonalUp="false" diagonalDown="false">
      <left style="dashed"/>
      <right style="thin"/>
      <top style="thin"/>
      <bottom style="thin"/>
      <diagonal/>
    </border>
    <border diagonalUp="false" diagonalDown="false">
      <left style="thin"/>
      <right style="thin"/>
      <top style="thin"/>
      <bottom style="double"/>
      <diagonal/>
    </border>
    <border diagonalUp="false" diagonalDown="false">
      <left style="thin"/>
      <right/>
      <top style="thin"/>
      <bottom style="double"/>
      <diagonal/>
    </border>
    <border diagonalUp="false" diagonalDown="false">
      <left/>
      <right/>
      <top style="thin"/>
      <bottom style="double"/>
      <diagonal/>
    </border>
    <border diagonalUp="false" diagonalDown="false">
      <left style="thin"/>
      <right style="thin"/>
      <top style="double"/>
      <bottom style="thin"/>
      <diagonal/>
    </border>
    <border diagonalUp="false" diagonalDown="false">
      <left/>
      <right/>
      <top style="double"/>
      <bottom style="thin"/>
      <diagonal/>
    </border>
    <border diagonalUp="false" diagonalDown="false">
      <left style="thin"/>
      <right style="double"/>
      <top style="thin"/>
      <bottom style="thin"/>
      <diagonal/>
    </border>
    <border diagonalUp="false" diagonalDown="false">
      <left style="double"/>
      <right style="thin"/>
      <top style="thin"/>
      <bottom style="thin"/>
      <diagonal/>
    </border>
    <border diagonalUp="false" diagonalDown="false">
      <left style="medium"/>
      <right style="medium"/>
      <top style="medium"/>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medium"/>
      <right/>
      <top/>
      <bottom style="thin"/>
      <diagonal/>
    </border>
    <border diagonalUp="false" diagonalDown="false">
      <left/>
      <right style="medium"/>
      <top/>
      <bottom style="thin"/>
      <diagonal/>
    </border>
    <border diagonalUp="false" diagonalDown="false">
      <left style="medium"/>
      <right/>
      <top/>
      <bottom style="medium"/>
      <diagonal/>
    </border>
    <border diagonalUp="false" diagonalDown="false">
      <left/>
      <right style="medium"/>
      <top/>
      <bottom style="medium"/>
      <diagonal/>
    </border>
    <border diagonalUp="false" diagonalDown="false">
      <left/>
      <right/>
      <top style="medium"/>
      <bottom style="medium"/>
      <diagonal/>
    </border>
    <border diagonalUp="false" diagonalDown="false">
      <left style="medium"/>
      <right style="medium"/>
      <top style="medium"/>
      <bottom style="medium"/>
      <diagonal/>
    </border>
    <border diagonalUp="false" diagonalDown="false">
      <left style="medium"/>
      <right style="medium"/>
      <top style="medium"/>
      <bottom style="thin"/>
      <diagonal/>
    </border>
    <border diagonalUp="false" diagonalDown="false">
      <left style="medium"/>
      <right style="medium"/>
      <top style="thin"/>
      <bottom style="medium"/>
      <diagonal/>
    </border>
    <border diagonalUp="false" diagonalDown="false">
      <left/>
      <right/>
      <top/>
      <bottom style="medium"/>
      <diagonal/>
    </border>
    <border diagonalUp="false" diagonalDown="false">
      <left style="thin"/>
      <right/>
      <top style="thin"/>
      <bottom style="dotted"/>
      <diagonal/>
    </border>
    <border diagonalUp="false" diagonalDown="false">
      <left/>
      <right style="thin"/>
      <top style="thin"/>
      <bottom style="dotted"/>
      <diagonal/>
    </border>
    <border diagonalUp="false" diagonalDown="false">
      <left style="thin"/>
      <right style="thin"/>
      <top style="thin"/>
      <bottom style="dotted"/>
      <diagonal/>
    </border>
    <border diagonalUp="false" diagonalDown="false">
      <left style="thin"/>
      <right/>
      <top style="dotted"/>
      <bottom style="dotted"/>
      <diagonal/>
    </border>
    <border diagonalUp="false" diagonalDown="false">
      <left/>
      <right style="thin"/>
      <top style="dotted"/>
      <bottom style="dotted"/>
      <diagonal/>
    </border>
    <border diagonalUp="false" diagonalDown="false">
      <left style="thin"/>
      <right style="thin"/>
      <top style="dotted"/>
      <bottom style="dotted"/>
      <diagonal/>
    </border>
    <border diagonalUp="false" diagonalDown="false">
      <left/>
      <right style="double"/>
      <top/>
      <bottom/>
      <diagonal/>
    </border>
    <border diagonalUp="false" diagonalDown="false">
      <left style="thin"/>
      <right/>
      <top style="dotted"/>
      <bottom style="thin"/>
      <diagonal/>
    </border>
    <border diagonalUp="false" diagonalDown="false">
      <left style="medium"/>
      <right style="thin"/>
      <top style="medium"/>
      <bottom style="medium"/>
      <diagonal/>
    </border>
    <border diagonalUp="false" diagonalDown="false">
      <left style="thin"/>
      <right/>
      <top style="medium"/>
      <bottom/>
      <diagonal/>
    </border>
    <border diagonalUp="false" diagonalDown="false">
      <left/>
      <right style="thin"/>
      <top style="medium"/>
      <bottom/>
      <diagonal/>
    </border>
    <border diagonalUp="false" diagonalDown="false">
      <left style="thin"/>
      <right style="thin"/>
      <top style="medium"/>
      <bottom style="medium"/>
      <diagonal/>
    </border>
    <border diagonalUp="false" diagonalDown="false">
      <left/>
      <right/>
      <top style="medium"/>
      <bottom/>
      <diagonal/>
    </border>
    <border diagonalUp="false" diagonalDown="false">
      <left/>
      <right style="medium"/>
      <top style="medium"/>
      <bottom/>
      <diagonal/>
    </border>
    <border diagonalUp="false" diagonalDown="false">
      <left style="double"/>
      <right style="medium"/>
      <top style="medium"/>
      <bottom style="medium"/>
      <diagonal/>
    </border>
    <border diagonalUp="false" diagonalDown="false">
      <left/>
      <right style="medium"/>
      <top style="thin"/>
      <bottom style="thin"/>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thin"/>
      <right/>
      <top/>
      <bottom style="medium"/>
      <diagonal/>
    </border>
    <border diagonalUp="false" diagonalDown="false">
      <left/>
      <right style="thin"/>
      <top/>
      <bottom style="medium"/>
      <diagonal/>
    </border>
    <border diagonalUp="false" diagonalDown="false">
      <left/>
      <right style="thin"/>
      <top style="thin"/>
      <bottom style="medium"/>
      <diagonal/>
    </border>
    <border diagonalUp="false" diagonalDown="false">
      <left style="thin"/>
      <right style="thin"/>
      <top style="thin"/>
      <bottom style="medium"/>
      <diagonal/>
    </border>
    <border diagonalUp="false" diagonalDown="false">
      <left style="thin"/>
      <right style="medium"/>
      <top style="thin"/>
      <bottom style="medium"/>
      <diagonal/>
    </border>
    <border diagonalUp="false" diagonalDown="false">
      <left style="medium"/>
      <right style="thin"/>
      <top style="thin"/>
      <bottom style="medium"/>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style="thin"/>
      <top style="medium"/>
      <bottom style="thin"/>
      <diagonal/>
    </border>
    <border diagonalUp="false" diagonalDown="false">
      <left style="medium"/>
      <right style="thin"/>
      <top style="medium"/>
      <bottom style="dotted"/>
      <diagonal/>
    </border>
    <border diagonalUp="false" diagonalDown="false">
      <left style="thin"/>
      <right style="thin"/>
      <top style="medium"/>
      <bottom style="dotted"/>
      <diagonal/>
    </border>
    <border diagonalUp="false" diagonalDown="false">
      <left style="thin"/>
      <right style="medium"/>
      <top style="medium"/>
      <bottom style="dotted"/>
      <diagonal/>
    </border>
    <border diagonalUp="true" diagonalDown="false">
      <left style="double"/>
      <right style="medium"/>
      <top style="medium"/>
      <bottom style="dotted"/>
      <diagonal style="hair"/>
    </border>
    <border diagonalUp="true" diagonalDown="false">
      <left style="medium"/>
      <right style="medium"/>
      <top style="medium"/>
      <bottom style="dotted"/>
      <diagonal style="hair"/>
    </border>
    <border diagonalUp="false" diagonalDown="false">
      <left/>
      <right/>
      <top style="dotted"/>
      <bottom style="dotted"/>
      <diagonal/>
    </border>
    <border diagonalUp="false" diagonalDown="false">
      <left/>
      <right style="medium"/>
      <top style="dotted"/>
      <bottom style="dotted"/>
      <diagonal/>
    </border>
    <border diagonalUp="false" diagonalDown="false">
      <left style="medium"/>
      <right style="thin"/>
      <top style="dotted"/>
      <bottom style="thin"/>
      <diagonal/>
    </border>
    <border diagonalUp="false" diagonalDown="false">
      <left style="thin"/>
      <right style="thin"/>
      <top style="dotted"/>
      <bottom style="thin"/>
      <diagonal/>
    </border>
    <border diagonalUp="false" diagonalDown="false">
      <left style="thin"/>
      <right style="medium"/>
      <top style="dotted"/>
      <bottom style="thin"/>
      <diagonal/>
    </border>
    <border diagonalUp="false" diagonalDown="false">
      <left style="double"/>
      <right style="medium"/>
      <top style="dotted"/>
      <bottom style="dotted"/>
      <diagonal/>
    </border>
    <border diagonalUp="false" diagonalDown="false">
      <left style="medium"/>
      <right style="medium"/>
      <top style="dotted"/>
      <bottom style="dotted"/>
      <diagonal/>
    </border>
    <border diagonalUp="false" diagonalDown="false">
      <left style="medium"/>
      <right style="thin"/>
      <top style="thin"/>
      <bottom/>
      <diagonal/>
    </border>
    <border diagonalUp="false" diagonalDown="false">
      <left style="medium"/>
      <right style="thin"/>
      <top style="thin"/>
      <bottom style="dotted"/>
      <diagonal/>
    </border>
    <border diagonalUp="false" diagonalDown="false">
      <left style="thin"/>
      <right style="medium"/>
      <top style="thin"/>
      <bottom style="dotted"/>
      <diagonal/>
    </border>
    <border diagonalUp="false" diagonalDown="false">
      <left style="thin"/>
      <right style="double"/>
      <top style="thin"/>
      <bottom style="dotted"/>
      <diagonal/>
    </border>
    <border diagonalUp="true" diagonalDown="false">
      <left style="double"/>
      <right style="medium"/>
      <top style="thin"/>
      <bottom style="dotted"/>
      <diagonal style="hair"/>
    </border>
    <border diagonalUp="true" diagonalDown="false">
      <left style="medium"/>
      <right style="medium"/>
      <top style="thin"/>
      <bottom style="dotted"/>
      <diagonal style="hair"/>
    </border>
    <border diagonalUp="false" diagonalDown="false">
      <left style="medium"/>
      <right style="medium"/>
      <top style="thin"/>
      <bottom/>
      <diagonal/>
    </border>
    <border diagonalUp="false" diagonalDown="false">
      <left/>
      <right/>
      <top style="dotted"/>
      <bottom style="thin"/>
      <diagonal/>
    </border>
    <border diagonalUp="false" diagonalDown="false">
      <left/>
      <right style="medium"/>
      <top style="dotted"/>
      <bottom style="thin"/>
      <diagonal/>
    </border>
    <border diagonalUp="false" diagonalDown="false">
      <left style="double"/>
      <right style="medium"/>
      <top style="dotted"/>
      <bottom style="thin"/>
      <diagonal/>
    </border>
    <border diagonalUp="false" diagonalDown="false">
      <left style="medium"/>
      <right style="medium"/>
      <top style="dotted"/>
      <bottom style="thin"/>
      <diagonal/>
    </border>
    <border diagonalUp="false" diagonalDown="false">
      <left/>
      <right/>
      <top style="thin"/>
      <bottom style="dotted"/>
      <diagonal/>
    </border>
    <border diagonalUp="false" diagonalDown="false">
      <left/>
      <right style="medium"/>
      <top style="thin"/>
      <bottom style="dotted"/>
      <diagonal/>
    </border>
    <border diagonalUp="false" diagonalDown="false">
      <left style="thin"/>
      <right/>
      <top style="dotted"/>
      <bottom style="medium"/>
      <diagonal/>
    </border>
    <border diagonalUp="false" diagonalDown="false">
      <left/>
      <right/>
      <top style="dotted"/>
      <bottom style="medium"/>
      <diagonal/>
    </border>
    <border diagonalUp="false" diagonalDown="false">
      <left/>
      <right style="medium"/>
      <top style="dotted"/>
      <bottom style="medium"/>
      <diagonal/>
    </border>
    <border diagonalUp="false" diagonalDown="false">
      <left style="medium"/>
      <right style="thin"/>
      <top style="dotted"/>
      <bottom style="medium"/>
      <diagonal/>
    </border>
    <border diagonalUp="false" diagonalDown="false">
      <left style="thin"/>
      <right style="thin"/>
      <top style="dotted"/>
      <bottom style="medium"/>
      <diagonal/>
    </border>
    <border diagonalUp="false" diagonalDown="false">
      <left style="thin"/>
      <right style="medium"/>
      <top style="dotted"/>
      <bottom style="medium"/>
      <diagonal/>
    </border>
    <border diagonalUp="false" diagonalDown="false">
      <left style="thin"/>
      <right style="double"/>
      <top style="dotted"/>
      <bottom style="medium"/>
      <diagonal/>
    </border>
    <border diagonalUp="false" diagonalDown="false">
      <left style="double"/>
      <right style="medium"/>
      <top style="dotted"/>
      <bottom style="medium"/>
      <diagonal/>
    </border>
    <border diagonalUp="false" diagonalDown="false">
      <left style="medium"/>
      <right style="medium"/>
      <top style="dotted"/>
      <bottom style="medium"/>
      <diagonal/>
    </border>
    <border diagonalUp="false" diagonalDown="false">
      <left/>
      <right style="thin"/>
      <top style="medium"/>
      <bottom style="medium"/>
      <diagonal/>
    </border>
    <border diagonalUp="false" diagonalDown="false">
      <left style="thin"/>
      <right style="medium"/>
      <top style="medium"/>
      <bottom style="medium"/>
      <diagonal/>
    </border>
    <border diagonalUp="false" diagonalDown="false">
      <left/>
      <right style="thin"/>
      <top style="medium"/>
      <bottom style="thin"/>
      <diagonal/>
    </border>
    <border diagonalUp="false" diagonalDown="false">
      <left style="thin"/>
      <right style="medium"/>
      <top style="medium"/>
      <bottom style="thin"/>
      <diagonal/>
    </border>
  </borders>
  <cellStyleXfs count="77">
    <xf numFmtId="165"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bottom"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4" fillId="0" borderId="0" applyFont="true" applyBorder="true" applyAlignment="true" applyProtection="true">
      <alignment horizontal="general" vertical="center" textRotation="0" wrapText="false" indent="0" shrinkToFit="false"/>
      <protection locked="true" hidden="false"/>
    </xf>
    <xf numFmtId="165" fontId="4" fillId="0" borderId="0" applyFont="true" applyBorder="true" applyAlignment="true" applyProtection="true">
      <alignment horizontal="general" vertical="center" textRotation="0" wrapText="false" indent="0" shrinkToFit="false"/>
      <protection locked="true" hidden="false"/>
    </xf>
    <xf numFmtId="165" fontId="4" fillId="0" borderId="0" applyFont="true" applyBorder="true" applyAlignment="true" applyProtection="true">
      <alignment horizontal="general" vertical="center" textRotation="0" wrapText="false" indent="0" shrinkToFit="false"/>
      <protection locked="true" hidden="false"/>
    </xf>
    <xf numFmtId="165" fontId="4" fillId="0" borderId="0" applyFont="true" applyBorder="true" applyAlignment="true" applyProtection="true">
      <alignment horizontal="general" vertical="center" textRotation="0" wrapText="false" indent="0" shrinkToFit="false"/>
      <protection locked="true" hidden="false"/>
    </xf>
    <xf numFmtId="165" fontId="4"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bottom"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center" textRotation="0" wrapText="false" indent="0" shrinkToFit="false"/>
      <protection locked="true" hidden="false"/>
    </xf>
    <xf numFmtId="165" fontId="5"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bottom" textRotation="0" wrapText="false" indent="0" shrinkToFit="false"/>
      <protection locked="true" hidden="false"/>
    </xf>
    <xf numFmtId="165" fontId="4"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bottom" textRotation="0" wrapText="false" indent="0" shrinkToFit="false"/>
      <protection locked="true" hidden="false"/>
    </xf>
    <xf numFmtId="165" fontId="4" fillId="0" borderId="0" applyFont="true" applyBorder="true" applyAlignment="true" applyProtection="true">
      <alignment horizontal="general" vertical="center" textRotation="0" wrapText="false" indent="0" shrinkToFit="false"/>
      <protection locked="true" hidden="false"/>
    </xf>
    <xf numFmtId="165" fontId="4" fillId="0" borderId="0" applyFont="true" applyBorder="true" applyAlignment="true" applyProtection="true">
      <alignment horizontal="general" vertical="center" textRotation="0" wrapText="false" indent="0" shrinkToFit="false"/>
      <protection locked="true" hidden="false"/>
    </xf>
    <xf numFmtId="165" fontId="6" fillId="0" borderId="0" applyFont="true" applyBorder="true" applyAlignment="true" applyProtection="true">
      <alignment horizontal="general" vertical="center" textRotation="0" wrapText="false" indent="0" shrinkToFit="false"/>
      <protection locked="true" hidden="false"/>
    </xf>
    <xf numFmtId="165" fontId="6" fillId="0" borderId="0" applyFont="true" applyBorder="true" applyAlignment="true" applyProtection="true">
      <alignment horizontal="general" vertical="center" textRotation="0" wrapText="false" indent="0" shrinkToFit="false"/>
      <protection locked="true" hidden="false"/>
    </xf>
    <xf numFmtId="165" fontId="6"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5" fontId="0" fillId="0" borderId="0" applyFont="true" applyBorder="true" applyAlignment="true" applyProtection="true">
      <alignment horizontal="general" vertical="center" textRotation="0" wrapText="false" indent="0" shrinkToFit="false"/>
      <protection locked="true" hidden="false"/>
    </xf>
    <xf numFmtId="168"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cellStyleXfs>
  <cellXfs count="2273">
    <xf numFmtId="165" fontId="0" fillId="0" borderId="0" xfId="0" applyFont="false" applyBorder="false" applyAlignment="false" applyProtection="false">
      <alignment horizontal="general" vertical="bottom" textRotation="0" wrapText="false" indent="0" shrinkToFit="false"/>
      <protection locked="true" hidden="false"/>
    </xf>
    <xf numFmtId="165" fontId="7" fillId="0" borderId="0" xfId="31" applyFont="true" applyBorder="false" applyAlignment="true" applyProtection="false">
      <alignment horizontal="general" vertical="center" textRotation="0" wrapText="false" indent="0" shrinkToFit="false"/>
      <protection locked="true" hidden="false"/>
    </xf>
    <xf numFmtId="165" fontId="7" fillId="0" borderId="0" xfId="31" applyFont="true" applyBorder="false" applyAlignment="true" applyProtection="false">
      <alignment horizontal="center" vertical="center" textRotation="0" wrapText="false" indent="0" shrinkToFit="false"/>
      <protection locked="true" hidden="false"/>
    </xf>
    <xf numFmtId="165" fontId="7" fillId="0" borderId="0" xfId="31" applyFont="true" applyBorder="false" applyAlignment="true" applyProtection="false">
      <alignment horizontal="left" vertical="center" textRotation="0" wrapText="false" indent="0" shrinkToFit="false"/>
      <protection locked="true" hidden="false"/>
    </xf>
    <xf numFmtId="165" fontId="7" fillId="0" borderId="0" xfId="31" applyFont="true" applyBorder="false" applyAlignment="true" applyProtection="false">
      <alignment horizontal="general" vertical="center" textRotation="0" wrapText="true" indent="0" shrinkToFit="false"/>
      <protection locked="true" hidden="false"/>
    </xf>
    <xf numFmtId="165" fontId="8" fillId="0" borderId="0" xfId="31" applyFont="true" applyBorder="true" applyAlignment="true" applyProtection="false">
      <alignment horizontal="center" vertical="center" textRotation="0" wrapText="true" indent="0" shrinkToFit="false"/>
      <protection locked="true" hidden="false"/>
    </xf>
    <xf numFmtId="165" fontId="9" fillId="0" borderId="0" xfId="69" applyFont="true" applyBorder="false" applyAlignment="true" applyProtection="false">
      <alignment horizontal="general" vertical="center" textRotation="0" wrapText="false" indent="0" shrinkToFit="false"/>
      <protection locked="true" hidden="false"/>
    </xf>
    <xf numFmtId="165" fontId="9" fillId="0" borderId="0" xfId="69" applyFont="true" applyBorder="false" applyAlignment="true" applyProtection="false">
      <alignment horizontal="center" vertical="center" textRotation="0" wrapText="false" indent="0" shrinkToFit="false"/>
      <protection locked="true" hidden="false"/>
    </xf>
    <xf numFmtId="165" fontId="9" fillId="0" borderId="0" xfId="69" applyFont="true" applyBorder="false" applyAlignment="true" applyProtection="false">
      <alignment horizontal="left" vertical="center" textRotation="0" wrapText="false" indent="0" shrinkToFit="false"/>
      <protection locked="true" hidden="false"/>
    </xf>
    <xf numFmtId="165" fontId="10" fillId="0" borderId="0" xfId="69" applyFont="true" applyBorder="false" applyAlignment="true" applyProtection="false">
      <alignment horizontal="right" vertical="center" textRotation="0" wrapText="false" indent="0" shrinkToFit="false"/>
      <protection locked="true" hidden="false"/>
    </xf>
    <xf numFmtId="165" fontId="10" fillId="0" borderId="1" xfId="69" applyFont="true" applyBorder="true" applyAlignment="true" applyProtection="false">
      <alignment horizontal="general" vertical="center" textRotation="0" wrapText="true" indent="0" shrinkToFit="false"/>
      <protection locked="true" hidden="false"/>
    </xf>
    <xf numFmtId="165" fontId="10" fillId="0" borderId="0" xfId="69" applyFont="true" applyBorder="false" applyAlignment="true" applyProtection="false">
      <alignment horizontal="general" vertical="center" textRotation="0" wrapText="true" indent="0" shrinkToFit="false"/>
      <protection locked="true" hidden="false"/>
    </xf>
    <xf numFmtId="165" fontId="11" fillId="0" borderId="0" xfId="31" applyFont="true" applyBorder="false" applyAlignment="true" applyProtection="false">
      <alignment horizontal="general" vertical="center" textRotation="0" wrapText="false" indent="0" shrinkToFit="false"/>
      <protection locked="true" hidden="false"/>
    </xf>
    <xf numFmtId="165" fontId="10" fillId="0" borderId="0" xfId="31" applyFont="true" applyBorder="false" applyAlignment="true" applyProtection="false">
      <alignment horizontal="general" vertical="center" textRotation="0" wrapText="false" indent="0" shrinkToFit="false"/>
      <protection locked="true" hidden="false"/>
    </xf>
    <xf numFmtId="165" fontId="12" fillId="0" borderId="0" xfId="31" applyFont="true" applyBorder="false" applyAlignment="true" applyProtection="false">
      <alignment horizontal="general" vertical="center" textRotation="0" wrapText="false" indent="0" shrinkToFit="false"/>
      <protection locked="true" hidden="false"/>
    </xf>
    <xf numFmtId="165" fontId="10" fillId="0" borderId="0" xfId="31" applyFont="true" applyBorder="false" applyAlignment="true" applyProtection="false">
      <alignment horizontal="center" vertical="center" textRotation="0" wrapText="false" indent="0" shrinkToFit="false"/>
      <protection locked="true" hidden="false"/>
    </xf>
    <xf numFmtId="165" fontId="10" fillId="0" borderId="0" xfId="31" applyFont="true" applyBorder="false" applyAlignment="true" applyProtection="false">
      <alignment horizontal="left" vertical="center" textRotation="0" wrapText="false" indent="0" shrinkToFit="false"/>
      <protection locked="true" hidden="false"/>
    </xf>
    <xf numFmtId="165" fontId="10" fillId="0" borderId="0" xfId="31" applyFont="true" applyBorder="false" applyAlignment="true" applyProtection="false">
      <alignment horizontal="general" vertical="center" textRotation="0" wrapText="true" indent="0" shrinkToFit="false"/>
      <protection locked="true" hidden="false"/>
    </xf>
    <xf numFmtId="165" fontId="11" fillId="0" borderId="0" xfId="31" applyFont="true" applyBorder="false" applyAlignment="true" applyProtection="false">
      <alignment horizontal="center" vertical="center" textRotation="0" wrapText="false" indent="0" shrinkToFit="false"/>
      <protection locked="true" hidden="false"/>
    </xf>
    <xf numFmtId="165" fontId="11" fillId="0" borderId="0" xfId="31" applyFont="true" applyBorder="false" applyAlignment="true" applyProtection="false">
      <alignment horizontal="left" vertical="center" textRotation="0" wrapText="false" indent="0" shrinkToFit="false"/>
      <protection locked="true" hidden="false"/>
    </xf>
    <xf numFmtId="165" fontId="11" fillId="0" borderId="0" xfId="31" applyFont="true" applyBorder="false" applyAlignment="true" applyProtection="false">
      <alignment horizontal="general" vertical="center" textRotation="0" wrapText="true" indent="0" shrinkToFit="false"/>
      <protection locked="true" hidden="false"/>
    </xf>
    <xf numFmtId="165" fontId="12" fillId="0" borderId="0" xfId="57" applyFont="true" applyBorder="false" applyAlignment="true" applyProtection="false">
      <alignment horizontal="general" vertical="center" textRotation="0" wrapText="false" indent="0" shrinkToFit="false"/>
      <protection locked="true" hidden="false"/>
    </xf>
    <xf numFmtId="165" fontId="12" fillId="0" borderId="0" xfId="69" applyFont="true" applyBorder="false" applyAlignment="true" applyProtection="false">
      <alignment horizontal="left" vertical="center" textRotation="0" wrapText="false" indent="0" shrinkToFit="false"/>
      <protection locked="true" hidden="false"/>
    </xf>
    <xf numFmtId="165" fontId="10" fillId="0" borderId="0" xfId="69" applyFont="true" applyBorder="false" applyAlignment="true" applyProtection="false">
      <alignment horizontal="general" vertical="center" textRotation="0" wrapText="false" indent="0" shrinkToFit="false"/>
      <protection locked="true" hidden="false"/>
    </xf>
    <xf numFmtId="165" fontId="10" fillId="0" borderId="0" xfId="69" applyFont="true" applyBorder="false" applyAlignment="true" applyProtection="false">
      <alignment horizontal="center" vertical="center" textRotation="0" wrapText="false" indent="0" shrinkToFit="false"/>
      <protection locked="true" hidden="false"/>
    </xf>
    <xf numFmtId="165" fontId="10" fillId="0" borderId="0" xfId="69" applyFont="true" applyBorder="false" applyAlignment="true" applyProtection="false">
      <alignment horizontal="left" vertical="center" textRotation="0" wrapText="false" indent="0" shrinkToFit="false"/>
      <protection locked="true" hidden="false"/>
    </xf>
    <xf numFmtId="165" fontId="12" fillId="0" borderId="0" xfId="57" applyFont="true" applyBorder="false" applyAlignment="true" applyProtection="false">
      <alignment horizontal="general" vertical="center" textRotation="0" wrapText="true" indent="0" shrinkToFit="false"/>
      <protection locked="true" hidden="false"/>
    </xf>
    <xf numFmtId="165" fontId="7" fillId="2" borderId="2" xfId="72" applyFont="true" applyBorder="true" applyAlignment="true" applyProtection="false">
      <alignment horizontal="center" vertical="center" textRotation="0" wrapText="false" indent="0" shrinkToFit="false"/>
      <protection locked="true" hidden="false"/>
    </xf>
    <xf numFmtId="165" fontId="13" fillId="2" borderId="3" xfId="72" applyFont="true" applyBorder="true" applyAlignment="true" applyProtection="false">
      <alignment horizontal="center" vertical="center" textRotation="0" wrapText="true" indent="0" shrinkToFit="false"/>
      <protection locked="true" hidden="false"/>
    </xf>
    <xf numFmtId="165" fontId="14" fillId="2" borderId="4" xfId="72" applyFont="true" applyBorder="true" applyAlignment="true" applyProtection="false">
      <alignment horizontal="center" vertical="center" textRotation="0" wrapText="true" indent="0" shrinkToFit="false"/>
      <protection locked="true" hidden="false"/>
    </xf>
    <xf numFmtId="165" fontId="7" fillId="2" borderId="5" xfId="72" applyFont="true" applyBorder="true" applyAlignment="true" applyProtection="false">
      <alignment horizontal="center" vertical="center" textRotation="0" wrapText="false" indent="0" shrinkToFit="false"/>
      <protection locked="true" hidden="false"/>
    </xf>
    <xf numFmtId="165" fontId="7" fillId="2" borderId="2" xfId="72" applyFont="true" applyBorder="true" applyAlignment="true" applyProtection="false">
      <alignment horizontal="center" vertical="center" textRotation="0" wrapText="true" indent="0" shrinkToFit="false"/>
      <protection locked="true" hidden="false"/>
    </xf>
    <xf numFmtId="165" fontId="7" fillId="0" borderId="0" xfId="72" applyFont="true" applyBorder="false" applyAlignment="true" applyProtection="false">
      <alignment horizontal="general" vertical="center" textRotation="0" wrapText="false" indent="0" shrinkToFit="false"/>
      <protection locked="true" hidden="false"/>
    </xf>
    <xf numFmtId="165" fontId="7" fillId="2" borderId="6" xfId="72" applyFont="true" applyBorder="true" applyAlignment="true" applyProtection="false">
      <alignment horizontal="center" vertical="center" textRotation="0" wrapText="false" indent="0" shrinkToFit="false"/>
      <protection locked="true" hidden="false"/>
    </xf>
    <xf numFmtId="165" fontId="13" fillId="2" borderId="7" xfId="72" applyFont="true" applyBorder="true" applyAlignment="true" applyProtection="false">
      <alignment horizontal="center" vertical="center" textRotation="0" wrapText="true" indent="0" shrinkToFit="false"/>
      <protection locked="true" hidden="false"/>
    </xf>
    <xf numFmtId="165" fontId="13" fillId="2" borderId="8" xfId="72" applyFont="true" applyBorder="true" applyAlignment="true" applyProtection="false">
      <alignment horizontal="center" vertical="center" textRotation="0" wrapText="true" indent="0" shrinkToFit="false"/>
      <protection locked="true" hidden="false"/>
    </xf>
    <xf numFmtId="165" fontId="7" fillId="2" borderId="9" xfId="72" applyFont="true" applyBorder="true" applyAlignment="true" applyProtection="false">
      <alignment horizontal="center" vertical="center" textRotation="0" wrapText="false" indent="0" shrinkToFit="false"/>
      <protection locked="true" hidden="false"/>
    </xf>
    <xf numFmtId="165" fontId="7" fillId="2" borderId="6" xfId="72" applyFont="true" applyBorder="true" applyAlignment="true" applyProtection="false">
      <alignment horizontal="center" vertical="center" textRotation="0" wrapText="true" indent="0" shrinkToFit="false"/>
      <protection locked="true" hidden="false"/>
    </xf>
    <xf numFmtId="165" fontId="7" fillId="0" borderId="2" xfId="72" applyFont="true" applyBorder="true" applyAlignment="true" applyProtection="false">
      <alignment horizontal="center" vertical="center" textRotation="0" wrapText="true" indent="0" shrinkToFit="false"/>
      <protection locked="true" hidden="false"/>
    </xf>
    <xf numFmtId="165" fontId="7" fillId="0" borderId="10" xfId="72" applyFont="true" applyBorder="true" applyAlignment="true" applyProtection="false">
      <alignment horizontal="center" vertical="center" textRotation="0" wrapText="false" indent="0" shrinkToFit="false"/>
      <protection locked="true" hidden="false"/>
    </xf>
    <xf numFmtId="165" fontId="7" fillId="0" borderId="11" xfId="72" applyFont="true" applyBorder="true" applyAlignment="true" applyProtection="false">
      <alignment horizontal="center" vertical="center" textRotation="0" wrapText="false" indent="0" shrinkToFit="false"/>
      <protection locked="true" hidden="false"/>
    </xf>
    <xf numFmtId="165" fontId="7" fillId="0" borderId="2" xfId="72" applyFont="true" applyBorder="true" applyAlignment="true" applyProtection="false">
      <alignment horizontal="center" vertical="center" textRotation="0" wrapText="false" indent="0" shrinkToFit="false"/>
      <protection locked="true" hidden="false"/>
    </xf>
    <xf numFmtId="165" fontId="11" fillId="0" borderId="11" xfId="72" applyFont="true" applyBorder="true" applyAlignment="true" applyProtection="false">
      <alignment horizontal="center" vertical="center" textRotation="0" wrapText="false" indent="0" shrinkToFit="false"/>
      <protection locked="true" hidden="false"/>
    </xf>
    <xf numFmtId="165" fontId="11" fillId="0" borderId="12" xfId="72" applyFont="true" applyBorder="true" applyAlignment="true" applyProtection="false">
      <alignment horizontal="left" vertical="center" textRotation="0" wrapText="true" indent="0" shrinkToFit="false"/>
      <protection locked="true" hidden="false"/>
    </xf>
    <xf numFmtId="165" fontId="15" fillId="0" borderId="10" xfId="72" applyFont="true" applyBorder="true" applyAlignment="true" applyProtection="false">
      <alignment horizontal="general" vertical="center" textRotation="0" wrapText="true" indent="0" shrinkToFit="false"/>
      <protection locked="true" hidden="false"/>
    </xf>
    <xf numFmtId="165" fontId="7" fillId="0" borderId="13" xfId="72" applyFont="true" applyBorder="true" applyAlignment="true" applyProtection="false">
      <alignment horizontal="center" vertical="center" textRotation="0" wrapText="false" indent="0" shrinkToFit="false"/>
      <protection locked="true" hidden="false"/>
    </xf>
    <xf numFmtId="165" fontId="7" fillId="0" borderId="14" xfId="72" applyFont="true" applyBorder="true" applyAlignment="true" applyProtection="false">
      <alignment horizontal="center" vertical="center" textRotation="0" wrapText="false" indent="0" shrinkToFit="false"/>
      <protection locked="true" hidden="false"/>
    </xf>
    <xf numFmtId="165" fontId="11" fillId="0" borderId="15" xfId="72" applyFont="true" applyBorder="true" applyAlignment="true" applyProtection="false">
      <alignment horizontal="left" vertical="center" textRotation="0" wrapText="false" indent="0" shrinkToFit="false"/>
      <protection locked="true" hidden="false"/>
    </xf>
    <xf numFmtId="165" fontId="11" fillId="0" borderId="15" xfId="72" applyFont="true" applyBorder="true" applyAlignment="true" applyProtection="false">
      <alignment horizontal="left" vertical="center" textRotation="0" wrapText="false" indent="0" shrinkToFit="true"/>
      <protection locked="true" hidden="false"/>
    </xf>
    <xf numFmtId="165" fontId="16" fillId="0" borderId="10" xfId="72" applyFont="true" applyBorder="true" applyAlignment="true" applyProtection="false">
      <alignment horizontal="general" vertical="center" textRotation="0" wrapText="true" indent="0" shrinkToFit="false"/>
      <protection locked="true" hidden="false"/>
    </xf>
    <xf numFmtId="165" fontId="7" fillId="0" borderId="16" xfId="72" applyFont="true" applyBorder="true" applyAlignment="true" applyProtection="false">
      <alignment horizontal="center" vertical="center" textRotation="0" wrapText="false" indent="0" shrinkToFit="false"/>
      <protection locked="true" hidden="false"/>
    </xf>
    <xf numFmtId="165" fontId="7" fillId="0" borderId="17" xfId="72" applyFont="true" applyBorder="true" applyAlignment="true" applyProtection="false">
      <alignment horizontal="center" vertical="center" textRotation="0" wrapText="false" indent="0" shrinkToFit="false"/>
      <protection locked="true" hidden="false"/>
    </xf>
    <xf numFmtId="165" fontId="7" fillId="0" borderId="18" xfId="72" applyFont="true" applyBorder="true" applyAlignment="true" applyProtection="false">
      <alignment horizontal="center" vertical="center" textRotation="0" wrapText="false" indent="0" shrinkToFit="false"/>
      <protection locked="true" hidden="false"/>
    </xf>
    <xf numFmtId="165" fontId="7" fillId="0" borderId="19" xfId="72" applyFont="true" applyBorder="true" applyAlignment="true" applyProtection="false">
      <alignment horizontal="center" vertical="center" textRotation="0" wrapText="false" indent="0" shrinkToFit="false"/>
      <protection locked="true" hidden="false"/>
    </xf>
    <xf numFmtId="165" fontId="11" fillId="3" borderId="0" xfId="72" applyFont="true" applyBorder="false" applyAlignment="true" applyProtection="false">
      <alignment horizontal="center" vertical="center" textRotation="0" wrapText="false" indent="0" shrinkToFit="false"/>
      <protection locked="true" hidden="false"/>
    </xf>
    <xf numFmtId="165" fontId="11" fillId="3" borderId="0" xfId="72" applyFont="true" applyBorder="false" applyAlignment="true" applyProtection="false">
      <alignment horizontal="left" vertical="center" textRotation="0" wrapText="false" indent="0" shrinkToFit="false"/>
      <protection locked="true" hidden="false"/>
    </xf>
    <xf numFmtId="165" fontId="11" fillId="3" borderId="0" xfId="72" applyFont="true" applyBorder="false" applyAlignment="true" applyProtection="false">
      <alignment horizontal="general" vertical="center" textRotation="0" wrapText="false" indent="0" shrinkToFit="false"/>
      <protection locked="true" hidden="false"/>
    </xf>
    <xf numFmtId="165" fontId="15" fillId="0" borderId="10" xfId="72" applyFont="true" applyBorder="true" applyAlignment="true" applyProtection="false">
      <alignment horizontal="left" vertical="center" textRotation="0" wrapText="true" indent="0" shrinkToFit="false"/>
      <protection locked="true" hidden="false"/>
    </xf>
    <xf numFmtId="165" fontId="15" fillId="3" borderId="0" xfId="72" applyFont="true" applyBorder="false" applyAlignment="true" applyProtection="false">
      <alignment horizontal="right" vertical="center" textRotation="0" wrapText="false" indent="0" shrinkToFit="false"/>
      <protection locked="true" hidden="false"/>
    </xf>
    <xf numFmtId="165" fontId="15" fillId="3" borderId="0" xfId="72" applyFont="true" applyBorder="false" applyAlignment="true" applyProtection="false">
      <alignment horizontal="general" vertical="center" textRotation="0" wrapText="false" indent="0" shrinkToFit="false"/>
      <protection locked="true" hidden="false"/>
    </xf>
    <xf numFmtId="165" fontId="11" fillId="3" borderId="18" xfId="72" applyFont="true" applyBorder="true" applyAlignment="true" applyProtection="false">
      <alignment horizontal="center" vertical="center" textRotation="0" wrapText="false" indent="0" shrinkToFit="false"/>
      <protection locked="true" hidden="false"/>
    </xf>
    <xf numFmtId="165" fontId="7" fillId="0" borderId="20" xfId="72" applyFont="true" applyBorder="true" applyAlignment="true" applyProtection="false">
      <alignment horizontal="general" vertical="center" textRotation="0" wrapText="false" indent="0" shrinkToFit="false"/>
      <protection locked="true" hidden="false"/>
    </xf>
    <xf numFmtId="165" fontId="7" fillId="0" borderId="19" xfId="72" applyFont="true" applyBorder="true" applyAlignment="true" applyProtection="false">
      <alignment horizontal="left" vertical="center" textRotation="0" wrapText="true" indent="0" shrinkToFit="false"/>
      <protection locked="true" hidden="false"/>
    </xf>
    <xf numFmtId="165" fontId="11" fillId="0" borderId="14" xfId="72" applyFont="true" applyBorder="true" applyAlignment="true" applyProtection="false">
      <alignment horizontal="center" vertical="center" textRotation="0" wrapText="false" indent="0" shrinkToFit="false"/>
      <protection locked="true" hidden="false"/>
    </xf>
    <xf numFmtId="165" fontId="11" fillId="0" borderId="15" xfId="72" applyFont="true" applyBorder="true" applyAlignment="true" applyProtection="false">
      <alignment horizontal="left" vertical="center" textRotation="0" wrapText="true" indent="0" shrinkToFit="false"/>
      <protection locked="true" hidden="false"/>
    </xf>
    <xf numFmtId="165" fontId="17" fillId="0" borderId="10" xfId="72" applyFont="true" applyBorder="true" applyAlignment="true" applyProtection="false">
      <alignment horizontal="general" vertical="center" textRotation="0" wrapText="true" indent="0" shrinkToFit="false"/>
      <protection locked="true" hidden="false"/>
    </xf>
    <xf numFmtId="165" fontId="7" fillId="0" borderId="19" xfId="31" applyFont="true" applyBorder="true" applyAlignment="true" applyProtection="false">
      <alignment horizontal="left" vertical="center" textRotation="0" wrapText="true" indent="0" shrinkToFit="false"/>
      <protection locked="true" hidden="false"/>
    </xf>
    <xf numFmtId="165" fontId="11" fillId="0" borderId="11" xfId="45" applyFont="true" applyBorder="true" applyAlignment="true" applyProtection="false">
      <alignment horizontal="center" vertical="center" textRotation="0" wrapText="false" indent="0" shrinkToFit="false"/>
      <protection locked="true" hidden="false"/>
    </xf>
    <xf numFmtId="165" fontId="11" fillId="0" borderId="15" xfId="70" applyFont="true" applyBorder="true" applyAlignment="true" applyProtection="false">
      <alignment horizontal="left" vertical="center" textRotation="0" wrapText="true" indent="0" shrinkToFit="false"/>
      <protection locked="true" hidden="false"/>
    </xf>
    <xf numFmtId="165" fontId="15" fillId="0" borderId="10" xfId="45" applyFont="true" applyBorder="true" applyAlignment="true" applyProtection="false">
      <alignment horizontal="general" vertical="center" textRotation="0" wrapText="true" indent="0" shrinkToFit="false"/>
      <protection locked="true" hidden="false"/>
    </xf>
    <xf numFmtId="165" fontId="11" fillId="0" borderId="11" xfId="70" applyFont="true" applyBorder="true" applyAlignment="true" applyProtection="false">
      <alignment horizontal="center" vertical="center" textRotation="0" wrapText="false" indent="0" shrinkToFit="false"/>
      <protection locked="true" hidden="false"/>
    </xf>
    <xf numFmtId="165" fontId="7" fillId="0" borderId="21" xfId="31" applyFont="true" applyBorder="true" applyAlignment="true" applyProtection="false">
      <alignment horizontal="general" vertical="center" textRotation="0" wrapText="false" indent="0" shrinkToFit="false"/>
      <protection locked="true" hidden="false"/>
    </xf>
    <xf numFmtId="165" fontId="7" fillId="0" borderId="16" xfId="31" applyFont="true" applyBorder="true" applyAlignment="true" applyProtection="false">
      <alignment horizontal="center" vertical="center" textRotation="0" wrapText="true" indent="0" shrinkToFit="false"/>
      <protection locked="true" hidden="false"/>
    </xf>
    <xf numFmtId="165" fontId="7" fillId="0" borderId="10" xfId="71" applyFont="true" applyBorder="true" applyAlignment="true" applyProtection="false">
      <alignment horizontal="center" vertical="center" textRotation="0" wrapText="true" indent="0" shrinkToFit="false"/>
      <protection locked="true" hidden="false"/>
    </xf>
    <xf numFmtId="165" fontId="11" fillId="0" borderId="14" xfId="70" applyFont="true" applyBorder="true" applyAlignment="true" applyProtection="false">
      <alignment horizontal="center" vertical="center" textRotation="0" wrapText="false" indent="0" shrinkToFit="false"/>
      <protection locked="true" hidden="false"/>
    </xf>
    <xf numFmtId="165" fontId="11" fillId="0" borderId="22" xfId="70" applyFont="true" applyBorder="true" applyAlignment="true" applyProtection="false">
      <alignment horizontal="left" vertical="center" textRotation="0" wrapText="true" indent="0" shrinkToFit="false"/>
      <protection locked="true" hidden="false"/>
    </xf>
    <xf numFmtId="165" fontId="15" fillId="0" borderId="13" xfId="70" applyFont="true" applyBorder="true" applyAlignment="true" applyProtection="false">
      <alignment horizontal="general" vertical="center" textRotation="0" wrapText="true" indent="0" shrinkToFit="false"/>
      <protection locked="true" hidden="false"/>
    </xf>
    <xf numFmtId="165" fontId="15" fillId="0" borderId="10" xfId="70" applyFont="true" applyBorder="true" applyAlignment="true" applyProtection="false">
      <alignment horizontal="general" vertical="center" textRotation="0" wrapText="true" indent="0" shrinkToFit="false"/>
      <protection locked="true" hidden="false"/>
    </xf>
    <xf numFmtId="165" fontId="7" fillId="0" borderId="15" xfId="31" applyFont="true" applyBorder="true" applyAlignment="true" applyProtection="false">
      <alignment horizontal="left" vertical="center" textRotation="0" wrapText="true" indent="0" shrinkToFit="false"/>
      <protection locked="true" hidden="false"/>
    </xf>
    <xf numFmtId="165" fontId="7" fillId="0" borderId="10" xfId="31" applyFont="true" applyBorder="true" applyAlignment="true" applyProtection="false">
      <alignment horizontal="center" vertical="center" textRotation="0" wrapText="true" indent="0" shrinkToFit="false"/>
      <protection locked="true" hidden="false"/>
    </xf>
    <xf numFmtId="165" fontId="11" fillId="0" borderId="11" xfId="31" applyFont="true" applyBorder="true" applyAlignment="true" applyProtection="false">
      <alignment horizontal="center" vertical="center" textRotation="0" wrapText="false" indent="0" shrinkToFit="false"/>
      <protection locked="true" hidden="false"/>
    </xf>
    <xf numFmtId="165" fontId="11" fillId="0" borderId="15" xfId="31" applyFont="true" applyBorder="true" applyAlignment="true" applyProtection="false">
      <alignment horizontal="left" vertical="center" textRotation="0" wrapText="true" indent="0" shrinkToFit="false"/>
      <protection locked="true" hidden="false"/>
    </xf>
    <xf numFmtId="165" fontId="15" fillId="0" borderId="10" xfId="31" applyFont="true" applyBorder="true" applyAlignment="true" applyProtection="false">
      <alignment horizontal="general" vertical="center" textRotation="0" wrapText="true" indent="0" shrinkToFit="false"/>
      <protection locked="true" hidden="false"/>
    </xf>
    <xf numFmtId="165" fontId="7" fillId="0" borderId="23" xfId="31" applyFont="true" applyBorder="true" applyAlignment="true" applyProtection="false">
      <alignment horizontal="center" vertical="center" textRotation="0" wrapText="true" indent="0" shrinkToFit="false"/>
      <protection locked="true" hidden="false"/>
    </xf>
    <xf numFmtId="165" fontId="11" fillId="0" borderId="22" xfId="71" applyFont="true" applyBorder="true" applyAlignment="true" applyProtection="false">
      <alignment horizontal="left" vertical="center" textRotation="0" wrapText="true" indent="0" shrinkToFit="false"/>
      <protection locked="true" hidden="false"/>
    </xf>
    <xf numFmtId="165" fontId="15" fillId="0" borderId="23" xfId="31" applyFont="true" applyBorder="true" applyAlignment="true" applyProtection="false">
      <alignment horizontal="left" vertical="center" textRotation="0" wrapText="true" indent="0" shrinkToFit="false"/>
      <protection locked="true" hidden="false"/>
    </xf>
    <xf numFmtId="165" fontId="15" fillId="0" borderId="24" xfId="31" applyFont="true" applyBorder="true" applyAlignment="true" applyProtection="false">
      <alignment horizontal="left" vertical="center" textRotation="0" wrapText="true" indent="0" shrinkToFit="false"/>
      <protection locked="true" hidden="false"/>
    </xf>
    <xf numFmtId="165" fontId="7" fillId="0" borderId="25" xfId="31" applyFont="true" applyBorder="true" applyAlignment="true" applyProtection="false">
      <alignment horizontal="left" vertical="center" textRotation="0" wrapText="true" indent="0" shrinkToFit="false"/>
      <protection locked="true" hidden="false"/>
    </xf>
    <xf numFmtId="165" fontId="7" fillId="0" borderId="26" xfId="71" applyFont="true" applyBorder="true" applyAlignment="true" applyProtection="false">
      <alignment horizontal="center" vertical="center" textRotation="0" wrapText="true" indent="0" shrinkToFit="false"/>
      <protection locked="true" hidden="false"/>
    </xf>
    <xf numFmtId="165" fontId="7" fillId="0" borderId="27" xfId="71" applyFont="true" applyBorder="true" applyAlignment="true" applyProtection="false">
      <alignment horizontal="center" vertical="center" textRotation="0" wrapText="true" indent="0" shrinkToFit="false"/>
      <protection locked="true" hidden="false"/>
    </xf>
    <xf numFmtId="165" fontId="7" fillId="0" borderId="28" xfId="71" applyFont="true" applyBorder="true" applyAlignment="true" applyProtection="false">
      <alignment horizontal="center" vertical="center" textRotation="0" wrapText="true" indent="0" shrinkToFit="false"/>
      <protection locked="true" hidden="false"/>
    </xf>
    <xf numFmtId="165" fontId="7" fillId="0" borderId="29" xfId="71" applyFont="true" applyBorder="true" applyAlignment="true" applyProtection="false">
      <alignment horizontal="center" vertical="center" textRotation="0" wrapText="true" indent="0" shrinkToFit="false"/>
      <protection locked="true" hidden="false"/>
    </xf>
    <xf numFmtId="165" fontId="11" fillId="0" borderId="30" xfId="31" applyFont="true" applyBorder="true" applyAlignment="true" applyProtection="false">
      <alignment horizontal="center" vertical="center" textRotation="0" wrapText="false" indent="0" shrinkToFit="false"/>
      <protection locked="true" hidden="false"/>
    </xf>
    <xf numFmtId="165" fontId="7" fillId="0" borderId="16" xfId="71" applyFont="true" applyBorder="true" applyAlignment="true" applyProtection="false">
      <alignment horizontal="center" vertical="center" textRotation="0" wrapText="true" indent="0" shrinkToFit="false"/>
      <protection locked="true" hidden="false"/>
    </xf>
    <xf numFmtId="165" fontId="11" fillId="0" borderId="14" xfId="31" applyFont="true" applyBorder="true" applyAlignment="true" applyProtection="false">
      <alignment horizontal="center" vertical="center" textRotation="0" wrapText="false" indent="0" shrinkToFit="false"/>
      <protection locked="true" hidden="false"/>
    </xf>
    <xf numFmtId="165" fontId="11" fillId="0" borderId="22" xfId="31" applyFont="true" applyBorder="true" applyAlignment="true" applyProtection="false">
      <alignment horizontal="left" vertical="center" textRotation="0" wrapText="true" indent="0" shrinkToFit="false"/>
      <protection locked="true" hidden="false"/>
    </xf>
    <xf numFmtId="165" fontId="15" fillId="0" borderId="13" xfId="31" applyFont="true" applyBorder="true" applyAlignment="true" applyProtection="false">
      <alignment horizontal="general" vertical="center" textRotation="0" wrapText="true" indent="0" shrinkToFit="false"/>
      <protection locked="true" hidden="false"/>
    </xf>
    <xf numFmtId="165" fontId="7" fillId="0" borderId="19" xfId="31" applyFont="true" applyBorder="true" applyAlignment="true" applyProtection="false">
      <alignment horizontal="general" vertical="center" textRotation="0" wrapText="true" indent="0" shrinkToFit="false"/>
      <protection locked="true" hidden="false"/>
    </xf>
    <xf numFmtId="165" fontId="7" fillId="0" borderId="31" xfId="31" applyFont="true" applyBorder="true" applyAlignment="true" applyProtection="false">
      <alignment horizontal="center" vertical="center" textRotation="0" wrapText="true" indent="0" shrinkToFit="false"/>
      <protection locked="true" hidden="false"/>
    </xf>
    <xf numFmtId="165" fontId="7" fillId="0" borderId="32" xfId="31" applyFont="true" applyBorder="true" applyAlignment="true" applyProtection="false">
      <alignment horizontal="center" vertical="center" textRotation="0" wrapText="true" indent="0" shrinkToFit="false"/>
      <protection locked="true" hidden="false"/>
    </xf>
    <xf numFmtId="165" fontId="7" fillId="0" borderId="33" xfId="31" applyFont="true" applyBorder="true" applyAlignment="true" applyProtection="false">
      <alignment horizontal="center" vertical="center" textRotation="0" wrapText="true" indent="0" shrinkToFit="false"/>
      <protection locked="true" hidden="false"/>
    </xf>
    <xf numFmtId="165" fontId="11" fillId="0" borderId="15" xfId="31" applyFont="true" applyBorder="true" applyAlignment="true" applyProtection="false">
      <alignment horizontal="general" vertical="center" textRotation="0" wrapText="true" indent="0" shrinkToFit="false"/>
      <protection locked="true" hidden="false"/>
    </xf>
    <xf numFmtId="165" fontId="10" fillId="0" borderId="19" xfId="69" applyFont="true" applyBorder="true" applyAlignment="true" applyProtection="false">
      <alignment horizontal="general" vertical="center" textRotation="0" wrapText="true" indent="0" shrinkToFit="false"/>
      <protection locked="true" hidden="false"/>
    </xf>
    <xf numFmtId="165" fontId="12" fillId="0" borderId="18" xfId="57" applyFont="true" applyBorder="true" applyAlignment="true" applyProtection="false">
      <alignment horizontal="center" vertical="center" textRotation="0" wrapText="false" indent="0" shrinkToFit="false"/>
      <protection locked="true" hidden="false"/>
    </xf>
    <xf numFmtId="165" fontId="12" fillId="0" borderId="22" xfId="57" applyFont="true" applyBorder="true" applyAlignment="true" applyProtection="false">
      <alignment horizontal="left" vertical="center" textRotation="0" wrapText="true" indent="0" shrinkToFit="false"/>
      <protection locked="true" hidden="false"/>
    </xf>
    <xf numFmtId="165" fontId="16" fillId="0" borderId="13" xfId="57" applyFont="true" applyBorder="true" applyAlignment="true" applyProtection="false">
      <alignment horizontal="general" vertical="center" textRotation="0" wrapText="true" indent="0" shrinkToFit="false"/>
      <protection locked="true" hidden="false"/>
    </xf>
    <xf numFmtId="165" fontId="12" fillId="0" borderId="17" xfId="57" applyFont="true" applyBorder="true" applyAlignment="true" applyProtection="false">
      <alignment horizontal="center" vertical="center" textRotation="0" wrapText="false" indent="0" shrinkToFit="false"/>
      <protection locked="true" hidden="false"/>
    </xf>
    <xf numFmtId="165" fontId="7" fillId="0" borderId="34" xfId="31" applyFont="true" applyBorder="true" applyAlignment="true" applyProtection="false">
      <alignment horizontal="center" vertical="center" textRotation="0" wrapText="true" indent="0" shrinkToFit="false"/>
      <protection locked="true" hidden="false"/>
    </xf>
    <xf numFmtId="165" fontId="7" fillId="0" borderId="34" xfId="72" applyFont="true" applyBorder="true" applyAlignment="true" applyProtection="false">
      <alignment horizontal="center" vertical="center" textRotation="0" wrapText="false" indent="0" shrinkToFit="false"/>
      <protection locked="true" hidden="false"/>
    </xf>
    <xf numFmtId="165" fontId="7" fillId="0" borderId="25" xfId="31" applyFont="true" applyBorder="true" applyAlignment="true" applyProtection="false">
      <alignment horizontal="general" vertical="center" textRotation="0" wrapText="true" indent="0" shrinkToFit="false"/>
      <protection locked="true" hidden="false"/>
    </xf>
    <xf numFmtId="165" fontId="7" fillId="0" borderId="35" xfId="31" applyFont="true" applyBorder="true" applyAlignment="true" applyProtection="false">
      <alignment horizontal="center" vertical="center" textRotation="0" wrapText="true" indent="0" shrinkToFit="false"/>
      <protection locked="true" hidden="false"/>
    </xf>
    <xf numFmtId="165" fontId="11" fillId="0" borderId="18" xfId="61" applyFont="true" applyBorder="true" applyAlignment="true" applyProtection="false">
      <alignment horizontal="center" vertical="center" textRotation="0" wrapText="false" indent="0" shrinkToFit="false"/>
      <protection locked="true" hidden="false"/>
    </xf>
    <xf numFmtId="165" fontId="12" fillId="0" borderId="15" xfId="61" applyFont="true" applyBorder="true" applyAlignment="true" applyProtection="false">
      <alignment horizontal="general" vertical="center" textRotation="0" wrapText="true" indent="0" shrinkToFit="false"/>
      <protection locked="true" hidden="false"/>
    </xf>
    <xf numFmtId="165" fontId="15" fillId="0" borderId="13" xfId="61" applyFont="true" applyBorder="true" applyAlignment="true" applyProtection="false">
      <alignment horizontal="general" vertical="center" textRotation="0" wrapText="true" indent="0" shrinkToFit="false"/>
      <protection locked="true" hidden="false"/>
    </xf>
    <xf numFmtId="165" fontId="7" fillId="0" borderId="14" xfId="31" applyFont="true" applyBorder="true" applyAlignment="true" applyProtection="false">
      <alignment horizontal="center" vertical="center" textRotation="0" wrapText="true" indent="0" shrinkToFit="false"/>
      <protection locked="true" hidden="false"/>
    </xf>
    <xf numFmtId="165" fontId="11" fillId="0" borderId="15" xfId="61" applyFont="true" applyBorder="true" applyAlignment="true" applyProtection="false">
      <alignment horizontal="left" vertical="center" textRotation="0" wrapText="true" indent="0" shrinkToFit="false"/>
      <protection locked="true" hidden="false"/>
    </xf>
    <xf numFmtId="165" fontId="11" fillId="0" borderId="15" xfId="61" applyFont="true" applyBorder="true" applyAlignment="true" applyProtection="false">
      <alignment horizontal="general" vertical="center" textRotation="0" wrapText="true" indent="0" shrinkToFit="false"/>
      <protection locked="true" hidden="false"/>
    </xf>
    <xf numFmtId="165" fontId="10" fillId="0" borderId="25" xfId="31" applyFont="true" applyBorder="true" applyAlignment="true" applyProtection="false">
      <alignment horizontal="left" vertical="center" textRotation="0" wrapText="false" indent="0" shrinkToFit="false"/>
      <protection locked="true" hidden="false"/>
    </xf>
    <xf numFmtId="165" fontId="7" fillId="0" borderId="13" xfId="31" applyFont="true" applyBorder="true" applyAlignment="true" applyProtection="false">
      <alignment horizontal="center" vertical="center" textRotation="0" wrapText="true" indent="0" shrinkToFit="false"/>
      <protection locked="true" hidden="false"/>
    </xf>
    <xf numFmtId="165" fontId="12" fillId="0" borderId="15" xfId="31" applyFont="true" applyBorder="true" applyAlignment="true" applyProtection="false">
      <alignment horizontal="left" vertical="center" textRotation="0" wrapText="true" indent="0" shrinkToFit="false"/>
      <protection locked="true" hidden="false"/>
    </xf>
    <xf numFmtId="165" fontId="7" fillId="0" borderId="25" xfId="70" applyFont="true" applyBorder="true" applyAlignment="true" applyProtection="false">
      <alignment horizontal="left" vertical="center" textRotation="0" wrapText="true" indent="0" shrinkToFit="false"/>
      <protection locked="true" hidden="false"/>
    </xf>
    <xf numFmtId="165" fontId="11" fillId="0" borderId="16" xfId="70" applyFont="true" applyBorder="true" applyAlignment="true" applyProtection="false">
      <alignment horizontal="center" vertical="center" textRotation="0" wrapText="false" indent="0" shrinkToFit="false"/>
      <protection locked="true" hidden="false"/>
    </xf>
    <xf numFmtId="165" fontId="11" fillId="0" borderId="14" xfId="61" applyFont="true" applyBorder="true" applyAlignment="true" applyProtection="false">
      <alignment horizontal="center" vertical="center" textRotation="0" wrapText="false" indent="0" shrinkToFit="false"/>
      <protection locked="true" hidden="false"/>
    </xf>
    <xf numFmtId="165" fontId="11" fillId="0" borderId="22" xfId="61" applyFont="true" applyBorder="true" applyAlignment="true" applyProtection="false">
      <alignment horizontal="left" vertical="center" textRotation="0" wrapText="true" indent="0" shrinkToFit="false"/>
      <protection locked="true" hidden="false"/>
    </xf>
    <xf numFmtId="165" fontId="7" fillId="0" borderId="19" xfId="31" applyFont="true" applyBorder="true" applyAlignment="true" applyProtection="false">
      <alignment horizontal="center" vertical="center" textRotation="0" wrapText="true" indent="0" shrinkToFit="false"/>
      <protection locked="true" hidden="false"/>
    </xf>
    <xf numFmtId="165" fontId="7" fillId="0" borderId="17" xfId="31" applyFont="true" applyBorder="true" applyAlignment="true" applyProtection="false">
      <alignment horizontal="center" vertical="center" textRotation="0" wrapText="true" indent="0" shrinkToFit="false"/>
      <protection locked="true" hidden="false"/>
    </xf>
    <xf numFmtId="165" fontId="17" fillId="0" borderId="13" xfId="31" applyFont="true" applyBorder="true" applyAlignment="true" applyProtection="false">
      <alignment horizontal="general" vertical="center" textRotation="0" wrapText="true" indent="0" shrinkToFit="false"/>
      <protection locked="true" hidden="false"/>
    </xf>
    <xf numFmtId="165" fontId="7" fillId="0" borderId="36" xfId="31" applyFont="true" applyBorder="true" applyAlignment="true" applyProtection="false">
      <alignment horizontal="left" vertical="center" textRotation="0" wrapText="true" indent="0" shrinkToFit="false"/>
      <protection locked="true" hidden="false"/>
    </xf>
    <xf numFmtId="165" fontId="7" fillId="0" borderId="11" xfId="31" applyFont="true" applyBorder="true" applyAlignment="true" applyProtection="false">
      <alignment horizontal="center" vertical="center" textRotation="0" wrapText="true" indent="0" shrinkToFit="false"/>
      <protection locked="true" hidden="false"/>
    </xf>
    <xf numFmtId="165" fontId="7" fillId="0" borderId="36" xfId="31" applyFont="true" applyBorder="true" applyAlignment="true" applyProtection="false">
      <alignment horizontal="general" vertical="center" textRotation="0" wrapText="true" indent="0" shrinkToFit="false"/>
      <protection locked="true" hidden="false"/>
    </xf>
    <xf numFmtId="165" fontId="7" fillId="0" borderId="37" xfId="31" applyFont="true" applyBorder="true" applyAlignment="true" applyProtection="false">
      <alignment horizontal="general" vertical="center" textRotation="0" wrapText="false" indent="0" shrinkToFit="false"/>
      <protection locked="true" hidden="false"/>
    </xf>
    <xf numFmtId="165" fontId="10" fillId="0" borderId="38" xfId="31" applyFont="true" applyBorder="true" applyAlignment="true" applyProtection="false">
      <alignment horizontal="general" vertical="center" textRotation="0" wrapText="true" indent="0" shrinkToFit="false"/>
      <protection locked="true" hidden="false"/>
    </xf>
    <xf numFmtId="165" fontId="7" fillId="0" borderId="37" xfId="31" applyFont="true" applyBorder="true" applyAlignment="true" applyProtection="false">
      <alignment horizontal="center" vertical="center" textRotation="0" wrapText="true" indent="0" shrinkToFit="false"/>
      <protection locked="true" hidden="false"/>
    </xf>
    <xf numFmtId="165" fontId="7" fillId="0" borderId="39" xfId="31" applyFont="true" applyBorder="true" applyAlignment="true" applyProtection="false">
      <alignment horizontal="center" vertical="center" textRotation="0" wrapText="true" indent="0" shrinkToFit="false"/>
      <protection locked="true" hidden="false"/>
    </xf>
    <xf numFmtId="165" fontId="11" fillId="0" borderId="0" xfId="31" applyFont="true" applyBorder="false" applyAlignment="true" applyProtection="false">
      <alignment horizontal="left" vertical="center" textRotation="0" wrapText="true" indent="0" shrinkToFit="false"/>
      <protection locked="true" hidden="false"/>
    </xf>
    <xf numFmtId="165" fontId="11" fillId="0" borderId="40" xfId="31" applyFont="true" applyBorder="true" applyAlignment="true" applyProtection="false">
      <alignment horizontal="left" vertical="center" textRotation="0" wrapText="true" indent="0" shrinkToFit="false"/>
      <protection locked="true" hidden="false"/>
    </xf>
    <xf numFmtId="165" fontId="11" fillId="0" borderId="11" xfId="73" applyFont="true" applyBorder="true" applyAlignment="true" applyProtection="false">
      <alignment horizontal="center" vertical="center" textRotation="0" wrapText="false" indent="0" shrinkToFit="false"/>
      <protection locked="true" hidden="false"/>
    </xf>
    <xf numFmtId="165" fontId="11" fillId="0" borderId="15" xfId="73" applyFont="true" applyBorder="true" applyAlignment="true" applyProtection="false">
      <alignment horizontal="left" vertical="center" textRotation="0" wrapText="true" indent="0" shrinkToFit="false"/>
      <protection locked="true" hidden="false"/>
    </xf>
    <xf numFmtId="165" fontId="15" fillId="0" borderId="10" xfId="73" applyFont="true" applyBorder="true" applyAlignment="true" applyProtection="false">
      <alignment horizontal="general" vertical="center" textRotation="0" wrapText="true" indent="0" shrinkToFit="false"/>
      <protection locked="true" hidden="false"/>
    </xf>
    <xf numFmtId="165" fontId="11" fillId="0" borderId="14" xfId="74" applyFont="true" applyBorder="true" applyAlignment="true" applyProtection="false">
      <alignment horizontal="center" vertical="center" textRotation="0" wrapText="false" indent="0" shrinkToFit="false"/>
      <protection locked="true" hidden="false"/>
    </xf>
    <xf numFmtId="165" fontId="15" fillId="0" borderId="13" xfId="45" applyFont="true" applyBorder="true" applyAlignment="true" applyProtection="false">
      <alignment horizontal="general" vertical="center" textRotation="0" wrapText="true" indent="0" shrinkToFit="false"/>
      <protection locked="true" hidden="false"/>
    </xf>
    <xf numFmtId="165" fontId="11" fillId="0" borderId="14" xfId="73" applyFont="true" applyBorder="true" applyAlignment="true" applyProtection="false">
      <alignment horizontal="center" vertical="center" textRotation="0" wrapText="false" indent="0" shrinkToFit="false"/>
      <protection locked="true" hidden="false"/>
    </xf>
    <xf numFmtId="165" fontId="11" fillId="0" borderId="22" xfId="73" applyFont="true" applyBorder="true" applyAlignment="true" applyProtection="false">
      <alignment horizontal="left" vertical="center" textRotation="0" wrapText="true" indent="0" shrinkToFit="false"/>
      <protection locked="true" hidden="false"/>
    </xf>
    <xf numFmtId="165" fontId="15" fillId="0" borderId="13" xfId="73" applyFont="true" applyBorder="true" applyAlignment="true" applyProtection="false">
      <alignment horizontal="general" vertical="center" textRotation="0" wrapText="true" indent="0" shrinkToFit="false"/>
      <protection locked="true" hidden="false"/>
    </xf>
    <xf numFmtId="165" fontId="9" fillId="0" borderId="0" xfId="31" applyFont="true" applyBorder="false" applyAlignment="true" applyProtection="false">
      <alignment horizontal="general" vertical="center" textRotation="0" wrapText="false" indent="0" shrinkToFit="false"/>
      <protection locked="true" hidden="false"/>
    </xf>
    <xf numFmtId="165" fontId="12" fillId="0" borderId="14" xfId="31" applyFont="true" applyBorder="true" applyAlignment="true" applyProtection="false">
      <alignment horizontal="center" vertical="center" textRotation="0" wrapText="false" indent="0" shrinkToFit="false"/>
      <protection locked="true" hidden="false"/>
    </xf>
    <xf numFmtId="165" fontId="10" fillId="0" borderId="19" xfId="31" applyFont="true" applyBorder="true" applyAlignment="true" applyProtection="false">
      <alignment horizontal="general" vertical="center" textRotation="0" wrapText="true" indent="0" shrinkToFit="false"/>
      <protection locked="true" hidden="false"/>
    </xf>
    <xf numFmtId="165" fontId="10" fillId="0" borderId="10" xfId="31" applyFont="true" applyBorder="true" applyAlignment="true" applyProtection="false">
      <alignment horizontal="center" vertical="center" textRotation="0" wrapText="true" indent="0" shrinkToFit="false"/>
      <protection locked="true" hidden="false"/>
    </xf>
    <xf numFmtId="165" fontId="10" fillId="0" borderId="31" xfId="31" applyFont="true" applyBorder="true" applyAlignment="true" applyProtection="false">
      <alignment horizontal="center" vertical="center" textRotation="0" wrapText="true" indent="0" shrinkToFit="false"/>
      <protection locked="true" hidden="false"/>
    </xf>
    <xf numFmtId="165" fontId="10" fillId="0" borderId="32" xfId="31" applyFont="true" applyBorder="true" applyAlignment="true" applyProtection="false">
      <alignment horizontal="center" vertical="center" textRotation="0" wrapText="true" indent="0" shrinkToFit="false"/>
      <protection locked="true" hidden="false"/>
    </xf>
    <xf numFmtId="165" fontId="12" fillId="0" borderId="15" xfId="45" applyFont="true" applyBorder="true" applyAlignment="true" applyProtection="false">
      <alignment horizontal="left" vertical="center" textRotation="0" wrapText="true" indent="0" shrinkToFit="false"/>
      <protection locked="true" hidden="false"/>
    </xf>
    <xf numFmtId="165" fontId="12" fillId="0" borderId="22" xfId="45" applyFont="true" applyBorder="true" applyAlignment="true" applyProtection="false">
      <alignment horizontal="left" vertical="center" textRotation="0" wrapText="true" indent="0" shrinkToFit="false"/>
      <protection locked="true" hidden="false"/>
    </xf>
    <xf numFmtId="165" fontId="11" fillId="0" borderId="17" xfId="73" applyFont="true" applyBorder="true" applyAlignment="true" applyProtection="false">
      <alignment horizontal="center" vertical="center" textRotation="0" wrapText="false" indent="0" shrinkToFit="false"/>
      <protection locked="true" hidden="false"/>
    </xf>
    <xf numFmtId="165" fontId="11" fillId="0" borderId="24" xfId="73" applyFont="true" applyBorder="true" applyAlignment="true" applyProtection="false">
      <alignment horizontal="left" vertical="center" textRotation="0" wrapText="true" indent="0" shrinkToFit="false"/>
      <protection locked="true" hidden="false"/>
    </xf>
    <xf numFmtId="165" fontId="11" fillId="0" borderId="18" xfId="73" applyFont="true" applyBorder="true" applyAlignment="true" applyProtection="false">
      <alignment horizontal="center" vertical="center" textRotation="0" wrapText="false" indent="0" shrinkToFit="false"/>
      <protection locked="true" hidden="false"/>
    </xf>
    <xf numFmtId="165" fontId="7" fillId="0" borderId="41" xfId="31" applyFont="true" applyBorder="true" applyAlignment="true" applyProtection="false">
      <alignment horizontal="general" vertical="center" textRotation="0" wrapText="true" indent="0" shrinkToFit="false"/>
      <protection locked="true" hidden="false"/>
    </xf>
    <xf numFmtId="165" fontId="10" fillId="0" borderId="19" xfId="57" applyFont="true" applyBorder="true" applyAlignment="true" applyProtection="false">
      <alignment horizontal="general" vertical="center" textRotation="0" wrapText="true" indent="0" shrinkToFit="false"/>
      <protection locked="true" hidden="false"/>
    </xf>
    <xf numFmtId="165" fontId="10" fillId="0" borderId="10" xfId="57" applyFont="true" applyBorder="true" applyAlignment="true" applyProtection="false">
      <alignment horizontal="center" vertical="center" textRotation="0" wrapText="true" indent="0" shrinkToFit="false"/>
      <protection locked="true" hidden="false"/>
    </xf>
    <xf numFmtId="165" fontId="10" fillId="0" borderId="15" xfId="57" applyFont="true" applyBorder="true" applyAlignment="true" applyProtection="false">
      <alignment horizontal="center" vertical="center" textRotation="0" wrapText="true" indent="0" shrinkToFit="false"/>
      <protection locked="true" hidden="false"/>
    </xf>
    <xf numFmtId="165" fontId="12" fillId="0" borderId="15" xfId="57" applyFont="true" applyBorder="true" applyAlignment="true" applyProtection="false">
      <alignment horizontal="left" vertical="center" textRotation="0" wrapText="true" indent="0" shrinkToFit="false"/>
      <protection locked="true" hidden="false"/>
    </xf>
    <xf numFmtId="165" fontId="16" fillId="0" borderId="10" xfId="69" applyFont="true" applyBorder="true" applyAlignment="true" applyProtection="false">
      <alignment horizontal="general" vertical="center" textRotation="0" wrapText="true" indent="0" shrinkToFit="false"/>
      <protection locked="true" hidden="false"/>
    </xf>
    <xf numFmtId="165" fontId="10" fillId="0" borderId="42" xfId="57" applyFont="true" applyBorder="true" applyAlignment="true" applyProtection="false">
      <alignment horizontal="center" vertical="center" textRotation="0" wrapText="true" indent="0" shrinkToFit="false"/>
      <protection locked="true" hidden="false"/>
    </xf>
    <xf numFmtId="165" fontId="10" fillId="0" borderId="43" xfId="57" applyFont="true" applyBorder="true" applyAlignment="true" applyProtection="false">
      <alignment horizontal="center" vertical="center" textRotation="0" wrapText="true" indent="0" shrinkToFit="false"/>
      <protection locked="true" hidden="false"/>
    </xf>
    <xf numFmtId="165" fontId="7" fillId="0" borderId="10" xfId="31" applyFont="true" applyBorder="true" applyAlignment="true" applyProtection="false">
      <alignment horizontal="center" vertical="center" textRotation="0" wrapText="false" indent="0" shrinkToFit="false"/>
      <protection locked="true" hidden="false"/>
    </xf>
    <xf numFmtId="165" fontId="12" fillId="0" borderId="15" xfId="57" applyFont="true" applyBorder="true" applyAlignment="true" applyProtection="false">
      <alignment horizontal="general" vertical="center" textRotation="0" wrapText="true" indent="0" shrinkToFit="false"/>
      <protection locked="true" hidden="false"/>
    </xf>
    <xf numFmtId="165" fontId="7" fillId="0" borderId="44" xfId="31" applyFont="true" applyBorder="true" applyAlignment="true" applyProtection="false">
      <alignment horizontal="general" vertical="center" textRotation="0" wrapText="true" indent="0" shrinkToFit="false"/>
      <protection locked="true" hidden="false"/>
    </xf>
    <xf numFmtId="165" fontId="15" fillId="3" borderId="10" xfId="31" applyFont="true" applyBorder="true" applyAlignment="true" applyProtection="false">
      <alignment horizontal="general" vertical="center" textRotation="0" wrapText="true" indent="0" shrinkToFit="false"/>
      <protection locked="true" hidden="false"/>
    </xf>
    <xf numFmtId="165" fontId="12" fillId="0" borderId="15" xfId="61" applyFont="true" applyBorder="true" applyAlignment="true" applyProtection="false">
      <alignment horizontal="left" vertical="center" textRotation="0" wrapText="true" indent="0" shrinkToFit="false"/>
      <protection locked="true" hidden="false"/>
    </xf>
    <xf numFmtId="165" fontId="16" fillId="0" borderId="13" xfId="61" applyFont="true" applyBorder="true" applyAlignment="true" applyProtection="false">
      <alignment horizontal="general" vertical="center" textRotation="0" wrapText="true" indent="0" shrinkToFit="false"/>
      <protection locked="true" hidden="false"/>
    </xf>
    <xf numFmtId="165" fontId="7" fillId="0" borderId="22" xfId="31" applyFont="true" applyBorder="true" applyAlignment="true" applyProtection="false">
      <alignment horizontal="general" vertical="center" textRotation="0" wrapText="true" indent="0" shrinkToFit="false"/>
      <protection locked="true" hidden="false"/>
    </xf>
    <xf numFmtId="165" fontId="7" fillId="0" borderId="15" xfId="71" applyFont="true" applyBorder="true" applyAlignment="true" applyProtection="false">
      <alignment horizontal="center" vertical="center" textRotation="0" wrapText="true" indent="0" shrinkToFit="false"/>
      <protection locked="true" hidden="false"/>
    </xf>
    <xf numFmtId="165" fontId="7" fillId="0" borderId="45" xfId="31" applyFont="true" applyBorder="true" applyAlignment="true" applyProtection="false">
      <alignment horizontal="center" vertical="center" textRotation="0" wrapText="false" indent="0" shrinkToFit="false"/>
      <protection locked="true" hidden="false"/>
    </xf>
    <xf numFmtId="165" fontId="11" fillId="0" borderId="17" xfId="71" applyFont="true" applyBorder="true" applyAlignment="true" applyProtection="false">
      <alignment horizontal="center" vertical="center" textRotation="0" wrapText="false" indent="0" shrinkToFit="false"/>
      <protection locked="true" hidden="false"/>
    </xf>
    <xf numFmtId="165" fontId="11" fillId="0" borderId="15" xfId="71" applyFont="true" applyBorder="true" applyAlignment="true" applyProtection="false">
      <alignment horizontal="left" vertical="center" textRotation="0" wrapText="true" indent="0" shrinkToFit="false"/>
      <protection locked="true" hidden="false"/>
    </xf>
    <xf numFmtId="165" fontId="15" fillId="0" borderId="10" xfId="71" applyFont="true" applyBorder="true" applyAlignment="true" applyProtection="false">
      <alignment horizontal="general" vertical="center" textRotation="0" wrapText="true" indent="0" shrinkToFit="false"/>
      <protection locked="true" hidden="false"/>
    </xf>
    <xf numFmtId="165" fontId="11" fillId="0" borderId="18" xfId="71" applyFont="true" applyBorder="true" applyAlignment="true" applyProtection="false">
      <alignment horizontal="center" vertical="center" textRotation="0" wrapText="false" indent="0" shrinkToFit="false"/>
      <protection locked="true" hidden="false"/>
    </xf>
    <xf numFmtId="165" fontId="15" fillId="0" borderId="13" xfId="71" applyFont="true" applyBorder="true" applyAlignment="true" applyProtection="false">
      <alignment horizontal="general" vertical="center" textRotation="0" wrapText="true" indent="0" shrinkToFit="false"/>
      <protection locked="true" hidden="false"/>
    </xf>
    <xf numFmtId="165" fontId="10" fillId="0" borderId="25" xfId="71" applyFont="true" applyBorder="true" applyAlignment="true" applyProtection="false">
      <alignment horizontal="general" vertical="center" textRotation="0" wrapText="true" indent="0" shrinkToFit="false"/>
      <protection locked="true" hidden="false"/>
    </xf>
    <xf numFmtId="168" fontId="7" fillId="0" borderId="45" xfId="75" applyFont="true" applyBorder="true" applyAlignment="true" applyProtection="true">
      <alignment horizontal="center" vertical="center" textRotation="0" wrapText="false" indent="0" shrinkToFit="false"/>
      <protection locked="true" hidden="false"/>
    </xf>
    <xf numFmtId="165" fontId="12" fillId="0" borderId="18" xfId="71" applyFont="true" applyBorder="true" applyAlignment="true" applyProtection="false">
      <alignment horizontal="center" vertical="center" textRotation="0" wrapText="false" indent="0" shrinkToFit="false"/>
      <protection locked="true" hidden="false"/>
    </xf>
    <xf numFmtId="165" fontId="12" fillId="0" borderId="22" xfId="71" applyFont="true" applyBorder="true" applyAlignment="true" applyProtection="false">
      <alignment horizontal="left" vertical="center" textRotation="0" wrapText="true" indent="0" shrinkToFit="false"/>
      <protection locked="true" hidden="false"/>
    </xf>
    <xf numFmtId="165" fontId="15" fillId="0" borderId="34" xfId="71" applyFont="true" applyBorder="true" applyAlignment="true" applyProtection="false">
      <alignment horizontal="general" vertical="center" textRotation="0" wrapText="true" indent="0" shrinkToFit="false"/>
      <protection locked="true" hidden="false"/>
    </xf>
    <xf numFmtId="165" fontId="12" fillId="0" borderId="18" xfId="45" applyFont="true" applyBorder="true" applyAlignment="true" applyProtection="false">
      <alignment horizontal="center" vertical="center" textRotation="0" wrapText="false" indent="0" shrinkToFit="false"/>
      <protection locked="true" hidden="false"/>
    </xf>
    <xf numFmtId="165" fontId="7" fillId="0" borderId="31" xfId="69" applyFont="true" applyBorder="true" applyAlignment="true" applyProtection="false">
      <alignment horizontal="general" vertical="center" textRotation="0" wrapText="false" indent="0" shrinkToFit="false"/>
      <protection locked="true" hidden="false"/>
    </xf>
    <xf numFmtId="165" fontId="10" fillId="0" borderId="44" xfId="57" applyFont="true" applyBorder="true" applyAlignment="true" applyProtection="false">
      <alignment horizontal="general" vertical="center" textRotation="0" wrapText="true" indent="0" shrinkToFit="false"/>
      <protection locked="true" hidden="false"/>
    </xf>
    <xf numFmtId="165" fontId="18" fillId="0" borderId="10" xfId="72" applyFont="true" applyBorder="true" applyAlignment="true" applyProtection="false">
      <alignment horizontal="general" vertical="center" textRotation="0" wrapText="true" indent="0" shrinkToFit="false"/>
      <protection locked="true" hidden="false"/>
    </xf>
    <xf numFmtId="165" fontId="7" fillId="0" borderId="21" xfId="69" applyFont="true" applyBorder="true" applyAlignment="true" applyProtection="false">
      <alignment horizontal="general" vertical="center" textRotation="0" wrapText="false" indent="0" shrinkToFit="false"/>
      <protection locked="true" hidden="false"/>
    </xf>
    <xf numFmtId="165" fontId="10" fillId="0" borderId="46" xfId="57" applyFont="true" applyBorder="true" applyAlignment="true" applyProtection="false">
      <alignment horizontal="general" vertical="center" textRotation="0" wrapText="true" indent="0" shrinkToFit="false"/>
      <protection locked="true" hidden="false"/>
    </xf>
    <xf numFmtId="165" fontId="10" fillId="0" borderId="13" xfId="57" applyFont="true" applyBorder="true" applyAlignment="true" applyProtection="false">
      <alignment horizontal="center" vertical="center" textRotation="0" wrapText="true" indent="0" shrinkToFit="false"/>
      <protection locked="true" hidden="false"/>
    </xf>
    <xf numFmtId="165" fontId="10" fillId="0" borderId="22" xfId="57" applyFont="true" applyBorder="true" applyAlignment="true" applyProtection="false">
      <alignment horizontal="center" vertical="center" textRotation="0" wrapText="true" indent="0" shrinkToFit="false"/>
      <protection locked="true" hidden="false"/>
    </xf>
    <xf numFmtId="165" fontId="18" fillId="0" borderId="13" xfId="72" applyFont="true" applyBorder="true" applyAlignment="true" applyProtection="false">
      <alignment horizontal="general" vertical="center" textRotation="0" wrapText="true" indent="0" shrinkToFit="false"/>
      <protection locked="true" hidden="false"/>
    </xf>
    <xf numFmtId="165" fontId="12" fillId="0" borderId="0" xfId="31" applyFont="true" applyBorder="false" applyAlignment="true" applyProtection="false">
      <alignment horizontal="center" vertical="center" textRotation="0" wrapText="false" indent="0" shrinkToFit="false"/>
      <protection locked="true" hidden="false"/>
    </xf>
    <xf numFmtId="165" fontId="12" fillId="0" borderId="0" xfId="31" applyFont="true" applyBorder="false" applyAlignment="true" applyProtection="false">
      <alignment horizontal="left" vertical="center" textRotation="0" wrapText="false" indent="0" shrinkToFit="false"/>
      <protection locked="true" hidden="false"/>
    </xf>
    <xf numFmtId="165" fontId="12" fillId="0" borderId="0" xfId="31" applyFont="true" applyBorder="false" applyAlignment="true" applyProtection="false">
      <alignment horizontal="general" vertical="center" textRotation="0" wrapText="true" indent="0" shrinkToFit="false"/>
      <protection locked="true" hidden="false"/>
    </xf>
    <xf numFmtId="165" fontId="12" fillId="0" borderId="0" xfId="69" applyFont="true" applyBorder="false" applyAlignment="true" applyProtection="false">
      <alignment horizontal="general" vertical="center" textRotation="0" wrapText="false" indent="0" shrinkToFit="false"/>
      <protection locked="true" hidden="false"/>
    </xf>
    <xf numFmtId="165" fontId="12" fillId="0" borderId="0" xfId="69" applyFont="true" applyBorder="false" applyAlignment="true" applyProtection="false">
      <alignment horizontal="center" vertical="center" textRotation="0" wrapText="false" indent="0" shrinkToFit="false"/>
      <protection locked="true" hidden="false"/>
    </xf>
    <xf numFmtId="165" fontId="12" fillId="0" borderId="0" xfId="69" applyFont="true" applyBorder="false" applyAlignment="true" applyProtection="false">
      <alignment horizontal="general" vertical="center" textRotation="0" wrapText="true" indent="0" shrinkToFit="false"/>
      <protection locked="true" hidden="false"/>
    </xf>
    <xf numFmtId="165" fontId="11" fillId="0" borderId="17" xfId="72" applyFont="true" applyBorder="true" applyAlignment="true" applyProtection="false">
      <alignment horizontal="center" vertical="center" textRotation="0" wrapText="false" indent="0" shrinkToFit="false"/>
      <protection locked="true" hidden="false"/>
    </xf>
    <xf numFmtId="165" fontId="7" fillId="0" borderId="31" xfId="72" applyFont="true" applyBorder="true" applyAlignment="true" applyProtection="false">
      <alignment horizontal="center" vertical="center" textRotation="0" wrapText="false" indent="0" shrinkToFit="false"/>
      <protection locked="true" hidden="false"/>
    </xf>
    <xf numFmtId="165" fontId="7" fillId="0" borderId="35" xfId="72" applyFont="true" applyBorder="true" applyAlignment="true" applyProtection="false">
      <alignment horizontal="center" vertical="center" textRotation="0" wrapText="false" indent="0" shrinkToFit="false"/>
      <protection locked="true" hidden="false"/>
    </xf>
    <xf numFmtId="165" fontId="15" fillId="0" borderId="15" xfId="31" applyFont="true" applyBorder="true" applyAlignment="true" applyProtection="false">
      <alignment horizontal="left" vertical="top" textRotation="0" wrapText="true" indent="0" shrinkToFit="false"/>
      <protection locked="true" hidden="false"/>
    </xf>
    <xf numFmtId="165" fontId="15" fillId="0" borderId="13" xfId="31" applyFont="true" applyBorder="true" applyAlignment="true" applyProtection="false">
      <alignment horizontal="left" vertical="center" textRotation="0" wrapText="true" indent="0" shrinkToFit="false"/>
      <protection locked="true" hidden="false"/>
    </xf>
    <xf numFmtId="165" fontId="7" fillId="0" borderId="19" xfId="31" applyFont="true" applyBorder="true" applyAlignment="true" applyProtection="false">
      <alignment horizontal="left" vertical="center" textRotation="0" wrapText="false" indent="0" shrinkToFit="false"/>
      <protection locked="true" hidden="false"/>
    </xf>
    <xf numFmtId="165" fontId="11" fillId="3" borderId="15" xfId="31" applyFont="true" applyBorder="true" applyAlignment="true" applyProtection="false">
      <alignment horizontal="left" vertical="center" textRotation="0" wrapText="true" indent="0" shrinkToFit="false"/>
      <protection locked="true" hidden="false"/>
    </xf>
    <xf numFmtId="165" fontId="10" fillId="0" borderId="10" xfId="71" applyFont="true" applyBorder="true" applyAlignment="true" applyProtection="false">
      <alignment horizontal="center" vertical="center" textRotation="0" wrapText="true" indent="0" shrinkToFit="false"/>
      <protection locked="true" hidden="false"/>
    </xf>
    <xf numFmtId="165" fontId="10" fillId="0" borderId="17" xfId="72" applyFont="true" applyBorder="true" applyAlignment="true" applyProtection="false">
      <alignment horizontal="center" vertical="center" textRotation="0" wrapText="false" indent="0" shrinkToFit="false"/>
      <protection locked="true" hidden="false"/>
    </xf>
    <xf numFmtId="165" fontId="10" fillId="0" borderId="15" xfId="72" applyFont="true" applyBorder="true" applyAlignment="true" applyProtection="false">
      <alignment horizontal="center" vertical="center" textRotation="0" wrapText="false" indent="0" shrinkToFit="false"/>
      <protection locked="true" hidden="false"/>
    </xf>
    <xf numFmtId="165" fontId="12" fillId="0" borderId="14" xfId="31" applyFont="true" applyBorder="true" applyAlignment="true" applyProtection="false">
      <alignment horizontal="left" vertical="center" textRotation="0" wrapText="false" indent="0" shrinkToFit="false"/>
      <protection locked="true" hidden="false"/>
    </xf>
    <xf numFmtId="165" fontId="12" fillId="0" borderId="14" xfId="71" applyFont="true" applyBorder="true" applyAlignment="true" applyProtection="false">
      <alignment horizontal="left" vertical="center" textRotation="0" wrapText="true" indent="0" shrinkToFit="false"/>
      <protection locked="true" hidden="false"/>
    </xf>
    <xf numFmtId="165" fontId="16" fillId="0" borderId="13" xfId="31" applyFont="true" applyBorder="true" applyAlignment="true" applyProtection="false">
      <alignment horizontal="general" vertical="center" textRotation="0" wrapText="true" indent="0" shrinkToFit="false"/>
      <protection locked="true" hidden="false"/>
    </xf>
    <xf numFmtId="165" fontId="10" fillId="0" borderId="10" xfId="72" applyFont="true" applyBorder="true" applyAlignment="true" applyProtection="false">
      <alignment horizontal="center" vertical="center" textRotation="0" wrapText="false" indent="0" shrinkToFit="false"/>
      <protection locked="true" hidden="false"/>
    </xf>
    <xf numFmtId="165" fontId="12" fillId="0" borderId="18" xfId="61" applyFont="true" applyBorder="true" applyAlignment="true" applyProtection="false">
      <alignment horizontal="center" vertical="center" textRotation="0" wrapText="false" indent="0" shrinkToFit="false"/>
      <protection locked="true" hidden="false"/>
    </xf>
    <xf numFmtId="165" fontId="12" fillId="0" borderId="18" xfId="69" applyFont="true" applyBorder="true" applyAlignment="true" applyProtection="false">
      <alignment horizontal="center" vertical="center" textRotation="0" wrapText="false" indent="0" shrinkToFit="false"/>
      <protection locked="true" hidden="false"/>
    </xf>
    <xf numFmtId="165" fontId="10" fillId="0" borderId="36" xfId="31" applyFont="true" applyBorder="true" applyAlignment="true" applyProtection="false">
      <alignment horizontal="general" vertical="center" textRotation="0" wrapText="true" indent="0" shrinkToFit="false"/>
      <protection locked="true" hidden="false"/>
    </xf>
    <xf numFmtId="165" fontId="12" fillId="0" borderId="15" xfId="73" applyFont="true" applyBorder="true" applyAlignment="true" applyProtection="false">
      <alignment horizontal="left" vertical="center" textRotation="0" wrapText="true" indent="0" shrinkToFit="false"/>
      <protection locked="true" hidden="false"/>
    </xf>
    <xf numFmtId="165" fontId="12" fillId="0" borderId="15" xfId="70" applyFont="true" applyBorder="true" applyAlignment="true" applyProtection="false">
      <alignment horizontal="left" vertical="center" textRotation="0" wrapText="true" indent="0" shrinkToFit="false"/>
      <protection locked="true" hidden="false"/>
    </xf>
    <xf numFmtId="165" fontId="16" fillId="0" borderId="13" xfId="45" applyFont="true" applyBorder="true" applyAlignment="true" applyProtection="false">
      <alignment horizontal="general" vertical="center" textRotation="0" wrapText="true" indent="0" shrinkToFit="false"/>
      <protection locked="true" hidden="false"/>
    </xf>
    <xf numFmtId="165" fontId="12" fillId="0" borderId="22" xfId="73" applyFont="true" applyBorder="true" applyAlignment="true" applyProtection="false">
      <alignment horizontal="left" vertical="center" textRotation="0" wrapText="true" indent="0" shrinkToFit="false"/>
      <protection locked="true" hidden="false"/>
    </xf>
    <xf numFmtId="165" fontId="16" fillId="0" borderId="13" xfId="73" applyFont="true" applyBorder="true" applyAlignment="true" applyProtection="false">
      <alignment horizontal="general" vertical="center" textRotation="0" wrapText="true" indent="0" shrinkToFit="false"/>
      <protection locked="true" hidden="false"/>
    </xf>
    <xf numFmtId="165" fontId="7" fillId="0" borderId="15" xfId="31" applyFont="true" applyBorder="true" applyAlignment="true" applyProtection="false">
      <alignment horizontal="left" vertical="center" textRotation="0" wrapText="false" indent="0" shrinkToFit="false"/>
      <protection locked="true" hidden="false"/>
    </xf>
    <xf numFmtId="165" fontId="7" fillId="0" borderId="23" xfId="72" applyFont="true" applyBorder="true" applyAlignment="true" applyProtection="false">
      <alignment horizontal="center" vertical="center" textRotation="0" wrapText="false" indent="0" shrinkToFit="false"/>
      <protection locked="true" hidden="false"/>
    </xf>
    <xf numFmtId="165" fontId="7" fillId="0" borderId="38" xfId="31" applyFont="true" applyBorder="true" applyAlignment="true" applyProtection="false">
      <alignment horizontal="left" vertical="center" textRotation="0" wrapText="true" indent="0" shrinkToFit="false"/>
      <protection locked="true" hidden="false"/>
    </xf>
    <xf numFmtId="165" fontId="11" fillId="3" borderId="22" xfId="61" applyFont="true" applyBorder="true" applyAlignment="true" applyProtection="false">
      <alignment horizontal="left" vertical="center" textRotation="0" wrapText="true" indent="0" shrinkToFit="false"/>
      <protection locked="true" hidden="false"/>
    </xf>
    <xf numFmtId="165" fontId="15" fillId="0" borderId="34" xfId="31" applyFont="true" applyBorder="true" applyAlignment="true" applyProtection="false">
      <alignment horizontal="left" vertical="center" textRotation="0" wrapText="true" indent="0" shrinkToFit="false"/>
      <protection locked="true" hidden="false"/>
    </xf>
    <xf numFmtId="165" fontId="11" fillId="0" borderId="11" xfId="31" applyFont="true" applyBorder="true" applyAlignment="true" applyProtection="false">
      <alignment horizontal="general" vertical="center" textRotation="0" wrapText="false" indent="0" shrinkToFit="false"/>
      <protection locked="true" hidden="false"/>
    </xf>
    <xf numFmtId="165" fontId="7" fillId="0" borderId="38" xfId="31" applyFont="true" applyBorder="true" applyAlignment="true" applyProtection="false">
      <alignment horizontal="general" vertical="center" textRotation="0" wrapText="true" indent="0" shrinkToFit="false"/>
      <protection locked="true" hidden="false"/>
    </xf>
    <xf numFmtId="165" fontId="7" fillId="0" borderId="47" xfId="31" applyFont="true" applyBorder="true" applyAlignment="true" applyProtection="false">
      <alignment horizontal="center" vertical="center" textRotation="0" wrapText="true" indent="0" shrinkToFit="false"/>
      <protection locked="true" hidden="false"/>
    </xf>
    <xf numFmtId="165" fontId="7" fillId="0" borderId="37" xfId="69" applyFont="true" applyBorder="true" applyAlignment="true" applyProtection="false">
      <alignment horizontal="general" vertical="center" textRotation="0" wrapText="false" indent="0" shrinkToFit="false"/>
      <protection locked="true" hidden="false"/>
    </xf>
    <xf numFmtId="165" fontId="7" fillId="0" borderId="48" xfId="69" applyFont="true" applyBorder="true" applyAlignment="true" applyProtection="false">
      <alignment horizontal="general" vertical="center" textRotation="0" wrapText="false" indent="0" shrinkToFit="false"/>
      <protection locked="true" hidden="false"/>
    </xf>
    <xf numFmtId="165" fontId="10" fillId="0" borderId="49" xfId="57" applyFont="true" applyBorder="true" applyAlignment="true" applyProtection="false">
      <alignment horizontal="general" vertical="center" textRotation="0" wrapText="true" indent="0" shrinkToFit="false"/>
      <protection locked="true" hidden="false"/>
    </xf>
    <xf numFmtId="165" fontId="10" fillId="0" borderId="50" xfId="57" applyFont="true" applyBorder="true" applyAlignment="true" applyProtection="false">
      <alignment horizontal="center" vertical="center" textRotation="0" wrapText="true" indent="0" shrinkToFit="false"/>
      <protection locked="true" hidden="false"/>
    </xf>
    <xf numFmtId="165" fontId="10" fillId="0" borderId="51" xfId="57" applyFont="true" applyBorder="true" applyAlignment="true" applyProtection="false">
      <alignment horizontal="center" vertical="center" textRotation="0" wrapText="true" indent="0" shrinkToFit="false"/>
      <protection locked="true" hidden="false"/>
    </xf>
    <xf numFmtId="165" fontId="7" fillId="0" borderId="50" xfId="72" applyFont="true" applyBorder="true" applyAlignment="true" applyProtection="false">
      <alignment horizontal="center" vertical="center" textRotation="0" wrapText="false" indent="0" shrinkToFit="false"/>
      <protection locked="true" hidden="false"/>
    </xf>
    <xf numFmtId="165" fontId="12" fillId="0" borderId="52" xfId="57" applyFont="true" applyBorder="true" applyAlignment="true" applyProtection="false">
      <alignment horizontal="center" vertical="center" textRotation="0" wrapText="false" indent="0" shrinkToFit="false"/>
      <protection locked="true" hidden="false"/>
    </xf>
    <xf numFmtId="165" fontId="12" fillId="0" borderId="51" xfId="57" applyFont="true" applyBorder="true" applyAlignment="true" applyProtection="false">
      <alignment horizontal="left" vertical="center" textRotation="0" wrapText="true" indent="0" shrinkToFit="false"/>
      <protection locked="true" hidden="false"/>
    </xf>
    <xf numFmtId="165" fontId="18" fillId="0" borderId="50" xfId="72" applyFont="true" applyBorder="true" applyAlignment="true" applyProtection="false">
      <alignment horizontal="general" vertical="center" textRotation="0" wrapText="true" indent="0" shrinkToFit="false"/>
      <protection locked="true" hidden="false"/>
    </xf>
    <xf numFmtId="165" fontId="7" fillId="0" borderId="0" xfId="69" applyFont="true" applyBorder="false" applyAlignment="true" applyProtection="false">
      <alignment horizontal="general" vertical="center" textRotation="0" wrapText="false" indent="0" shrinkToFit="false"/>
      <protection locked="true" hidden="false"/>
    </xf>
    <xf numFmtId="165" fontId="7" fillId="0" borderId="0" xfId="69" applyFont="true" applyBorder="false" applyAlignment="true" applyProtection="false">
      <alignment horizontal="center" vertical="center" textRotation="0" wrapText="false" indent="0" shrinkToFit="false"/>
      <protection locked="true" hidden="false"/>
    </xf>
    <xf numFmtId="165" fontId="7" fillId="0" borderId="0" xfId="69" applyFont="true" applyBorder="false" applyAlignment="true" applyProtection="false">
      <alignment horizontal="left" vertical="center" textRotation="0" wrapText="false" indent="0" shrinkToFit="false"/>
      <protection locked="true" hidden="false"/>
    </xf>
    <xf numFmtId="165" fontId="7" fillId="0" borderId="0" xfId="69" applyFont="true" applyBorder="false" applyAlignment="true" applyProtection="false">
      <alignment horizontal="general" vertical="center" textRotation="0" wrapText="true" indent="0" shrinkToFit="false"/>
      <protection locked="true" hidden="false"/>
    </xf>
    <xf numFmtId="165" fontId="8" fillId="0" borderId="0" xfId="69" applyFont="true" applyBorder="true" applyAlignment="true" applyProtection="false">
      <alignment horizontal="center" vertical="center" textRotation="0" wrapText="true" indent="0" shrinkToFit="false"/>
      <protection locked="true" hidden="false"/>
    </xf>
    <xf numFmtId="165" fontId="7" fillId="0" borderId="0" xfId="61" applyFont="true" applyBorder="false" applyAlignment="true" applyProtection="false">
      <alignment horizontal="general" vertical="center" textRotation="0" wrapText="false" indent="0" shrinkToFit="false"/>
      <protection locked="true" hidden="false"/>
    </xf>
    <xf numFmtId="165" fontId="7" fillId="0" borderId="0" xfId="71" applyFont="true" applyBorder="false" applyAlignment="true" applyProtection="false">
      <alignment horizontal="left" vertical="center" textRotation="0" wrapText="false" indent="0" shrinkToFit="false"/>
      <protection locked="true" hidden="false"/>
    </xf>
    <xf numFmtId="165" fontId="11" fillId="0" borderId="0" xfId="45" applyFont="true" applyBorder="false" applyAlignment="true" applyProtection="false">
      <alignment horizontal="general" vertical="center" textRotation="0" wrapText="false" indent="0" shrinkToFit="false"/>
      <protection locked="true" hidden="false"/>
    </xf>
    <xf numFmtId="165" fontId="7" fillId="2" borderId="1" xfId="72" applyFont="true" applyBorder="true" applyAlignment="true" applyProtection="false">
      <alignment horizontal="center" vertical="center" textRotation="0" wrapText="false" indent="0" shrinkToFit="false"/>
      <protection locked="true" hidden="false"/>
    </xf>
    <xf numFmtId="165" fontId="13" fillId="2" borderId="53" xfId="72" applyFont="true" applyBorder="true" applyAlignment="true" applyProtection="false">
      <alignment horizontal="center" vertical="center" textRotation="0" wrapText="true" indent="0" shrinkToFit="false"/>
      <protection locked="true" hidden="false"/>
    </xf>
    <xf numFmtId="165" fontId="7" fillId="2" borderId="1" xfId="72" applyFont="true" applyBorder="true" applyAlignment="true" applyProtection="false">
      <alignment horizontal="center" vertical="center" textRotation="0" wrapText="true" indent="0" shrinkToFit="false"/>
      <protection locked="true" hidden="false"/>
    </xf>
    <xf numFmtId="165" fontId="7" fillId="0" borderId="15" xfId="72" applyFont="true" applyBorder="true" applyAlignment="true" applyProtection="false">
      <alignment horizontal="center" vertical="center" textRotation="0" wrapText="false" indent="0" shrinkToFit="false"/>
      <protection locked="true" hidden="false"/>
    </xf>
    <xf numFmtId="165" fontId="7" fillId="0" borderId="22" xfId="72" applyFont="true" applyBorder="true" applyAlignment="true" applyProtection="false">
      <alignment horizontal="center" vertical="center" textRotation="0" wrapText="false" indent="0" shrinkToFit="false"/>
      <protection locked="true" hidden="false"/>
    </xf>
    <xf numFmtId="165" fontId="11" fillId="0" borderId="20" xfId="72" applyFont="true" applyBorder="true" applyAlignment="true" applyProtection="false">
      <alignment horizontal="center" vertical="center" textRotation="0" wrapText="false" indent="0" shrinkToFit="false"/>
      <protection locked="true" hidden="false"/>
    </xf>
    <xf numFmtId="165" fontId="11" fillId="0" borderId="0" xfId="72" applyFont="true" applyBorder="false" applyAlignment="true" applyProtection="false">
      <alignment horizontal="left" vertical="center" textRotation="0" wrapText="false" indent="0" shrinkToFit="false"/>
      <protection locked="true" hidden="false"/>
    </xf>
    <xf numFmtId="165" fontId="11" fillId="0" borderId="0" xfId="72" applyFont="true" applyBorder="false" applyAlignment="true" applyProtection="false">
      <alignment horizontal="general" vertical="center" textRotation="0" wrapText="false" indent="0" shrinkToFit="false"/>
      <protection locked="true" hidden="false"/>
    </xf>
    <xf numFmtId="165" fontId="15" fillId="0" borderId="0" xfId="72" applyFont="true" applyBorder="false" applyAlignment="true" applyProtection="false">
      <alignment horizontal="right" vertical="center" textRotation="0" wrapText="false" indent="0" shrinkToFit="false"/>
      <protection locked="true" hidden="false"/>
    </xf>
    <xf numFmtId="165" fontId="15" fillId="0" borderId="0" xfId="72" applyFont="true" applyBorder="false" applyAlignment="true" applyProtection="false">
      <alignment horizontal="general" vertical="center" textRotation="0" wrapText="false" indent="0" shrinkToFit="false"/>
      <protection locked="true" hidden="false"/>
    </xf>
    <xf numFmtId="165" fontId="7" fillId="0" borderId="15" xfId="69" applyFont="true" applyBorder="true" applyAlignment="true" applyProtection="false">
      <alignment horizontal="general" vertical="center" textRotation="0" wrapText="true" indent="0" shrinkToFit="false"/>
      <protection locked="true" hidden="false"/>
    </xf>
    <xf numFmtId="165" fontId="7" fillId="0" borderId="16" xfId="69" applyFont="true" applyBorder="true" applyAlignment="true" applyProtection="false">
      <alignment horizontal="center" vertical="center" textRotation="0" wrapText="true" indent="0" shrinkToFit="false"/>
      <protection locked="true" hidden="false"/>
    </xf>
    <xf numFmtId="165" fontId="11" fillId="0" borderId="16" xfId="45" applyFont="true" applyBorder="true" applyAlignment="true" applyProtection="false">
      <alignment horizontal="center" vertical="center" textRotation="0" wrapText="false" indent="0" shrinkToFit="false"/>
      <protection locked="true" hidden="false"/>
    </xf>
    <xf numFmtId="165" fontId="15" fillId="0" borderId="10" xfId="69" applyFont="true" applyBorder="true" applyAlignment="true" applyProtection="false">
      <alignment horizontal="left" vertical="center" textRotation="0" wrapText="true" indent="0" shrinkToFit="false"/>
      <protection locked="true" hidden="false"/>
    </xf>
    <xf numFmtId="165" fontId="7" fillId="0" borderId="21" xfId="69" applyFont="true" applyBorder="true" applyAlignment="true" applyProtection="false">
      <alignment horizontal="center" vertical="center" textRotation="0" wrapText="false" indent="0" shrinkToFit="false"/>
      <protection locked="true" hidden="false"/>
    </xf>
    <xf numFmtId="165" fontId="7" fillId="0" borderId="24" xfId="69" applyFont="true" applyBorder="true" applyAlignment="true" applyProtection="false">
      <alignment horizontal="left" vertical="center" textRotation="0" wrapText="true" indent="0" shrinkToFit="false"/>
      <protection locked="true" hidden="false"/>
    </xf>
    <xf numFmtId="165" fontId="7" fillId="0" borderId="26" xfId="69" applyFont="true" applyBorder="true" applyAlignment="true" applyProtection="false">
      <alignment horizontal="center" vertical="center" textRotation="0" wrapText="true" indent="0" shrinkToFit="false"/>
      <protection locked="true" hidden="false"/>
    </xf>
    <xf numFmtId="165" fontId="19" fillId="0" borderId="15" xfId="69" applyFont="true" applyBorder="true" applyAlignment="true" applyProtection="false">
      <alignment horizontal="center" vertical="center" textRotation="0" wrapText="false" indent="0" shrinkToFit="false"/>
      <protection locked="true" hidden="false"/>
    </xf>
    <xf numFmtId="165" fontId="11" fillId="0" borderId="17" xfId="45" applyFont="true" applyBorder="true" applyAlignment="true" applyProtection="false">
      <alignment horizontal="center" vertical="center" textRotation="0" wrapText="false" indent="0" shrinkToFit="false"/>
      <protection locked="true" hidden="false"/>
    </xf>
    <xf numFmtId="165" fontId="11" fillId="0" borderId="15" xfId="45" applyFont="true" applyBorder="true" applyAlignment="true" applyProtection="false">
      <alignment horizontal="left" vertical="center" textRotation="0" wrapText="true" indent="0" shrinkToFit="false"/>
      <protection locked="true" hidden="false"/>
    </xf>
    <xf numFmtId="165" fontId="11" fillId="0" borderId="22" xfId="69" applyFont="true" applyBorder="true" applyAlignment="true" applyProtection="false">
      <alignment horizontal="left" vertical="center" textRotation="0" wrapText="true" indent="0" shrinkToFit="false"/>
      <protection locked="true" hidden="false"/>
    </xf>
    <xf numFmtId="165" fontId="19" fillId="0" borderId="24" xfId="69" applyFont="true" applyBorder="true" applyAlignment="true" applyProtection="false">
      <alignment horizontal="center" vertical="center" textRotation="0" wrapText="false" indent="0" shrinkToFit="false"/>
      <protection locked="true" hidden="false"/>
    </xf>
    <xf numFmtId="165" fontId="11" fillId="0" borderId="54" xfId="69" applyFont="true" applyBorder="true" applyAlignment="true" applyProtection="false">
      <alignment horizontal="center" vertical="center" textRotation="0" wrapText="false" indent="0" shrinkToFit="false"/>
      <protection locked="true" hidden="false"/>
    </xf>
    <xf numFmtId="165" fontId="11" fillId="0" borderId="24" xfId="45" applyFont="true" applyBorder="true" applyAlignment="true" applyProtection="false">
      <alignment horizontal="left" vertical="center" textRotation="0" wrapText="true" indent="0" shrinkToFit="false"/>
      <protection locked="true" hidden="false"/>
    </xf>
    <xf numFmtId="165" fontId="7" fillId="0" borderId="19" xfId="69" applyFont="true" applyBorder="true" applyAlignment="true" applyProtection="false">
      <alignment horizontal="left" vertical="center" textRotation="0" wrapText="true" indent="0" shrinkToFit="false"/>
      <protection locked="true" hidden="false"/>
    </xf>
    <xf numFmtId="165" fontId="7" fillId="0" borderId="21" xfId="45" applyFont="true" applyBorder="true" applyAlignment="true" applyProtection="false">
      <alignment horizontal="general" vertical="center" textRotation="0" wrapText="false" indent="0" shrinkToFit="false"/>
      <protection locked="true" hidden="false"/>
    </xf>
    <xf numFmtId="165" fontId="7" fillId="0" borderId="14" xfId="45" applyFont="true" applyBorder="true" applyAlignment="true" applyProtection="false">
      <alignment horizontal="general" vertical="center" textRotation="0" wrapText="true" indent="0" shrinkToFit="false"/>
      <protection locked="true" hidden="false"/>
    </xf>
    <xf numFmtId="165" fontId="7" fillId="0" borderId="15" xfId="45" applyFont="true" applyBorder="true" applyAlignment="true" applyProtection="false">
      <alignment horizontal="center" vertical="center" textRotation="0" wrapText="true" indent="0" shrinkToFit="false"/>
      <protection locked="true" hidden="false"/>
    </xf>
    <xf numFmtId="165" fontId="11" fillId="0" borderId="18" xfId="45" applyFont="true" applyBorder="true" applyAlignment="true" applyProtection="false">
      <alignment horizontal="center" vertical="center" textRotation="0" wrapText="false" indent="0" shrinkToFit="false"/>
      <protection locked="true" hidden="false"/>
    </xf>
    <xf numFmtId="165" fontId="11" fillId="0" borderId="22" xfId="45" applyFont="true" applyBorder="true" applyAlignment="true" applyProtection="false">
      <alignment horizontal="left" vertical="center" textRotation="0" wrapText="true" indent="0" shrinkToFit="false"/>
      <protection locked="true" hidden="false"/>
    </xf>
    <xf numFmtId="165" fontId="7" fillId="0" borderId="0" xfId="45" applyFont="true" applyBorder="false" applyAlignment="true" applyProtection="false">
      <alignment horizontal="general" vertical="center" textRotation="0" wrapText="false" indent="0" shrinkToFit="false"/>
      <protection locked="true" hidden="false"/>
    </xf>
    <xf numFmtId="165" fontId="7" fillId="0" borderId="14" xfId="45" applyFont="true" applyBorder="true" applyAlignment="true" applyProtection="false">
      <alignment horizontal="center" vertical="center" textRotation="0" wrapText="true" indent="0" shrinkToFit="false"/>
      <protection locked="true" hidden="false"/>
    </xf>
    <xf numFmtId="165" fontId="10" fillId="0" borderId="16" xfId="69" applyFont="true" applyBorder="true" applyAlignment="true" applyProtection="false">
      <alignment horizontal="left" vertical="center" textRotation="0" wrapText="true" indent="0" shrinkToFit="false"/>
      <protection locked="true" hidden="false"/>
    </xf>
    <xf numFmtId="165" fontId="10" fillId="0" borderId="17" xfId="57" applyFont="true" applyBorder="true" applyAlignment="true" applyProtection="false">
      <alignment horizontal="center" vertical="center" textRotation="0" wrapText="true" indent="0" shrinkToFit="false"/>
      <protection locked="true" hidden="false"/>
    </xf>
    <xf numFmtId="165" fontId="7" fillId="0" borderId="19" xfId="45" applyFont="true" applyBorder="true" applyAlignment="true" applyProtection="false">
      <alignment horizontal="general" vertical="center" textRotation="0" wrapText="true" indent="0" shrinkToFit="false"/>
      <protection locked="true" hidden="false"/>
    </xf>
    <xf numFmtId="165" fontId="7" fillId="0" borderId="55" xfId="45" applyFont="true" applyBorder="true" applyAlignment="true" applyProtection="false">
      <alignment horizontal="center" vertical="center" textRotation="0" wrapText="true" indent="0" shrinkToFit="false"/>
      <protection locked="true" hidden="false"/>
    </xf>
    <xf numFmtId="165" fontId="11" fillId="0" borderId="15" xfId="45" applyFont="true" applyBorder="true" applyAlignment="true" applyProtection="false">
      <alignment horizontal="general" vertical="center" textRotation="0" wrapText="true" indent="0" shrinkToFit="false"/>
      <protection locked="true" hidden="false"/>
    </xf>
    <xf numFmtId="165" fontId="7" fillId="0" borderId="25" xfId="69" applyFont="true" applyBorder="true" applyAlignment="true" applyProtection="false">
      <alignment horizontal="general" vertical="center" textRotation="0" wrapText="true" indent="0" shrinkToFit="false"/>
      <protection locked="true" hidden="false"/>
    </xf>
    <xf numFmtId="165" fontId="7" fillId="0" borderId="55" xfId="69" applyFont="true" applyBorder="true" applyAlignment="true" applyProtection="false">
      <alignment horizontal="center" vertical="center" textRotation="0" wrapText="true" indent="0" shrinkToFit="false"/>
      <protection locked="true" hidden="false"/>
    </xf>
    <xf numFmtId="165" fontId="20" fillId="0" borderId="15" xfId="69" applyFont="true" applyBorder="true" applyAlignment="true" applyProtection="false">
      <alignment horizontal="center" vertical="center" textRotation="0" wrapText="false" indent="0" shrinkToFit="false"/>
      <protection locked="true" hidden="false"/>
    </xf>
    <xf numFmtId="165" fontId="12" fillId="0" borderId="17" xfId="45" applyFont="true" applyBorder="true" applyAlignment="true" applyProtection="false">
      <alignment horizontal="center" vertical="center" textRotation="0" wrapText="false" indent="0" shrinkToFit="false"/>
      <protection locked="true" hidden="false"/>
    </xf>
    <xf numFmtId="165" fontId="12" fillId="0" borderId="22" xfId="69" applyFont="true" applyBorder="true" applyAlignment="true" applyProtection="false">
      <alignment horizontal="left" vertical="center" textRotation="0" wrapText="true" indent="0" shrinkToFit="false"/>
      <protection locked="true" hidden="false"/>
    </xf>
    <xf numFmtId="165" fontId="7" fillId="0" borderId="40" xfId="69" applyFont="true" applyBorder="true" applyAlignment="true" applyProtection="false">
      <alignment horizontal="general" vertical="center" textRotation="0" wrapText="true" indent="0" shrinkToFit="false"/>
      <protection locked="true" hidden="false"/>
    </xf>
    <xf numFmtId="165" fontId="7" fillId="0" borderId="34" xfId="69" applyFont="true" applyBorder="true" applyAlignment="true" applyProtection="false">
      <alignment horizontal="center" vertical="center" textRotation="0" wrapText="true" indent="0" shrinkToFit="false"/>
      <protection locked="true" hidden="false"/>
    </xf>
    <xf numFmtId="165" fontId="11" fillId="3" borderId="15" xfId="69" applyFont="true" applyBorder="true" applyAlignment="true" applyProtection="false">
      <alignment horizontal="left" vertical="center" textRotation="0" wrapText="true" indent="0" shrinkToFit="false"/>
      <protection locked="true" hidden="false"/>
    </xf>
    <xf numFmtId="165" fontId="15" fillId="0" borderId="34" xfId="69" applyFont="true" applyBorder="true" applyAlignment="true" applyProtection="false">
      <alignment horizontal="general" vertical="center" textRotation="0" wrapText="true" indent="0" shrinkToFit="false"/>
      <protection locked="true" hidden="false"/>
    </xf>
    <xf numFmtId="165" fontId="7" fillId="0" borderId="19" xfId="69" applyFont="true" applyBorder="true" applyAlignment="true" applyProtection="false">
      <alignment horizontal="general" vertical="center" textRotation="0" wrapText="true" indent="0" shrinkToFit="false"/>
      <protection locked="true" hidden="false"/>
    </xf>
    <xf numFmtId="165" fontId="11" fillId="0" borderId="17" xfId="69" applyFont="true" applyBorder="true" applyAlignment="true" applyProtection="false">
      <alignment horizontal="center" vertical="center" textRotation="0" wrapText="false" indent="0" shrinkToFit="false"/>
      <protection locked="true" hidden="false"/>
    </xf>
    <xf numFmtId="165" fontId="11" fillId="3" borderId="22" xfId="45" applyFont="true" applyBorder="true" applyAlignment="true" applyProtection="false">
      <alignment horizontal="left" vertical="center" textRotation="0" wrapText="true" indent="0" shrinkToFit="false"/>
      <protection locked="true" hidden="false"/>
    </xf>
    <xf numFmtId="165" fontId="15" fillId="0" borderId="10" xfId="69" applyFont="true" applyBorder="true" applyAlignment="true" applyProtection="false">
      <alignment horizontal="general" vertical="center" textRotation="0" wrapText="true" indent="0" shrinkToFit="false"/>
      <protection locked="true" hidden="false"/>
    </xf>
    <xf numFmtId="165" fontId="7" fillId="0" borderId="10" xfId="69" applyFont="true" applyBorder="true" applyAlignment="true" applyProtection="false">
      <alignment horizontal="center" vertical="center" textRotation="0" wrapText="true" indent="0" shrinkToFit="false"/>
      <protection locked="true" hidden="false"/>
    </xf>
    <xf numFmtId="165" fontId="11" fillId="0" borderId="15" xfId="69" applyFont="true" applyBorder="true" applyAlignment="true" applyProtection="false">
      <alignment horizontal="left" vertical="center" textRotation="0" wrapText="true" indent="0" shrinkToFit="false"/>
      <protection locked="true" hidden="false"/>
    </xf>
    <xf numFmtId="165" fontId="12" fillId="0" borderId="15" xfId="69" applyFont="true" applyBorder="true" applyAlignment="true" applyProtection="false">
      <alignment horizontal="left" vertical="center" textRotation="0" wrapText="true" indent="0" shrinkToFit="false"/>
      <protection locked="true" hidden="false"/>
    </xf>
    <xf numFmtId="165" fontId="16" fillId="0" borderId="13" xfId="69" applyFont="true" applyBorder="true" applyAlignment="true" applyProtection="false">
      <alignment horizontal="general" vertical="center" textRotation="0" wrapText="true" indent="0" shrinkToFit="false"/>
      <protection locked="true" hidden="false"/>
    </xf>
    <xf numFmtId="165" fontId="7" fillId="0" borderId="13" xfId="69" applyFont="true" applyBorder="true" applyAlignment="true" applyProtection="false">
      <alignment horizontal="center" vertical="center" textRotation="0" wrapText="true" indent="0" shrinkToFit="false"/>
      <protection locked="true" hidden="false"/>
    </xf>
    <xf numFmtId="165" fontId="19" fillId="0" borderId="22" xfId="69" applyFont="true" applyBorder="true" applyAlignment="true" applyProtection="false">
      <alignment horizontal="center" vertical="center" textRotation="0" wrapText="false" indent="0" shrinkToFit="false"/>
      <protection locked="true" hidden="false"/>
    </xf>
    <xf numFmtId="165" fontId="7" fillId="0" borderId="21" xfId="57" applyFont="true" applyBorder="true" applyAlignment="true" applyProtection="false">
      <alignment horizontal="general" vertical="center" textRotation="0" wrapText="false" indent="0" shrinkToFit="false"/>
      <protection locked="true" hidden="false"/>
    </xf>
    <xf numFmtId="165" fontId="7" fillId="0" borderId="13" xfId="57" applyFont="true" applyBorder="true" applyAlignment="true" applyProtection="false">
      <alignment horizontal="center" vertical="center" textRotation="0" wrapText="true" indent="0" shrinkToFit="false"/>
      <protection locked="true" hidden="false"/>
    </xf>
    <xf numFmtId="165" fontId="7" fillId="0" borderId="22" xfId="57" applyFont="true" applyBorder="true" applyAlignment="true" applyProtection="false">
      <alignment horizontal="center" vertical="center" textRotation="0" wrapText="true" indent="0" shrinkToFit="false"/>
      <protection locked="true" hidden="false"/>
    </xf>
    <xf numFmtId="165" fontId="11" fillId="0" borderId="18" xfId="57" applyFont="true" applyBorder="true" applyAlignment="true" applyProtection="false">
      <alignment horizontal="center" vertical="center" textRotation="0" wrapText="false" indent="0" shrinkToFit="false"/>
      <protection locked="true" hidden="false"/>
    </xf>
    <xf numFmtId="165" fontId="15" fillId="0" borderId="13" xfId="57" applyFont="true" applyBorder="true" applyAlignment="true" applyProtection="false">
      <alignment horizontal="general" vertical="center" textRotation="0" wrapText="true" indent="0" shrinkToFit="false"/>
      <protection locked="true" hidden="false"/>
    </xf>
    <xf numFmtId="165" fontId="9" fillId="0" borderId="0" xfId="57" applyFont="true" applyBorder="false" applyAlignment="true" applyProtection="false">
      <alignment horizontal="general" vertical="center" textRotation="0" wrapText="false" indent="0" shrinkToFit="false"/>
      <protection locked="true" hidden="false"/>
    </xf>
    <xf numFmtId="165" fontId="7" fillId="0" borderId="10" xfId="45" applyFont="true" applyBorder="true" applyAlignment="true" applyProtection="false">
      <alignment horizontal="center" vertical="center" textRotation="0" wrapText="true" indent="0" shrinkToFit="false"/>
      <protection locked="true" hidden="false"/>
    </xf>
    <xf numFmtId="165" fontId="9" fillId="0" borderId="0" xfId="45" applyFont="true" applyBorder="false" applyAlignment="true" applyProtection="false">
      <alignment horizontal="general" vertical="center" textRotation="0" wrapText="false" indent="0" shrinkToFit="false"/>
      <protection locked="true" hidden="false"/>
    </xf>
    <xf numFmtId="165" fontId="10" fillId="0" borderId="25" xfId="69" applyFont="true" applyBorder="true" applyAlignment="true" applyProtection="false">
      <alignment horizontal="left" vertical="center" textRotation="0" wrapText="true" indent="0" shrinkToFit="false"/>
      <protection locked="true" hidden="false"/>
    </xf>
    <xf numFmtId="165" fontId="10" fillId="0" borderId="55" xfId="57" applyFont="true" applyBorder="true" applyAlignment="true" applyProtection="false">
      <alignment horizontal="center" vertical="center" textRotation="0" wrapText="true" indent="0" shrinkToFit="false"/>
      <protection locked="true" hidden="false"/>
    </xf>
    <xf numFmtId="165" fontId="17" fillId="0" borderId="13" xfId="45" applyFont="true" applyBorder="true" applyAlignment="true" applyProtection="false">
      <alignment horizontal="general" vertical="center" textRotation="0" wrapText="true" indent="0" shrinkToFit="false"/>
      <protection locked="true" hidden="false"/>
    </xf>
    <xf numFmtId="165" fontId="12" fillId="0" borderId="15" xfId="57" applyFont="true" applyBorder="true" applyAlignment="true" applyProtection="false">
      <alignment horizontal="left" vertical="center" textRotation="0" wrapText="false" indent="0" shrinkToFit="true"/>
      <protection locked="true" hidden="false"/>
    </xf>
    <xf numFmtId="165" fontId="7" fillId="0" borderId="40" xfId="45" applyFont="true" applyBorder="true" applyAlignment="true" applyProtection="false">
      <alignment horizontal="general" vertical="center" textRotation="0" wrapText="true" indent="0" shrinkToFit="false"/>
      <protection locked="true" hidden="false"/>
    </xf>
    <xf numFmtId="165" fontId="11" fillId="0" borderId="15" xfId="57" applyFont="true" applyBorder="true" applyAlignment="true" applyProtection="false">
      <alignment horizontal="left" vertical="center" textRotation="0" wrapText="true" indent="0" shrinkToFit="false"/>
      <protection locked="true" hidden="false"/>
    </xf>
    <xf numFmtId="165" fontId="15" fillId="3" borderId="10" xfId="45" applyFont="true" applyBorder="true" applyAlignment="true" applyProtection="false">
      <alignment horizontal="general" vertical="center" textRotation="0" wrapText="true" indent="0" shrinkToFit="false"/>
      <protection locked="true" hidden="false"/>
    </xf>
    <xf numFmtId="165" fontId="7" fillId="0" borderId="56" xfId="45" applyFont="true" applyBorder="true" applyAlignment="true" applyProtection="false">
      <alignment horizontal="general" vertical="center" textRotation="0" wrapText="true" indent="0" shrinkToFit="false"/>
      <protection locked="true" hidden="false"/>
    </xf>
    <xf numFmtId="165" fontId="7" fillId="0" borderId="13" xfId="45" applyFont="true" applyBorder="true" applyAlignment="true" applyProtection="false">
      <alignment horizontal="center" vertical="center" textRotation="0" wrapText="true" indent="0" shrinkToFit="false"/>
      <protection locked="true" hidden="false"/>
    </xf>
    <xf numFmtId="165" fontId="7" fillId="0" borderId="22" xfId="45" applyFont="true" applyBorder="true" applyAlignment="true" applyProtection="false">
      <alignment horizontal="center" vertical="center" textRotation="0" wrapText="true" indent="0" shrinkToFit="false"/>
      <protection locked="true" hidden="false"/>
    </xf>
    <xf numFmtId="165" fontId="7" fillId="0" borderId="57" xfId="45" applyFont="true" applyBorder="true" applyAlignment="true" applyProtection="false">
      <alignment horizontal="general" vertical="center" textRotation="0" wrapText="false" indent="0" shrinkToFit="false"/>
      <protection locked="true" hidden="false"/>
    </xf>
    <xf numFmtId="165" fontId="7" fillId="0" borderId="58" xfId="45" applyFont="true" applyBorder="true" applyAlignment="true" applyProtection="false">
      <alignment horizontal="center" vertical="center" textRotation="0" wrapText="true" indent="0" shrinkToFit="false"/>
      <protection locked="true" hidden="false"/>
    </xf>
    <xf numFmtId="165" fontId="7" fillId="0" borderId="50" xfId="45" applyFont="true" applyBorder="true" applyAlignment="true" applyProtection="false">
      <alignment horizontal="center" vertical="center" textRotation="0" wrapText="true" indent="0" shrinkToFit="false"/>
      <protection locked="true" hidden="false"/>
    </xf>
    <xf numFmtId="165" fontId="11" fillId="0" borderId="7" xfId="45" applyFont="true" applyBorder="true" applyAlignment="true" applyProtection="false">
      <alignment horizontal="center" vertical="center" textRotation="0" wrapText="false" indent="0" shrinkToFit="false"/>
      <protection locked="true" hidden="false"/>
    </xf>
    <xf numFmtId="165" fontId="11" fillId="0" borderId="9" xfId="45" applyFont="true" applyBorder="true" applyAlignment="true" applyProtection="false">
      <alignment horizontal="left" vertical="center" textRotation="0" wrapText="true" indent="0" shrinkToFit="false"/>
      <protection locked="true" hidden="false"/>
    </xf>
    <xf numFmtId="165" fontId="15" fillId="0" borderId="6" xfId="45" applyFont="true" applyBorder="true" applyAlignment="true" applyProtection="false">
      <alignment horizontal="general" vertical="center" textRotation="0" wrapText="true" indent="0" shrinkToFit="false"/>
      <protection locked="true" hidden="false"/>
    </xf>
    <xf numFmtId="165" fontId="9" fillId="0" borderId="0" xfId="69" applyFont="true" applyBorder="false" applyAlignment="true" applyProtection="false">
      <alignment horizontal="general" vertical="center" textRotation="0" wrapText="true" indent="0" shrinkToFit="false"/>
      <protection locked="true" hidden="false"/>
    </xf>
    <xf numFmtId="165" fontId="21" fillId="0" borderId="0" xfId="69" applyFont="true" applyBorder="true" applyAlignment="true" applyProtection="false">
      <alignment horizontal="center" vertical="center" textRotation="0" wrapText="true" indent="0" shrinkToFit="false"/>
      <protection locked="true" hidden="false"/>
    </xf>
    <xf numFmtId="165" fontId="11" fillId="0" borderId="0" xfId="61" applyFont="true" applyBorder="false" applyAlignment="true" applyProtection="false">
      <alignment horizontal="general" vertical="center" textRotation="0" wrapText="false" indent="0" shrinkToFit="false"/>
      <protection locked="true" hidden="false"/>
    </xf>
    <xf numFmtId="165" fontId="7" fillId="0" borderId="0" xfId="61" applyFont="true" applyBorder="false" applyAlignment="true" applyProtection="false">
      <alignment horizontal="left" vertical="center" textRotation="0" wrapText="false" indent="0" shrinkToFit="false"/>
      <protection locked="true" hidden="false"/>
    </xf>
    <xf numFmtId="165" fontId="7" fillId="0" borderId="0" xfId="61" applyFont="true" applyBorder="false" applyAlignment="true" applyProtection="false">
      <alignment horizontal="center" vertical="center" textRotation="0" wrapText="false" indent="0" shrinkToFit="false"/>
      <protection locked="true" hidden="false"/>
    </xf>
    <xf numFmtId="165" fontId="7" fillId="0" borderId="0" xfId="61" applyFont="true" applyBorder="false" applyAlignment="true" applyProtection="false">
      <alignment horizontal="general" vertical="center" textRotation="0" wrapText="true" indent="0" shrinkToFit="false"/>
      <protection locked="true" hidden="false"/>
    </xf>
    <xf numFmtId="165" fontId="9" fillId="0" borderId="0" xfId="72" applyFont="true" applyBorder="false" applyAlignment="true" applyProtection="false">
      <alignment horizontal="general" vertical="center" textRotation="0" wrapText="false" indent="0" shrinkToFit="false"/>
      <protection locked="true" hidden="false"/>
    </xf>
    <xf numFmtId="165" fontId="7" fillId="0" borderId="4" xfId="72" applyFont="true" applyBorder="true" applyAlignment="true" applyProtection="false">
      <alignment horizontal="center" vertical="center" textRotation="0" wrapText="false" indent="0" shrinkToFit="false"/>
      <protection locked="true" hidden="false"/>
    </xf>
    <xf numFmtId="165" fontId="7" fillId="0" borderId="12" xfId="72" applyFont="true" applyBorder="true" applyAlignment="true" applyProtection="false">
      <alignment horizontal="center" vertical="center" textRotation="0" wrapText="false" indent="0" shrinkToFit="false"/>
      <protection locked="true" hidden="false"/>
    </xf>
    <xf numFmtId="165" fontId="11" fillId="0" borderId="59" xfId="72" applyFont="true" applyBorder="true" applyAlignment="true" applyProtection="false">
      <alignment horizontal="center" vertical="center" textRotation="0" wrapText="false" indent="0" shrinkToFit="false"/>
      <protection locked="true" hidden="false"/>
    </xf>
    <xf numFmtId="165" fontId="7" fillId="3" borderId="16" xfId="72" applyFont="true" applyBorder="true" applyAlignment="true" applyProtection="false">
      <alignment horizontal="center" vertical="center" textRotation="0" wrapText="false" indent="0" shrinkToFit="false"/>
      <protection locked="true" hidden="false"/>
    </xf>
    <xf numFmtId="165" fontId="7" fillId="3" borderId="10" xfId="72" applyFont="true" applyBorder="true" applyAlignment="true" applyProtection="false">
      <alignment horizontal="center" vertical="center" textRotation="0" wrapText="false" indent="0" shrinkToFit="false"/>
      <protection locked="true" hidden="false"/>
    </xf>
    <xf numFmtId="165" fontId="11" fillId="3" borderId="20" xfId="72" applyFont="true" applyBorder="true" applyAlignment="true" applyProtection="false">
      <alignment horizontal="center" vertical="center" textRotation="0" wrapText="false" indent="0" shrinkToFit="false"/>
      <protection locked="true" hidden="false"/>
    </xf>
    <xf numFmtId="165" fontId="15" fillId="3" borderId="10" xfId="72" applyFont="true" applyBorder="true" applyAlignment="true" applyProtection="false">
      <alignment horizontal="left" vertical="center" textRotation="0" wrapText="true" indent="0" shrinkToFit="false"/>
      <protection locked="true" hidden="false"/>
    </xf>
    <xf numFmtId="165" fontId="7" fillId="0" borderId="44" xfId="69" applyFont="true" applyBorder="true" applyAlignment="true" applyProtection="false">
      <alignment horizontal="left" vertical="center" textRotation="0" wrapText="true" indent="0" shrinkToFit="false"/>
      <protection locked="true" hidden="false"/>
    </xf>
    <xf numFmtId="165" fontId="11" fillId="0" borderId="16" xfId="69" applyFont="true" applyBorder="true" applyAlignment="true" applyProtection="false">
      <alignment horizontal="center" vertical="center" textRotation="0" wrapText="false" indent="0" shrinkToFit="false"/>
      <protection locked="true" hidden="false"/>
    </xf>
    <xf numFmtId="165" fontId="7" fillId="0" borderId="14" xfId="69" applyFont="true" applyBorder="true" applyAlignment="true" applyProtection="false">
      <alignment horizontal="general" vertical="center" textRotation="0" wrapText="true" indent="0" shrinkToFit="false"/>
      <protection locked="true" hidden="false"/>
    </xf>
    <xf numFmtId="165" fontId="7" fillId="0" borderId="15" xfId="69" applyFont="true" applyBorder="true" applyAlignment="true" applyProtection="false">
      <alignment horizontal="center" vertical="center" textRotation="0" wrapText="true" indent="0" shrinkToFit="false"/>
      <protection locked="true" hidden="false"/>
    </xf>
    <xf numFmtId="165" fontId="11" fillId="0" borderId="17" xfId="57" applyFont="true" applyBorder="true" applyAlignment="true" applyProtection="false">
      <alignment horizontal="center" vertical="center" textRotation="0" wrapText="false" indent="0" shrinkToFit="false"/>
      <protection locked="true" hidden="false"/>
    </xf>
    <xf numFmtId="165" fontId="15" fillId="0" borderId="10" xfId="57" applyFont="true" applyBorder="true" applyAlignment="true" applyProtection="false">
      <alignment horizontal="general" vertical="center" textRotation="0" wrapText="true" indent="0" shrinkToFit="false"/>
      <protection locked="true" hidden="false"/>
    </xf>
    <xf numFmtId="165" fontId="11" fillId="0" borderId="18" xfId="69" applyFont="true" applyBorder="true" applyAlignment="true" applyProtection="false">
      <alignment horizontal="center" vertical="center" textRotation="0" wrapText="false" indent="0" shrinkToFit="false"/>
      <protection locked="true" hidden="false"/>
    </xf>
    <xf numFmtId="165" fontId="11" fillId="0" borderId="22" xfId="57" applyFont="true" applyBorder="true" applyAlignment="true" applyProtection="false">
      <alignment horizontal="left" vertical="center" textRotation="0" wrapText="true" indent="0" shrinkToFit="false"/>
      <protection locked="true" hidden="false"/>
    </xf>
    <xf numFmtId="165" fontId="7" fillId="0" borderId="16" xfId="69" applyFont="true" applyBorder="true" applyAlignment="true" applyProtection="false">
      <alignment horizontal="left" vertical="center" textRotation="0" wrapText="true" indent="0" shrinkToFit="false"/>
      <protection locked="true" hidden="false"/>
    </xf>
    <xf numFmtId="165" fontId="7" fillId="0" borderId="15" xfId="57" applyFont="true" applyBorder="true" applyAlignment="true" applyProtection="false">
      <alignment horizontal="center" vertical="center" textRotation="0" wrapText="true" indent="0" shrinkToFit="false"/>
      <protection locked="true" hidden="false"/>
    </xf>
    <xf numFmtId="165" fontId="7" fillId="0" borderId="17" xfId="57" applyFont="true" applyBorder="true" applyAlignment="true" applyProtection="false">
      <alignment horizontal="center" vertical="center" textRotation="0" wrapText="true" indent="0" shrinkToFit="false"/>
      <protection locked="true" hidden="false"/>
    </xf>
    <xf numFmtId="165" fontId="10" fillId="0" borderId="19" xfId="69" applyFont="true" applyBorder="true" applyAlignment="true" applyProtection="false">
      <alignment horizontal="left" vertical="center" textRotation="0" wrapText="true" indent="0" shrinkToFit="false"/>
      <protection locked="true" hidden="false"/>
    </xf>
    <xf numFmtId="165" fontId="10" fillId="0" borderId="22" xfId="69" applyFont="true" applyBorder="true" applyAlignment="true" applyProtection="false">
      <alignment horizontal="center" vertical="center" textRotation="0" wrapText="true" indent="0" shrinkToFit="false"/>
      <protection locked="true" hidden="false"/>
    </xf>
    <xf numFmtId="165" fontId="11" fillId="0" borderId="15" xfId="57" applyFont="true" applyBorder="true" applyAlignment="true" applyProtection="false">
      <alignment horizontal="general" vertical="center" textRotation="0" wrapText="true" indent="0" shrinkToFit="false"/>
      <protection locked="true" hidden="false"/>
    </xf>
    <xf numFmtId="165" fontId="15" fillId="0" borderId="13" xfId="69" applyFont="true" applyBorder="true" applyAlignment="true" applyProtection="false">
      <alignment horizontal="general" vertical="center" textRotation="0" wrapText="true" indent="0" shrinkToFit="false"/>
      <protection locked="true" hidden="false"/>
    </xf>
    <xf numFmtId="165" fontId="7" fillId="0" borderId="25" xfId="57" applyFont="true" applyBorder="true" applyAlignment="true" applyProtection="false">
      <alignment horizontal="general" vertical="center" textRotation="0" wrapText="true" indent="0" shrinkToFit="false"/>
      <protection locked="true" hidden="false"/>
    </xf>
    <xf numFmtId="165" fontId="7" fillId="0" borderId="60" xfId="69" applyFont="true" applyBorder="true" applyAlignment="true" applyProtection="false">
      <alignment horizontal="center" vertical="center" textRotation="0" wrapText="true" indent="0" shrinkToFit="false"/>
      <protection locked="true" hidden="false"/>
    </xf>
    <xf numFmtId="165" fontId="7" fillId="0" borderId="22" xfId="69" applyFont="true" applyBorder="true" applyAlignment="true" applyProtection="false">
      <alignment horizontal="center" vertical="center" textRotation="0" wrapText="true" indent="0" shrinkToFit="false"/>
      <protection locked="true" hidden="false"/>
    </xf>
    <xf numFmtId="165" fontId="7" fillId="0" borderId="37" xfId="74" applyFont="true" applyBorder="true" applyAlignment="true" applyProtection="false">
      <alignment horizontal="general" vertical="center" textRotation="0" wrapText="false" indent="0" shrinkToFit="false"/>
      <protection locked="true" hidden="false"/>
    </xf>
    <xf numFmtId="165" fontId="7" fillId="0" borderId="19" xfId="74" applyFont="true" applyBorder="true" applyAlignment="true" applyProtection="false">
      <alignment horizontal="general" vertical="center" textRotation="0" wrapText="true" indent="0" shrinkToFit="false"/>
      <protection locked="true" hidden="false"/>
    </xf>
    <xf numFmtId="165" fontId="7" fillId="0" borderId="10" xfId="57" applyFont="true" applyBorder="true" applyAlignment="true" applyProtection="false">
      <alignment horizontal="center" vertical="center" textRotation="0" wrapText="true" indent="0" shrinkToFit="false"/>
      <protection locked="true" hidden="false"/>
    </xf>
    <xf numFmtId="165" fontId="7" fillId="0" borderId="14" xfId="74" applyFont="true" applyBorder="true" applyAlignment="true" applyProtection="false">
      <alignment horizontal="center" vertical="center" textRotation="0" wrapText="false" indent="0" shrinkToFit="false"/>
      <protection locked="true" hidden="false"/>
    </xf>
    <xf numFmtId="165" fontId="7" fillId="0" borderId="15" xfId="74" applyFont="true" applyBorder="true" applyAlignment="true" applyProtection="false">
      <alignment horizontal="general" vertical="center" textRotation="0" wrapText="true" indent="0" shrinkToFit="false"/>
      <protection locked="true" hidden="false"/>
    </xf>
    <xf numFmtId="165" fontId="17" fillId="0" borderId="13" xfId="57" applyFont="true" applyBorder="true" applyAlignment="true" applyProtection="false">
      <alignment horizontal="general" vertical="center" textRotation="0" wrapText="true" indent="0" shrinkToFit="false"/>
      <protection locked="true" hidden="false"/>
    </xf>
    <xf numFmtId="165" fontId="7" fillId="0" borderId="0" xfId="74" applyFont="true" applyBorder="false" applyAlignment="true" applyProtection="false">
      <alignment horizontal="general" vertical="center" textRotation="0" wrapText="false" indent="0" shrinkToFit="false"/>
      <protection locked="true" hidden="false"/>
    </xf>
    <xf numFmtId="165" fontId="7" fillId="0" borderId="36" xfId="69" applyFont="true" applyBorder="true" applyAlignment="true" applyProtection="false">
      <alignment horizontal="left" vertical="center" textRotation="0" wrapText="true" indent="0" shrinkToFit="false"/>
      <protection locked="true" hidden="false"/>
    </xf>
    <xf numFmtId="165" fontId="7" fillId="0" borderId="44" xfId="57" applyFont="true" applyBorder="true" applyAlignment="true" applyProtection="false">
      <alignment horizontal="general" vertical="center" textRotation="0" wrapText="true" indent="0" shrinkToFit="false"/>
      <protection locked="true" hidden="false"/>
    </xf>
    <xf numFmtId="165" fontId="11" fillId="3" borderId="15" xfId="57" applyFont="true" applyBorder="true" applyAlignment="true" applyProtection="false">
      <alignment horizontal="left" vertical="center" textRotation="0" wrapText="true" indent="0" shrinkToFit="false"/>
      <protection locked="true" hidden="false"/>
    </xf>
    <xf numFmtId="165" fontId="7" fillId="0" borderId="19" xfId="57" applyFont="true" applyBorder="true" applyAlignment="true" applyProtection="false">
      <alignment horizontal="general" vertical="center" textRotation="0" wrapText="true" indent="0" shrinkToFit="false"/>
      <protection locked="true" hidden="false"/>
    </xf>
    <xf numFmtId="165" fontId="7" fillId="0" borderId="0" xfId="57" applyFont="true" applyBorder="false" applyAlignment="true" applyProtection="false">
      <alignment horizontal="general" vertical="center" textRotation="0" wrapText="false" indent="0" shrinkToFit="false"/>
      <protection locked="true" hidden="false"/>
    </xf>
    <xf numFmtId="165" fontId="7" fillId="0" borderId="10" xfId="72" applyFont="true" applyBorder="true" applyAlignment="true" applyProtection="false">
      <alignment horizontal="center" vertical="center" textRotation="0" wrapText="true" indent="0" shrinkToFit="false"/>
      <protection locked="true" hidden="false"/>
    </xf>
    <xf numFmtId="165" fontId="15" fillId="0" borderId="15" xfId="57" applyFont="true" applyBorder="true" applyAlignment="true" applyProtection="false">
      <alignment horizontal="general" vertical="center" textRotation="0" wrapText="true" indent="0" shrinkToFit="false"/>
      <protection locked="true" hidden="false"/>
    </xf>
    <xf numFmtId="165" fontId="7" fillId="0" borderId="16" xfId="57" applyFont="true" applyBorder="true" applyAlignment="true" applyProtection="false">
      <alignment horizontal="center" vertical="center" textRotation="0" wrapText="true" indent="0" shrinkToFit="false"/>
      <protection locked="true" hidden="false"/>
    </xf>
    <xf numFmtId="165" fontId="7" fillId="0" borderId="61" xfId="57" applyFont="true" applyBorder="true" applyAlignment="true" applyProtection="false">
      <alignment horizontal="general" vertical="center" textRotation="0" wrapText="true" indent="0" shrinkToFit="false"/>
      <protection locked="true" hidden="false"/>
    </xf>
    <xf numFmtId="165" fontId="15" fillId="3" borderId="10" xfId="57" applyFont="true" applyBorder="true" applyAlignment="true" applyProtection="false">
      <alignment horizontal="general" vertical="center" textRotation="0" wrapText="true" indent="0" shrinkToFit="false"/>
      <protection locked="true" hidden="false"/>
    </xf>
    <xf numFmtId="165" fontId="7" fillId="0" borderId="0" xfId="57" applyFont="true" applyBorder="false" applyAlignment="true" applyProtection="false">
      <alignment horizontal="center" vertical="center" textRotation="0" wrapText="true" indent="0" shrinkToFit="false"/>
      <protection locked="true" hidden="false"/>
    </xf>
    <xf numFmtId="165" fontId="11" fillId="0" borderId="54" xfId="57" applyFont="true" applyBorder="true" applyAlignment="true" applyProtection="false">
      <alignment horizontal="center" vertical="center" textRotation="0" wrapText="false" indent="0" shrinkToFit="false"/>
      <protection locked="true" hidden="false"/>
    </xf>
    <xf numFmtId="165" fontId="7" fillId="0" borderId="14" xfId="69" applyFont="true" applyBorder="true" applyAlignment="true" applyProtection="false">
      <alignment horizontal="left" vertical="center" textRotation="0" wrapText="true" indent="0" shrinkToFit="false"/>
      <protection locked="true" hidden="false"/>
    </xf>
    <xf numFmtId="165" fontId="7" fillId="0" borderId="0" xfId="69" applyFont="true" applyBorder="false" applyAlignment="true" applyProtection="false">
      <alignment horizontal="center" vertical="center" textRotation="0" wrapText="true" indent="0" shrinkToFit="false"/>
      <protection locked="true" hidden="false"/>
    </xf>
    <xf numFmtId="165" fontId="11" fillId="0" borderId="34" xfId="69" applyFont="true" applyBorder="true" applyAlignment="true" applyProtection="false">
      <alignment horizontal="left" vertical="center" textRotation="0" wrapText="false" indent="0" shrinkToFit="false"/>
      <protection locked="true" hidden="false"/>
    </xf>
    <xf numFmtId="165" fontId="15" fillId="0" borderId="34" xfId="69" applyFont="true" applyBorder="true" applyAlignment="true" applyProtection="false">
      <alignment horizontal="left" vertical="center" textRotation="0" wrapText="true" indent="0" shrinkToFit="false"/>
      <protection locked="true" hidden="false"/>
    </xf>
    <xf numFmtId="165" fontId="15" fillId="0" borderId="13" xfId="69" applyFont="true" applyBorder="true" applyAlignment="true" applyProtection="false">
      <alignment horizontal="left" vertical="center" textRotation="0" wrapText="true" indent="0" shrinkToFit="false"/>
      <protection locked="true" hidden="false"/>
    </xf>
    <xf numFmtId="165" fontId="11" fillId="0" borderId="23" xfId="69" applyFont="true" applyBorder="true" applyAlignment="true" applyProtection="false">
      <alignment horizontal="left" vertical="center" textRotation="0" wrapText="false" indent="0" shrinkToFit="false"/>
      <protection locked="true" hidden="false"/>
    </xf>
    <xf numFmtId="165" fontId="15" fillId="0" borderId="23" xfId="69" applyFont="true" applyBorder="true" applyAlignment="true" applyProtection="false">
      <alignment horizontal="left" vertical="center" textRotation="0" wrapText="true" indent="0" shrinkToFit="false"/>
      <protection locked="true" hidden="false"/>
    </xf>
    <xf numFmtId="165" fontId="7" fillId="0" borderId="14" xfId="69" applyFont="true" applyBorder="true" applyAlignment="true" applyProtection="false">
      <alignment horizontal="center" vertical="center" textRotation="0" wrapText="true" indent="0" shrinkToFit="false"/>
      <protection locked="true" hidden="false"/>
    </xf>
    <xf numFmtId="165" fontId="7" fillId="0" borderId="0" xfId="71" applyFont="true" applyBorder="false" applyAlignment="true" applyProtection="false">
      <alignment horizontal="general" vertical="center" textRotation="0" wrapText="false" indent="0" shrinkToFit="false"/>
      <protection locked="true" hidden="false"/>
    </xf>
    <xf numFmtId="165" fontId="7" fillId="0" borderId="0" xfId="71" applyFont="true" applyBorder="false" applyAlignment="true" applyProtection="false">
      <alignment horizontal="center" vertical="center" textRotation="0" wrapText="false" indent="0" shrinkToFit="false"/>
      <protection locked="true" hidden="false"/>
    </xf>
    <xf numFmtId="165" fontId="7" fillId="0" borderId="0" xfId="71" applyFont="true" applyBorder="false" applyAlignment="true" applyProtection="false">
      <alignment horizontal="general" vertical="center" textRotation="0" wrapText="true" indent="0" shrinkToFit="false"/>
      <protection locked="true" hidden="false"/>
    </xf>
    <xf numFmtId="165" fontId="8" fillId="0" borderId="0" xfId="71" applyFont="true" applyBorder="true" applyAlignment="true" applyProtection="false">
      <alignment horizontal="center" vertical="center" textRotation="0" wrapText="true" indent="0" shrinkToFit="false"/>
      <protection locked="true" hidden="false"/>
    </xf>
    <xf numFmtId="165" fontId="22" fillId="0" borderId="0" xfId="57" applyFont="true" applyBorder="false" applyAlignment="true" applyProtection="false">
      <alignment horizontal="general" vertical="center" textRotation="0" wrapText="false" indent="0" shrinkToFit="false"/>
      <protection locked="true" hidden="false"/>
    </xf>
    <xf numFmtId="165" fontId="22" fillId="0" borderId="0" xfId="69" applyFont="true" applyBorder="false" applyAlignment="true" applyProtection="false">
      <alignment horizontal="left" vertical="center" textRotation="0" wrapText="false" indent="0" shrinkToFit="false"/>
      <protection locked="true" hidden="false"/>
    </xf>
    <xf numFmtId="165" fontId="23" fillId="0" borderId="0" xfId="69" applyFont="true" applyBorder="false" applyAlignment="true" applyProtection="false">
      <alignment horizontal="general" vertical="center" textRotation="0" wrapText="false" indent="0" shrinkToFit="false"/>
      <protection locked="true" hidden="false"/>
    </xf>
    <xf numFmtId="165" fontId="23" fillId="0" borderId="0" xfId="69" applyFont="true" applyBorder="false" applyAlignment="true" applyProtection="false">
      <alignment horizontal="center" vertical="center" textRotation="0" wrapText="false" indent="0" shrinkToFit="false"/>
      <protection locked="true" hidden="false"/>
    </xf>
    <xf numFmtId="165" fontId="23" fillId="0" borderId="0" xfId="69" applyFont="true" applyBorder="false" applyAlignment="true" applyProtection="false">
      <alignment horizontal="left" vertical="center" textRotation="0" wrapText="false" indent="0" shrinkToFit="false"/>
      <protection locked="true" hidden="false"/>
    </xf>
    <xf numFmtId="165" fontId="23" fillId="0" borderId="0" xfId="69" applyFont="true" applyBorder="false" applyAlignment="true" applyProtection="false">
      <alignment horizontal="general" vertical="center" textRotation="0" wrapText="true" indent="0" shrinkToFit="false"/>
      <protection locked="true" hidden="false"/>
    </xf>
    <xf numFmtId="165" fontId="7" fillId="3" borderId="0" xfId="72" applyFont="true" applyBorder="false" applyAlignment="true" applyProtection="false">
      <alignment horizontal="general" vertical="center" textRotation="0" wrapText="false" indent="0" shrinkToFit="false"/>
      <protection locked="true" hidden="false"/>
    </xf>
    <xf numFmtId="165" fontId="10" fillId="0" borderId="0" xfId="72" applyFont="true" applyBorder="false" applyAlignment="true" applyProtection="false">
      <alignment horizontal="general" vertical="center" textRotation="0" wrapText="false" indent="0" shrinkToFit="false"/>
      <protection locked="true" hidden="false"/>
    </xf>
    <xf numFmtId="165" fontId="7" fillId="0" borderId="21" xfId="71" applyFont="true" applyBorder="true" applyAlignment="true" applyProtection="false">
      <alignment horizontal="center" vertical="center" textRotation="0" wrapText="false" indent="0" shrinkToFit="false"/>
      <protection locked="true" hidden="false"/>
    </xf>
    <xf numFmtId="165" fontId="7" fillId="0" borderId="15" xfId="71" applyFont="true" applyBorder="true" applyAlignment="true" applyProtection="false">
      <alignment horizontal="left" vertical="center" textRotation="0" wrapText="true" indent="0" shrinkToFit="false"/>
      <protection locked="true" hidden="false"/>
    </xf>
    <xf numFmtId="165" fontId="11" fillId="0" borderId="16" xfId="71" applyFont="true" applyBorder="true" applyAlignment="true" applyProtection="false">
      <alignment horizontal="center" vertical="center" textRotation="0" wrapText="false" indent="0" shrinkToFit="false"/>
      <protection locked="true" hidden="false"/>
    </xf>
    <xf numFmtId="165" fontId="7" fillId="0" borderId="21" xfId="71" applyFont="true" applyBorder="true" applyAlignment="true" applyProtection="false">
      <alignment horizontal="general" vertical="center" textRotation="0" wrapText="false" indent="0" shrinkToFit="false"/>
      <protection locked="true" hidden="false"/>
    </xf>
    <xf numFmtId="165" fontId="7" fillId="0" borderId="19" xfId="45" applyFont="true" applyBorder="true" applyAlignment="true" applyProtection="false">
      <alignment horizontal="left" vertical="center" textRotation="0" wrapText="true" indent="0" shrinkToFit="false"/>
      <protection locked="true" hidden="false"/>
    </xf>
    <xf numFmtId="165" fontId="7" fillId="0" borderId="16" xfId="45" applyFont="true" applyBorder="true" applyAlignment="true" applyProtection="false">
      <alignment horizontal="center" vertical="center" textRotation="0" wrapText="true" indent="0" shrinkToFit="false"/>
      <protection locked="true" hidden="false"/>
    </xf>
    <xf numFmtId="165" fontId="7" fillId="0" borderId="22" xfId="71" applyFont="true" applyBorder="true" applyAlignment="true" applyProtection="false">
      <alignment horizontal="left" vertical="center" textRotation="0" wrapText="true" indent="0" shrinkToFit="false"/>
      <protection locked="true" hidden="false"/>
    </xf>
    <xf numFmtId="165" fontId="11" fillId="0" borderId="20" xfId="71" applyFont="true" applyBorder="true" applyAlignment="true" applyProtection="false">
      <alignment horizontal="center" vertical="center" textRotation="0" wrapText="false" indent="0" shrinkToFit="false"/>
      <protection locked="true" hidden="false"/>
    </xf>
    <xf numFmtId="165" fontId="11" fillId="0" borderId="40" xfId="71" applyFont="true" applyBorder="true" applyAlignment="true" applyProtection="false">
      <alignment horizontal="left" vertical="center" textRotation="0" wrapText="true" indent="0" shrinkToFit="false"/>
      <protection locked="true" hidden="false"/>
    </xf>
    <xf numFmtId="165" fontId="7" fillId="0" borderId="19" xfId="71" applyFont="true" applyBorder="true" applyAlignment="true" applyProtection="false">
      <alignment horizontal="left" vertical="center" textRotation="0" wrapText="true" indent="0" shrinkToFit="false"/>
      <protection locked="true" hidden="false"/>
    </xf>
    <xf numFmtId="165" fontId="7" fillId="0" borderId="38" xfId="71" applyFont="true" applyBorder="true" applyAlignment="true" applyProtection="false">
      <alignment horizontal="left" vertical="center" textRotation="0" wrapText="true" indent="0" shrinkToFit="false"/>
      <protection locked="true" hidden="false"/>
    </xf>
    <xf numFmtId="165" fontId="10" fillId="0" borderId="15" xfId="71" applyFont="true" applyBorder="true" applyAlignment="true" applyProtection="false">
      <alignment horizontal="center" vertical="center" textRotation="0" wrapText="true" indent="0" shrinkToFit="false"/>
      <protection locked="true" hidden="false"/>
    </xf>
    <xf numFmtId="165" fontId="15" fillId="0" borderId="10" xfId="74" applyFont="true" applyBorder="true" applyAlignment="true" applyProtection="false">
      <alignment horizontal="general" vertical="center" textRotation="0" wrapText="true" indent="0" shrinkToFit="false"/>
      <protection locked="true" hidden="false"/>
    </xf>
    <xf numFmtId="165" fontId="7" fillId="0" borderId="25" xfId="71" applyFont="true" applyBorder="true" applyAlignment="true" applyProtection="false">
      <alignment horizontal="left" vertical="center" textRotation="0" wrapText="true" indent="0" shrinkToFit="false"/>
      <protection locked="true" hidden="false"/>
    </xf>
    <xf numFmtId="165" fontId="7" fillId="0" borderId="13" xfId="71" applyFont="true" applyBorder="true" applyAlignment="true" applyProtection="false">
      <alignment horizontal="center" vertical="center" textRotation="0" wrapText="true" indent="0" shrinkToFit="false"/>
      <protection locked="true" hidden="false"/>
    </xf>
    <xf numFmtId="165" fontId="7" fillId="0" borderId="62" xfId="71" applyFont="true" applyBorder="true" applyAlignment="true" applyProtection="false">
      <alignment horizontal="center" vertical="center" textRotation="0" wrapText="true" indent="0" shrinkToFit="false"/>
      <protection locked="true" hidden="false"/>
    </xf>
    <xf numFmtId="165" fontId="7" fillId="0" borderId="22" xfId="71" applyFont="true" applyBorder="true" applyAlignment="true" applyProtection="false">
      <alignment horizontal="center" vertical="center" textRotation="0" wrapText="true" indent="0" shrinkToFit="false"/>
      <protection locked="true" hidden="false"/>
    </xf>
    <xf numFmtId="165" fontId="15" fillId="0" borderId="10" xfId="45" applyFont="true" applyBorder="true" applyAlignment="true" applyProtection="false">
      <alignment horizontal="left" vertical="center" textRotation="0" wrapText="true" indent="0" shrinkToFit="false"/>
      <protection locked="true" hidden="false"/>
    </xf>
    <xf numFmtId="165" fontId="15" fillId="0" borderId="13" xfId="45" applyFont="true" applyBorder="true" applyAlignment="true" applyProtection="false">
      <alignment horizontal="left" vertical="center" textRotation="0" wrapText="true" indent="0" shrinkToFit="false"/>
      <protection locked="true" hidden="false"/>
    </xf>
    <xf numFmtId="165" fontId="10" fillId="0" borderId="21" xfId="71" applyFont="true" applyBorder="true" applyAlignment="true" applyProtection="false">
      <alignment horizontal="general" vertical="center" textRotation="0" wrapText="false" indent="0" shrinkToFit="false"/>
      <protection locked="true" hidden="false"/>
    </xf>
    <xf numFmtId="165" fontId="10" fillId="0" borderId="19" xfId="45" applyFont="true" applyBorder="true" applyAlignment="true" applyProtection="false">
      <alignment horizontal="left" vertical="center" textRotation="0" wrapText="true" indent="0" shrinkToFit="false"/>
      <protection locked="true" hidden="false"/>
    </xf>
    <xf numFmtId="165" fontId="10" fillId="0" borderId="13" xfId="71" applyFont="true" applyBorder="true" applyAlignment="true" applyProtection="false">
      <alignment horizontal="center" vertical="center" textRotation="0" wrapText="true" indent="0" shrinkToFit="false"/>
      <protection locked="true" hidden="false"/>
    </xf>
    <xf numFmtId="165" fontId="16" fillId="0" borderId="13" xfId="45" applyFont="true" applyBorder="true" applyAlignment="true" applyProtection="false">
      <alignment horizontal="left" vertical="center" textRotation="0" wrapText="true" indent="0" shrinkToFit="false"/>
      <protection locked="true" hidden="false"/>
    </xf>
    <xf numFmtId="165" fontId="10" fillId="0" borderId="0" xfId="71" applyFont="true" applyBorder="false" applyAlignment="true" applyProtection="false">
      <alignment horizontal="general" vertical="center" textRotation="0" wrapText="false" indent="0" shrinkToFit="false"/>
      <protection locked="true" hidden="false"/>
    </xf>
    <xf numFmtId="165" fontId="7" fillId="0" borderId="21" xfId="61" applyFont="true" applyBorder="true" applyAlignment="true" applyProtection="false">
      <alignment horizontal="general" vertical="center" textRotation="0" wrapText="false" indent="0" shrinkToFit="false"/>
      <protection locked="true" hidden="false"/>
    </xf>
    <xf numFmtId="165" fontId="7" fillId="0" borderId="25" xfId="61" applyFont="true" applyBorder="true" applyAlignment="true" applyProtection="false">
      <alignment horizontal="left" vertical="center" textRotation="0" wrapText="true" indent="0" shrinkToFit="false"/>
      <protection locked="true" hidden="false"/>
    </xf>
    <xf numFmtId="165" fontId="7" fillId="0" borderId="55" xfId="61" applyFont="true" applyBorder="true" applyAlignment="true" applyProtection="false">
      <alignment horizontal="center" vertical="center" textRotation="0" wrapText="true" indent="0" shrinkToFit="false"/>
      <protection locked="true" hidden="false"/>
    </xf>
    <xf numFmtId="165" fontId="7" fillId="0" borderId="10" xfId="61" applyFont="true" applyBorder="true" applyAlignment="true" applyProtection="false">
      <alignment horizontal="center" vertical="center" textRotation="0" wrapText="true" indent="0" shrinkToFit="false"/>
      <protection locked="true" hidden="false"/>
    </xf>
    <xf numFmtId="165" fontId="11" fillId="3" borderId="15" xfId="45" applyFont="true" applyBorder="true" applyAlignment="true" applyProtection="false">
      <alignment horizontal="left" vertical="center" textRotation="0" wrapText="true" indent="0" shrinkToFit="false"/>
      <protection locked="true" hidden="false"/>
    </xf>
    <xf numFmtId="165" fontId="10" fillId="0" borderId="25" xfId="71" applyFont="true" applyBorder="true" applyAlignment="true" applyProtection="false">
      <alignment horizontal="left" vertical="center" textRotation="0" wrapText="true" indent="0" shrinkToFit="false"/>
      <protection locked="true" hidden="false"/>
    </xf>
    <xf numFmtId="165" fontId="16" fillId="0" borderId="13" xfId="71" applyFont="true" applyBorder="true" applyAlignment="true" applyProtection="false">
      <alignment horizontal="general" vertical="center" textRotation="0" wrapText="true" indent="0" shrinkToFit="false"/>
      <protection locked="true" hidden="false"/>
    </xf>
    <xf numFmtId="165" fontId="10" fillId="0" borderId="19" xfId="57" applyFont="true" applyBorder="true" applyAlignment="true" applyProtection="false">
      <alignment horizontal="left" vertical="center" textRotation="0" wrapText="true" indent="0" shrinkToFit="false"/>
      <protection locked="true" hidden="false"/>
    </xf>
    <xf numFmtId="165" fontId="7" fillId="0" borderId="36" xfId="71" applyFont="true" applyBorder="true" applyAlignment="true" applyProtection="false">
      <alignment horizontal="left" vertical="center" textRotation="0" wrapText="true" indent="0" shrinkToFit="false"/>
      <protection locked="true" hidden="false"/>
    </xf>
    <xf numFmtId="165" fontId="10" fillId="0" borderId="46" xfId="57" applyFont="true" applyBorder="true" applyAlignment="true" applyProtection="false">
      <alignment horizontal="left" vertical="center" textRotation="0" wrapText="true" indent="0" shrinkToFit="false"/>
      <protection locked="true" hidden="false"/>
    </xf>
    <xf numFmtId="165" fontId="10" fillId="0" borderId="44" xfId="57" applyFont="true" applyBorder="true" applyAlignment="true" applyProtection="false">
      <alignment horizontal="left" vertical="center" textRotation="0" wrapText="true" indent="0" shrinkToFit="false"/>
      <protection locked="true" hidden="false"/>
    </xf>
    <xf numFmtId="165" fontId="10" fillId="0" borderId="49" xfId="57" applyFont="true" applyBorder="true" applyAlignment="true" applyProtection="false">
      <alignment horizontal="left" vertical="center" textRotation="0" wrapText="true" indent="0" shrinkToFit="false"/>
      <protection locked="true" hidden="false"/>
    </xf>
    <xf numFmtId="165" fontId="8" fillId="0" borderId="0" xfId="61" applyFont="true" applyBorder="true" applyAlignment="true" applyProtection="false">
      <alignment horizontal="center" vertical="center" textRotation="0" wrapText="true" indent="0" shrinkToFit="false"/>
      <protection locked="true" hidden="false"/>
    </xf>
    <xf numFmtId="165" fontId="24" fillId="2" borderId="53" xfId="72" applyFont="true" applyBorder="true" applyAlignment="true" applyProtection="false">
      <alignment horizontal="center" vertical="center" textRotation="0" wrapText="true" indent="0" shrinkToFit="false"/>
      <protection locked="true" hidden="false"/>
    </xf>
    <xf numFmtId="165" fontId="7" fillId="0" borderId="11" xfId="61" applyFont="true" applyBorder="true" applyAlignment="true" applyProtection="false">
      <alignment horizontal="general" vertical="center" textRotation="0" wrapText="true" indent="0" shrinkToFit="false"/>
      <protection locked="true" hidden="false"/>
    </xf>
    <xf numFmtId="165" fontId="7" fillId="0" borderId="16" xfId="61" applyFont="true" applyBorder="true" applyAlignment="true" applyProtection="false">
      <alignment horizontal="center" vertical="center" textRotation="0" wrapText="true" indent="0" shrinkToFit="false"/>
      <protection locked="true" hidden="false"/>
    </xf>
    <xf numFmtId="165" fontId="11" fillId="0" borderId="16" xfId="61" applyFont="true" applyBorder="true" applyAlignment="true" applyProtection="false">
      <alignment horizontal="center" vertical="center" textRotation="0" wrapText="false" indent="0" shrinkToFit="false"/>
      <protection locked="true" hidden="false"/>
    </xf>
    <xf numFmtId="165" fontId="15" fillId="0" borderId="10" xfId="61" applyFont="true" applyBorder="true" applyAlignment="true" applyProtection="false">
      <alignment horizontal="general" vertical="center" textRotation="0" wrapText="true" indent="0" shrinkToFit="false"/>
      <protection locked="true" hidden="false"/>
    </xf>
    <xf numFmtId="165" fontId="7" fillId="0" borderId="36" xfId="61" applyFont="true" applyBorder="true" applyAlignment="true" applyProtection="false">
      <alignment horizontal="left" vertical="center" textRotation="0" wrapText="true" indent="0" shrinkToFit="false"/>
      <protection locked="true" hidden="false"/>
    </xf>
    <xf numFmtId="165" fontId="7" fillId="0" borderId="15" xfId="61" applyFont="true" applyBorder="true" applyAlignment="true" applyProtection="false">
      <alignment horizontal="center" vertical="center" textRotation="0" wrapText="true" indent="0" shrinkToFit="false"/>
      <protection locked="true" hidden="false"/>
    </xf>
    <xf numFmtId="165" fontId="7" fillId="0" borderId="11" xfId="61" applyFont="true" applyBorder="true" applyAlignment="true" applyProtection="false">
      <alignment horizontal="center" vertical="center" textRotation="0" wrapText="true" indent="0" shrinkToFit="false"/>
      <protection locked="true" hidden="false"/>
    </xf>
    <xf numFmtId="165" fontId="11" fillId="0" borderId="17" xfId="61" applyFont="true" applyBorder="true" applyAlignment="true" applyProtection="false">
      <alignment horizontal="center" vertical="center" textRotation="0" wrapText="false" indent="0" shrinkToFit="false"/>
      <protection locked="true" hidden="false"/>
    </xf>
    <xf numFmtId="165" fontId="25" fillId="0" borderId="10" xfId="61" applyFont="true" applyBorder="true" applyAlignment="true" applyProtection="false">
      <alignment horizontal="general" vertical="center" textRotation="0" wrapText="true" indent="0" shrinkToFit="false"/>
      <protection locked="true" hidden="false"/>
    </xf>
    <xf numFmtId="165" fontId="7" fillId="0" borderId="14" xfId="61" applyFont="true" applyBorder="true" applyAlignment="true" applyProtection="false">
      <alignment horizontal="general" vertical="center" textRotation="0" wrapText="true" indent="0" shrinkToFit="false"/>
      <protection locked="true" hidden="false"/>
    </xf>
    <xf numFmtId="165" fontId="7" fillId="0" borderId="23" xfId="61" applyFont="true" applyBorder="true" applyAlignment="true" applyProtection="false">
      <alignment horizontal="center" vertical="center" textRotation="0" wrapText="true" indent="0" shrinkToFit="false"/>
      <protection locked="true" hidden="false"/>
    </xf>
    <xf numFmtId="165" fontId="7" fillId="0" borderId="14" xfId="61" applyFont="true" applyBorder="true" applyAlignment="true" applyProtection="false">
      <alignment horizontal="center" vertical="center" textRotation="0" wrapText="true" indent="0" shrinkToFit="false"/>
      <protection locked="true" hidden="false"/>
    </xf>
    <xf numFmtId="165" fontId="7" fillId="0" borderId="19" xfId="61" applyFont="true" applyBorder="true" applyAlignment="true" applyProtection="false">
      <alignment horizontal="left" vertical="center" textRotation="0" wrapText="true" indent="0" shrinkToFit="false"/>
      <protection locked="true" hidden="false"/>
    </xf>
    <xf numFmtId="165" fontId="7" fillId="0" borderId="19" xfId="61" applyFont="true" applyBorder="true" applyAlignment="true" applyProtection="false">
      <alignment horizontal="general" vertical="center" textRotation="0" wrapText="true" indent="0" shrinkToFit="false"/>
      <protection locked="true" hidden="false"/>
    </xf>
    <xf numFmtId="165" fontId="26" fillId="0" borderId="17" xfId="57" applyFont="true" applyBorder="true" applyAlignment="true" applyProtection="false">
      <alignment horizontal="center" vertical="center" textRotation="0" wrapText="false" indent="0" shrinkToFit="false"/>
      <protection locked="true" hidden="false"/>
    </xf>
    <xf numFmtId="165" fontId="7" fillId="0" borderId="36" xfId="61" applyFont="true" applyBorder="true" applyAlignment="true" applyProtection="false">
      <alignment horizontal="general" vertical="center" textRotation="0" wrapText="true" indent="0" shrinkToFit="false"/>
      <protection locked="true" hidden="false"/>
    </xf>
    <xf numFmtId="165" fontId="7" fillId="0" borderId="37" xfId="61" applyFont="true" applyBorder="true" applyAlignment="true" applyProtection="false">
      <alignment horizontal="general" vertical="center" textRotation="0" wrapText="false" indent="0" shrinkToFit="false"/>
      <protection locked="true" hidden="false"/>
    </xf>
    <xf numFmtId="165" fontId="7" fillId="0" borderId="0" xfId="61" applyFont="true" applyBorder="true" applyAlignment="true" applyProtection="false">
      <alignment horizontal="general" vertical="center" textRotation="0" wrapText="true" indent="0" shrinkToFit="false"/>
      <protection locked="true" hidden="false"/>
    </xf>
    <xf numFmtId="165" fontId="7" fillId="0" borderId="63" xfId="61" applyFont="true" applyBorder="true" applyAlignment="true" applyProtection="false">
      <alignment horizontal="center" vertical="center" textRotation="0" wrapText="false" indent="0" shrinkToFit="false"/>
      <protection locked="true" hidden="false"/>
    </xf>
    <xf numFmtId="165" fontId="7" fillId="0" borderId="22" xfId="61" applyFont="true" applyBorder="true" applyAlignment="true" applyProtection="false">
      <alignment horizontal="center" vertical="center" textRotation="0" wrapText="true" indent="0" shrinkToFit="false"/>
      <protection locked="true" hidden="false"/>
    </xf>
    <xf numFmtId="165" fontId="26" fillId="0" borderId="18" xfId="61" applyFont="true" applyBorder="true" applyAlignment="true" applyProtection="false">
      <alignment horizontal="center" vertical="center" textRotation="0" wrapText="false" indent="0" shrinkToFit="false"/>
      <protection locked="true" hidden="false"/>
    </xf>
    <xf numFmtId="165" fontId="7" fillId="0" borderId="25" xfId="61" applyFont="true" applyBorder="true" applyAlignment="true" applyProtection="false">
      <alignment horizontal="general" vertical="center" textRotation="0" wrapText="true" indent="0" shrinkToFit="false"/>
      <protection locked="true" hidden="false"/>
    </xf>
    <xf numFmtId="165" fontId="15" fillId="0" borderId="10" xfId="61" applyFont="true" applyBorder="true" applyAlignment="true" applyProtection="false">
      <alignment horizontal="left" vertical="center" textRotation="0" wrapText="true" indent="0" shrinkToFit="false"/>
      <protection locked="true" hidden="false"/>
    </xf>
    <xf numFmtId="165" fontId="7" fillId="0" borderId="13" xfId="61" applyFont="true" applyBorder="true" applyAlignment="true" applyProtection="false">
      <alignment horizontal="center" vertical="center" textRotation="0" wrapText="true" indent="0" shrinkToFit="false"/>
      <protection locked="true" hidden="false"/>
    </xf>
    <xf numFmtId="165" fontId="7" fillId="0" borderId="60" xfId="71" applyFont="true" applyBorder="true" applyAlignment="true" applyProtection="false">
      <alignment horizontal="center" vertical="center" textRotation="0" wrapText="true" indent="0" shrinkToFit="false"/>
      <protection locked="true" hidden="false"/>
    </xf>
    <xf numFmtId="165" fontId="7" fillId="0" borderId="21" xfId="74" applyFont="true" applyBorder="true" applyAlignment="true" applyProtection="false">
      <alignment horizontal="general" vertical="center" textRotation="0" wrapText="false" indent="0" shrinkToFit="false"/>
      <protection locked="true" hidden="false"/>
    </xf>
    <xf numFmtId="165" fontId="7" fillId="0" borderId="0" xfId="74" applyFont="true" applyBorder="false" applyAlignment="true" applyProtection="false">
      <alignment horizontal="center" vertical="center" textRotation="0" wrapText="false" indent="0" shrinkToFit="false"/>
      <protection locked="true" hidden="false"/>
    </xf>
    <xf numFmtId="165" fontId="17" fillId="0" borderId="13" xfId="61" applyFont="true" applyBorder="true" applyAlignment="true" applyProtection="false">
      <alignment horizontal="general" vertical="center" textRotation="0" wrapText="true" indent="0" shrinkToFit="false"/>
      <protection locked="true" hidden="false"/>
    </xf>
    <xf numFmtId="165" fontId="7" fillId="0" borderId="44" xfId="61" applyFont="true" applyBorder="true" applyAlignment="true" applyProtection="false">
      <alignment horizontal="general" vertical="center" textRotation="0" wrapText="true" indent="0" shrinkToFit="false"/>
      <protection locked="true" hidden="false"/>
    </xf>
    <xf numFmtId="165" fontId="11" fillId="3" borderId="15" xfId="61" applyFont="true" applyBorder="true" applyAlignment="true" applyProtection="false">
      <alignment horizontal="left" vertical="center" textRotation="0" wrapText="true" indent="0" shrinkToFit="false"/>
      <protection locked="true" hidden="false"/>
    </xf>
    <xf numFmtId="165" fontId="7" fillId="0" borderId="46" xfId="61" applyFont="true" applyBorder="true" applyAlignment="true" applyProtection="false">
      <alignment horizontal="left" vertical="center" textRotation="0" wrapText="true" indent="0" shrinkToFit="false"/>
      <protection locked="true" hidden="false"/>
    </xf>
    <xf numFmtId="165" fontId="7" fillId="0" borderId="18" xfId="61" applyFont="true" applyBorder="true" applyAlignment="true" applyProtection="false">
      <alignment horizontal="center" vertical="center" textRotation="0" wrapText="false" indent="0" shrinkToFit="false"/>
      <protection locked="true" hidden="false"/>
    </xf>
    <xf numFmtId="165" fontId="7" fillId="0" borderId="15" xfId="61" applyFont="true" applyBorder="true" applyAlignment="true" applyProtection="false">
      <alignment horizontal="left" vertical="center" textRotation="0" wrapText="true" indent="0" shrinkToFit="false"/>
      <protection locked="true" hidden="false"/>
    </xf>
    <xf numFmtId="165" fontId="7" fillId="0" borderId="41" xfId="61" applyFont="true" applyBorder="true" applyAlignment="true" applyProtection="false">
      <alignment horizontal="general" vertical="center" textRotation="0" wrapText="true" indent="0" shrinkToFit="false"/>
      <protection locked="true" hidden="false"/>
    </xf>
    <xf numFmtId="165" fontId="7" fillId="0" borderId="55" xfId="71" applyFont="true" applyBorder="true" applyAlignment="true" applyProtection="false">
      <alignment horizontal="center" vertical="center" textRotation="0" wrapText="true" indent="0" shrinkToFit="false"/>
      <protection locked="true" hidden="false"/>
    </xf>
    <xf numFmtId="165" fontId="15" fillId="3" borderId="10" xfId="61" applyFont="true" applyBorder="true" applyAlignment="true" applyProtection="false">
      <alignment horizontal="general" vertical="center" textRotation="0" wrapText="true" indent="0" shrinkToFit="false"/>
      <protection locked="true" hidden="false"/>
    </xf>
    <xf numFmtId="165" fontId="7" fillId="0" borderId="0" xfId="62" applyFont="true" applyBorder="false" applyAlignment="true" applyProtection="false">
      <alignment horizontal="general" vertical="center" textRotation="0" wrapText="false" indent="0" shrinkToFit="false"/>
      <protection locked="true" hidden="false"/>
    </xf>
    <xf numFmtId="165" fontId="7" fillId="0" borderId="0" xfId="62" applyFont="true" applyBorder="false" applyAlignment="true" applyProtection="false">
      <alignment horizontal="center" vertical="center" textRotation="0" wrapText="false" indent="0" shrinkToFit="false"/>
      <protection locked="true" hidden="false"/>
    </xf>
    <xf numFmtId="165" fontId="7" fillId="0" borderId="0" xfId="62" applyFont="true" applyBorder="false" applyAlignment="true" applyProtection="false">
      <alignment horizontal="left" vertical="center" textRotation="0" wrapText="false" indent="0" shrinkToFit="false"/>
      <protection locked="true" hidden="false"/>
    </xf>
    <xf numFmtId="165" fontId="7" fillId="0" borderId="0" xfId="62" applyFont="true" applyBorder="false" applyAlignment="true" applyProtection="false">
      <alignment horizontal="general" vertical="center" textRotation="0" wrapText="true" indent="0" shrinkToFit="false"/>
      <protection locked="true" hidden="false"/>
    </xf>
    <xf numFmtId="165" fontId="8" fillId="0" borderId="0" xfId="62" applyFont="true" applyBorder="true" applyAlignment="true" applyProtection="false">
      <alignment horizontal="center" vertical="center" textRotation="0" wrapText="true" indent="0" shrinkToFit="false"/>
      <protection locked="true" hidden="false"/>
    </xf>
    <xf numFmtId="165" fontId="11" fillId="0" borderId="0" xfId="62" applyFont="true" applyBorder="false" applyAlignment="true" applyProtection="false">
      <alignment horizontal="general" vertical="center" textRotation="0" wrapText="false" indent="0" shrinkToFit="false"/>
      <protection locked="true" hidden="false"/>
    </xf>
    <xf numFmtId="165" fontId="7" fillId="0" borderId="21" xfId="62" applyFont="true" applyBorder="true" applyAlignment="true" applyProtection="false">
      <alignment horizontal="general" vertical="center" textRotation="0" wrapText="false" indent="0" shrinkToFit="false"/>
      <protection locked="true" hidden="false"/>
    </xf>
    <xf numFmtId="165" fontId="7" fillId="0" borderId="11" xfId="62" applyFont="true" applyBorder="true" applyAlignment="true" applyProtection="false">
      <alignment horizontal="general" vertical="center" textRotation="0" wrapText="true" indent="0" shrinkToFit="false"/>
      <protection locked="true" hidden="false"/>
    </xf>
    <xf numFmtId="165" fontId="7" fillId="0" borderId="16" xfId="62" applyFont="true" applyBorder="true" applyAlignment="true" applyProtection="false">
      <alignment horizontal="center" vertical="center" textRotation="0" wrapText="true" indent="0" shrinkToFit="false"/>
      <protection locked="true" hidden="false"/>
    </xf>
    <xf numFmtId="165" fontId="11" fillId="0" borderId="16" xfId="62" applyFont="true" applyBorder="true" applyAlignment="true" applyProtection="false">
      <alignment horizontal="center" vertical="center" textRotation="0" wrapText="false" indent="0" shrinkToFit="false"/>
      <protection locked="true" hidden="false"/>
    </xf>
    <xf numFmtId="165" fontId="15" fillId="0" borderId="10" xfId="62" applyFont="true" applyBorder="true" applyAlignment="true" applyProtection="false">
      <alignment horizontal="general" vertical="center" textRotation="0" wrapText="true" indent="0" shrinkToFit="false"/>
      <protection locked="true" hidden="false"/>
    </xf>
    <xf numFmtId="165" fontId="7" fillId="0" borderId="36" xfId="62" applyFont="true" applyBorder="true" applyAlignment="true" applyProtection="false">
      <alignment horizontal="left" vertical="center" textRotation="0" wrapText="true" indent="0" shrinkToFit="false"/>
      <protection locked="true" hidden="false"/>
    </xf>
    <xf numFmtId="165" fontId="7" fillId="0" borderId="15" xfId="62" applyFont="true" applyBorder="true" applyAlignment="true" applyProtection="false">
      <alignment horizontal="center" vertical="center" textRotation="0" wrapText="true" indent="0" shrinkToFit="false"/>
      <protection locked="true" hidden="false"/>
    </xf>
    <xf numFmtId="165" fontId="11" fillId="0" borderId="18" xfId="62" applyFont="true" applyBorder="true" applyAlignment="true" applyProtection="false">
      <alignment horizontal="center" vertical="center" textRotation="0" wrapText="false" indent="0" shrinkToFit="false"/>
      <protection locked="true" hidden="false"/>
    </xf>
    <xf numFmtId="165" fontId="11" fillId="0" borderId="22" xfId="62" applyFont="true" applyBorder="true" applyAlignment="true" applyProtection="false">
      <alignment horizontal="left" vertical="center" textRotation="0" wrapText="true" indent="0" shrinkToFit="false"/>
      <protection locked="true" hidden="false"/>
    </xf>
    <xf numFmtId="165" fontId="15" fillId="0" borderId="13" xfId="62" applyFont="true" applyBorder="true" applyAlignment="true" applyProtection="false">
      <alignment horizontal="general" vertical="center" textRotation="0" wrapText="true" indent="0" shrinkToFit="false"/>
      <protection locked="true" hidden="false"/>
    </xf>
    <xf numFmtId="165" fontId="7" fillId="0" borderId="11" xfId="62" applyFont="true" applyBorder="true" applyAlignment="true" applyProtection="false">
      <alignment horizontal="center" vertical="center" textRotation="0" wrapText="true" indent="0" shrinkToFit="false"/>
      <protection locked="true" hidden="false"/>
    </xf>
    <xf numFmtId="165" fontId="11" fillId="0" borderId="17" xfId="62" applyFont="true" applyBorder="true" applyAlignment="true" applyProtection="false">
      <alignment horizontal="center" vertical="center" textRotation="0" wrapText="false" indent="0" shrinkToFit="false"/>
      <protection locked="true" hidden="false"/>
    </xf>
    <xf numFmtId="165" fontId="11" fillId="0" borderId="15" xfId="62" applyFont="true" applyBorder="true" applyAlignment="true" applyProtection="false">
      <alignment horizontal="left" vertical="center" textRotation="0" wrapText="true" indent="0" shrinkToFit="false"/>
      <protection locked="true" hidden="false"/>
    </xf>
    <xf numFmtId="165" fontId="25" fillId="0" borderId="10" xfId="62" applyFont="true" applyBorder="true" applyAlignment="true" applyProtection="false">
      <alignment horizontal="general" vertical="center" textRotation="0" wrapText="true" indent="0" shrinkToFit="false"/>
      <protection locked="true" hidden="false"/>
    </xf>
    <xf numFmtId="165" fontId="7" fillId="0" borderId="14" xfId="62" applyFont="true" applyBorder="true" applyAlignment="true" applyProtection="false">
      <alignment horizontal="general" vertical="center" textRotation="0" wrapText="true" indent="0" shrinkToFit="false"/>
      <protection locked="true" hidden="false"/>
    </xf>
    <xf numFmtId="165" fontId="7" fillId="0" borderId="23" xfId="62" applyFont="true" applyBorder="true" applyAlignment="true" applyProtection="false">
      <alignment horizontal="center" vertical="center" textRotation="0" wrapText="true" indent="0" shrinkToFit="false"/>
      <protection locked="true" hidden="false"/>
    </xf>
    <xf numFmtId="165" fontId="7" fillId="0" borderId="14" xfId="62" applyFont="true" applyBorder="true" applyAlignment="true" applyProtection="false">
      <alignment horizontal="center" vertical="center" textRotation="0" wrapText="true" indent="0" shrinkToFit="false"/>
      <protection locked="true" hidden="false"/>
    </xf>
    <xf numFmtId="165" fontId="7" fillId="0" borderId="19" xfId="62" applyFont="true" applyBorder="true" applyAlignment="true" applyProtection="false">
      <alignment horizontal="left" vertical="center" textRotation="0" wrapText="true" indent="0" shrinkToFit="false"/>
      <protection locked="true" hidden="false"/>
    </xf>
    <xf numFmtId="165" fontId="7" fillId="0" borderId="19" xfId="62" applyFont="true" applyBorder="true" applyAlignment="true" applyProtection="false">
      <alignment horizontal="general" vertical="center" textRotation="0" wrapText="true" indent="0" shrinkToFit="false"/>
      <protection locked="true" hidden="false"/>
    </xf>
    <xf numFmtId="165" fontId="11" fillId="0" borderId="15" xfId="62" applyFont="true" applyBorder="true" applyAlignment="true" applyProtection="false">
      <alignment horizontal="general" vertical="center" textRotation="0" wrapText="true" indent="0" shrinkToFit="false"/>
      <protection locked="true" hidden="false"/>
    </xf>
    <xf numFmtId="165" fontId="10" fillId="0" borderId="17" xfId="59" applyFont="true" applyBorder="true" applyAlignment="true" applyProtection="false">
      <alignment horizontal="center" vertical="center" textRotation="0" wrapText="true" indent="0" shrinkToFit="false"/>
      <protection locked="true" hidden="false"/>
    </xf>
    <xf numFmtId="165" fontId="26" fillId="0" borderId="17" xfId="59" applyFont="true" applyBorder="true" applyAlignment="true" applyProtection="false">
      <alignment horizontal="center" vertical="center" textRotation="0" wrapText="false" indent="0" shrinkToFit="false"/>
      <protection locked="true" hidden="false"/>
    </xf>
    <xf numFmtId="165" fontId="12" fillId="0" borderId="22" xfId="59" applyFont="true" applyBorder="true" applyAlignment="true" applyProtection="false">
      <alignment horizontal="left" vertical="center" textRotation="0" wrapText="true" indent="0" shrinkToFit="false"/>
      <protection locked="true" hidden="false"/>
    </xf>
    <xf numFmtId="165" fontId="16" fillId="0" borderId="13" xfId="59" applyFont="true" applyBorder="true" applyAlignment="true" applyProtection="false">
      <alignment horizontal="general" vertical="center" textRotation="0" wrapText="true" indent="0" shrinkToFit="false"/>
      <protection locked="true" hidden="false"/>
    </xf>
    <xf numFmtId="165" fontId="10" fillId="0" borderId="15" xfId="59" applyFont="true" applyBorder="true" applyAlignment="true" applyProtection="false">
      <alignment horizontal="center" vertical="center" textRotation="0" wrapText="true" indent="0" shrinkToFit="false"/>
      <protection locked="true" hidden="false"/>
    </xf>
    <xf numFmtId="165" fontId="12" fillId="0" borderId="18" xfId="59" applyFont="true" applyBorder="true" applyAlignment="true" applyProtection="false">
      <alignment horizontal="center" vertical="center" textRotation="0" wrapText="false" indent="0" shrinkToFit="false"/>
      <protection locked="true" hidden="false"/>
    </xf>
    <xf numFmtId="165" fontId="12" fillId="0" borderId="17" xfId="59" applyFont="true" applyBorder="true" applyAlignment="true" applyProtection="false">
      <alignment horizontal="center" vertical="center" textRotation="0" wrapText="false" indent="0" shrinkToFit="false"/>
      <protection locked="true" hidden="false"/>
    </xf>
    <xf numFmtId="165" fontId="7" fillId="0" borderId="36" xfId="62" applyFont="true" applyBorder="true" applyAlignment="true" applyProtection="false">
      <alignment horizontal="general" vertical="center" textRotation="0" wrapText="true" indent="0" shrinkToFit="false"/>
      <protection locked="true" hidden="false"/>
    </xf>
    <xf numFmtId="165" fontId="7" fillId="0" borderId="10" xfId="62" applyFont="true" applyBorder="true" applyAlignment="true" applyProtection="false">
      <alignment horizontal="center" vertical="center" textRotation="0" wrapText="true" indent="0" shrinkToFit="false"/>
      <protection locked="true" hidden="false"/>
    </xf>
    <xf numFmtId="165" fontId="12" fillId="0" borderId="15" xfId="62" applyFont="true" applyBorder="true" applyAlignment="true" applyProtection="false">
      <alignment horizontal="general" vertical="center" textRotation="0" wrapText="true" indent="0" shrinkToFit="false"/>
      <protection locked="true" hidden="false"/>
    </xf>
    <xf numFmtId="165" fontId="7" fillId="0" borderId="37" xfId="62" applyFont="true" applyBorder="true" applyAlignment="true" applyProtection="false">
      <alignment horizontal="general" vertical="center" textRotation="0" wrapText="false" indent="0" shrinkToFit="false"/>
      <protection locked="true" hidden="false"/>
    </xf>
    <xf numFmtId="165" fontId="7" fillId="0" borderId="0" xfId="62" applyFont="true" applyBorder="true" applyAlignment="true" applyProtection="false">
      <alignment horizontal="general" vertical="center" textRotation="0" wrapText="true" indent="0" shrinkToFit="false"/>
      <protection locked="true" hidden="false"/>
    </xf>
    <xf numFmtId="165" fontId="7" fillId="0" borderId="63" xfId="62" applyFont="true" applyBorder="true" applyAlignment="true" applyProtection="false">
      <alignment horizontal="center" vertical="center" textRotation="0" wrapText="false" indent="0" shrinkToFit="false"/>
      <protection locked="true" hidden="false"/>
    </xf>
    <xf numFmtId="165" fontId="7" fillId="0" borderId="22" xfId="62" applyFont="true" applyBorder="true" applyAlignment="true" applyProtection="false">
      <alignment horizontal="center" vertical="center" textRotation="0" wrapText="true" indent="0" shrinkToFit="false"/>
      <protection locked="true" hidden="false"/>
    </xf>
    <xf numFmtId="165" fontId="12" fillId="0" borderId="15" xfId="62" applyFont="true" applyBorder="true" applyAlignment="true" applyProtection="false">
      <alignment horizontal="left" vertical="center" textRotation="0" wrapText="true" indent="0" shrinkToFit="false"/>
      <protection locked="true" hidden="false"/>
    </xf>
    <xf numFmtId="165" fontId="16" fillId="0" borderId="13" xfId="62" applyFont="true" applyBorder="true" applyAlignment="true" applyProtection="false">
      <alignment horizontal="general" vertical="center" textRotation="0" wrapText="true" indent="0" shrinkToFit="false"/>
      <protection locked="true" hidden="false"/>
    </xf>
    <xf numFmtId="165" fontId="26" fillId="0" borderId="18" xfId="62" applyFont="true" applyBorder="true" applyAlignment="true" applyProtection="false">
      <alignment horizontal="center" vertical="center" textRotation="0" wrapText="false" indent="0" shrinkToFit="false"/>
      <protection locked="true" hidden="false"/>
    </xf>
    <xf numFmtId="165" fontId="7" fillId="0" borderId="25" xfId="62" applyFont="true" applyBorder="true" applyAlignment="true" applyProtection="false">
      <alignment horizontal="general" vertical="center" textRotation="0" wrapText="true" indent="0" shrinkToFit="false"/>
      <protection locked="true" hidden="false"/>
    </xf>
    <xf numFmtId="165" fontId="7" fillId="0" borderId="55" xfId="62" applyFont="true" applyBorder="true" applyAlignment="true" applyProtection="false">
      <alignment horizontal="center" vertical="center" textRotation="0" wrapText="true" indent="0" shrinkToFit="false"/>
      <protection locked="true" hidden="false"/>
    </xf>
    <xf numFmtId="165" fontId="12" fillId="0" borderId="15" xfId="59" applyFont="true" applyBorder="true" applyAlignment="true" applyProtection="false">
      <alignment horizontal="general" vertical="center" textRotation="0" wrapText="true" indent="0" shrinkToFit="false"/>
      <protection locked="true" hidden="false"/>
    </xf>
    <xf numFmtId="165" fontId="15" fillId="0" borderId="10" xfId="62" applyFont="true" applyBorder="true" applyAlignment="true" applyProtection="false">
      <alignment horizontal="left" vertical="center" textRotation="0" wrapText="true" indent="0" shrinkToFit="false"/>
      <protection locked="true" hidden="false"/>
    </xf>
    <xf numFmtId="165" fontId="7" fillId="0" borderId="13" xfId="62" applyFont="true" applyBorder="true" applyAlignment="true" applyProtection="false">
      <alignment horizontal="center" vertical="center" textRotation="0" wrapText="true" indent="0" shrinkToFit="false"/>
      <protection locked="true" hidden="false"/>
    </xf>
    <xf numFmtId="165" fontId="17" fillId="0" borderId="13" xfId="62" applyFont="true" applyBorder="true" applyAlignment="true" applyProtection="false">
      <alignment horizontal="general" vertical="center" textRotation="0" wrapText="true" indent="0" shrinkToFit="false"/>
      <protection locked="true" hidden="false"/>
    </xf>
    <xf numFmtId="165" fontId="7" fillId="0" borderId="44" xfId="62" applyFont="true" applyBorder="true" applyAlignment="true" applyProtection="false">
      <alignment horizontal="general" vertical="center" textRotation="0" wrapText="true" indent="0" shrinkToFit="false"/>
      <protection locked="true" hidden="false"/>
    </xf>
    <xf numFmtId="165" fontId="11" fillId="3" borderId="15" xfId="62" applyFont="true" applyBorder="true" applyAlignment="true" applyProtection="false">
      <alignment horizontal="left" vertical="center" textRotation="0" wrapText="true" indent="0" shrinkToFit="false"/>
      <protection locked="true" hidden="false"/>
    </xf>
    <xf numFmtId="165" fontId="7" fillId="0" borderId="46" xfId="62" applyFont="true" applyBorder="true" applyAlignment="true" applyProtection="false">
      <alignment horizontal="left" vertical="center" textRotation="0" wrapText="true" indent="0" shrinkToFit="false"/>
      <protection locked="true" hidden="false"/>
    </xf>
    <xf numFmtId="165" fontId="11" fillId="3" borderId="22" xfId="62" applyFont="true" applyBorder="true" applyAlignment="true" applyProtection="false">
      <alignment horizontal="left" vertical="center" textRotation="0" wrapText="true" indent="0" shrinkToFit="false"/>
      <protection locked="true" hidden="false"/>
    </xf>
    <xf numFmtId="165" fontId="7" fillId="0" borderId="25" xfId="62" applyFont="true" applyBorder="true" applyAlignment="true" applyProtection="false">
      <alignment horizontal="left" vertical="center" textRotation="0" wrapText="true" indent="0" shrinkToFit="false"/>
      <protection locked="true" hidden="false"/>
    </xf>
    <xf numFmtId="165" fontId="7" fillId="0" borderId="18" xfId="62" applyFont="true" applyBorder="true" applyAlignment="true" applyProtection="false">
      <alignment horizontal="center" vertical="center" textRotation="0" wrapText="false" indent="0" shrinkToFit="false"/>
      <protection locked="true" hidden="false"/>
    </xf>
    <xf numFmtId="165" fontId="7" fillId="0" borderId="61" xfId="62" applyFont="true" applyBorder="true" applyAlignment="true" applyProtection="false">
      <alignment horizontal="left" vertical="center" textRotation="0" wrapText="true" indent="0" shrinkToFit="false"/>
      <protection locked="true" hidden="false"/>
    </xf>
    <xf numFmtId="165" fontId="7" fillId="0" borderId="21" xfId="59" applyFont="true" applyBorder="true" applyAlignment="true" applyProtection="false">
      <alignment horizontal="general" vertical="center" textRotation="0" wrapText="false" indent="0" shrinkToFit="false"/>
      <protection locked="true" hidden="false"/>
    </xf>
    <xf numFmtId="165" fontId="7" fillId="0" borderId="13" xfId="59" applyFont="true" applyBorder="true" applyAlignment="true" applyProtection="false">
      <alignment horizontal="center" vertical="center" textRotation="0" wrapText="true" indent="0" shrinkToFit="false"/>
      <protection locked="true" hidden="false"/>
    </xf>
    <xf numFmtId="165" fontId="7" fillId="0" borderId="22" xfId="59" applyFont="true" applyBorder="true" applyAlignment="true" applyProtection="false">
      <alignment horizontal="center" vertical="center" textRotation="0" wrapText="true" indent="0" shrinkToFit="false"/>
      <protection locked="true" hidden="false"/>
    </xf>
    <xf numFmtId="165" fontId="11" fillId="0" borderId="18" xfId="59" applyFont="true" applyBorder="true" applyAlignment="true" applyProtection="false">
      <alignment horizontal="center" vertical="center" textRotation="0" wrapText="false" indent="0" shrinkToFit="false"/>
      <protection locked="true" hidden="false"/>
    </xf>
    <xf numFmtId="165" fontId="15" fillId="0" borderId="13" xfId="59" applyFont="true" applyBorder="true" applyAlignment="true" applyProtection="false">
      <alignment horizontal="general" vertical="center" textRotation="0" wrapText="true" indent="0" shrinkToFit="false"/>
      <protection locked="true" hidden="false"/>
    </xf>
    <xf numFmtId="165" fontId="9" fillId="0" borderId="0" xfId="59" applyFont="true" applyBorder="false" applyAlignment="true" applyProtection="false">
      <alignment horizontal="general" vertical="center" textRotation="0" wrapText="false" indent="0" shrinkToFit="false"/>
      <protection locked="true" hidden="false"/>
    </xf>
    <xf numFmtId="165" fontId="11" fillId="0" borderId="18" xfId="46" applyFont="true" applyBorder="true" applyAlignment="true" applyProtection="false">
      <alignment horizontal="center" vertical="center" textRotation="0" wrapText="false" indent="0" shrinkToFit="false"/>
      <protection locked="true" hidden="false"/>
    </xf>
    <xf numFmtId="165" fontId="11" fillId="0" borderId="22" xfId="46" applyFont="true" applyBorder="true" applyAlignment="true" applyProtection="false">
      <alignment horizontal="left" vertical="center" textRotation="0" wrapText="true" indent="0" shrinkToFit="false"/>
      <protection locked="true" hidden="false"/>
    </xf>
    <xf numFmtId="165" fontId="15" fillId="0" borderId="13" xfId="46" applyFont="true" applyBorder="true" applyAlignment="true" applyProtection="false">
      <alignment horizontal="general" vertical="center" textRotation="0" wrapText="true" indent="0" shrinkToFit="false"/>
      <protection locked="true" hidden="false"/>
    </xf>
    <xf numFmtId="165" fontId="7" fillId="0" borderId="21" xfId="46" applyFont="true" applyBorder="true" applyAlignment="true" applyProtection="false">
      <alignment horizontal="general" vertical="center" textRotation="0" wrapText="false" indent="0" shrinkToFit="false"/>
      <protection locked="true" hidden="false"/>
    </xf>
    <xf numFmtId="165" fontId="7" fillId="0" borderId="10" xfId="46" applyFont="true" applyBorder="true" applyAlignment="true" applyProtection="false">
      <alignment horizontal="center" vertical="center" textRotation="0" wrapText="true" indent="0" shrinkToFit="false"/>
      <protection locked="true" hidden="false"/>
    </xf>
    <xf numFmtId="165" fontId="7" fillId="0" borderId="15" xfId="46" applyFont="true" applyBorder="true" applyAlignment="true" applyProtection="false">
      <alignment horizontal="center" vertical="center" textRotation="0" wrapText="true" indent="0" shrinkToFit="false"/>
      <protection locked="true" hidden="false"/>
    </xf>
    <xf numFmtId="165" fontId="9" fillId="0" borderId="0" xfId="46" applyFont="true" applyBorder="false" applyAlignment="true" applyProtection="false">
      <alignment horizontal="general" vertical="center" textRotation="0" wrapText="false" indent="0" shrinkToFit="false"/>
      <protection locked="true" hidden="false"/>
    </xf>
    <xf numFmtId="165" fontId="10" fillId="0" borderId="10" xfId="59" applyFont="true" applyBorder="true" applyAlignment="true" applyProtection="false">
      <alignment horizontal="center" vertical="center" textRotation="0" wrapText="true" indent="0" shrinkToFit="false"/>
      <protection locked="true" hidden="false"/>
    </xf>
    <xf numFmtId="165" fontId="12" fillId="0" borderId="15" xfId="46" applyFont="true" applyBorder="true" applyAlignment="true" applyProtection="false">
      <alignment horizontal="left" vertical="center" textRotation="0" wrapText="true" indent="0" shrinkToFit="false"/>
      <protection locked="true" hidden="false"/>
    </xf>
    <xf numFmtId="165" fontId="12" fillId="0" borderId="22" xfId="46" applyFont="true" applyBorder="true" applyAlignment="true" applyProtection="false">
      <alignment horizontal="left" vertical="center" textRotation="0" wrapText="true" indent="0" shrinkToFit="false"/>
      <protection locked="true" hidden="false"/>
    </xf>
    <xf numFmtId="165" fontId="7" fillId="0" borderId="15" xfId="62" applyFont="true" applyBorder="true" applyAlignment="true" applyProtection="false">
      <alignment horizontal="left" vertical="center" textRotation="0" wrapText="true" indent="0" shrinkToFit="false"/>
      <protection locked="true" hidden="false"/>
    </xf>
    <xf numFmtId="165" fontId="7" fillId="0" borderId="41" xfId="62" applyFont="true" applyBorder="true" applyAlignment="true" applyProtection="false">
      <alignment horizontal="general" vertical="center" textRotation="0" wrapText="true" indent="0" shrinkToFit="false"/>
      <protection locked="true" hidden="false"/>
    </xf>
    <xf numFmtId="165" fontId="10" fillId="0" borderId="19" xfId="59" applyFont="true" applyBorder="true" applyAlignment="true" applyProtection="false">
      <alignment horizontal="general" vertical="center" textRotation="0" wrapText="true" indent="0" shrinkToFit="false"/>
      <protection locked="true" hidden="false"/>
    </xf>
    <xf numFmtId="165" fontId="12" fillId="0" borderId="15" xfId="59" applyFont="true" applyBorder="true" applyAlignment="true" applyProtection="false">
      <alignment horizontal="left" vertical="center" textRotation="0" wrapText="true" indent="0" shrinkToFit="false"/>
      <protection locked="true" hidden="false"/>
    </xf>
    <xf numFmtId="165" fontId="10" fillId="0" borderId="42" xfId="59" applyFont="true" applyBorder="true" applyAlignment="true" applyProtection="false">
      <alignment horizontal="center" vertical="center" textRotation="0" wrapText="true" indent="0" shrinkToFit="false"/>
      <protection locked="true" hidden="false"/>
    </xf>
    <xf numFmtId="165" fontId="10" fillId="0" borderId="43" xfId="59" applyFont="true" applyBorder="true" applyAlignment="true" applyProtection="false">
      <alignment horizontal="center" vertical="center" textRotation="0" wrapText="true" indent="0" shrinkToFit="false"/>
      <protection locked="true" hidden="false"/>
    </xf>
    <xf numFmtId="165" fontId="10" fillId="0" borderId="55" xfId="59" applyFont="true" applyBorder="true" applyAlignment="true" applyProtection="false">
      <alignment horizontal="center" vertical="center" textRotation="0" wrapText="true" indent="0" shrinkToFit="false"/>
      <protection locked="true" hidden="false"/>
    </xf>
    <xf numFmtId="165" fontId="15" fillId="3" borderId="10" xfId="62" applyFont="true" applyBorder="true" applyAlignment="true" applyProtection="false">
      <alignment horizontal="general" vertical="center" textRotation="0" wrapText="true" indent="0" shrinkToFit="false"/>
      <protection locked="true" hidden="false"/>
    </xf>
    <xf numFmtId="165" fontId="27" fillId="0" borderId="0" xfId="48" applyFont="true" applyBorder="false" applyAlignment="false" applyProtection="false">
      <alignment horizontal="general" vertical="bottom" textRotation="0" wrapText="false" indent="0" shrinkToFit="false"/>
      <protection locked="true" hidden="false"/>
    </xf>
    <xf numFmtId="165" fontId="27" fillId="0" borderId="0" xfId="48" applyFont="true" applyBorder="false" applyAlignment="true" applyProtection="false">
      <alignment horizontal="left" vertical="bottom" textRotation="0" wrapText="false" indent="0" shrinkToFit="false"/>
      <protection locked="true" hidden="false"/>
    </xf>
    <xf numFmtId="165" fontId="27" fillId="0" borderId="0" xfId="48" applyFont="true" applyBorder="false" applyAlignment="true" applyProtection="false">
      <alignment horizontal="general" vertical="center" textRotation="0" wrapText="false" indent="0" shrinkToFit="false"/>
      <protection locked="true" hidden="false"/>
    </xf>
    <xf numFmtId="165" fontId="27" fillId="0" borderId="0" xfId="48" applyFont="true" applyBorder="false" applyAlignment="true" applyProtection="false">
      <alignment horizontal="left" vertical="center" textRotation="0" wrapText="false" indent="0" shrinkToFit="false"/>
      <protection locked="true" hidden="false"/>
    </xf>
    <xf numFmtId="165" fontId="27" fillId="0" borderId="1" xfId="48" applyFont="true" applyBorder="true" applyAlignment="true" applyProtection="false">
      <alignment horizontal="center" vertical="center" textRotation="0" wrapText="true" indent="0" shrinkToFit="false"/>
      <protection locked="true" hidden="false"/>
    </xf>
    <xf numFmtId="165" fontId="27" fillId="0" borderId="1" xfId="48" applyFont="true" applyBorder="true" applyAlignment="true" applyProtection="false">
      <alignment horizontal="center" vertical="center" textRotation="0" wrapText="false" indent="0" shrinkToFit="false"/>
      <protection locked="true" hidden="false"/>
    </xf>
    <xf numFmtId="165" fontId="27" fillId="0" borderId="0" xfId="48" applyFont="true" applyBorder="false" applyAlignment="true" applyProtection="false">
      <alignment horizontal="justify" vertical="center" textRotation="0" wrapText="true" indent="0" shrinkToFit="false"/>
      <protection locked="true" hidden="false"/>
    </xf>
    <xf numFmtId="165" fontId="27" fillId="0" borderId="0" xfId="48" applyFont="true" applyBorder="false" applyAlignment="true" applyProtection="false">
      <alignment horizontal="left" vertical="center" textRotation="0" wrapText="true" indent="0" shrinkToFit="false"/>
      <protection locked="true" hidden="false"/>
    </xf>
    <xf numFmtId="165" fontId="27" fillId="0" borderId="0" xfId="48" applyFont="true" applyBorder="true" applyAlignment="true" applyProtection="false">
      <alignment horizontal="center" vertical="center" textRotation="0" wrapText="false" indent="0" shrinkToFit="false"/>
      <protection locked="true" hidden="false"/>
    </xf>
    <xf numFmtId="165" fontId="27" fillId="0" borderId="0" xfId="48" applyFont="true" applyBorder="false" applyAlignment="true" applyProtection="false">
      <alignment horizontal="right" vertical="center" textRotation="0" wrapText="false" indent="0" shrinkToFit="false"/>
      <protection locked="true" hidden="false"/>
    </xf>
    <xf numFmtId="165" fontId="27" fillId="0" borderId="0" xfId="48" applyFont="true" applyBorder="false" applyAlignment="true" applyProtection="false">
      <alignment horizontal="center" vertical="center" textRotation="0" wrapText="false" indent="0" shrinkToFit="false"/>
      <protection locked="true" hidden="false"/>
    </xf>
    <xf numFmtId="165" fontId="27" fillId="0" borderId="0" xfId="48" applyFont="true" applyBorder="true" applyAlignment="true" applyProtection="false">
      <alignment horizontal="left" vertical="center" textRotation="0" wrapText="false" indent="0" shrinkToFit="false"/>
      <protection locked="true" hidden="false"/>
    </xf>
    <xf numFmtId="165" fontId="27" fillId="0" borderId="1" xfId="48" applyFont="true" applyBorder="true" applyAlignment="true" applyProtection="false">
      <alignment horizontal="center" vertical="center" textRotation="255" wrapText="true" indent="0" shrinkToFit="false"/>
      <protection locked="true" hidden="false"/>
    </xf>
    <xf numFmtId="165" fontId="27" fillId="0" borderId="2" xfId="48" applyFont="true" applyBorder="true" applyAlignment="true" applyProtection="false">
      <alignment horizontal="left" vertical="center" textRotation="0" wrapText="true" indent="0" shrinkToFit="false"/>
      <protection locked="true" hidden="false"/>
    </xf>
    <xf numFmtId="165" fontId="27" fillId="0" borderId="64" xfId="48" applyFont="true" applyBorder="true" applyAlignment="true" applyProtection="false">
      <alignment horizontal="left" vertical="center" textRotation="0" wrapText="false" indent="0" shrinkToFit="false"/>
      <protection locked="true" hidden="false"/>
    </xf>
    <xf numFmtId="165" fontId="27" fillId="0" borderId="6" xfId="48" applyFont="true" applyBorder="true" applyAlignment="true" applyProtection="false">
      <alignment horizontal="left" vertical="center" textRotation="0" wrapText="true" indent="0" shrinkToFit="false"/>
      <protection locked="true" hidden="false"/>
    </xf>
    <xf numFmtId="165" fontId="27" fillId="0" borderId="65" xfId="48" applyFont="true" applyBorder="true" applyAlignment="true" applyProtection="false">
      <alignment horizontal="left" vertical="center" textRotation="0" wrapText="false" indent="0" shrinkToFit="false"/>
      <protection locked="true" hidden="false"/>
    </xf>
    <xf numFmtId="165" fontId="27" fillId="0" borderId="1" xfId="48" applyFont="true" applyBorder="true" applyAlignment="true" applyProtection="false">
      <alignment horizontal="left" vertical="center" textRotation="0" wrapText="true" indent="0" shrinkToFit="false"/>
      <protection locked="true" hidden="false"/>
    </xf>
    <xf numFmtId="165" fontId="27" fillId="0" borderId="66" xfId="48" applyFont="true" applyBorder="true" applyAlignment="true" applyProtection="false">
      <alignment horizontal="center" vertical="center" textRotation="0" wrapText="true" indent="0" shrinkToFit="false"/>
      <protection locked="true" hidden="false"/>
    </xf>
    <xf numFmtId="165" fontId="27" fillId="0" borderId="66" xfId="48" applyFont="true" applyBorder="true" applyAlignment="true" applyProtection="false">
      <alignment horizontal="general" vertical="center" textRotation="0" wrapText="true" indent="0" shrinkToFit="false"/>
      <protection locked="true" hidden="false"/>
    </xf>
    <xf numFmtId="165" fontId="27" fillId="0" borderId="5" xfId="48" applyFont="true" applyBorder="true" applyAlignment="true" applyProtection="false">
      <alignment horizontal="center" vertical="center" textRotation="0" wrapText="true" indent="0" shrinkToFit="false"/>
      <protection locked="true" hidden="false"/>
    </xf>
    <xf numFmtId="165" fontId="27" fillId="0" borderId="67" xfId="48" applyFont="true" applyBorder="true" applyAlignment="true" applyProtection="false">
      <alignment horizontal="center" vertical="center" textRotation="0" wrapText="true" indent="0" shrinkToFit="false"/>
      <protection locked="true" hidden="false"/>
    </xf>
    <xf numFmtId="165" fontId="27" fillId="0" borderId="0" xfId="48" applyFont="true" applyBorder="false" applyAlignment="true" applyProtection="false">
      <alignment horizontal="general" vertical="center" textRotation="0" wrapText="true" indent="0" shrinkToFit="false"/>
      <protection locked="true" hidden="false"/>
    </xf>
    <xf numFmtId="165" fontId="27" fillId="0" borderId="68" xfId="48" applyFont="true" applyBorder="true" applyAlignment="true" applyProtection="false">
      <alignment horizontal="center" vertical="center" textRotation="0" wrapText="true" indent="0" shrinkToFit="false"/>
      <protection locked="true" hidden="false"/>
    </xf>
    <xf numFmtId="165" fontId="27" fillId="0" borderId="69" xfId="48" applyFont="true" applyBorder="true" applyAlignment="true" applyProtection="false">
      <alignment horizontal="left" vertical="center" textRotation="0" wrapText="true" indent="0" shrinkToFit="false"/>
      <protection locked="true" hidden="false"/>
    </xf>
    <xf numFmtId="165" fontId="27" fillId="0" borderId="2" xfId="48" applyFont="true" applyBorder="true" applyAlignment="true" applyProtection="false">
      <alignment horizontal="center" vertical="center" textRotation="0" wrapText="true" indent="0" shrinkToFit="false"/>
      <protection locked="true" hidden="false"/>
    </xf>
    <xf numFmtId="165" fontId="27" fillId="0" borderId="1" xfId="48" applyFont="true" applyBorder="true" applyAlignment="true" applyProtection="false">
      <alignment horizontal="left" vertical="bottom" textRotation="0" wrapText="false" indent="0" shrinkToFit="true"/>
      <protection locked="true" hidden="false"/>
    </xf>
    <xf numFmtId="165" fontId="27" fillId="0" borderId="1" xfId="48" applyFont="true" applyBorder="true" applyAlignment="true" applyProtection="false">
      <alignment horizontal="center" vertical="bottom" textRotation="0" wrapText="true" indent="0" shrinkToFit="false"/>
      <protection locked="true" hidden="false"/>
    </xf>
    <xf numFmtId="165" fontId="27" fillId="0" borderId="1" xfId="48" applyFont="true" applyBorder="true" applyAlignment="true" applyProtection="false">
      <alignment horizontal="left" vertical="bottom" textRotation="0" wrapText="true" indent="0" shrinkToFit="false"/>
      <protection locked="true" hidden="false"/>
    </xf>
    <xf numFmtId="165" fontId="27" fillId="0" borderId="1" xfId="48" applyFont="true" applyBorder="true" applyAlignment="true" applyProtection="false">
      <alignment horizontal="center" vertical="bottom" textRotation="0" wrapText="false" indent="0" shrinkToFit="false"/>
      <protection locked="true" hidden="false"/>
    </xf>
    <xf numFmtId="165" fontId="27" fillId="0" borderId="70" xfId="48" applyFont="true" applyBorder="true" applyAlignment="true" applyProtection="false">
      <alignment horizontal="center" vertical="bottom" textRotation="0" wrapText="true" indent="0" shrinkToFit="false"/>
      <protection locked="true" hidden="false"/>
    </xf>
    <xf numFmtId="165" fontId="27" fillId="0" borderId="1" xfId="48" applyFont="true" applyBorder="true" applyAlignment="true" applyProtection="false">
      <alignment horizontal="center" vertical="center" textRotation="255" wrapText="false" indent="0" shrinkToFit="true"/>
      <protection locked="true" hidden="false"/>
    </xf>
    <xf numFmtId="165" fontId="28" fillId="0" borderId="1" xfId="48" applyFont="true" applyBorder="true" applyAlignment="true" applyProtection="false">
      <alignment horizontal="left" vertical="center" textRotation="0" wrapText="true" indent="0" shrinkToFit="false"/>
      <protection locked="true" hidden="false"/>
    </xf>
    <xf numFmtId="165" fontId="27" fillId="0" borderId="2" xfId="48" applyFont="true" applyBorder="true" applyAlignment="true" applyProtection="false">
      <alignment horizontal="center" vertical="center" textRotation="255" wrapText="false" indent="0" shrinkToFit="true"/>
      <protection locked="true" hidden="false"/>
    </xf>
    <xf numFmtId="165" fontId="27" fillId="0" borderId="3" xfId="48" applyFont="true" applyBorder="true" applyAlignment="true" applyProtection="false">
      <alignment horizontal="left" vertical="top" textRotation="0" wrapText="true" indent="0" shrinkToFit="false"/>
      <protection locked="true" hidden="false"/>
    </xf>
    <xf numFmtId="165" fontId="27" fillId="0" borderId="71" xfId="48" applyFont="true" applyBorder="true" applyAlignment="true" applyProtection="false">
      <alignment horizontal="center" vertical="bottom" textRotation="0" wrapText="true" indent="0" shrinkToFit="false"/>
      <protection locked="true" hidden="false"/>
    </xf>
    <xf numFmtId="165" fontId="27" fillId="0" borderId="3" xfId="48" applyFont="true" applyBorder="true" applyAlignment="true" applyProtection="false">
      <alignment horizontal="left" vertical="bottom" textRotation="0" wrapText="false" indent="0" shrinkToFit="false"/>
      <protection locked="true" hidden="false"/>
    </xf>
    <xf numFmtId="165" fontId="27" fillId="0" borderId="66" xfId="48" applyFont="true" applyBorder="true" applyAlignment="true" applyProtection="false">
      <alignment horizontal="left" vertical="bottom" textRotation="0" wrapText="false" indent="0" shrinkToFit="false"/>
      <protection locked="true" hidden="false"/>
    </xf>
    <xf numFmtId="165" fontId="27" fillId="0" borderId="5" xfId="48" applyFont="true" applyBorder="true" applyAlignment="true" applyProtection="false">
      <alignment horizontal="left" vertical="bottom" textRotation="0" wrapText="false" indent="0" shrinkToFit="false"/>
      <protection locked="true" hidden="false"/>
    </xf>
    <xf numFmtId="165" fontId="27" fillId="0" borderId="2" xfId="48" applyFont="true" applyBorder="true" applyAlignment="true" applyProtection="false">
      <alignment horizontal="left" vertical="bottom" textRotation="0" wrapText="false" indent="0" shrinkToFit="false"/>
      <protection locked="true" hidden="false"/>
    </xf>
    <xf numFmtId="165" fontId="27" fillId="0" borderId="3" xfId="48" applyFont="true" applyBorder="true" applyAlignment="true" applyProtection="false">
      <alignment horizontal="center" vertical="bottom" textRotation="0" wrapText="false" indent="0" shrinkToFit="false"/>
      <protection locked="true" hidden="false"/>
    </xf>
    <xf numFmtId="165" fontId="27" fillId="0" borderId="2" xfId="48" applyFont="true" applyBorder="true" applyAlignment="true" applyProtection="false">
      <alignment horizontal="center" vertical="bottom" textRotation="0" wrapText="false" indent="0" shrinkToFit="true"/>
      <protection locked="true" hidden="false"/>
    </xf>
    <xf numFmtId="165" fontId="27" fillId="0" borderId="7" xfId="48" applyFont="true" applyBorder="true" applyAlignment="true" applyProtection="false">
      <alignment horizontal="left" vertical="bottom" textRotation="0" wrapText="false" indent="0" shrinkToFit="false"/>
      <protection locked="true" hidden="false"/>
    </xf>
    <xf numFmtId="165" fontId="27" fillId="0" borderId="58" xfId="48" applyFont="true" applyBorder="true" applyAlignment="true" applyProtection="false">
      <alignment horizontal="left" vertical="bottom" textRotation="0" wrapText="false" indent="0" shrinkToFit="false"/>
      <protection locked="true" hidden="false"/>
    </xf>
    <xf numFmtId="165" fontId="27" fillId="0" borderId="9" xfId="48" applyFont="true" applyBorder="true" applyAlignment="true" applyProtection="false">
      <alignment horizontal="left" vertical="bottom" textRotation="0" wrapText="false" indent="0" shrinkToFit="false"/>
      <protection locked="true" hidden="false"/>
    </xf>
    <xf numFmtId="165" fontId="27" fillId="0" borderId="20" xfId="48" applyFont="true" applyBorder="true" applyAlignment="true" applyProtection="false">
      <alignment horizontal="left" vertical="bottom" textRotation="0" wrapText="false" indent="0" shrinkToFit="false"/>
      <protection locked="true" hidden="false"/>
    </xf>
    <xf numFmtId="165" fontId="27" fillId="0" borderId="7" xfId="48" applyFont="true" applyBorder="true" applyAlignment="true" applyProtection="false">
      <alignment horizontal="center" vertical="bottom" textRotation="0" wrapText="false" indent="0" shrinkToFit="true"/>
      <protection locked="true" hidden="false"/>
    </xf>
    <xf numFmtId="165" fontId="27" fillId="0" borderId="6" xfId="48" applyFont="true" applyBorder="true" applyAlignment="true" applyProtection="false">
      <alignment horizontal="center" vertical="bottom" textRotation="0" wrapText="false" indent="0" shrinkToFit="true"/>
      <protection locked="true" hidden="false"/>
    </xf>
    <xf numFmtId="165" fontId="27" fillId="0" borderId="6" xfId="48" applyFont="true" applyBorder="true" applyAlignment="true" applyProtection="false">
      <alignment horizontal="center" vertical="center" textRotation="255" wrapText="true" indent="0" shrinkToFit="false"/>
      <protection locked="true" hidden="false"/>
    </xf>
    <xf numFmtId="165" fontId="27" fillId="0" borderId="53" xfId="48" applyFont="true" applyBorder="true" applyAlignment="true" applyProtection="false">
      <alignment horizontal="center" vertical="center" textRotation="255" wrapText="true" indent="0" shrinkToFit="false"/>
      <protection locked="true" hidden="false"/>
    </xf>
    <xf numFmtId="165" fontId="27" fillId="0" borderId="72" xfId="48" applyFont="true" applyBorder="true" applyAlignment="true" applyProtection="false">
      <alignment horizontal="left" vertical="top" textRotation="0" wrapText="false" indent="0" shrinkToFit="false"/>
      <protection locked="true" hidden="false"/>
    </xf>
    <xf numFmtId="165" fontId="27" fillId="0" borderId="73" xfId="48" applyFont="true" applyBorder="true" applyAlignment="true" applyProtection="false">
      <alignment horizontal="center" vertical="bottom" textRotation="0" wrapText="true" indent="0" shrinkToFit="false"/>
      <protection locked="true" hidden="false"/>
    </xf>
    <xf numFmtId="165" fontId="27" fillId="0" borderId="1" xfId="48" applyFont="true" applyBorder="true" applyAlignment="true" applyProtection="false">
      <alignment horizontal="center" vertical="bottom" textRotation="0" wrapText="false" indent="0" shrinkToFit="true"/>
      <protection locked="true" hidden="false"/>
    </xf>
    <xf numFmtId="165" fontId="28" fillId="0" borderId="53" xfId="44" applyFont="true" applyBorder="true" applyAlignment="true" applyProtection="false">
      <alignment horizontal="center" vertical="center" textRotation="0" wrapText="false" indent="0" shrinkToFit="false"/>
      <protection locked="true" hidden="false"/>
    </xf>
    <xf numFmtId="165" fontId="28" fillId="0" borderId="74" xfId="48" applyFont="true" applyBorder="true" applyAlignment="true" applyProtection="false">
      <alignment horizontal="left" vertical="center" textRotation="0" wrapText="true" indent="0" shrinkToFit="false"/>
      <protection locked="true" hidden="false"/>
    </xf>
    <xf numFmtId="165" fontId="28" fillId="0" borderId="74" xfId="44" applyFont="true" applyBorder="true" applyAlignment="true" applyProtection="false">
      <alignment horizontal="center" vertical="center" textRotation="0" wrapText="false" indent="0" shrinkToFit="false"/>
      <protection locked="true" hidden="false"/>
    </xf>
    <xf numFmtId="165" fontId="28" fillId="0" borderId="70" xfId="48" applyFont="true" applyBorder="true" applyAlignment="true" applyProtection="false">
      <alignment horizontal="left" vertical="center" textRotation="0" wrapText="true" indent="0" shrinkToFit="false"/>
      <protection locked="true" hidden="false"/>
    </xf>
    <xf numFmtId="165" fontId="27" fillId="0" borderId="1" xfId="48" applyFont="true" applyBorder="true" applyAlignment="true" applyProtection="false">
      <alignment horizontal="center" vertical="center" textRotation="0" wrapText="false" indent="0" shrinkToFit="true"/>
      <protection locked="true" hidden="false"/>
    </xf>
    <xf numFmtId="165" fontId="27" fillId="0" borderId="72" xfId="48" applyFont="true" applyBorder="true" applyAlignment="true" applyProtection="false">
      <alignment horizontal="left" vertical="top" textRotation="0" wrapText="false" indent="0" shrinkToFit="true"/>
      <protection locked="true" hidden="false"/>
    </xf>
    <xf numFmtId="165" fontId="27" fillId="0" borderId="3" xfId="48" applyFont="true" applyBorder="true" applyAlignment="true" applyProtection="false">
      <alignment horizontal="center" vertical="center" textRotation="255" wrapText="true" indent="0" shrinkToFit="false"/>
      <protection locked="true" hidden="false"/>
    </xf>
    <xf numFmtId="165" fontId="27" fillId="0" borderId="75" xfId="48" applyFont="true" applyBorder="true" applyAlignment="true" applyProtection="false">
      <alignment horizontal="left" vertical="center" textRotation="0" wrapText="false" indent="0" shrinkToFit="true"/>
      <protection locked="true" hidden="false"/>
    </xf>
    <xf numFmtId="165" fontId="27" fillId="0" borderId="76" xfId="48" applyFont="true" applyBorder="true" applyAlignment="true" applyProtection="false">
      <alignment horizontal="left" vertical="top" textRotation="0" wrapText="false" indent="0" shrinkToFit="true"/>
      <protection locked="true" hidden="false"/>
    </xf>
    <xf numFmtId="165" fontId="27" fillId="0" borderId="77" xfId="48" applyFont="true" applyBorder="true" applyAlignment="true" applyProtection="false">
      <alignment horizontal="center" vertical="center" textRotation="255" wrapText="true" indent="0" shrinkToFit="false"/>
      <protection locked="true" hidden="false"/>
    </xf>
    <xf numFmtId="165" fontId="27" fillId="0" borderId="78" xfId="48" applyFont="true" applyBorder="true" applyAlignment="true" applyProtection="false">
      <alignment horizontal="left" vertical="top" textRotation="0" wrapText="false" indent="0" shrinkToFit="true"/>
      <protection locked="true" hidden="false"/>
    </xf>
    <xf numFmtId="165" fontId="27" fillId="0" borderId="20" xfId="48" applyFont="true" applyBorder="true" applyAlignment="true" applyProtection="false">
      <alignment horizontal="center" vertical="center" textRotation="255" wrapText="false" indent="0" shrinkToFit="true"/>
      <protection locked="true" hidden="false"/>
    </xf>
    <xf numFmtId="165" fontId="27" fillId="0" borderId="53" xfId="48" applyFont="true" applyBorder="true" applyAlignment="true" applyProtection="false">
      <alignment horizontal="left" vertical="bottom" textRotation="0" wrapText="true" indent="0" shrinkToFit="false"/>
      <protection locked="true" hidden="false"/>
    </xf>
    <xf numFmtId="165" fontId="27" fillId="0" borderId="79" xfId="48" applyFont="true" applyBorder="true" applyAlignment="true" applyProtection="false">
      <alignment horizontal="center" vertical="bottom" textRotation="0" wrapText="false" indent="0" shrinkToFit="false"/>
      <protection locked="true" hidden="false"/>
    </xf>
    <xf numFmtId="165" fontId="27" fillId="0" borderId="1" xfId="48" applyFont="true" applyBorder="true" applyAlignment="true" applyProtection="false">
      <alignment horizontal="left" vertical="center" textRotation="0" wrapText="false" indent="0" shrinkToFit="true"/>
      <protection locked="true" hidden="false"/>
    </xf>
    <xf numFmtId="165" fontId="27" fillId="0" borderId="80" xfId="48" applyFont="true" applyBorder="true" applyAlignment="true" applyProtection="false">
      <alignment horizontal="center" vertical="center" textRotation="255" wrapText="false" indent="0" shrinkToFit="false"/>
      <protection locked="true" hidden="false"/>
    </xf>
    <xf numFmtId="165" fontId="27" fillId="0" borderId="81" xfId="48" applyFont="true" applyBorder="true" applyAlignment="true" applyProtection="false">
      <alignment horizontal="justify" vertical="bottom" textRotation="0" wrapText="true" indent="0" shrinkToFit="false"/>
      <protection locked="true" hidden="false"/>
    </xf>
    <xf numFmtId="165" fontId="27" fillId="0" borderId="81" xfId="48" applyFont="true" applyBorder="true" applyAlignment="true" applyProtection="false">
      <alignment horizontal="left" vertical="center" textRotation="0" wrapText="false" indent="0" shrinkToFit="false"/>
      <protection locked="true" hidden="false"/>
    </xf>
    <xf numFmtId="165" fontId="27" fillId="0" borderId="82" xfId="48" applyFont="true" applyBorder="true" applyAlignment="true" applyProtection="false">
      <alignment horizontal="left" vertical="center" textRotation="0" wrapText="false" indent="0" shrinkToFit="false"/>
      <protection locked="true" hidden="false"/>
    </xf>
    <xf numFmtId="165" fontId="27" fillId="0" borderId="53" xfId="48" applyFont="true" applyBorder="true" applyAlignment="true" applyProtection="false">
      <alignment horizontal="left" vertical="center" textRotation="0" wrapText="false" indent="0" shrinkToFit="false"/>
      <protection locked="true" hidden="false"/>
    </xf>
    <xf numFmtId="165" fontId="27" fillId="0" borderId="74" xfId="48" applyFont="true" applyBorder="true" applyAlignment="true" applyProtection="false">
      <alignment horizontal="left" vertical="center" textRotation="0" wrapText="false" indent="0" shrinkToFit="false"/>
      <protection locked="true" hidden="false"/>
    </xf>
    <xf numFmtId="165" fontId="27" fillId="0" borderId="74" xfId="48" applyFont="true" applyBorder="true" applyAlignment="true" applyProtection="false">
      <alignment horizontal="justify" vertical="bottom" textRotation="0" wrapText="false" indent="0" shrinkToFit="false"/>
      <protection locked="true" hidden="false"/>
    </xf>
    <xf numFmtId="165" fontId="27" fillId="0" borderId="74" xfId="48" applyFont="true" applyBorder="true" applyAlignment="false" applyProtection="false">
      <alignment horizontal="general" vertical="bottom" textRotation="0" wrapText="false" indent="0" shrinkToFit="false"/>
      <protection locked="true" hidden="false"/>
    </xf>
    <xf numFmtId="165" fontId="27" fillId="0" borderId="74" xfId="48" applyFont="true" applyBorder="true" applyAlignment="true" applyProtection="false">
      <alignment horizontal="left" vertical="bottom" textRotation="0" wrapText="false" indent="0" shrinkToFit="false"/>
      <protection locked="true" hidden="false"/>
    </xf>
    <xf numFmtId="165" fontId="27" fillId="0" borderId="70" xfId="48" applyFont="true" applyBorder="true" applyAlignment="false" applyProtection="false">
      <alignment horizontal="general" vertical="bottom" textRotation="0" wrapText="false" indent="0" shrinkToFit="false"/>
      <protection locked="true" hidden="false"/>
    </xf>
    <xf numFmtId="165" fontId="27" fillId="0" borderId="1" xfId="48" applyFont="true" applyBorder="true" applyAlignment="true" applyProtection="false">
      <alignment horizontal="left" vertical="center" textRotation="255" wrapText="false" indent="0" shrinkToFit="false"/>
      <protection locked="true" hidden="false"/>
    </xf>
    <xf numFmtId="165" fontId="27" fillId="0" borderId="53" xfId="48" applyFont="true" applyBorder="true" applyAlignment="true" applyProtection="false">
      <alignment horizontal="left" vertical="bottom" textRotation="0" wrapText="false" indent="0" shrinkToFit="false"/>
      <protection locked="true" hidden="false"/>
    </xf>
    <xf numFmtId="165" fontId="27" fillId="0" borderId="83" xfId="48" applyFont="true" applyBorder="true" applyAlignment="true" applyProtection="false">
      <alignment horizontal="left" vertical="bottom" textRotation="0" wrapText="false" indent="0" shrinkToFit="false"/>
      <protection locked="true" hidden="false"/>
    </xf>
    <xf numFmtId="165" fontId="27" fillId="0" borderId="73" xfId="48" applyFont="true" applyBorder="true" applyAlignment="true" applyProtection="false">
      <alignment horizontal="justify" vertical="bottom" textRotation="0" wrapText="true" indent="0" shrinkToFit="false"/>
      <protection locked="true" hidden="false"/>
    </xf>
    <xf numFmtId="165" fontId="27" fillId="0" borderId="73" xfId="48" applyFont="true" applyBorder="true" applyAlignment="false" applyProtection="false">
      <alignment horizontal="general" vertical="bottom" textRotation="0" wrapText="false" indent="0" shrinkToFit="false"/>
      <protection locked="true" hidden="false"/>
    </xf>
    <xf numFmtId="165" fontId="27" fillId="0" borderId="73" xfId="48" applyFont="true" applyBorder="true" applyAlignment="true" applyProtection="false">
      <alignment horizontal="left" vertical="center" textRotation="0" wrapText="false" indent="0" shrinkToFit="false"/>
      <protection locked="true" hidden="false"/>
    </xf>
    <xf numFmtId="165" fontId="27" fillId="0" borderId="1" xfId="48" applyFont="true" applyBorder="true" applyAlignment="true" applyProtection="false">
      <alignment horizontal="left" vertical="top" textRotation="0" wrapText="true" indent="0" shrinkToFit="false"/>
      <protection locked="true" hidden="false"/>
    </xf>
    <xf numFmtId="165" fontId="30" fillId="0" borderId="0" xfId="48" applyFont="true" applyBorder="false" applyAlignment="true" applyProtection="false">
      <alignment horizontal="justify" vertical="bottom" textRotation="0" wrapText="false" indent="0" shrinkToFit="false"/>
      <protection locked="true" hidden="false"/>
    </xf>
    <xf numFmtId="165" fontId="0" fillId="0" borderId="0" xfId="50" applyFont="true" applyBorder="false" applyAlignment="false" applyProtection="false">
      <alignment horizontal="general" vertical="bottom" textRotation="0" wrapText="false" indent="0" shrinkToFit="false"/>
      <protection locked="true" hidden="false"/>
    </xf>
    <xf numFmtId="165" fontId="27" fillId="0" borderId="0" xfId="50" applyFont="true" applyBorder="false" applyAlignment="true" applyProtection="false">
      <alignment horizontal="center" vertical="center" textRotation="0" wrapText="false" indent="0" shrinkToFit="false"/>
      <protection locked="true" hidden="false"/>
    </xf>
    <xf numFmtId="165" fontId="27" fillId="0" borderId="0" xfId="50" applyFont="true" applyBorder="false" applyAlignment="true" applyProtection="false">
      <alignment horizontal="left" vertical="center" textRotation="0" wrapText="false" indent="0" shrinkToFit="false"/>
      <protection locked="true" hidden="false"/>
    </xf>
    <xf numFmtId="165" fontId="0" fillId="0" borderId="0" xfId="50" applyFont="true" applyBorder="false" applyAlignment="true" applyProtection="false">
      <alignment horizontal="left" vertical="center" textRotation="0" wrapText="false" indent="0" shrinkToFit="false"/>
      <protection locked="true" hidden="false"/>
    </xf>
    <xf numFmtId="165" fontId="31" fillId="0" borderId="0" xfId="50" applyFont="true" applyBorder="false" applyAlignment="true" applyProtection="false">
      <alignment horizontal="left" vertical="center" textRotation="0" wrapText="false" indent="0" shrinkToFit="false"/>
      <protection locked="true" hidden="false"/>
    </xf>
    <xf numFmtId="165" fontId="31" fillId="0" borderId="0" xfId="50" applyFont="true" applyBorder="true" applyAlignment="true" applyProtection="false">
      <alignment horizontal="center" vertical="center" textRotation="0" wrapText="false" indent="0" shrinkToFit="false"/>
      <protection locked="true" hidden="false"/>
    </xf>
    <xf numFmtId="165" fontId="27" fillId="0" borderId="1" xfId="50" applyFont="true" applyBorder="true" applyAlignment="true" applyProtection="false">
      <alignment horizontal="center" vertical="center" textRotation="0" wrapText="false" indent="0" shrinkToFit="false"/>
      <protection locked="true" hidden="false"/>
    </xf>
    <xf numFmtId="165" fontId="27" fillId="0" borderId="72" xfId="50" applyFont="true" applyBorder="true" applyAlignment="true" applyProtection="false">
      <alignment horizontal="center" vertical="center" textRotation="0" wrapText="false" indent="0" shrinkToFit="false"/>
      <protection locked="true" hidden="false"/>
    </xf>
    <xf numFmtId="165" fontId="27" fillId="0" borderId="73" xfId="50" applyFont="true" applyBorder="true" applyAlignment="true" applyProtection="false">
      <alignment horizontal="center" vertical="center" textRotation="0" wrapText="false" indent="0" shrinkToFit="false"/>
      <protection locked="true" hidden="false"/>
    </xf>
    <xf numFmtId="165" fontId="27" fillId="0" borderId="70" xfId="50" applyFont="true" applyBorder="true" applyAlignment="true" applyProtection="false">
      <alignment horizontal="center" vertical="center" textRotation="0" wrapText="false" indent="0" shrinkToFit="false"/>
      <protection locked="true" hidden="false"/>
    </xf>
    <xf numFmtId="165" fontId="0" fillId="0" borderId="1" xfId="50" applyFont="true" applyBorder="true" applyAlignment="true" applyProtection="false">
      <alignment horizontal="center" vertical="center" textRotation="0" wrapText="false" indent="0" shrinkToFit="false"/>
      <protection locked="true" hidden="false"/>
    </xf>
    <xf numFmtId="165" fontId="27" fillId="0" borderId="3" xfId="50" applyFont="true" applyBorder="true" applyAlignment="true" applyProtection="false">
      <alignment horizontal="center" vertical="center" textRotation="0" wrapText="false" indent="0" shrinkToFit="false"/>
      <protection locked="true" hidden="false"/>
    </xf>
    <xf numFmtId="165" fontId="27" fillId="0" borderId="5" xfId="50" applyFont="true" applyBorder="true" applyAlignment="true" applyProtection="false">
      <alignment horizontal="left" vertical="center" textRotation="0" wrapText="false" indent="0" shrinkToFit="false"/>
      <protection locked="true" hidden="false"/>
    </xf>
    <xf numFmtId="165" fontId="27" fillId="0" borderId="3" xfId="50" applyFont="true" applyBorder="true" applyAlignment="true" applyProtection="false">
      <alignment horizontal="left" vertical="center" textRotation="0" wrapText="false" indent="0" shrinkToFit="false"/>
      <protection locked="true" hidden="false"/>
    </xf>
    <xf numFmtId="165" fontId="0" fillId="0" borderId="5" xfId="50" applyFont="true" applyBorder="true" applyAlignment="true" applyProtection="false">
      <alignment horizontal="left" vertical="center" textRotation="0" wrapText="false" indent="0" shrinkToFit="false"/>
      <protection locked="true" hidden="false"/>
    </xf>
    <xf numFmtId="165" fontId="27" fillId="0" borderId="1" xfId="50" applyFont="true" applyBorder="true" applyAlignment="true" applyProtection="false">
      <alignment horizontal="left" vertical="center" textRotation="0" wrapText="false" indent="0" shrinkToFit="false"/>
      <protection locked="true" hidden="false"/>
    </xf>
    <xf numFmtId="165" fontId="0" fillId="0" borderId="0" xfId="50" applyFont="true" applyBorder="false" applyAlignment="true" applyProtection="false">
      <alignment horizontal="center" vertical="center" textRotation="0" wrapText="false" indent="0" shrinkToFit="false"/>
      <protection locked="true" hidden="false"/>
    </xf>
    <xf numFmtId="165" fontId="27" fillId="0" borderId="66" xfId="50" applyFont="true" applyBorder="true" applyAlignment="true" applyProtection="false">
      <alignment horizontal="general" vertical="center" textRotation="0" wrapText="false" indent="0" shrinkToFit="false"/>
      <protection locked="true" hidden="false"/>
    </xf>
    <xf numFmtId="165" fontId="27" fillId="0" borderId="66" xfId="50" applyFont="true" applyBorder="true" applyAlignment="true" applyProtection="false">
      <alignment horizontal="general" vertical="center" textRotation="0" wrapText="true" indent="0" shrinkToFit="false"/>
      <protection locked="true" hidden="false"/>
    </xf>
    <xf numFmtId="165" fontId="27" fillId="0" borderId="5" xfId="50" applyFont="true" applyBorder="true" applyAlignment="true" applyProtection="false">
      <alignment horizontal="general" vertical="center" textRotation="0" wrapText="true" indent="0" shrinkToFit="false"/>
      <protection locked="true" hidden="false"/>
    </xf>
    <xf numFmtId="165" fontId="27" fillId="0" borderId="79" xfId="50" applyFont="true" applyBorder="true" applyAlignment="true" applyProtection="false">
      <alignment horizontal="center" vertical="center" textRotation="0" wrapText="false" indent="0" shrinkToFit="false"/>
      <protection locked="true" hidden="false"/>
    </xf>
    <xf numFmtId="165" fontId="27" fillId="0" borderId="7" xfId="50" applyFont="true" applyBorder="true" applyAlignment="true" applyProtection="false">
      <alignment horizontal="center" vertical="center" textRotation="0" wrapText="false" indent="0" shrinkToFit="false"/>
      <protection locked="true" hidden="false"/>
    </xf>
    <xf numFmtId="165" fontId="27" fillId="0" borderId="9" xfId="50" applyFont="true" applyBorder="true" applyAlignment="true" applyProtection="false">
      <alignment horizontal="left" vertical="center" textRotation="0" wrapText="false" indent="0" shrinkToFit="false"/>
      <protection locked="true" hidden="false"/>
    </xf>
    <xf numFmtId="165" fontId="27" fillId="0" borderId="7" xfId="50" applyFont="true" applyBorder="true" applyAlignment="true" applyProtection="false">
      <alignment horizontal="left" vertical="center" textRotation="0" wrapText="false" indent="0" shrinkToFit="false"/>
      <protection locked="true" hidden="false"/>
    </xf>
    <xf numFmtId="165" fontId="0" fillId="0" borderId="9" xfId="50" applyFont="true" applyBorder="true" applyAlignment="true" applyProtection="false">
      <alignment horizontal="left" vertical="center" textRotation="0" wrapText="false" indent="0" shrinkToFit="false"/>
      <protection locked="true" hidden="false"/>
    </xf>
    <xf numFmtId="165" fontId="0" fillId="0" borderId="7" xfId="50" applyFont="true" applyBorder="true" applyAlignment="true" applyProtection="false">
      <alignment horizontal="center" vertical="center" textRotation="0" wrapText="false" indent="0" shrinkToFit="false"/>
      <protection locked="true" hidden="false"/>
    </xf>
    <xf numFmtId="165" fontId="27" fillId="0" borderId="58" xfId="50" applyFont="true" applyBorder="true" applyAlignment="true" applyProtection="false">
      <alignment horizontal="general" vertical="center" textRotation="0" wrapText="false" indent="0" shrinkToFit="false"/>
      <protection locked="true" hidden="false"/>
    </xf>
    <xf numFmtId="165" fontId="27" fillId="0" borderId="58" xfId="50" applyFont="true" applyBorder="true" applyAlignment="true" applyProtection="false">
      <alignment horizontal="general" vertical="center" textRotation="0" wrapText="true" indent="0" shrinkToFit="false"/>
      <protection locked="true" hidden="false"/>
    </xf>
    <xf numFmtId="165" fontId="0" fillId="0" borderId="58" xfId="50" applyFont="true" applyBorder="true" applyAlignment="true" applyProtection="false">
      <alignment horizontal="center" vertical="center" textRotation="0" wrapText="false" indent="0" shrinkToFit="false"/>
      <protection locked="true" hidden="false"/>
    </xf>
    <xf numFmtId="165" fontId="27" fillId="0" borderId="9" xfId="50" applyFont="true" applyBorder="true" applyAlignment="true" applyProtection="false">
      <alignment horizontal="general" vertical="center" textRotation="0" wrapText="true" indent="0" shrinkToFit="false"/>
      <protection locked="true" hidden="false"/>
    </xf>
    <xf numFmtId="165" fontId="27" fillId="0" borderId="3" xfId="50" applyFont="true" applyBorder="true" applyAlignment="true" applyProtection="false">
      <alignment horizontal="general" vertical="center" textRotation="0" wrapText="false" indent="0" shrinkToFit="false"/>
      <protection locked="true" hidden="false"/>
    </xf>
    <xf numFmtId="165" fontId="27" fillId="0" borderId="5" xfId="50" applyFont="true" applyBorder="true" applyAlignment="true" applyProtection="false">
      <alignment horizontal="center" vertical="center" textRotation="0" wrapText="false" indent="0" shrinkToFit="false"/>
      <protection locked="true" hidden="false"/>
    </xf>
    <xf numFmtId="165" fontId="27" fillId="0" borderId="2" xfId="50" applyFont="true" applyBorder="true" applyAlignment="true" applyProtection="false">
      <alignment horizontal="general" vertical="center" textRotation="0" wrapText="true" indent="0" shrinkToFit="false"/>
      <protection locked="true" hidden="false"/>
    </xf>
    <xf numFmtId="165" fontId="27" fillId="0" borderId="3" xfId="50" applyFont="true" applyBorder="true" applyAlignment="true" applyProtection="false">
      <alignment horizontal="left" vertical="center" textRotation="0" wrapText="true" indent="0" shrinkToFit="false"/>
      <protection locked="true" hidden="false"/>
    </xf>
    <xf numFmtId="165" fontId="27" fillId="0" borderId="64" xfId="0" applyFont="true" applyBorder="true" applyAlignment="true" applyProtection="false">
      <alignment horizontal="left" vertical="center" textRotation="0" wrapText="false" indent="0" shrinkToFit="true"/>
      <protection locked="true" hidden="false"/>
    </xf>
    <xf numFmtId="165" fontId="0" fillId="0" borderId="84" xfId="0" applyFont="true" applyBorder="true" applyAlignment="true" applyProtection="false">
      <alignment horizontal="center" vertical="center" textRotation="0" wrapText="false" indent="0" shrinkToFit="false"/>
      <protection locked="true" hidden="false"/>
    </xf>
    <xf numFmtId="165" fontId="27" fillId="0" borderId="85" xfId="0" applyFont="true" applyBorder="true" applyAlignment="true" applyProtection="false">
      <alignment horizontal="general" vertical="center" textRotation="0" wrapText="false" indent="0" shrinkToFit="false"/>
      <protection locked="true" hidden="false"/>
    </xf>
    <xf numFmtId="165" fontId="0" fillId="0" borderId="85" xfId="0" applyFont="false" applyBorder="true" applyAlignment="true" applyProtection="false">
      <alignment horizontal="general" vertical="center" textRotation="0" wrapText="false" indent="0" shrinkToFit="false"/>
      <protection locked="true" hidden="false"/>
    </xf>
    <xf numFmtId="165" fontId="27" fillId="0" borderId="85" xfId="0" applyFont="true" applyBorder="true" applyAlignment="true" applyProtection="false">
      <alignment horizontal="left" vertical="center" textRotation="0" wrapText="true" indent="0" shrinkToFit="false"/>
      <protection locked="true" hidden="false"/>
    </xf>
    <xf numFmtId="165" fontId="0" fillId="0" borderId="85" xfId="0" applyFont="true" applyBorder="true" applyAlignment="true" applyProtection="false">
      <alignment horizontal="center" vertical="center" textRotation="0" wrapText="false" indent="0" shrinkToFit="false"/>
      <protection locked="true" hidden="false"/>
    </xf>
    <xf numFmtId="165" fontId="0" fillId="0" borderId="85" xfId="0" applyFont="false" applyBorder="true" applyAlignment="true" applyProtection="false">
      <alignment horizontal="left" vertical="center" textRotation="0" wrapText="false" indent="0" shrinkToFit="false"/>
      <protection locked="true" hidden="false"/>
    </xf>
    <xf numFmtId="165" fontId="0" fillId="0" borderId="86" xfId="0" applyFont="false" applyBorder="true" applyAlignment="true" applyProtection="false">
      <alignment horizontal="left" vertical="center" textRotation="0" wrapText="false" indent="0" shrinkToFit="false"/>
      <protection locked="true" hidden="false"/>
    </xf>
    <xf numFmtId="165" fontId="0" fillId="0" borderId="3" xfId="50" applyFont="true" applyBorder="true" applyAlignment="true" applyProtection="false">
      <alignment horizontal="center" vertical="center" textRotation="0" wrapText="false" indent="0" shrinkToFit="false"/>
      <protection locked="true" hidden="false"/>
    </xf>
    <xf numFmtId="165" fontId="27" fillId="0" borderId="5" xfId="50" applyFont="true" applyBorder="true" applyAlignment="true" applyProtection="false">
      <alignment horizontal="general" vertical="top" textRotation="0" wrapText="false" indent="0" shrinkToFit="false"/>
      <protection locked="true" hidden="false"/>
    </xf>
    <xf numFmtId="169" fontId="27" fillId="0" borderId="0" xfId="50" applyFont="true" applyBorder="false" applyAlignment="true" applyProtection="false">
      <alignment horizontal="left" vertical="center" textRotation="0" wrapText="false" indent="0" shrinkToFit="false"/>
      <protection locked="true" hidden="false"/>
    </xf>
    <xf numFmtId="165" fontId="27" fillId="0" borderId="20" xfId="50" applyFont="true" applyBorder="true" applyAlignment="true" applyProtection="false">
      <alignment horizontal="general" vertical="center" textRotation="0" wrapText="false" indent="0" shrinkToFit="false"/>
      <protection locked="true" hidden="false"/>
    </xf>
    <xf numFmtId="165" fontId="27" fillId="0" borderId="40" xfId="50" applyFont="true" applyBorder="true" applyAlignment="true" applyProtection="false">
      <alignment horizontal="center" vertical="center" textRotation="0" wrapText="false" indent="0" shrinkToFit="false"/>
      <protection locked="true" hidden="false"/>
    </xf>
    <xf numFmtId="165" fontId="27" fillId="0" borderId="34" xfId="50" applyFont="true" applyBorder="true" applyAlignment="true" applyProtection="false">
      <alignment horizontal="general" vertical="center" textRotation="0" wrapText="true" indent="0" shrinkToFit="false"/>
      <protection locked="true" hidden="false"/>
    </xf>
    <xf numFmtId="165" fontId="27" fillId="0" borderId="20" xfId="50" applyFont="true" applyBorder="true" applyAlignment="true" applyProtection="false">
      <alignment horizontal="left" vertical="center" textRotation="0" wrapText="true" indent="0" shrinkToFit="false"/>
      <protection locked="true" hidden="false"/>
    </xf>
    <xf numFmtId="165" fontId="27" fillId="0" borderId="40" xfId="50" applyFont="true" applyBorder="true" applyAlignment="true" applyProtection="false">
      <alignment horizontal="general" vertical="center" textRotation="0" wrapText="true" indent="0" shrinkToFit="false"/>
      <protection locked="true" hidden="false"/>
    </xf>
    <xf numFmtId="165" fontId="27" fillId="0" borderId="87" xfId="0" applyFont="true" applyBorder="true" applyAlignment="true" applyProtection="false">
      <alignment horizontal="left" vertical="center" textRotation="0" wrapText="false" indent="0" shrinkToFit="true"/>
      <protection locked="true" hidden="false"/>
    </xf>
    <xf numFmtId="165" fontId="0" fillId="0" borderId="88" xfId="0" applyFont="true" applyBorder="true" applyAlignment="true" applyProtection="false">
      <alignment horizontal="center" vertical="center" textRotation="0" wrapText="false" indent="0" shrinkToFit="false"/>
      <protection locked="true" hidden="false"/>
    </xf>
    <xf numFmtId="165" fontId="27" fillId="0" borderId="89" xfId="0" applyFont="true" applyBorder="true" applyAlignment="true" applyProtection="false">
      <alignment horizontal="general" vertical="center" textRotation="0" wrapText="false" indent="0" shrinkToFit="false"/>
      <protection locked="true" hidden="false"/>
    </xf>
    <xf numFmtId="165" fontId="27" fillId="0" borderId="89" xfId="0" applyFont="true" applyBorder="true" applyAlignment="true" applyProtection="false">
      <alignment horizontal="left" vertical="center" textRotation="0" wrapText="true" indent="0" shrinkToFit="false"/>
      <protection locked="true" hidden="false"/>
    </xf>
    <xf numFmtId="165" fontId="0" fillId="0" borderId="89" xfId="0" applyFont="true" applyBorder="true" applyAlignment="true" applyProtection="false">
      <alignment horizontal="center" vertical="center" textRotation="0" wrapText="false" indent="0" shrinkToFit="false"/>
      <protection locked="true" hidden="false"/>
    </xf>
    <xf numFmtId="165" fontId="27" fillId="0" borderId="89" xfId="0" applyFont="true" applyBorder="true" applyAlignment="true" applyProtection="false">
      <alignment horizontal="left" vertical="center" textRotation="0" wrapText="false" indent="0" shrinkToFit="false"/>
      <protection locked="true" hidden="false"/>
    </xf>
    <xf numFmtId="165" fontId="27" fillId="0" borderId="90" xfId="0" applyFont="true" applyBorder="true" applyAlignment="true" applyProtection="false">
      <alignment horizontal="left" vertical="center" textRotation="0" wrapText="false" indent="0" shrinkToFit="false"/>
      <protection locked="true" hidden="false"/>
    </xf>
    <xf numFmtId="165" fontId="0" fillId="0" borderId="20" xfId="50" applyFont="true" applyBorder="true" applyAlignment="true" applyProtection="false">
      <alignment horizontal="center" vertical="center" textRotation="0" wrapText="false" indent="0" shrinkToFit="false"/>
      <protection locked="true" hidden="false"/>
    </xf>
    <xf numFmtId="165" fontId="27" fillId="0" borderId="0" xfId="50" applyFont="true" applyBorder="false" applyAlignment="true" applyProtection="false">
      <alignment horizontal="general" vertical="center" textRotation="0" wrapText="false" indent="0" shrinkToFit="false"/>
      <protection locked="true" hidden="false"/>
    </xf>
    <xf numFmtId="165" fontId="27" fillId="0" borderId="0" xfId="50" applyFont="true" applyBorder="false" applyAlignment="true" applyProtection="false">
      <alignment horizontal="general" vertical="top" textRotation="0" wrapText="false" indent="0" shrinkToFit="false"/>
      <protection locked="true" hidden="false"/>
    </xf>
    <xf numFmtId="165" fontId="27" fillId="0" borderId="40" xfId="50" applyFont="true" applyBorder="true" applyAlignment="true" applyProtection="false">
      <alignment horizontal="general" vertical="top" textRotation="0" wrapText="false" indent="0" shrinkToFit="false"/>
      <protection locked="true" hidden="false"/>
    </xf>
    <xf numFmtId="165" fontId="0" fillId="0" borderId="91" xfId="0" applyFont="true" applyBorder="true" applyAlignment="true" applyProtection="false">
      <alignment horizontal="center" vertical="center" textRotation="0" wrapText="false" indent="0" shrinkToFit="false"/>
      <protection locked="true" hidden="false"/>
    </xf>
    <xf numFmtId="165" fontId="27" fillId="0" borderId="67" xfId="0" applyFont="true" applyBorder="true" applyAlignment="true" applyProtection="false">
      <alignment horizontal="general" vertical="center" textRotation="0" wrapText="false" indent="0" shrinkToFit="false"/>
      <protection locked="true" hidden="false"/>
    </xf>
    <xf numFmtId="165" fontId="0" fillId="0" borderId="67" xfId="0" applyFont="false" applyBorder="true" applyAlignment="true" applyProtection="false">
      <alignment horizontal="general" vertical="center" textRotation="0" wrapText="false" indent="0" shrinkToFit="false"/>
      <protection locked="true" hidden="false"/>
    </xf>
    <xf numFmtId="165" fontId="0" fillId="0" borderId="68" xfId="0" applyFont="false" applyBorder="true" applyAlignment="true" applyProtection="false">
      <alignment horizontal="general" vertical="center" textRotation="0" wrapText="false" indent="0" shrinkToFit="false"/>
      <protection locked="true" hidden="false"/>
    </xf>
    <xf numFmtId="165" fontId="27" fillId="0" borderId="20" xfId="50" applyFont="true" applyBorder="true" applyAlignment="true" applyProtection="false">
      <alignment horizontal="general" vertical="top" textRotation="0" wrapText="false" indent="0" shrinkToFit="false"/>
      <protection locked="true" hidden="false"/>
    </xf>
    <xf numFmtId="165" fontId="0" fillId="0" borderId="92" xfId="0" applyFont="true" applyBorder="true" applyAlignment="true" applyProtection="false">
      <alignment horizontal="center" vertical="center" textRotation="0" wrapText="false" indent="0" shrinkToFit="false"/>
      <protection locked="true" hidden="false"/>
    </xf>
    <xf numFmtId="165" fontId="27" fillId="0" borderId="93" xfId="0" applyFont="true" applyBorder="true" applyAlignment="true" applyProtection="false">
      <alignment horizontal="general" vertical="center" textRotation="0" wrapText="false" indent="0" shrinkToFit="false"/>
      <protection locked="true" hidden="false"/>
    </xf>
    <xf numFmtId="165" fontId="0" fillId="0" borderId="93" xfId="0" applyFont="false" applyBorder="true" applyAlignment="true" applyProtection="false">
      <alignment horizontal="general" vertical="center" textRotation="0" wrapText="false" indent="0" shrinkToFit="false"/>
      <protection locked="true" hidden="false"/>
    </xf>
    <xf numFmtId="165" fontId="27" fillId="0" borderId="93" xfId="0" applyFont="true" applyBorder="true" applyAlignment="true" applyProtection="false">
      <alignment horizontal="left" vertical="center" textRotation="0" wrapText="true" indent="0" shrinkToFit="false"/>
      <protection locked="true" hidden="false"/>
    </xf>
    <xf numFmtId="165" fontId="0" fillId="0" borderId="93" xfId="0" applyFont="true" applyBorder="true" applyAlignment="true" applyProtection="false">
      <alignment horizontal="center" vertical="center" textRotation="0" wrapText="false" indent="0" shrinkToFit="false"/>
      <protection locked="true" hidden="false"/>
    </xf>
    <xf numFmtId="165" fontId="0" fillId="0" borderId="93" xfId="0" applyFont="false" applyBorder="true" applyAlignment="true" applyProtection="false">
      <alignment horizontal="left" vertical="center" textRotation="0" wrapText="false" indent="0" shrinkToFit="false"/>
      <protection locked="true" hidden="false"/>
    </xf>
    <xf numFmtId="165" fontId="0" fillId="0" borderId="94" xfId="0" applyFont="false" applyBorder="true" applyAlignment="true" applyProtection="false">
      <alignment horizontal="left" vertical="center" textRotation="0" wrapText="false" indent="0" shrinkToFit="false"/>
      <protection locked="true" hidden="false"/>
    </xf>
    <xf numFmtId="165" fontId="27" fillId="0" borderId="87" xfId="0" applyFont="true" applyBorder="true" applyAlignment="true" applyProtection="false">
      <alignment horizontal="general" vertical="center" textRotation="0" wrapText="false" indent="0" shrinkToFit="false"/>
      <protection locked="true" hidden="false"/>
    </xf>
    <xf numFmtId="165" fontId="0" fillId="0" borderId="94" xfId="0" applyFont="false" applyBorder="true" applyAlignment="true" applyProtection="false">
      <alignment horizontal="general" vertical="center" textRotation="0" wrapText="false" indent="0" shrinkToFit="false"/>
      <protection locked="true" hidden="false"/>
    </xf>
    <xf numFmtId="165" fontId="27" fillId="0" borderId="87" xfId="0" applyFont="true" applyBorder="true" applyAlignment="true" applyProtection="false">
      <alignment horizontal="left" vertical="center" textRotation="0" wrapText="false" indent="0" shrinkToFit="false"/>
      <protection locked="true" hidden="false"/>
    </xf>
    <xf numFmtId="165" fontId="27" fillId="0" borderId="92" xfId="0" applyFont="true" applyBorder="true" applyAlignment="true" applyProtection="false">
      <alignment horizontal="general" vertical="center" textRotation="0" wrapText="false" indent="0" shrinkToFit="false"/>
      <protection locked="true" hidden="false"/>
    </xf>
    <xf numFmtId="165" fontId="27" fillId="0" borderId="87" xfId="0" applyFont="true" applyBorder="true" applyAlignment="true" applyProtection="false">
      <alignment horizontal="left" vertical="center" textRotation="0" wrapText="true" indent="0" shrinkToFit="false"/>
      <protection locked="true" hidden="false"/>
    </xf>
    <xf numFmtId="165" fontId="27" fillId="0" borderId="93" xfId="0" applyFont="true" applyBorder="true" applyAlignment="true" applyProtection="false">
      <alignment horizontal="center" vertical="center" textRotation="0" wrapText="true" indent="0" shrinkToFit="false"/>
      <protection locked="true" hidden="false"/>
    </xf>
    <xf numFmtId="165" fontId="27" fillId="0" borderId="93" xfId="0" applyFont="true" applyBorder="true" applyAlignment="true" applyProtection="false">
      <alignment horizontal="left" vertical="center" textRotation="0" wrapText="false" indent="0" shrinkToFit="false"/>
      <protection locked="true" hidden="false"/>
    </xf>
    <xf numFmtId="165" fontId="27" fillId="0" borderId="90" xfId="0" applyFont="true" applyBorder="true" applyAlignment="true" applyProtection="false">
      <alignment horizontal="general" vertical="center" textRotation="0" wrapText="false" indent="0" shrinkToFit="false"/>
      <protection locked="true" hidden="false"/>
    </xf>
    <xf numFmtId="165" fontId="27" fillId="0" borderId="68" xfId="0" applyFont="true" applyBorder="true" applyAlignment="true" applyProtection="false">
      <alignment horizontal="general" vertical="center" textRotation="0" wrapText="false" indent="0" shrinkToFit="false"/>
      <protection locked="true" hidden="false"/>
    </xf>
    <xf numFmtId="165" fontId="27" fillId="0" borderId="94" xfId="0" applyFont="true" applyBorder="true" applyAlignment="true" applyProtection="false">
      <alignment horizontal="left" vertical="center" textRotation="0" wrapText="false" indent="0" shrinkToFit="false"/>
      <protection locked="true" hidden="false"/>
    </xf>
    <xf numFmtId="165" fontId="27" fillId="0" borderId="87" xfId="0" applyFont="true" applyBorder="true" applyAlignment="true" applyProtection="false">
      <alignment horizontal="general" vertical="center" textRotation="0" wrapText="true" indent="0" shrinkToFit="false"/>
      <protection locked="true" hidden="false"/>
    </xf>
    <xf numFmtId="165" fontId="27" fillId="0" borderId="95" xfId="0" applyFont="true" applyBorder="true" applyAlignment="true" applyProtection="false">
      <alignment horizontal="general" vertical="center" textRotation="0" wrapText="false" indent="0" shrinkToFit="false"/>
      <protection locked="true" hidden="false"/>
    </xf>
    <xf numFmtId="165" fontId="0" fillId="0" borderId="89" xfId="0" applyFont="false" applyBorder="true" applyAlignment="true" applyProtection="false">
      <alignment horizontal="left" vertical="center" textRotation="0" wrapText="false" indent="0" shrinkToFit="false"/>
      <protection locked="true" hidden="false"/>
    </xf>
    <xf numFmtId="165" fontId="0" fillId="0" borderId="90" xfId="0" applyFont="false" applyBorder="true" applyAlignment="true" applyProtection="false">
      <alignment horizontal="left" vertical="center" textRotation="0" wrapText="false" indent="0" shrinkToFit="false"/>
      <protection locked="true" hidden="false"/>
    </xf>
    <xf numFmtId="165" fontId="27" fillId="4" borderId="65" xfId="0" applyFont="true" applyBorder="true" applyAlignment="true" applyProtection="false">
      <alignment horizontal="left" vertical="center" textRotation="0" wrapText="true" indent="0" shrinkToFit="false"/>
      <protection locked="true" hidden="false"/>
    </xf>
    <xf numFmtId="165" fontId="0" fillId="4" borderId="88" xfId="0" applyFont="true" applyBorder="true" applyAlignment="true" applyProtection="false">
      <alignment horizontal="center" vertical="center" textRotation="0" wrapText="false" indent="0" shrinkToFit="false"/>
      <protection locked="true" hidden="false"/>
    </xf>
    <xf numFmtId="165" fontId="27" fillId="4" borderId="89" xfId="0" applyFont="true" applyBorder="true" applyAlignment="true" applyProtection="false">
      <alignment horizontal="general" vertical="center" textRotation="0" wrapText="false" indent="0" shrinkToFit="false"/>
      <protection locked="true" hidden="false"/>
    </xf>
    <xf numFmtId="165" fontId="0" fillId="4" borderId="89" xfId="0" applyFont="true" applyBorder="true" applyAlignment="true" applyProtection="false">
      <alignment horizontal="center" vertical="center" textRotation="0" wrapText="false" indent="0" shrinkToFit="false"/>
      <protection locked="true" hidden="false"/>
    </xf>
    <xf numFmtId="165" fontId="32" fillId="4" borderId="89" xfId="0" applyFont="true" applyBorder="true" applyAlignment="true" applyProtection="false">
      <alignment horizontal="general" vertical="center" textRotation="0" wrapText="false" indent="0" shrinkToFit="false"/>
      <protection locked="true" hidden="false"/>
    </xf>
    <xf numFmtId="165" fontId="27" fillId="4" borderId="0" xfId="0" applyFont="true" applyBorder="false" applyAlignment="true" applyProtection="false">
      <alignment horizontal="general" vertical="center" textRotation="0" wrapText="false" indent="0" shrinkToFit="false"/>
      <protection locked="true" hidden="false"/>
    </xf>
    <xf numFmtId="165" fontId="33" fillId="4" borderId="89" xfId="0" applyFont="true" applyBorder="true" applyAlignment="true" applyProtection="false">
      <alignment horizontal="general" vertical="center" textRotation="0" wrapText="false" indent="0" shrinkToFit="false"/>
      <protection locked="true" hidden="false"/>
    </xf>
    <xf numFmtId="165" fontId="0" fillId="4" borderId="89" xfId="0" applyFont="false" applyBorder="true" applyAlignment="true" applyProtection="false">
      <alignment horizontal="left" vertical="center" textRotation="0" wrapText="false" indent="0" shrinkToFit="false"/>
      <protection locked="true" hidden="false"/>
    </xf>
    <xf numFmtId="165" fontId="0" fillId="4" borderId="90" xfId="0" applyFont="false" applyBorder="true" applyAlignment="true" applyProtection="false">
      <alignment horizontal="left" vertical="center" textRotation="0" wrapText="false" indent="0" shrinkToFit="false"/>
      <protection locked="true" hidden="false"/>
    </xf>
    <xf numFmtId="165" fontId="34" fillId="4" borderId="20" xfId="0" applyFont="true" applyBorder="true" applyAlignment="true" applyProtection="false">
      <alignment horizontal="center" vertical="center" textRotation="0" wrapText="false" indent="0" shrinkToFit="false"/>
      <protection locked="true" hidden="false"/>
    </xf>
    <xf numFmtId="165" fontId="35" fillId="4" borderId="0" xfId="0" applyFont="true" applyBorder="false" applyAlignment="true" applyProtection="false">
      <alignment horizontal="general" vertical="center" textRotation="0" wrapText="false" indent="0" shrinkToFit="false"/>
      <protection locked="true" hidden="false"/>
    </xf>
    <xf numFmtId="165" fontId="36" fillId="4" borderId="0" xfId="0" applyFont="true" applyBorder="false" applyAlignment="true" applyProtection="false">
      <alignment horizontal="general" vertical="center" textRotation="0" wrapText="false" indent="0" shrinkToFit="false"/>
      <protection locked="true" hidden="false"/>
    </xf>
    <xf numFmtId="165" fontId="34" fillId="4" borderId="0" xfId="0" applyFont="true" applyBorder="false" applyAlignment="true" applyProtection="false">
      <alignment horizontal="center" vertical="center" textRotation="0" wrapText="false" indent="0" shrinkToFit="false"/>
      <protection locked="true" hidden="false"/>
    </xf>
    <xf numFmtId="165" fontId="36" fillId="4" borderId="0" xfId="0" applyFont="true" applyBorder="false" applyAlignment="true" applyProtection="false">
      <alignment horizontal="left" vertical="center" textRotation="0" wrapText="false" indent="0" shrinkToFit="false"/>
      <protection locked="true" hidden="false"/>
    </xf>
    <xf numFmtId="165" fontId="36" fillId="4" borderId="40" xfId="0" applyFont="true" applyBorder="true" applyAlignment="true" applyProtection="false">
      <alignment horizontal="left" vertical="center" textRotation="0" wrapText="false" indent="0" shrinkToFit="false"/>
      <protection locked="true" hidden="false"/>
    </xf>
    <xf numFmtId="165" fontId="36" fillId="4" borderId="0" xfId="0" applyFont="true" applyBorder="false" applyAlignment="true" applyProtection="false">
      <alignment horizontal="center" vertical="center" textRotation="0" wrapText="false" indent="0" shrinkToFit="false"/>
      <protection locked="true" hidden="false"/>
    </xf>
    <xf numFmtId="165" fontId="34" fillId="4" borderId="0" xfId="0" applyFont="true" applyBorder="false" applyAlignment="true" applyProtection="false">
      <alignment horizontal="left" vertical="center" textRotation="0" wrapText="false" indent="0" shrinkToFit="false"/>
      <protection locked="true" hidden="false"/>
    </xf>
    <xf numFmtId="165" fontId="34" fillId="4" borderId="0" xfId="0" applyFont="true" applyBorder="false" applyAlignment="true" applyProtection="false">
      <alignment horizontal="general" vertical="center" textRotation="0" wrapText="false" indent="0" shrinkToFit="false"/>
      <protection locked="true" hidden="false"/>
    </xf>
    <xf numFmtId="165" fontId="27" fillId="0" borderId="7" xfId="50" applyFont="true" applyBorder="true" applyAlignment="true" applyProtection="false">
      <alignment horizontal="general" vertical="center" textRotation="0" wrapText="false" indent="0" shrinkToFit="false"/>
      <protection locked="true" hidden="false"/>
    </xf>
    <xf numFmtId="165" fontId="27" fillId="0" borderId="9" xfId="50" applyFont="true" applyBorder="true" applyAlignment="true" applyProtection="false">
      <alignment horizontal="center" vertical="center" textRotation="0" wrapText="false" indent="0" shrinkToFit="false"/>
      <protection locked="true" hidden="false"/>
    </xf>
    <xf numFmtId="165" fontId="27" fillId="0" borderId="6" xfId="50" applyFont="true" applyBorder="true" applyAlignment="true" applyProtection="false">
      <alignment horizontal="general" vertical="center" textRotation="0" wrapText="true" indent="0" shrinkToFit="false"/>
      <protection locked="true" hidden="false"/>
    </xf>
    <xf numFmtId="165" fontId="27" fillId="0" borderId="7" xfId="50" applyFont="true" applyBorder="true" applyAlignment="true" applyProtection="false">
      <alignment horizontal="left" vertical="center" textRotation="0" wrapText="true" indent="0" shrinkToFit="false"/>
      <protection locked="true" hidden="false"/>
    </xf>
    <xf numFmtId="165" fontId="34" fillId="4" borderId="7" xfId="0" applyFont="true" applyBorder="true" applyAlignment="true" applyProtection="false">
      <alignment horizontal="center" vertical="center" textRotation="0" wrapText="false" indent="0" shrinkToFit="false"/>
      <protection locked="true" hidden="false"/>
    </xf>
    <xf numFmtId="165" fontId="35" fillId="4" borderId="58" xfId="0" applyFont="true" applyBorder="true" applyAlignment="true" applyProtection="false">
      <alignment horizontal="general" vertical="center" textRotation="0" wrapText="false" indent="0" shrinkToFit="false"/>
      <protection locked="true" hidden="false"/>
    </xf>
    <xf numFmtId="165" fontId="36" fillId="4" borderId="58" xfId="0" applyFont="true" applyBorder="true" applyAlignment="true" applyProtection="false">
      <alignment horizontal="general" vertical="center" textRotation="0" wrapText="false" indent="0" shrinkToFit="false"/>
      <protection locked="true" hidden="false"/>
    </xf>
    <xf numFmtId="165" fontId="36" fillId="4" borderId="58" xfId="0" applyFont="true" applyBorder="true" applyAlignment="true" applyProtection="false">
      <alignment horizontal="center" vertical="center" textRotation="0" wrapText="false" indent="0" shrinkToFit="false"/>
      <protection locked="true" hidden="false"/>
    </xf>
    <xf numFmtId="165" fontId="34" fillId="4" borderId="58" xfId="0" applyFont="true" applyBorder="true" applyAlignment="true" applyProtection="false">
      <alignment horizontal="center" vertical="center" textRotation="0" wrapText="false" indent="0" shrinkToFit="false"/>
      <protection locked="true" hidden="false"/>
    </xf>
    <xf numFmtId="165" fontId="34" fillId="4" borderId="58" xfId="0" applyFont="true" applyBorder="true" applyAlignment="true" applyProtection="false">
      <alignment horizontal="general" vertical="center" textRotation="0" wrapText="false" indent="0" shrinkToFit="false"/>
      <protection locked="true" hidden="false"/>
    </xf>
    <xf numFmtId="165" fontId="34" fillId="4" borderId="58" xfId="0" applyFont="true" applyBorder="true" applyAlignment="true" applyProtection="false">
      <alignment horizontal="left" vertical="center" textRotation="0" wrapText="false" indent="0" shrinkToFit="false"/>
      <protection locked="true" hidden="false"/>
    </xf>
    <xf numFmtId="165" fontId="36" fillId="4" borderId="58" xfId="0" applyFont="true" applyBorder="true" applyAlignment="true" applyProtection="false">
      <alignment horizontal="left" vertical="center" textRotation="0" wrapText="false" indent="0" shrinkToFit="false"/>
      <protection locked="true" hidden="false"/>
    </xf>
    <xf numFmtId="165" fontId="36" fillId="4" borderId="9" xfId="0" applyFont="true" applyBorder="true" applyAlignment="true" applyProtection="false">
      <alignment horizontal="left" vertical="center" textRotation="0" wrapText="false" indent="0" shrinkToFit="false"/>
      <protection locked="true" hidden="false"/>
    </xf>
    <xf numFmtId="165" fontId="27" fillId="0" borderId="7" xfId="50" applyFont="true" applyBorder="true" applyAlignment="true" applyProtection="false">
      <alignment horizontal="general" vertical="top" textRotation="0" wrapText="false" indent="0" shrinkToFit="false"/>
      <protection locked="true" hidden="false"/>
    </xf>
    <xf numFmtId="165" fontId="27" fillId="0" borderId="58" xfId="50" applyFont="true" applyBorder="true" applyAlignment="true" applyProtection="false">
      <alignment horizontal="general" vertical="top" textRotation="0" wrapText="false" indent="0" shrinkToFit="false"/>
      <protection locked="true" hidden="false"/>
    </xf>
    <xf numFmtId="165" fontId="27" fillId="0" borderId="9" xfId="50" applyFont="true" applyBorder="true" applyAlignment="true" applyProtection="false">
      <alignment horizontal="general" vertical="top" textRotation="0" wrapText="false" indent="0" shrinkToFit="false"/>
      <protection locked="true" hidden="false"/>
    </xf>
    <xf numFmtId="165" fontId="27" fillId="4" borderId="89" xfId="0" applyFont="true" applyBorder="true" applyAlignment="true" applyProtection="false">
      <alignment horizontal="center" vertical="center" textRotation="0" wrapText="false" indent="0" shrinkToFit="false"/>
      <protection locked="true" hidden="false"/>
    </xf>
    <xf numFmtId="165" fontId="37" fillId="4" borderId="89" xfId="0" applyFont="true" applyBorder="true" applyAlignment="true" applyProtection="false">
      <alignment horizontal="general" vertical="center" textRotation="0" wrapText="false" indent="0" shrinkToFit="false"/>
      <protection locked="true" hidden="false"/>
    </xf>
    <xf numFmtId="165" fontId="0" fillId="4" borderId="89" xfId="0" applyFont="false" applyBorder="true" applyAlignment="true" applyProtection="false">
      <alignment horizontal="general" vertical="center" textRotation="0" wrapText="false" indent="0" shrinkToFit="false"/>
      <protection locked="true" hidden="false"/>
    </xf>
    <xf numFmtId="165" fontId="27" fillId="0" borderId="0" xfId="50" applyFont="true" applyBorder="true" applyAlignment="true" applyProtection="false">
      <alignment horizontal="general" vertical="top" textRotation="0" wrapText="false" indent="0" shrinkToFit="false"/>
      <protection locked="true" hidden="false"/>
    </xf>
    <xf numFmtId="165" fontId="0" fillId="0" borderId="7" xfId="50" applyFont="true" applyBorder="true" applyAlignment="false" applyProtection="false">
      <alignment horizontal="general" vertical="bottom" textRotation="0" wrapText="false" indent="0" shrinkToFit="false"/>
      <protection locked="true" hidden="false"/>
    </xf>
    <xf numFmtId="165" fontId="0" fillId="0" borderId="9" xfId="50" applyFont="true" applyBorder="true" applyAlignment="false" applyProtection="false">
      <alignment horizontal="general" vertical="bottom" textRotation="0" wrapText="false" indent="0" shrinkToFit="false"/>
      <protection locked="true" hidden="false"/>
    </xf>
    <xf numFmtId="165" fontId="0" fillId="0" borderId="6" xfId="50" applyFont="true" applyBorder="true" applyAlignment="false" applyProtection="false">
      <alignment horizontal="general" vertical="bottom" textRotation="0" wrapText="false" indent="0" shrinkToFit="false"/>
      <protection locked="true" hidden="false"/>
    </xf>
    <xf numFmtId="165" fontId="0" fillId="0" borderId="58" xfId="50" applyFont="true" applyBorder="true" applyAlignment="false" applyProtection="false">
      <alignment horizontal="general" vertical="bottom" textRotation="0" wrapText="false" indent="0" shrinkToFit="false"/>
      <protection locked="true" hidden="false"/>
    </xf>
    <xf numFmtId="165" fontId="38" fillId="4" borderId="7" xfId="0" applyFont="true" applyBorder="true" applyAlignment="true" applyProtection="false">
      <alignment horizontal="center" vertical="center" textRotation="0" wrapText="false" indent="0" shrinkToFit="false"/>
      <protection locked="true" hidden="false"/>
    </xf>
    <xf numFmtId="165" fontId="27" fillId="4" borderId="58" xfId="0" applyFont="true" applyBorder="true" applyAlignment="true" applyProtection="false">
      <alignment horizontal="general" vertical="center" textRotation="0" wrapText="false" indent="0" shrinkToFit="false"/>
      <protection locked="true" hidden="false"/>
    </xf>
    <xf numFmtId="165" fontId="38" fillId="4" borderId="58" xfId="0" applyFont="true" applyBorder="true" applyAlignment="true" applyProtection="false">
      <alignment horizontal="center" vertical="center" textRotation="0" wrapText="false" indent="0" shrinkToFit="false"/>
      <protection locked="true" hidden="false"/>
    </xf>
    <xf numFmtId="165" fontId="37" fillId="4" borderId="58" xfId="0" applyFont="true" applyBorder="true" applyAlignment="true" applyProtection="false">
      <alignment horizontal="general" vertical="center" textRotation="0" wrapText="false" indent="0" shrinkToFit="false"/>
      <protection locked="true" hidden="false"/>
    </xf>
    <xf numFmtId="165" fontId="0" fillId="4" borderId="58" xfId="0" applyFont="true" applyBorder="true" applyAlignment="true" applyProtection="false">
      <alignment horizontal="center" vertical="center" textRotation="0" wrapText="false" indent="0" shrinkToFit="false"/>
      <protection locked="true" hidden="false"/>
    </xf>
    <xf numFmtId="165" fontId="33" fillId="4" borderId="58" xfId="0" applyFont="true" applyBorder="true" applyAlignment="true" applyProtection="false">
      <alignment horizontal="general" vertical="center" textRotation="0" wrapText="false" indent="0" shrinkToFit="false"/>
      <protection locked="true" hidden="false"/>
    </xf>
    <xf numFmtId="165" fontId="0" fillId="4" borderId="58" xfId="0" applyFont="false" applyBorder="true" applyAlignment="true" applyProtection="false">
      <alignment horizontal="left" vertical="center" textRotation="0" wrapText="false" indent="0" shrinkToFit="false"/>
      <protection locked="true" hidden="false"/>
    </xf>
    <xf numFmtId="165" fontId="27" fillId="0" borderId="0" xfId="0" applyFont="true" applyBorder="false" applyAlignment="true" applyProtection="false">
      <alignment horizontal="center" vertical="center" textRotation="0" wrapText="false" indent="0" shrinkToFit="false"/>
      <protection locked="true" hidden="false"/>
    </xf>
    <xf numFmtId="165" fontId="27" fillId="0" borderId="0" xfId="0" applyFont="true" applyBorder="false" applyAlignment="true" applyProtection="false">
      <alignment horizontal="left" vertical="center" textRotation="0" wrapText="false" indent="0" shrinkToFit="false"/>
      <protection locked="true" hidden="false"/>
    </xf>
    <xf numFmtId="165" fontId="0" fillId="0" borderId="0" xfId="0" applyFont="false" applyBorder="false" applyAlignment="true" applyProtection="false">
      <alignment horizontal="center" vertical="center" textRotation="0" wrapText="false" indent="0" shrinkToFit="false"/>
      <protection locked="true" hidden="false"/>
    </xf>
    <xf numFmtId="165" fontId="39" fillId="0" borderId="0" xfId="0" applyFont="true" applyBorder="false" applyAlignment="true" applyProtection="false">
      <alignment horizontal="left" vertical="center" textRotation="0" wrapText="false" indent="0" shrinkToFit="false"/>
      <protection locked="true" hidden="false"/>
    </xf>
    <xf numFmtId="165" fontId="0" fillId="0" borderId="0" xfId="0" applyFont="false" applyBorder="false" applyAlignment="true" applyProtection="false">
      <alignment horizontal="left" vertical="center" textRotation="0" wrapText="false" indent="0" shrinkToFit="false"/>
      <protection locked="true" hidden="false"/>
    </xf>
    <xf numFmtId="165" fontId="27" fillId="0" borderId="0" xfId="0" applyFont="true" applyBorder="false" applyAlignment="true" applyProtection="false">
      <alignment horizontal="left" vertical="center" textRotation="0" wrapText="true" indent="0" shrinkToFit="false"/>
      <protection locked="true" hidden="false"/>
    </xf>
    <xf numFmtId="165" fontId="32" fillId="0" borderId="0" xfId="0" applyFont="true" applyBorder="false" applyAlignment="true" applyProtection="false">
      <alignment horizontal="left" vertical="center" textRotation="0" wrapText="false" indent="0" shrinkToFit="false"/>
      <protection locked="true" hidden="false"/>
    </xf>
    <xf numFmtId="165" fontId="27" fillId="0" borderId="0" xfId="0" applyFont="true" applyBorder="false" applyAlignment="true" applyProtection="false">
      <alignment horizontal="center" vertical="bottom" textRotation="0" wrapText="false" indent="0" shrinkToFit="false"/>
      <protection locked="true" hidden="false"/>
    </xf>
    <xf numFmtId="165" fontId="27" fillId="0" borderId="0" xfId="0" applyFont="true" applyBorder="true" applyAlignment="true" applyProtection="false">
      <alignment horizontal="general" vertical="center" textRotation="0" wrapText="true" indent="0" shrinkToFit="false"/>
      <protection locked="true" hidden="false"/>
    </xf>
    <xf numFmtId="165" fontId="27" fillId="0" borderId="0" xfId="0" applyFont="true" applyBorder="false" applyAlignment="false" applyProtection="false">
      <alignment horizontal="general" vertical="bottom" textRotation="0" wrapText="false" indent="0" shrinkToFit="false"/>
      <protection locked="true" hidden="false"/>
    </xf>
    <xf numFmtId="165" fontId="27" fillId="0" borderId="0" xfId="0" applyFont="true" applyBorder="false" applyAlignment="true" applyProtection="false">
      <alignment horizontal="general" vertical="center" textRotation="0" wrapText="false" indent="0" shrinkToFit="false"/>
      <protection locked="true" hidden="false"/>
    </xf>
    <xf numFmtId="165" fontId="27" fillId="0" borderId="0" xfId="0" applyFont="true" applyBorder="true" applyAlignment="true" applyProtection="false">
      <alignment horizontal="left" vertical="center" textRotation="0" wrapText="true" indent="0" shrinkToFit="false"/>
      <protection locked="true" hidden="false"/>
    </xf>
    <xf numFmtId="165" fontId="36" fillId="0" borderId="0" xfId="0" applyFont="true" applyBorder="false" applyAlignment="true" applyProtection="false">
      <alignment horizontal="center" vertical="center" textRotation="0" wrapText="false" indent="0" shrinkToFit="false"/>
      <protection locked="true" hidden="false"/>
    </xf>
    <xf numFmtId="165" fontId="36" fillId="0" borderId="0" xfId="0" applyFont="true" applyBorder="false" applyAlignment="true" applyProtection="false">
      <alignment horizontal="left" vertical="center" textRotation="0" wrapText="false" indent="0" shrinkToFit="false"/>
      <protection locked="true" hidden="false"/>
    </xf>
    <xf numFmtId="165" fontId="27" fillId="0" borderId="0" xfId="0" applyFont="true" applyBorder="false" applyAlignment="true" applyProtection="false">
      <alignment horizontal="general" vertical="top" textRotation="0" wrapText="false" indent="0" shrinkToFit="false"/>
      <protection locked="true" hidden="false"/>
    </xf>
    <xf numFmtId="165" fontId="27" fillId="0" borderId="0" xfId="0" applyFont="true" applyBorder="false" applyAlignment="true" applyProtection="false">
      <alignment horizontal="left" vertical="top" textRotation="0" wrapText="false" indent="0" shrinkToFit="false"/>
      <protection locked="true" hidden="false"/>
    </xf>
    <xf numFmtId="165" fontId="31" fillId="0" borderId="0" xfId="0" applyFont="true" applyBorder="false" applyAlignment="true" applyProtection="false">
      <alignment horizontal="left" vertical="center" textRotation="0" wrapText="false" indent="0" shrinkToFit="false"/>
      <protection locked="true" hidden="false"/>
    </xf>
    <xf numFmtId="165" fontId="31" fillId="0" borderId="0" xfId="0" applyFont="true" applyBorder="true" applyAlignment="true" applyProtection="false">
      <alignment horizontal="center" vertical="center" textRotation="0" wrapText="false" indent="0" shrinkToFit="false"/>
      <protection locked="true" hidden="false"/>
    </xf>
    <xf numFmtId="165" fontId="27" fillId="0" borderId="1" xfId="0" applyFont="true" applyBorder="true" applyAlignment="true" applyProtection="false">
      <alignment horizontal="center" vertical="center" textRotation="0" wrapText="false" indent="0" shrinkToFit="false"/>
      <protection locked="true" hidden="false"/>
    </xf>
    <xf numFmtId="165" fontId="27" fillId="0" borderId="83" xfId="0" applyFont="true" applyBorder="true" applyAlignment="true" applyProtection="false">
      <alignment horizontal="center" vertical="center" textRotation="0" wrapText="false" indent="0" shrinkToFit="false"/>
      <protection locked="true" hidden="false"/>
    </xf>
    <xf numFmtId="165" fontId="27" fillId="0" borderId="73" xfId="0" applyFont="true" applyBorder="true" applyAlignment="true" applyProtection="false">
      <alignment horizontal="center" vertical="center" textRotation="0" wrapText="false" indent="0" shrinkToFit="false"/>
      <protection locked="true" hidden="false"/>
    </xf>
    <xf numFmtId="165" fontId="27" fillId="0" borderId="70" xfId="0" applyFont="true" applyBorder="true" applyAlignment="true" applyProtection="false">
      <alignment horizontal="center" vertical="center" textRotation="0" wrapText="false" indent="0" shrinkToFit="false"/>
      <protection locked="true" hidden="false"/>
    </xf>
    <xf numFmtId="165" fontId="27" fillId="3" borderId="1" xfId="0" applyFont="true" applyBorder="true" applyAlignment="true" applyProtection="false">
      <alignment horizontal="center" vertical="center" textRotation="0" wrapText="false" indent="0" shrinkToFit="false"/>
      <protection locked="true" hidden="false"/>
    </xf>
    <xf numFmtId="165" fontId="27" fillId="3" borderId="3" xfId="0" applyFont="true" applyBorder="true" applyAlignment="true" applyProtection="false">
      <alignment horizontal="center" vertical="center" textRotation="0" wrapText="false" indent="0" shrinkToFit="false"/>
      <protection locked="true" hidden="false"/>
    </xf>
    <xf numFmtId="165" fontId="27" fillId="3" borderId="5" xfId="0" applyFont="true" applyBorder="true" applyAlignment="true" applyProtection="false">
      <alignment horizontal="left" vertical="center" textRotation="0" wrapText="false" indent="0" shrinkToFit="false"/>
      <protection locked="true" hidden="false"/>
    </xf>
    <xf numFmtId="165" fontId="27" fillId="3" borderId="3" xfId="0" applyFont="true" applyBorder="true" applyAlignment="true" applyProtection="false">
      <alignment horizontal="left" vertical="center" textRotation="0" wrapText="false" indent="0" shrinkToFit="false"/>
      <protection locked="true" hidden="false"/>
    </xf>
    <xf numFmtId="165" fontId="27" fillId="3" borderId="1" xfId="0" applyFont="true" applyBorder="true" applyAlignment="true" applyProtection="false">
      <alignment horizontal="left" vertical="center" textRotation="0" wrapText="false" indent="0" shrinkToFit="false"/>
      <protection locked="true" hidden="false"/>
    </xf>
    <xf numFmtId="165" fontId="0" fillId="3" borderId="66" xfId="0" applyFont="true" applyBorder="true" applyAlignment="true" applyProtection="false">
      <alignment horizontal="center" vertical="center" textRotation="0" wrapText="false" indent="0" shrinkToFit="false"/>
      <protection locked="true" hidden="false"/>
    </xf>
    <xf numFmtId="165" fontId="27" fillId="3" borderId="66" xfId="0" applyFont="true" applyBorder="true" applyAlignment="true" applyProtection="false">
      <alignment horizontal="general" vertical="center" textRotation="0" wrapText="false" indent="0" shrinkToFit="false"/>
      <protection locked="true" hidden="false"/>
    </xf>
    <xf numFmtId="165" fontId="27" fillId="3" borderId="66" xfId="0" applyFont="true" applyBorder="true" applyAlignment="true" applyProtection="false">
      <alignment horizontal="general" vertical="center" textRotation="0" wrapText="true" indent="0" shrinkToFit="false"/>
      <protection locked="true" hidden="false"/>
    </xf>
    <xf numFmtId="165" fontId="27" fillId="3" borderId="5" xfId="0" applyFont="true" applyBorder="true" applyAlignment="true" applyProtection="false">
      <alignment horizontal="general" vertical="center" textRotation="0" wrapText="true" indent="0" shrinkToFit="false"/>
      <protection locked="true" hidden="false"/>
    </xf>
    <xf numFmtId="165" fontId="27" fillId="3" borderId="79" xfId="0" applyFont="true" applyBorder="true" applyAlignment="true" applyProtection="false">
      <alignment horizontal="center" vertical="center" textRotation="0" wrapText="false" indent="0" shrinkToFit="false"/>
      <protection locked="true" hidden="false"/>
    </xf>
    <xf numFmtId="165" fontId="27" fillId="3" borderId="7" xfId="0" applyFont="true" applyBorder="true" applyAlignment="true" applyProtection="false">
      <alignment horizontal="center" vertical="center" textRotation="0" wrapText="false" indent="0" shrinkToFit="false"/>
      <protection locked="true" hidden="false"/>
    </xf>
    <xf numFmtId="165" fontId="27" fillId="3" borderId="9" xfId="0" applyFont="true" applyBorder="true" applyAlignment="true" applyProtection="false">
      <alignment horizontal="left" vertical="center" textRotation="0" wrapText="false" indent="0" shrinkToFit="false"/>
      <protection locked="true" hidden="false"/>
    </xf>
    <xf numFmtId="165" fontId="27" fillId="3" borderId="7" xfId="0" applyFont="true" applyBorder="true" applyAlignment="true" applyProtection="false">
      <alignment horizontal="left" vertical="center" textRotation="0" wrapText="false" indent="0" shrinkToFit="false"/>
      <protection locked="true" hidden="false"/>
    </xf>
    <xf numFmtId="165" fontId="0" fillId="3" borderId="7" xfId="0" applyFont="true" applyBorder="true" applyAlignment="true" applyProtection="false">
      <alignment horizontal="center" vertical="center" textRotation="0" wrapText="false" indent="0" shrinkToFit="false"/>
      <protection locked="true" hidden="false"/>
    </xf>
    <xf numFmtId="165" fontId="27" fillId="3" borderId="58" xfId="0" applyFont="true" applyBorder="true" applyAlignment="true" applyProtection="false">
      <alignment horizontal="general" vertical="center" textRotation="0" wrapText="false" indent="0" shrinkToFit="false"/>
      <protection locked="true" hidden="false"/>
    </xf>
    <xf numFmtId="165" fontId="27" fillId="3" borderId="58" xfId="0" applyFont="true" applyBorder="true" applyAlignment="true" applyProtection="false">
      <alignment horizontal="general" vertical="center" textRotation="0" wrapText="true" indent="0" shrinkToFit="false"/>
      <protection locked="true" hidden="false"/>
    </xf>
    <xf numFmtId="165" fontId="0" fillId="3" borderId="58" xfId="0" applyFont="true" applyBorder="true" applyAlignment="true" applyProtection="false">
      <alignment horizontal="center" vertical="center" textRotation="0" wrapText="false" indent="0" shrinkToFit="false"/>
      <protection locked="true" hidden="false"/>
    </xf>
    <xf numFmtId="165" fontId="27" fillId="3" borderId="9" xfId="0" applyFont="true" applyBorder="true" applyAlignment="true" applyProtection="false">
      <alignment horizontal="general" vertical="center" textRotation="0" wrapText="true" indent="0" shrinkToFit="false"/>
      <protection locked="true" hidden="false"/>
    </xf>
    <xf numFmtId="165" fontId="27" fillId="3" borderId="20" xfId="0" applyFont="true" applyBorder="true" applyAlignment="true" applyProtection="false">
      <alignment horizontal="general" vertical="center" textRotation="0" wrapText="false" indent="0" shrinkToFit="false"/>
      <protection locked="true" hidden="false"/>
    </xf>
    <xf numFmtId="165" fontId="27" fillId="3" borderId="40" xfId="0" applyFont="true" applyBorder="true" applyAlignment="true" applyProtection="false">
      <alignment horizontal="center" vertical="center" textRotation="0" wrapText="false" indent="0" shrinkToFit="false"/>
      <protection locked="true" hidden="false"/>
    </xf>
    <xf numFmtId="165" fontId="27" fillId="3" borderId="34" xfId="0" applyFont="true" applyBorder="true" applyAlignment="true" applyProtection="false">
      <alignment horizontal="general" vertical="center" textRotation="0" wrapText="false" indent="0" shrinkToFit="false"/>
      <protection locked="true" hidden="false"/>
    </xf>
    <xf numFmtId="165" fontId="27" fillId="3" borderId="40" xfId="0" applyFont="true" applyBorder="true" applyAlignment="true" applyProtection="false">
      <alignment horizontal="general" vertical="center" textRotation="0" wrapText="true" indent="0" shrinkToFit="false"/>
      <protection locked="true" hidden="false"/>
    </xf>
    <xf numFmtId="165" fontId="27" fillId="3" borderId="20" xfId="0" applyFont="true" applyBorder="true" applyAlignment="true" applyProtection="false">
      <alignment horizontal="left" vertical="center" textRotation="0" wrapText="true" indent="0" shrinkToFit="false"/>
      <protection locked="true" hidden="false"/>
    </xf>
    <xf numFmtId="165" fontId="27" fillId="3" borderId="40" xfId="0" applyFont="true" applyBorder="true" applyAlignment="true" applyProtection="false">
      <alignment horizontal="general" vertical="center" textRotation="0" wrapText="false" indent="0" shrinkToFit="false"/>
      <protection locked="true" hidden="false"/>
    </xf>
    <xf numFmtId="165" fontId="27" fillId="3" borderId="64" xfId="0" applyFont="true" applyBorder="true" applyAlignment="true" applyProtection="false">
      <alignment horizontal="general" vertical="center" textRotation="0" wrapText="false" indent="0" shrinkToFit="false"/>
      <protection locked="true" hidden="false"/>
    </xf>
    <xf numFmtId="165" fontId="0" fillId="3" borderId="91" xfId="0" applyFont="true" applyBorder="true" applyAlignment="true" applyProtection="false">
      <alignment horizontal="center" vertical="center" textRotation="0" wrapText="false" indent="0" shrinkToFit="false"/>
      <protection locked="true" hidden="false"/>
    </xf>
    <xf numFmtId="165" fontId="27" fillId="3" borderId="67" xfId="0" applyFont="true" applyBorder="true" applyAlignment="true" applyProtection="false">
      <alignment horizontal="general" vertical="center" textRotation="0" wrapText="false" indent="0" shrinkToFit="false"/>
      <protection locked="true" hidden="false"/>
    </xf>
    <xf numFmtId="165" fontId="0" fillId="3" borderId="67" xfId="0" applyFont="false" applyBorder="true" applyAlignment="true" applyProtection="false">
      <alignment horizontal="general" vertical="center" textRotation="0" wrapText="false" indent="0" shrinkToFit="false"/>
      <protection locked="true" hidden="false"/>
    </xf>
    <xf numFmtId="165" fontId="27" fillId="3" borderId="67" xfId="0" applyFont="true" applyBorder="true" applyAlignment="true" applyProtection="false">
      <alignment horizontal="left" vertical="center" textRotation="0" wrapText="true" indent="0" shrinkToFit="false"/>
      <protection locked="true" hidden="false"/>
    </xf>
    <xf numFmtId="165" fontId="0" fillId="3" borderId="67" xfId="0" applyFont="true" applyBorder="true" applyAlignment="true" applyProtection="false">
      <alignment horizontal="center" vertical="center" textRotation="0" wrapText="false" indent="0" shrinkToFit="false"/>
      <protection locked="true" hidden="false"/>
    </xf>
    <xf numFmtId="165" fontId="0" fillId="3" borderId="67" xfId="0" applyFont="false" applyBorder="true" applyAlignment="true" applyProtection="false">
      <alignment horizontal="left" vertical="center" textRotation="0" wrapText="false" indent="0" shrinkToFit="false"/>
      <protection locked="true" hidden="false"/>
    </xf>
    <xf numFmtId="165" fontId="0" fillId="3" borderId="68" xfId="0" applyFont="false" applyBorder="true" applyAlignment="true" applyProtection="false">
      <alignment horizontal="left" vertical="center" textRotation="0" wrapText="false" indent="0" shrinkToFit="false"/>
      <protection locked="true" hidden="false"/>
    </xf>
    <xf numFmtId="165" fontId="0" fillId="3" borderId="0" xfId="0" applyFont="true" applyBorder="false" applyAlignment="true" applyProtection="false">
      <alignment horizontal="center" vertical="center" textRotation="0" wrapText="false" indent="0" shrinkToFit="false"/>
      <protection locked="true" hidden="false"/>
    </xf>
    <xf numFmtId="165" fontId="27" fillId="3" borderId="0" xfId="0" applyFont="true" applyBorder="false" applyAlignment="true" applyProtection="false">
      <alignment horizontal="general" vertical="center" textRotation="0" wrapText="false" indent="0" shrinkToFit="false"/>
      <protection locked="true" hidden="false"/>
    </xf>
    <xf numFmtId="165" fontId="27" fillId="3" borderId="40" xfId="0" applyFont="true" applyBorder="true" applyAlignment="true" applyProtection="false">
      <alignment horizontal="general" vertical="top" textRotation="0" wrapText="false" indent="0" shrinkToFit="false"/>
      <protection locked="true" hidden="false"/>
    </xf>
    <xf numFmtId="165" fontId="27" fillId="3" borderId="20" xfId="0" applyFont="true" applyBorder="true" applyAlignment="true" applyProtection="false">
      <alignment horizontal="left" vertical="center" textRotation="0" wrapText="false" indent="0" shrinkToFit="false"/>
      <protection locked="true" hidden="false"/>
    </xf>
    <xf numFmtId="165" fontId="27" fillId="3" borderId="96" xfId="0" applyFont="true" applyBorder="true" applyAlignment="true" applyProtection="false">
      <alignment horizontal="left" vertical="center" textRotation="0" wrapText="true" indent="0" shrinkToFit="false"/>
      <protection locked="true" hidden="false"/>
    </xf>
    <xf numFmtId="165" fontId="27" fillId="3" borderId="68" xfId="0" applyFont="true" applyBorder="true" applyAlignment="true" applyProtection="false">
      <alignment horizontal="general" vertical="center" textRotation="0" wrapText="false" indent="0" shrinkToFit="false"/>
      <protection locked="true" hidden="false"/>
    </xf>
    <xf numFmtId="165" fontId="27" fillId="3" borderId="0" xfId="0" applyFont="true" applyBorder="false" applyAlignment="true" applyProtection="false">
      <alignment horizontal="general" vertical="top" textRotation="0" wrapText="false" indent="0" shrinkToFit="false"/>
      <protection locked="true" hidden="false"/>
    </xf>
    <xf numFmtId="169" fontId="27" fillId="0" borderId="0" xfId="0" applyFont="true" applyBorder="false" applyAlignment="true" applyProtection="false">
      <alignment horizontal="left" vertical="center" textRotation="0" wrapText="false" indent="0" shrinkToFit="false"/>
      <protection locked="true" hidden="false"/>
    </xf>
    <xf numFmtId="165" fontId="27" fillId="3" borderId="87" xfId="0" applyFont="true" applyBorder="true" applyAlignment="true" applyProtection="false">
      <alignment horizontal="left" vertical="center" textRotation="0" wrapText="true" indent="0" shrinkToFit="false"/>
      <protection locked="true" hidden="false"/>
    </xf>
    <xf numFmtId="165" fontId="0" fillId="3" borderId="93" xfId="0" applyFont="true" applyBorder="true" applyAlignment="true" applyProtection="false">
      <alignment horizontal="center" vertical="center" textRotation="0" wrapText="true" indent="0" shrinkToFit="false"/>
      <protection locked="true" hidden="false"/>
    </xf>
    <xf numFmtId="165" fontId="27" fillId="3" borderId="93" xfId="0" applyFont="true" applyBorder="true" applyAlignment="true" applyProtection="false">
      <alignment horizontal="left" vertical="center" textRotation="0" wrapText="false" indent="0" shrinkToFit="false"/>
      <protection locked="true" hidden="false"/>
    </xf>
    <xf numFmtId="165" fontId="0" fillId="3" borderId="89" xfId="0" applyFont="false" applyBorder="true" applyAlignment="true" applyProtection="false">
      <alignment horizontal="general" vertical="center" textRotation="0" wrapText="false" indent="0" shrinkToFit="false"/>
      <protection locked="true" hidden="false"/>
    </xf>
    <xf numFmtId="165" fontId="0" fillId="3" borderId="90" xfId="0" applyFont="false" applyBorder="true" applyAlignment="true" applyProtection="false">
      <alignment horizontal="general" vertical="center" textRotation="0" wrapText="false" indent="0" shrinkToFit="false"/>
      <protection locked="true" hidden="false"/>
    </xf>
    <xf numFmtId="165" fontId="27" fillId="3" borderId="0" xfId="0" applyFont="true" applyBorder="false" applyAlignment="true" applyProtection="false">
      <alignment horizontal="left" vertical="center" textRotation="0" wrapText="false" indent="0" shrinkToFit="false"/>
      <protection locked="true" hidden="false"/>
    </xf>
    <xf numFmtId="165" fontId="27" fillId="3" borderId="20" xfId="0" applyFont="true" applyBorder="true" applyAlignment="true" applyProtection="false">
      <alignment horizontal="general" vertical="top" textRotation="0" wrapText="false" indent="0" shrinkToFit="false"/>
      <protection locked="true" hidden="false"/>
    </xf>
    <xf numFmtId="165" fontId="0" fillId="3" borderId="20" xfId="0" applyFont="true" applyBorder="true" applyAlignment="true" applyProtection="false">
      <alignment horizontal="center" vertical="center" textRotation="0" wrapText="false" indent="0" shrinkToFit="false"/>
      <protection locked="true" hidden="false"/>
    </xf>
    <xf numFmtId="165" fontId="27" fillId="3" borderId="87" xfId="0" applyFont="true" applyBorder="true" applyAlignment="true" applyProtection="false">
      <alignment horizontal="general" vertical="center" textRotation="0" wrapText="false" indent="0" shrinkToFit="false"/>
      <protection locked="true" hidden="false"/>
    </xf>
    <xf numFmtId="165" fontId="0" fillId="3" borderId="97" xfId="0" applyFont="true" applyBorder="true" applyAlignment="true" applyProtection="false">
      <alignment horizontal="center" vertical="center" textRotation="0" wrapText="false" indent="0" shrinkToFit="false"/>
      <protection locked="true" hidden="false"/>
    </xf>
    <xf numFmtId="165" fontId="27" fillId="3" borderId="93" xfId="0" applyFont="true" applyBorder="true" applyAlignment="true" applyProtection="false">
      <alignment horizontal="general" vertical="center" textRotation="0" wrapText="false" indent="0" shrinkToFit="false"/>
      <protection locked="true" hidden="false"/>
    </xf>
    <xf numFmtId="165" fontId="0" fillId="3" borderId="93" xfId="0" applyFont="true" applyBorder="true" applyAlignment="true" applyProtection="false">
      <alignment horizontal="center" vertical="center" textRotation="0" wrapText="false" indent="0" shrinkToFit="false"/>
      <protection locked="true" hidden="false"/>
    </xf>
    <xf numFmtId="165" fontId="0" fillId="3" borderId="93" xfId="0" applyFont="false" applyBorder="true" applyAlignment="true" applyProtection="false">
      <alignment horizontal="left" vertical="center" textRotation="0" wrapText="false" indent="0" shrinkToFit="false"/>
      <protection locked="true" hidden="false"/>
    </xf>
    <xf numFmtId="165" fontId="0" fillId="3" borderId="93" xfId="0" applyFont="false" applyBorder="true" applyAlignment="true" applyProtection="false">
      <alignment horizontal="general" vertical="center" textRotation="0" wrapText="false" indent="0" shrinkToFit="false"/>
      <protection locked="true" hidden="false"/>
    </xf>
    <xf numFmtId="165" fontId="0" fillId="3" borderId="94" xfId="0" applyFont="false" applyBorder="true" applyAlignment="true" applyProtection="false">
      <alignment horizontal="general" vertical="center" textRotation="0" wrapText="false" indent="0" shrinkToFit="false"/>
      <protection locked="true" hidden="false"/>
    </xf>
    <xf numFmtId="165" fontId="27" fillId="3" borderId="87" xfId="0" applyFont="true" applyBorder="true" applyAlignment="true" applyProtection="false">
      <alignment horizontal="left" vertical="center" textRotation="0" wrapText="false" indent="0" shrinkToFit="false"/>
      <protection locked="true" hidden="false"/>
    </xf>
    <xf numFmtId="165" fontId="0" fillId="3" borderId="92" xfId="0" applyFont="true" applyBorder="true" applyAlignment="true" applyProtection="false">
      <alignment horizontal="center" vertical="center" textRotation="0" wrapText="false" indent="0" shrinkToFit="false"/>
      <protection locked="true" hidden="false"/>
    </xf>
    <xf numFmtId="165" fontId="27" fillId="3" borderId="94" xfId="0" applyFont="true" applyBorder="true" applyAlignment="true" applyProtection="false">
      <alignment horizontal="general" vertical="center" textRotation="0" wrapText="false" indent="0" shrinkToFit="false"/>
      <protection locked="true" hidden="false"/>
    </xf>
    <xf numFmtId="165" fontId="27" fillId="3" borderId="87" xfId="0" applyFont="true" applyBorder="true" applyAlignment="true" applyProtection="false">
      <alignment horizontal="general" vertical="center" textRotation="0" wrapText="true" indent="0" shrinkToFit="false"/>
      <protection locked="true" hidden="false"/>
    </xf>
    <xf numFmtId="165" fontId="27" fillId="3" borderId="95" xfId="0" applyFont="true" applyBorder="true" applyAlignment="true" applyProtection="false">
      <alignment horizontal="general" vertical="center" textRotation="0" wrapText="true" indent="0" shrinkToFit="false"/>
      <protection locked="true" hidden="false"/>
    </xf>
    <xf numFmtId="165" fontId="0" fillId="3" borderId="88" xfId="0" applyFont="true" applyBorder="true" applyAlignment="true" applyProtection="false">
      <alignment horizontal="center" vertical="center" textRotation="0" wrapText="false" indent="0" shrinkToFit="false"/>
      <protection locked="true" hidden="false"/>
    </xf>
    <xf numFmtId="165" fontId="27" fillId="3" borderId="89" xfId="0" applyFont="true" applyBorder="true" applyAlignment="true" applyProtection="false">
      <alignment horizontal="general" vertical="center" textRotation="0" wrapText="false" indent="0" shrinkToFit="false"/>
      <protection locked="true" hidden="false"/>
    </xf>
    <xf numFmtId="165" fontId="0" fillId="3" borderId="89" xfId="0" applyFont="true" applyBorder="true" applyAlignment="true" applyProtection="false">
      <alignment horizontal="center" vertical="center" textRotation="0" wrapText="false" indent="0" shrinkToFit="false"/>
      <protection locked="true" hidden="false"/>
    </xf>
    <xf numFmtId="165" fontId="27" fillId="3" borderId="7" xfId="0" applyFont="true" applyBorder="true" applyAlignment="true" applyProtection="false">
      <alignment horizontal="general" vertical="center" textRotation="0" wrapText="false" indent="0" shrinkToFit="false"/>
      <protection locked="true" hidden="false"/>
    </xf>
    <xf numFmtId="165" fontId="27" fillId="3" borderId="9" xfId="0" applyFont="true" applyBorder="true" applyAlignment="true" applyProtection="false">
      <alignment horizontal="center" vertical="center" textRotation="0" wrapText="false" indent="0" shrinkToFit="false"/>
      <protection locked="true" hidden="false"/>
    </xf>
    <xf numFmtId="165" fontId="27" fillId="3" borderId="6" xfId="0" applyFont="true" applyBorder="true" applyAlignment="true" applyProtection="false">
      <alignment horizontal="general" vertical="center" textRotation="0" wrapText="false" indent="0" shrinkToFit="false"/>
      <protection locked="true" hidden="false"/>
    </xf>
    <xf numFmtId="165" fontId="27" fillId="3" borderId="7" xfId="0" applyFont="true" applyBorder="true" applyAlignment="true" applyProtection="false">
      <alignment horizontal="left" vertical="center" textRotation="0" wrapText="true" indent="0" shrinkToFit="false"/>
      <protection locked="true" hidden="false"/>
    </xf>
    <xf numFmtId="165" fontId="27" fillId="3" borderId="9" xfId="0" applyFont="true" applyBorder="true" applyAlignment="true" applyProtection="false">
      <alignment horizontal="general" vertical="center" textRotation="0" wrapText="false" indent="0" shrinkToFit="false"/>
      <protection locked="true" hidden="false"/>
    </xf>
    <xf numFmtId="165" fontId="27" fillId="3" borderId="65" xfId="0" applyFont="true" applyBorder="true" applyAlignment="true" applyProtection="false">
      <alignment horizontal="left" vertical="center" textRotation="0" wrapText="false" indent="0" shrinkToFit="false"/>
      <protection locked="true" hidden="false"/>
    </xf>
    <xf numFmtId="165" fontId="0" fillId="3" borderId="98" xfId="0" applyFont="true" applyBorder="true" applyAlignment="true" applyProtection="false">
      <alignment horizontal="center" vertical="center" textRotation="0" wrapText="false" indent="0" shrinkToFit="false"/>
      <protection locked="true" hidden="false"/>
    </xf>
    <xf numFmtId="165" fontId="27" fillId="3" borderId="99" xfId="0" applyFont="true" applyBorder="true" applyAlignment="true" applyProtection="false">
      <alignment horizontal="general" vertical="center" textRotation="0" wrapText="false" indent="0" shrinkToFit="false"/>
      <protection locked="true" hidden="false"/>
    </xf>
    <xf numFmtId="165" fontId="0" fillId="3" borderId="99" xfId="0" applyFont="true" applyBorder="true" applyAlignment="true" applyProtection="false">
      <alignment horizontal="center" vertical="center" textRotation="0" wrapText="false" indent="0" shrinkToFit="false"/>
      <protection locked="true" hidden="false"/>
    </xf>
    <xf numFmtId="165" fontId="0" fillId="3" borderId="99" xfId="0" applyFont="false" applyBorder="true" applyAlignment="true" applyProtection="false">
      <alignment horizontal="left" vertical="center" textRotation="0" wrapText="false" indent="0" shrinkToFit="false"/>
      <protection locked="true" hidden="false"/>
    </xf>
    <xf numFmtId="165" fontId="27" fillId="3" borderId="69" xfId="0" applyFont="true" applyBorder="true" applyAlignment="true" applyProtection="false">
      <alignment horizontal="general" vertical="center" textRotation="0" wrapText="false" indent="0" shrinkToFit="false"/>
      <protection locked="true" hidden="false"/>
    </xf>
    <xf numFmtId="165" fontId="27" fillId="3" borderId="7" xfId="0" applyFont="true" applyBorder="true" applyAlignment="true" applyProtection="false">
      <alignment horizontal="general" vertical="top" textRotation="0" wrapText="false" indent="0" shrinkToFit="false"/>
      <protection locked="true" hidden="false"/>
    </xf>
    <xf numFmtId="165" fontId="27" fillId="3" borderId="58" xfId="0" applyFont="true" applyBorder="true" applyAlignment="true" applyProtection="false">
      <alignment horizontal="general" vertical="top" textRotation="0" wrapText="false" indent="0" shrinkToFit="false"/>
      <protection locked="true" hidden="false"/>
    </xf>
    <xf numFmtId="165" fontId="27" fillId="3" borderId="9" xfId="0" applyFont="true" applyBorder="true" applyAlignment="true" applyProtection="false">
      <alignment horizontal="general" vertical="top" textRotation="0" wrapText="false" indent="0" shrinkToFit="false"/>
      <protection locked="true" hidden="false"/>
    </xf>
    <xf numFmtId="165" fontId="27" fillId="3" borderId="3" xfId="0" applyFont="true" applyBorder="true" applyAlignment="true" applyProtection="false">
      <alignment horizontal="general" vertical="center" textRotation="0" wrapText="false" indent="0" shrinkToFit="false"/>
      <protection locked="true" hidden="false"/>
    </xf>
    <xf numFmtId="165" fontId="27" fillId="3" borderId="5" xfId="0" applyFont="true" applyBorder="true" applyAlignment="true" applyProtection="false">
      <alignment horizontal="center" vertical="center" textRotation="0" wrapText="false" indent="0" shrinkToFit="false"/>
      <protection locked="true" hidden="false"/>
    </xf>
    <xf numFmtId="165" fontId="27" fillId="3" borderId="2" xfId="0" applyFont="true" applyBorder="true" applyAlignment="true" applyProtection="false">
      <alignment horizontal="general" vertical="center" textRotation="0" wrapText="false" indent="0" shrinkToFit="false"/>
      <protection locked="true" hidden="false"/>
    </xf>
    <xf numFmtId="165" fontId="27" fillId="3" borderId="3" xfId="0" applyFont="true" applyBorder="true" applyAlignment="true" applyProtection="false">
      <alignment horizontal="left" vertical="center" textRotation="0" wrapText="true" indent="0" shrinkToFit="false"/>
      <protection locked="true" hidden="false"/>
    </xf>
    <xf numFmtId="165" fontId="27" fillId="3" borderId="5" xfId="0" applyFont="true" applyBorder="true" applyAlignment="true" applyProtection="false">
      <alignment horizontal="general" vertical="center" textRotation="0" wrapText="false" indent="0" shrinkToFit="false"/>
      <protection locked="true" hidden="false"/>
    </xf>
    <xf numFmtId="165" fontId="27" fillId="3" borderId="64" xfId="0" applyFont="true" applyBorder="true" applyAlignment="true" applyProtection="false">
      <alignment horizontal="left" vertical="center" textRotation="0" wrapText="true" indent="0" shrinkToFit="false"/>
      <protection locked="true" hidden="false"/>
    </xf>
    <xf numFmtId="165" fontId="27" fillId="3" borderId="85" xfId="0" applyFont="true" applyBorder="true" applyAlignment="true" applyProtection="false">
      <alignment horizontal="general" vertical="center" textRotation="0" wrapText="false" indent="0" shrinkToFit="false"/>
      <protection locked="true" hidden="false"/>
    </xf>
    <xf numFmtId="165" fontId="0" fillId="3" borderId="85" xfId="0" applyFont="false" applyBorder="true" applyAlignment="true" applyProtection="false">
      <alignment horizontal="general" vertical="center" textRotation="0" wrapText="false" indent="0" shrinkToFit="false"/>
      <protection locked="true" hidden="false"/>
    </xf>
    <xf numFmtId="165" fontId="0" fillId="3" borderId="85" xfId="0" applyFont="false" applyBorder="true" applyAlignment="true" applyProtection="false">
      <alignment horizontal="left" vertical="center" textRotation="0" wrapText="false" indent="0" shrinkToFit="false"/>
      <protection locked="true" hidden="false"/>
    </xf>
    <xf numFmtId="165" fontId="0" fillId="3" borderId="86" xfId="0" applyFont="false" applyBorder="true" applyAlignment="true" applyProtection="false">
      <alignment horizontal="left" vertical="center" textRotation="0" wrapText="false" indent="0" shrinkToFit="false"/>
      <protection locked="true" hidden="false"/>
    </xf>
    <xf numFmtId="165" fontId="27" fillId="3" borderId="5" xfId="0" applyFont="true" applyBorder="true" applyAlignment="true" applyProtection="false">
      <alignment horizontal="general" vertical="top" textRotation="0" wrapText="false" indent="0" shrinkToFit="false"/>
      <protection locked="true" hidden="false"/>
    </xf>
    <xf numFmtId="165" fontId="0" fillId="3" borderId="94" xfId="0" applyFont="false" applyBorder="true" applyAlignment="true" applyProtection="false">
      <alignment horizontal="left" vertical="center" textRotation="0" wrapText="false" indent="0" shrinkToFit="false"/>
      <protection locked="true" hidden="false"/>
    </xf>
    <xf numFmtId="165" fontId="27" fillId="3" borderId="93" xfId="0" applyFont="true" applyBorder="true" applyAlignment="true" applyProtection="false">
      <alignment horizontal="left" vertical="center" textRotation="0" wrapText="true" indent="0" shrinkToFit="false"/>
      <protection locked="true" hidden="false"/>
    </xf>
    <xf numFmtId="165" fontId="27" fillId="3" borderId="87" xfId="0" applyFont="true" applyBorder="true" applyAlignment="true" applyProtection="false">
      <alignment horizontal="left" vertical="center" textRotation="0" wrapText="false" indent="0" shrinkToFit="true"/>
      <protection locked="true" hidden="false"/>
    </xf>
    <xf numFmtId="165" fontId="0" fillId="3" borderId="99" xfId="0" applyFont="false" applyBorder="true" applyAlignment="true" applyProtection="false">
      <alignment horizontal="general" vertical="center" textRotation="0" wrapText="false" indent="0" shrinkToFit="false"/>
      <protection locked="true" hidden="false"/>
    </xf>
    <xf numFmtId="165" fontId="0" fillId="3" borderId="69" xfId="0" applyFont="false" applyBorder="true" applyAlignment="true" applyProtection="false">
      <alignment horizontal="general" vertical="center" textRotation="0" wrapText="false" indent="0" shrinkToFit="false"/>
      <protection locked="true" hidden="false"/>
    </xf>
    <xf numFmtId="165" fontId="27" fillId="3" borderId="2" xfId="0" applyFont="true" applyBorder="true" applyAlignment="true" applyProtection="false">
      <alignment horizontal="general" vertical="center" textRotation="0" wrapText="true" indent="0" shrinkToFit="false"/>
      <protection locked="true" hidden="false"/>
    </xf>
    <xf numFmtId="165" fontId="27" fillId="3" borderId="34" xfId="0" applyFont="true" applyBorder="true" applyAlignment="true" applyProtection="false">
      <alignment horizontal="general" vertical="center" textRotation="0" wrapText="true" indent="0" shrinkToFit="false"/>
      <protection locked="true" hidden="false"/>
    </xf>
    <xf numFmtId="165" fontId="27" fillId="3" borderId="6" xfId="0" applyFont="true" applyBorder="true" applyAlignment="true" applyProtection="false">
      <alignment horizontal="general" vertical="center" textRotation="0" wrapText="true" indent="0" shrinkToFit="false"/>
      <protection locked="true" hidden="false"/>
    </xf>
    <xf numFmtId="165" fontId="0" fillId="3" borderId="69" xfId="0" applyFont="false" applyBorder="true" applyAlignment="true" applyProtection="false">
      <alignment horizontal="left" vertical="center" textRotation="0" wrapText="false" indent="0" shrinkToFit="false"/>
      <protection locked="true" hidden="false"/>
    </xf>
    <xf numFmtId="165" fontId="0" fillId="3" borderId="3" xfId="0" applyFont="true" applyBorder="true" applyAlignment="true" applyProtection="false">
      <alignment horizontal="center" vertical="center" textRotation="0" wrapText="false" indent="0" shrinkToFit="false"/>
      <protection locked="true" hidden="false"/>
    </xf>
    <xf numFmtId="165" fontId="27" fillId="3" borderId="79" xfId="0" applyFont="true" applyBorder="true" applyAlignment="true" applyProtection="false">
      <alignment horizontal="center" vertical="top" textRotation="0" wrapText="false" indent="0" shrinkToFit="false"/>
      <protection locked="true" hidden="false"/>
    </xf>
    <xf numFmtId="165" fontId="27" fillId="3" borderId="92" xfId="0" applyFont="true" applyBorder="true" applyAlignment="true" applyProtection="false">
      <alignment horizontal="center" vertical="center" textRotation="0" wrapText="true" indent="0" shrinkToFit="false"/>
      <protection locked="true" hidden="false"/>
    </xf>
    <xf numFmtId="165" fontId="27" fillId="3" borderId="93" xfId="0" applyFont="true" applyBorder="true" applyAlignment="true" applyProtection="false">
      <alignment horizontal="center" vertical="center" textRotation="0" wrapText="true" indent="0" shrinkToFit="false"/>
      <protection locked="true" hidden="false"/>
    </xf>
    <xf numFmtId="165" fontId="27" fillId="3" borderId="65" xfId="0" applyFont="true" applyBorder="true" applyAlignment="true" applyProtection="false">
      <alignment horizontal="left" vertical="center" textRotation="0" wrapText="true" indent="0" shrinkToFit="false"/>
      <protection locked="true" hidden="false"/>
    </xf>
    <xf numFmtId="165" fontId="27" fillId="3" borderId="98" xfId="0" applyFont="true" applyBorder="true" applyAlignment="true" applyProtection="false">
      <alignment horizontal="center" vertical="center" textRotation="0" wrapText="true" indent="0" shrinkToFit="false"/>
      <protection locked="true" hidden="false"/>
    </xf>
    <xf numFmtId="165" fontId="27" fillId="3" borderId="99" xfId="0" applyFont="true" applyBorder="true" applyAlignment="true" applyProtection="false">
      <alignment horizontal="left" vertical="center" textRotation="0" wrapText="false" indent="0" shrinkToFit="false"/>
      <protection locked="true" hidden="false"/>
    </xf>
    <xf numFmtId="165" fontId="27" fillId="3" borderId="99" xfId="0" applyFont="true" applyBorder="true" applyAlignment="true" applyProtection="false">
      <alignment horizontal="center" vertical="center" textRotation="0" wrapText="true" indent="0" shrinkToFit="false"/>
      <protection locked="true" hidden="false"/>
    </xf>
    <xf numFmtId="165" fontId="0" fillId="3" borderId="58" xfId="0" applyFont="false" applyBorder="true" applyAlignment="true" applyProtection="false">
      <alignment horizontal="left" vertical="center" textRotation="0" wrapText="false" indent="0" shrinkToFit="false"/>
      <protection locked="true" hidden="false"/>
    </xf>
    <xf numFmtId="165" fontId="0" fillId="3" borderId="9" xfId="0" applyFont="false" applyBorder="true" applyAlignment="true" applyProtection="false">
      <alignment horizontal="left" vertical="center" textRotation="0" wrapText="false" indent="0" shrinkToFit="false"/>
      <protection locked="true" hidden="false"/>
    </xf>
    <xf numFmtId="165" fontId="27" fillId="3" borderId="64" xfId="0" applyFont="true" applyBorder="true" applyAlignment="true" applyProtection="false">
      <alignment horizontal="left" vertical="center" textRotation="0" wrapText="false" indent="0" shrinkToFit="false"/>
      <protection locked="true" hidden="false"/>
    </xf>
    <xf numFmtId="165" fontId="27" fillId="3" borderId="66" xfId="0" applyFont="true" applyBorder="true" applyAlignment="true" applyProtection="false">
      <alignment horizontal="left" vertical="center" textRotation="0" wrapText="true" indent="0" shrinkToFit="false"/>
      <protection locked="true" hidden="false"/>
    </xf>
    <xf numFmtId="165" fontId="27" fillId="3" borderId="66" xfId="0" applyFont="true" applyBorder="true" applyAlignment="true" applyProtection="false">
      <alignment horizontal="left" vertical="center" textRotation="0" wrapText="false" indent="0" shrinkToFit="false"/>
      <protection locked="true" hidden="false"/>
    </xf>
    <xf numFmtId="165" fontId="27" fillId="3" borderId="67" xfId="0" applyFont="true" applyBorder="true" applyAlignment="true" applyProtection="false">
      <alignment horizontal="left" vertical="center" textRotation="0" wrapText="false" indent="0" shrinkToFit="false"/>
      <protection locked="true" hidden="false"/>
    </xf>
    <xf numFmtId="165" fontId="27" fillId="3" borderId="68" xfId="0" applyFont="true" applyBorder="true" applyAlignment="true" applyProtection="false">
      <alignment horizontal="left" vertical="center" textRotation="0" wrapText="false" indent="0" shrinkToFit="false"/>
      <protection locked="true" hidden="false"/>
    </xf>
    <xf numFmtId="165" fontId="27" fillId="3" borderId="94" xfId="0" applyFont="true" applyBorder="true" applyAlignment="true" applyProtection="false">
      <alignment horizontal="left" vertical="center" textRotation="0" wrapText="false" indent="0" shrinkToFit="false"/>
      <protection locked="true" hidden="false"/>
    </xf>
    <xf numFmtId="165" fontId="0" fillId="3" borderId="84" xfId="0" applyFont="true" applyBorder="true" applyAlignment="true" applyProtection="false">
      <alignment horizontal="center" vertical="center" textRotation="0" wrapText="false" indent="0" shrinkToFit="false"/>
      <protection locked="true" hidden="false"/>
    </xf>
    <xf numFmtId="165" fontId="27" fillId="3" borderId="85" xfId="0" applyFont="true" applyBorder="true" applyAlignment="true" applyProtection="false">
      <alignment horizontal="left" vertical="center" textRotation="0" wrapText="true" indent="0" shrinkToFit="false"/>
      <protection locked="true" hidden="false"/>
    </xf>
    <xf numFmtId="165" fontId="0" fillId="3" borderId="85" xfId="0" applyFont="true" applyBorder="true" applyAlignment="true" applyProtection="false">
      <alignment horizontal="center" vertical="center" textRotation="0" wrapText="false" indent="0" shrinkToFit="false"/>
      <protection locked="true" hidden="false"/>
    </xf>
    <xf numFmtId="165" fontId="27" fillId="3" borderId="85" xfId="0" applyFont="true" applyBorder="true" applyAlignment="true" applyProtection="false">
      <alignment horizontal="left" vertical="center" textRotation="0" wrapText="false" indent="0" shrinkToFit="false"/>
      <protection locked="true" hidden="false"/>
    </xf>
    <xf numFmtId="165" fontId="0" fillId="3" borderId="86" xfId="0" applyFont="false" applyBorder="true" applyAlignment="true" applyProtection="false">
      <alignment horizontal="general" vertical="center" textRotation="0" wrapText="false" indent="0" shrinkToFit="false"/>
      <protection locked="true" hidden="false"/>
    </xf>
    <xf numFmtId="165" fontId="27" fillId="3" borderId="92" xfId="0" applyFont="true" applyBorder="true" applyAlignment="true" applyProtection="false">
      <alignment horizontal="general" vertical="center" textRotation="0" wrapText="false" indent="0" shrinkToFit="false"/>
      <protection locked="true" hidden="false"/>
    </xf>
    <xf numFmtId="165" fontId="27" fillId="3" borderId="90" xfId="0" applyFont="true" applyBorder="true" applyAlignment="true" applyProtection="false">
      <alignment horizontal="general" vertical="center" textRotation="0" wrapText="false" indent="0" shrinkToFit="false"/>
      <protection locked="true" hidden="false"/>
    </xf>
    <xf numFmtId="165" fontId="27" fillId="3" borderId="95" xfId="0" applyFont="true" applyBorder="true" applyAlignment="true" applyProtection="false">
      <alignment horizontal="general" vertical="center" textRotation="0" wrapText="false" indent="0" shrinkToFit="false"/>
      <protection locked="true" hidden="false"/>
    </xf>
    <xf numFmtId="165" fontId="0" fillId="3" borderId="89" xfId="0" applyFont="false" applyBorder="true" applyAlignment="true" applyProtection="false">
      <alignment horizontal="left" vertical="center" textRotation="0" wrapText="false" indent="0" shrinkToFit="false"/>
      <protection locked="true" hidden="false"/>
    </xf>
    <xf numFmtId="165" fontId="0" fillId="3" borderId="90" xfId="0" applyFont="false" applyBorder="true" applyAlignment="true" applyProtection="false">
      <alignment horizontal="left" vertical="center" textRotation="0" wrapText="false" indent="0" shrinkToFit="false"/>
      <protection locked="true" hidden="false"/>
    </xf>
    <xf numFmtId="165" fontId="27" fillId="3" borderId="100" xfId="0" applyFont="true" applyBorder="true" applyAlignment="true" applyProtection="false">
      <alignment horizontal="center" vertical="center" textRotation="0" wrapText="false" indent="0" shrinkToFit="false"/>
      <protection locked="true" hidden="false"/>
    </xf>
    <xf numFmtId="165" fontId="27" fillId="3" borderId="0" xfId="0" applyFont="true" applyBorder="false" applyAlignment="true" applyProtection="false">
      <alignment horizontal="left" vertical="center" textRotation="0" wrapText="true" indent="0" shrinkToFit="false"/>
      <protection locked="true" hidden="false"/>
    </xf>
    <xf numFmtId="165" fontId="27" fillId="3" borderId="40" xfId="0" applyFont="true" applyBorder="true" applyAlignment="true" applyProtection="false">
      <alignment horizontal="left" vertical="center" textRotation="0" wrapText="false" indent="0" shrinkToFit="false"/>
      <protection locked="true" hidden="false"/>
    </xf>
    <xf numFmtId="165" fontId="0" fillId="3" borderId="66" xfId="0" applyFont="false" applyBorder="true" applyAlignment="true" applyProtection="false">
      <alignment horizontal="general" vertical="center" textRotation="0" wrapText="false" indent="0" shrinkToFit="false"/>
      <protection locked="true" hidden="false"/>
    </xf>
    <xf numFmtId="165" fontId="27" fillId="3" borderId="89" xfId="0" applyFont="true" applyBorder="true" applyAlignment="true" applyProtection="false">
      <alignment horizontal="left" vertical="center" textRotation="0" wrapText="true" indent="0" shrinkToFit="false"/>
      <protection locked="true" hidden="false"/>
    </xf>
    <xf numFmtId="165" fontId="27" fillId="3" borderId="89" xfId="0" applyFont="true" applyBorder="true" applyAlignment="true" applyProtection="false">
      <alignment horizontal="left" vertical="center" textRotation="0" wrapText="false" indent="0" shrinkToFit="false"/>
      <protection locked="true" hidden="false"/>
    </xf>
    <xf numFmtId="165" fontId="27" fillId="3" borderId="90" xfId="0" applyFont="true" applyBorder="true" applyAlignment="true" applyProtection="false">
      <alignment horizontal="left" vertical="center" textRotation="0" wrapText="false" indent="0" shrinkToFit="false"/>
      <protection locked="true" hidden="false"/>
    </xf>
    <xf numFmtId="165" fontId="27" fillId="3" borderId="84" xfId="0" applyFont="true" applyBorder="true" applyAlignment="true" applyProtection="false">
      <alignment horizontal="general" vertical="center" textRotation="0" wrapText="false" indent="0" shrinkToFit="false"/>
      <protection locked="true" hidden="false"/>
    </xf>
    <xf numFmtId="165" fontId="27" fillId="3" borderId="96" xfId="0" applyFont="true" applyBorder="true" applyAlignment="true" applyProtection="false">
      <alignment horizontal="left" vertical="center" textRotation="0" wrapText="false" indent="0" shrinkToFit="false"/>
      <protection locked="true" hidden="false"/>
    </xf>
    <xf numFmtId="165" fontId="0" fillId="3" borderId="68" xfId="0" applyFont="false" applyBorder="true" applyAlignment="true" applyProtection="false">
      <alignment horizontal="general" vertical="center" textRotation="0" wrapText="false" indent="0" shrinkToFit="false"/>
      <protection locked="true" hidden="false"/>
    </xf>
    <xf numFmtId="165" fontId="27" fillId="0" borderId="20" xfId="0" applyFont="true" applyBorder="true" applyAlignment="true" applyProtection="false">
      <alignment horizontal="center" vertical="center" textRotation="0" wrapText="false" indent="0" shrinkToFit="false"/>
      <protection locked="true" hidden="false"/>
    </xf>
    <xf numFmtId="165" fontId="27" fillId="0" borderId="40" xfId="0" applyFont="true" applyBorder="true" applyAlignment="true" applyProtection="false">
      <alignment horizontal="center" vertical="center" textRotation="0" wrapText="false" indent="0" shrinkToFit="false"/>
      <protection locked="true" hidden="false"/>
    </xf>
    <xf numFmtId="165" fontId="27" fillId="3" borderId="101" xfId="0" applyFont="true" applyBorder="true" applyAlignment="true" applyProtection="false">
      <alignment horizontal="center" vertical="center" textRotation="0" wrapText="false" indent="0" shrinkToFit="false"/>
      <protection locked="true" hidden="false"/>
    </xf>
    <xf numFmtId="165" fontId="27" fillId="3" borderId="65" xfId="0" applyFont="true" applyBorder="true" applyAlignment="true" applyProtection="false">
      <alignment horizontal="general" vertical="center" textRotation="0" wrapText="true" indent="0" shrinkToFit="false"/>
      <protection locked="true" hidden="false"/>
    </xf>
    <xf numFmtId="165" fontId="0" fillId="3" borderId="98" xfId="0" applyFont="true" applyBorder="true" applyAlignment="true" applyProtection="false">
      <alignment horizontal="center" vertical="center" textRotation="0" wrapText="true" indent="0" shrinkToFit="false"/>
      <protection locked="true" hidden="false"/>
    </xf>
    <xf numFmtId="165" fontId="0" fillId="3" borderId="99" xfId="0" applyFont="true" applyBorder="true" applyAlignment="true" applyProtection="false">
      <alignment horizontal="center" vertical="center" textRotation="0" wrapText="true" indent="0" shrinkToFit="false"/>
      <protection locked="true" hidden="false"/>
    </xf>
    <xf numFmtId="165" fontId="0" fillId="3" borderId="58" xfId="0" applyFont="false" applyBorder="true" applyAlignment="true" applyProtection="false">
      <alignment horizontal="general" vertical="center" textRotation="0" wrapText="false" indent="0" shrinkToFit="false"/>
      <protection locked="true" hidden="false"/>
    </xf>
    <xf numFmtId="165" fontId="0" fillId="3" borderId="9" xfId="0" applyFont="false" applyBorder="true" applyAlignment="true" applyProtection="false">
      <alignment horizontal="general" vertical="center" textRotation="0" wrapText="false" indent="0" shrinkToFit="false"/>
      <protection locked="true" hidden="false"/>
    </xf>
    <xf numFmtId="165" fontId="41" fillId="3" borderId="3" xfId="0" applyFont="true" applyBorder="true" applyAlignment="true" applyProtection="false">
      <alignment horizontal="left" vertical="center" textRotation="0" wrapText="true" indent="0" shrinkToFit="false"/>
      <protection locked="true" hidden="false"/>
    </xf>
    <xf numFmtId="165" fontId="41" fillId="3" borderId="5" xfId="0" applyFont="true" applyBorder="true" applyAlignment="true" applyProtection="false">
      <alignment horizontal="general" vertical="center" textRotation="0" wrapText="false" indent="0" shrinkToFit="false"/>
      <protection locked="true" hidden="false"/>
    </xf>
    <xf numFmtId="165" fontId="32" fillId="3" borderId="1" xfId="0" applyFont="true" applyBorder="true" applyAlignment="true" applyProtection="false">
      <alignment horizontal="left" vertical="center" textRotation="0" wrapText="false" indent="0" shrinkToFit="false"/>
      <protection locked="true" hidden="false"/>
    </xf>
    <xf numFmtId="165" fontId="42" fillId="3" borderId="53" xfId="0" applyFont="true" applyBorder="true" applyAlignment="true" applyProtection="false">
      <alignment horizontal="center" vertical="center" textRotation="0" wrapText="false" indent="0" shrinkToFit="false"/>
      <protection locked="true" hidden="false"/>
    </xf>
    <xf numFmtId="165" fontId="32" fillId="3" borderId="74" xfId="0" applyFont="true" applyBorder="true" applyAlignment="true" applyProtection="false">
      <alignment horizontal="left" vertical="center" textRotation="0" wrapText="false" indent="0" shrinkToFit="false"/>
      <protection locked="true" hidden="false"/>
    </xf>
    <xf numFmtId="165" fontId="42" fillId="3" borderId="74" xfId="0" applyFont="true" applyBorder="true" applyAlignment="true" applyProtection="false">
      <alignment horizontal="center" vertical="center" textRotation="0" wrapText="false" indent="0" shrinkToFit="false"/>
      <protection locked="true" hidden="false"/>
    </xf>
    <xf numFmtId="165" fontId="42" fillId="3" borderId="66" xfId="0" applyFont="true" applyBorder="true" applyAlignment="true" applyProtection="false">
      <alignment horizontal="left" vertical="center" textRotation="0" wrapText="false" indent="0" shrinkToFit="false"/>
      <protection locked="true" hidden="false"/>
    </xf>
    <xf numFmtId="165" fontId="42" fillId="3" borderId="5" xfId="0" applyFont="true" applyBorder="true" applyAlignment="true" applyProtection="false">
      <alignment horizontal="left" vertical="center" textRotation="0" wrapText="false" indent="0" shrinkToFit="false"/>
      <protection locked="true" hidden="false"/>
    </xf>
    <xf numFmtId="165" fontId="41" fillId="3" borderId="66" xfId="0" applyFont="true" applyBorder="true" applyAlignment="true" applyProtection="false">
      <alignment horizontal="general" vertical="top" textRotation="0" wrapText="false" indent="0" shrinkToFit="false"/>
      <protection locked="true" hidden="false"/>
    </xf>
    <xf numFmtId="165" fontId="41" fillId="3" borderId="5" xfId="0" applyFont="true" applyBorder="true" applyAlignment="true" applyProtection="false">
      <alignment horizontal="general" vertical="top" textRotation="0" wrapText="false" indent="0" shrinkToFit="false"/>
      <protection locked="true" hidden="false"/>
    </xf>
    <xf numFmtId="165" fontId="41" fillId="3" borderId="7" xfId="0" applyFont="true" applyBorder="true" applyAlignment="true" applyProtection="false">
      <alignment horizontal="general" vertical="center" textRotation="0" wrapText="false" indent="0" shrinkToFit="false"/>
      <protection locked="true" hidden="false"/>
    </xf>
    <xf numFmtId="165" fontId="41" fillId="3" borderId="9" xfId="0" applyFont="true" applyBorder="true" applyAlignment="true" applyProtection="false">
      <alignment horizontal="center" vertical="center" textRotation="0" wrapText="false" indent="0" shrinkToFit="false"/>
      <protection locked="true" hidden="false"/>
    </xf>
    <xf numFmtId="165" fontId="41" fillId="3" borderId="6" xfId="0" applyFont="true" applyBorder="true" applyAlignment="true" applyProtection="false">
      <alignment horizontal="general" vertical="center" textRotation="0" wrapText="false" indent="0" shrinkToFit="false"/>
      <protection locked="true" hidden="false"/>
    </xf>
    <xf numFmtId="165" fontId="41" fillId="3" borderId="7" xfId="0" applyFont="true" applyBorder="true" applyAlignment="true" applyProtection="false">
      <alignment horizontal="left" vertical="center" textRotation="0" wrapText="false" indent="0" shrinkToFit="false"/>
      <protection locked="true" hidden="false"/>
    </xf>
    <xf numFmtId="165" fontId="41" fillId="3" borderId="9" xfId="0" applyFont="true" applyBorder="true" applyAlignment="true" applyProtection="false">
      <alignment horizontal="general" vertical="center" textRotation="0" wrapText="true" indent="0" shrinkToFit="false"/>
      <protection locked="true" hidden="false"/>
    </xf>
    <xf numFmtId="165" fontId="41" fillId="3" borderId="7" xfId="0" applyFont="true" applyBorder="true" applyAlignment="true" applyProtection="false">
      <alignment horizontal="center" vertical="center" textRotation="0" wrapText="true" indent="0" shrinkToFit="false"/>
      <protection locked="true" hidden="false"/>
    </xf>
    <xf numFmtId="165" fontId="41" fillId="3" borderId="9" xfId="0" applyFont="true" applyBorder="true" applyAlignment="true" applyProtection="false">
      <alignment horizontal="general" vertical="center" textRotation="0" wrapText="false" indent="0" shrinkToFit="false"/>
      <protection locked="true" hidden="false"/>
    </xf>
    <xf numFmtId="165" fontId="42" fillId="3" borderId="58" xfId="0" applyFont="true" applyBorder="true" applyAlignment="true" applyProtection="false">
      <alignment horizontal="general" vertical="center" textRotation="0" wrapText="false" indent="0" shrinkToFit="false"/>
      <protection locked="true" hidden="false"/>
    </xf>
    <xf numFmtId="165" fontId="42" fillId="3" borderId="9" xfId="0" applyFont="true" applyBorder="true" applyAlignment="true" applyProtection="false">
      <alignment horizontal="general" vertical="center" textRotation="0" wrapText="false" indent="0" shrinkToFit="false"/>
      <protection locked="true" hidden="false"/>
    </xf>
    <xf numFmtId="165" fontId="41" fillId="3" borderId="58" xfId="0" applyFont="true" applyBorder="true" applyAlignment="true" applyProtection="false">
      <alignment horizontal="general" vertical="top" textRotation="0" wrapText="false" indent="0" shrinkToFit="false"/>
      <protection locked="true" hidden="false"/>
    </xf>
    <xf numFmtId="165" fontId="41" fillId="3" borderId="9" xfId="0" applyFont="true" applyBorder="true" applyAlignment="true" applyProtection="false">
      <alignment horizontal="general" vertical="top" textRotation="0" wrapText="false" indent="0" shrinkToFit="false"/>
      <protection locked="true" hidden="false"/>
    </xf>
    <xf numFmtId="165" fontId="27" fillId="3" borderId="20" xfId="0" applyFont="true" applyBorder="true" applyAlignment="true" applyProtection="false">
      <alignment horizontal="center" vertical="center" textRotation="0" wrapText="true" indent="0" shrinkToFit="false"/>
      <protection locked="true" hidden="false"/>
    </xf>
    <xf numFmtId="165" fontId="0" fillId="3" borderId="40" xfId="0" applyFont="false" applyBorder="true" applyAlignment="true" applyProtection="false">
      <alignment horizontal="general" vertical="center" textRotation="0" wrapText="false" indent="0" shrinkToFit="false"/>
      <protection locked="true" hidden="false"/>
    </xf>
    <xf numFmtId="165" fontId="27" fillId="3" borderId="66" xfId="0" applyFont="true" applyBorder="true" applyAlignment="true" applyProtection="false">
      <alignment horizontal="general" vertical="top" textRotation="0" wrapText="false" indent="0" shrinkToFit="false"/>
      <protection locked="true" hidden="false"/>
    </xf>
    <xf numFmtId="165" fontId="41" fillId="3" borderId="0" xfId="0" applyFont="true" applyBorder="false" applyAlignment="true" applyProtection="false">
      <alignment horizontal="general" vertical="top" textRotation="0" wrapText="false" indent="0" shrinkToFit="false"/>
      <protection locked="true" hidden="false"/>
    </xf>
    <xf numFmtId="165" fontId="41" fillId="3" borderId="40" xfId="0" applyFont="true" applyBorder="true" applyAlignment="true" applyProtection="false">
      <alignment horizontal="general" vertical="top" textRotation="0" wrapText="false" indent="0" shrinkToFit="false"/>
      <protection locked="true" hidden="false"/>
    </xf>
    <xf numFmtId="165" fontId="27" fillId="3" borderId="7" xfId="0" applyFont="true" applyBorder="true" applyAlignment="true" applyProtection="false">
      <alignment horizontal="center" vertical="center" textRotation="0" wrapText="true" indent="0" shrinkToFit="false"/>
      <protection locked="true" hidden="false"/>
    </xf>
    <xf numFmtId="165" fontId="27" fillId="0" borderId="72" xfId="0" applyFont="true" applyBorder="true" applyAlignment="true" applyProtection="false">
      <alignment horizontal="center" vertical="center" textRotation="0" wrapText="false" indent="0" shrinkToFit="false"/>
      <protection locked="true" hidden="false"/>
    </xf>
    <xf numFmtId="165" fontId="27" fillId="0" borderId="3" xfId="0" applyFont="true" applyBorder="true" applyAlignment="true" applyProtection="false">
      <alignment horizontal="center" vertical="center" textRotation="0" wrapText="false" indent="0" shrinkToFit="false"/>
      <protection locked="true" hidden="false"/>
    </xf>
    <xf numFmtId="165" fontId="27" fillId="0" borderId="5" xfId="0" applyFont="true" applyBorder="true" applyAlignment="true" applyProtection="false">
      <alignment horizontal="left" vertical="center" textRotation="0" wrapText="false" indent="0" shrinkToFit="false"/>
      <protection locked="true" hidden="false"/>
    </xf>
    <xf numFmtId="165" fontId="27" fillId="0" borderId="3" xfId="0" applyFont="true" applyBorder="true" applyAlignment="true" applyProtection="false">
      <alignment horizontal="left" vertical="center" textRotation="0" wrapText="false" indent="0" shrinkToFit="false"/>
      <protection locked="true" hidden="false"/>
    </xf>
    <xf numFmtId="165" fontId="27" fillId="0" borderId="5" xfId="0" applyFont="true" applyBorder="true" applyAlignment="true" applyProtection="false">
      <alignment horizontal="general" vertical="center" textRotation="0" wrapText="false" indent="0" shrinkToFit="false"/>
      <protection locked="true" hidden="false"/>
    </xf>
    <xf numFmtId="165" fontId="27" fillId="0" borderId="1" xfId="0" applyFont="true" applyBorder="true" applyAlignment="true" applyProtection="false">
      <alignment horizontal="left" vertical="center" textRotation="0" wrapText="false" indent="0" shrinkToFit="false"/>
      <protection locked="true" hidden="false"/>
    </xf>
    <xf numFmtId="165" fontId="0" fillId="0" borderId="3" xfId="0" applyFont="true" applyBorder="true" applyAlignment="true" applyProtection="false">
      <alignment horizontal="center" vertical="center" textRotation="0" wrapText="false" indent="0" shrinkToFit="false"/>
      <protection locked="true" hidden="false"/>
    </xf>
    <xf numFmtId="165" fontId="27" fillId="0" borderId="66" xfId="0" applyFont="true" applyBorder="true" applyAlignment="true" applyProtection="false">
      <alignment horizontal="general" vertical="center" textRotation="0" wrapText="false" indent="0" shrinkToFit="false"/>
      <protection locked="true" hidden="false"/>
    </xf>
    <xf numFmtId="165" fontId="27" fillId="0" borderId="66" xfId="0" applyFont="true" applyBorder="true" applyAlignment="true" applyProtection="false">
      <alignment horizontal="general" vertical="center" textRotation="0" wrapText="true" indent="0" shrinkToFit="false"/>
      <protection locked="true" hidden="false"/>
    </xf>
    <xf numFmtId="165" fontId="0" fillId="0" borderId="66" xfId="0" applyFont="true" applyBorder="true" applyAlignment="true" applyProtection="false">
      <alignment horizontal="center" vertical="center" textRotation="0" wrapText="false" indent="0" shrinkToFit="false"/>
      <protection locked="true" hidden="false"/>
    </xf>
    <xf numFmtId="165" fontId="27" fillId="0" borderId="5" xfId="0" applyFont="true" applyBorder="true" applyAlignment="true" applyProtection="false">
      <alignment horizontal="general" vertical="center" textRotation="0" wrapText="true" indent="0" shrinkToFit="false"/>
      <protection locked="true" hidden="false"/>
    </xf>
    <xf numFmtId="165" fontId="27" fillId="0" borderId="7" xfId="0" applyFont="true" applyBorder="true" applyAlignment="true" applyProtection="false">
      <alignment horizontal="center" vertical="center" textRotation="0" wrapText="false" indent="0" shrinkToFit="false"/>
      <protection locked="true" hidden="false"/>
    </xf>
    <xf numFmtId="165" fontId="27" fillId="0" borderId="9" xfId="0" applyFont="true" applyBorder="true" applyAlignment="true" applyProtection="false">
      <alignment horizontal="left" vertical="center" textRotation="0" wrapText="false" indent="0" shrinkToFit="false"/>
      <protection locked="true" hidden="false"/>
    </xf>
    <xf numFmtId="165" fontId="27" fillId="0" borderId="7" xfId="0" applyFont="true" applyBorder="true" applyAlignment="true" applyProtection="false">
      <alignment horizontal="left" vertical="center" textRotation="0" wrapText="false" indent="0" shrinkToFit="false"/>
      <protection locked="true" hidden="false"/>
    </xf>
    <xf numFmtId="165" fontId="27" fillId="0" borderId="9" xfId="0" applyFont="true" applyBorder="true" applyAlignment="true" applyProtection="false">
      <alignment horizontal="general" vertical="center" textRotation="0" wrapText="false" indent="0" shrinkToFit="false"/>
      <protection locked="true" hidden="false"/>
    </xf>
    <xf numFmtId="165" fontId="0" fillId="0" borderId="7" xfId="0" applyFont="true" applyBorder="true" applyAlignment="true" applyProtection="false">
      <alignment horizontal="center" vertical="center" textRotation="0" wrapText="false" indent="0" shrinkToFit="false"/>
      <protection locked="true" hidden="false"/>
    </xf>
    <xf numFmtId="165" fontId="27" fillId="0" borderId="58" xfId="0" applyFont="true" applyBorder="true" applyAlignment="true" applyProtection="false">
      <alignment horizontal="general" vertical="center" textRotation="0" wrapText="false" indent="0" shrinkToFit="false"/>
      <protection locked="true" hidden="false"/>
    </xf>
    <xf numFmtId="165" fontId="27" fillId="0" borderId="58" xfId="0" applyFont="true" applyBorder="true" applyAlignment="true" applyProtection="false">
      <alignment horizontal="general" vertical="center" textRotation="0" wrapText="true" indent="0" shrinkToFit="false"/>
      <protection locked="true" hidden="false"/>
    </xf>
    <xf numFmtId="165" fontId="0" fillId="0" borderId="58" xfId="0" applyFont="true" applyBorder="true" applyAlignment="true" applyProtection="false">
      <alignment horizontal="center" vertical="center" textRotation="0" wrapText="false" indent="0" shrinkToFit="false"/>
      <protection locked="true" hidden="false"/>
    </xf>
    <xf numFmtId="165" fontId="27" fillId="0" borderId="58" xfId="0" applyFont="true" applyBorder="true" applyAlignment="true" applyProtection="false">
      <alignment horizontal="left" vertical="center" textRotation="0" wrapText="false" indent="0" shrinkToFit="false"/>
      <protection locked="true" hidden="false"/>
    </xf>
    <xf numFmtId="165" fontId="27" fillId="0" borderId="58" xfId="0" applyFont="true" applyBorder="true" applyAlignment="true" applyProtection="false">
      <alignment horizontal="left" vertical="center" textRotation="0" wrapText="true" indent="0" shrinkToFit="false"/>
      <protection locked="true" hidden="false"/>
    </xf>
    <xf numFmtId="165" fontId="27" fillId="0" borderId="9" xfId="0" applyFont="true" applyBorder="true" applyAlignment="true" applyProtection="false">
      <alignment horizontal="left" vertical="center" textRotation="0" wrapText="true" indent="0" shrinkToFit="false"/>
      <protection locked="true" hidden="false"/>
    </xf>
    <xf numFmtId="165" fontId="27" fillId="0" borderId="20" xfId="0" applyFont="true" applyBorder="true" applyAlignment="true" applyProtection="false">
      <alignment horizontal="general" vertical="center" textRotation="0" wrapText="false" indent="0" shrinkToFit="false"/>
      <protection locked="true" hidden="false"/>
    </xf>
    <xf numFmtId="165" fontId="27" fillId="0" borderId="34" xfId="0" applyFont="true" applyBorder="true" applyAlignment="true" applyProtection="false">
      <alignment horizontal="general" vertical="center" textRotation="0" wrapText="false" indent="0" shrinkToFit="false"/>
      <protection locked="true" hidden="false"/>
    </xf>
    <xf numFmtId="165" fontId="27" fillId="0" borderId="20" xfId="0" applyFont="true" applyBorder="true" applyAlignment="true" applyProtection="false">
      <alignment horizontal="left" vertical="center" textRotation="0" wrapText="false" indent="0" shrinkToFit="false"/>
      <protection locked="true" hidden="false"/>
    </xf>
    <xf numFmtId="165" fontId="27" fillId="0" borderId="40" xfId="0" applyFont="true" applyBorder="true" applyAlignment="true" applyProtection="false">
      <alignment horizontal="general" vertical="center" textRotation="0" wrapText="true" indent="0" shrinkToFit="false"/>
      <protection locked="true" hidden="false"/>
    </xf>
    <xf numFmtId="165" fontId="27" fillId="0" borderId="20" xfId="0" applyFont="true" applyBorder="true" applyAlignment="true" applyProtection="false">
      <alignment horizontal="general" vertical="center" textRotation="0" wrapText="true" indent="0" shrinkToFit="false"/>
      <protection locked="true" hidden="false"/>
    </xf>
    <xf numFmtId="165" fontId="27" fillId="0" borderId="40" xfId="0" applyFont="true" applyBorder="true" applyAlignment="true" applyProtection="false">
      <alignment horizontal="general" vertical="center" textRotation="0" wrapText="false" indent="0" shrinkToFit="false"/>
      <protection locked="true" hidden="false"/>
    </xf>
    <xf numFmtId="165" fontId="27" fillId="0" borderId="102" xfId="0" applyFont="true" applyBorder="true" applyAlignment="true" applyProtection="false">
      <alignment horizontal="general" vertical="center" textRotation="0" wrapText="true" indent="0" shrinkToFit="true"/>
      <protection locked="true" hidden="false"/>
    </xf>
    <xf numFmtId="165" fontId="0" fillId="0" borderId="67" xfId="0" applyFont="true" applyBorder="true" applyAlignment="true" applyProtection="false">
      <alignment horizontal="center" vertical="center" textRotation="0" wrapText="false" indent="0" shrinkToFit="false"/>
      <protection locked="true" hidden="false"/>
    </xf>
    <xf numFmtId="165" fontId="0" fillId="0" borderId="67" xfId="0" applyFont="false" applyBorder="true" applyAlignment="true" applyProtection="false">
      <alignment horizontal="left" vertical="center" textRotation="0" wrapText="false" indent="0" shrinkToFit="false"/>
      <protection locked="true" hidden="false"/>
    </xf>
    <xf numFmtId="165" fontId="0" fillId="0" borderId="40" xfId="0" applyFont="false" applyBorder="true" applyAlignment="true" applyProtection="false">
      <alignment horizontal="left" vertical="center" textRotation="0" wrapText="false" indent="0" shrinkToFit="false"/>
      <protection locked="true" hidden="false"/>
    </xf>
    <xf numFmtId="165" fontId="0" fillId="0" borderId="93" xfId="0" applyFont="true" applyBorder="true" applyAlignment="true" applyProtection="false">
      <alignment horizontal="center" vertical="center" textRotation="0" wrapText="true" indent="0" shrinkToFit="false"/>
      <protection locked="true" hidden="false"/>
    </xf>
    <xf numFmtId="165" fontId="0" fillId="0" borderId="20" xfId="0" applyFont="true" applyBorder="true" applyAlignment="true" applyProtection="false">
      <alignment horizontal="center" vertical="center" textRotation="0" wrapText="false" indent="0" shrinkToFit="false"/>
      <protection locked="true" hidden="false"/>
    </xf>
    <xf numFmtId="165" fontId="0" fillId="0" borderId="68" xfId="0" applyFont="false" applyBorder="true" applyAlignment="true" applyProtection="false">
      <alignment horizontal="left" vertical="center" textRotation="0" wrapText="false" indent="0" shrinkToFit="false"/>
      <protection locked="true" hidden="false"/>
    </xf>
    <xf numFmtId="165" fontId="27" fillId="0" borderId="65" xfId="0" applyFont="true" applyBorder="true" applyAlignment="true" applyProtection="false">
      <alignment horizontal="general" vertical="center" textRotation="0" wrapText="true" indent="0" shrinkToFit="false"/>
      <protection locked="true" hidden="false"/>
    </xf>
    <xf numFmtId="165" fontId="0" fillId="0" borderId="98" xfId="0" applyFont="true" applyBorder="true" applyAlignment="true" applyProtection="false">
      <alignment horizontal="center" vertical="center" textRotation="0" wrapText="true" indent="0" shrinkToFit="false"/>
      <protection locked="true" hidden="false"/>
    </xf>
    <xf numFmtId="165" fontId="27" fillId="0" borderId="99" xfId="0" applyFont="true" applyBorder="true" applyAlignment="true" applyProtection="false">
      <alignment horizontal="left" vertical="center" textRotation="0" wrapText="false" indent="0" shrinkToFit="false"/>
      <protection locked="true" hidden="false"/>
    </xf>
    <xf numFmtId="165" fontId="0" fillId="0" borderId="99" xfId="0" applyFont="true" applyBorder="true" applyAlignment="true" applyProtection="false">
      <alignment horizontal="center" vertical="center" textRotation="0" wrapText="true" indent="0" shrinkToFit="false"/>
      <protection locked="true" hidden="false"/>
    </xf>
    <xf numFmtId="165" fontId="27" fillId="0" borderId="7" xfId="0" applyFont="true" applyBorder="true" applyAlignment="true" applyProtection="false">
      <alignment horizontal="general" vertical="center" textRotation="0" wrapText="false" indent="0" shrinkToFit="false"/>
      <protection locked="true" hidden="false"/>
    </xf>
    <xf numFmtId="165" fontId="27" fillId="0" borderId="9" xfId="0" applyFont="true" applyBorder="true" applyAlignment="true" applyProtection="false">
      <alignment horizontal="center" vertical="center" textRotation="0" wrapText="false" indent="0" shrinkToFit="false"/>
      <protection locked="true" hidden="false"/>
    </xf>
    <xf numFmtId="165" fontId="27" fillId="0" borderId="6" xfId="0" applyFont="true" applyBorder="true" applyAlignment="true" applyProtection="false">
      <alignment horizontal="general" vertical="center" textRotation="0" wrapText="false" indent="0" shrinkToFit="false"/>
      <protection locked="true" hidden="false"/>
    </xf>
    <xf numFmtId="165" fontId="27" fillId="0" borderId="9" xfId="0" applyFont="true" applyBorder="true" applyAlignment="true" applyProtection="false">
      <alignment horizontal="general" vertical="center" textRotation="0" wrapText="true" indent="0" shrinkToFit="false"/>
      <protection locked="true" hidden="false"/>
    </xf>
    <xf numFmtId="165" fontId="27" fillId="0" borderId="7" xfId="0" applyFont="true" applyBorder="true" applyAlignment="true" applyProtection="false">
      <alignment horizontal="general" vertical="center" textRotation="0" wrapText="true" indent="0" shrinkToFit="false"/>
      <protection locked="true" hidden="false"/>
    </xf>
    <xf numFmtId="165" fontId="0" fillId="0" borderId="58" xfId="0" applyFont="false" applyBorder="true" applyAlignment="true" applyProtection="false">
      <alignment horizontal="left" vertical="center" textRotation="0" wrapText="false" indent="0" shrinkToFit="false"/>
      <protection locked="true" hidden="false"/>
    </xf>
    <xf numFmtId="165" fontId="0" fillId="0" borderId="9" xfId="0" applyFont="false" applyBorder="true" applyAlignment="true" applyProtection="false">
      <alignment horizontal="left" vertical="center" textRotation="0" wrapText="false" indent="0" shrinkToFit="false"/>
      <protection locked="true" hidden="false"/>
    </xf>
    <xf numFmtId="165" fontId="27" fillId="0" borderId="34" xfId="0" applyFont="true" applyBorder="true" applyAlignment="true" applyProtection="false">
      <alignment horizontal="general" vertical="center" textRotation="0" wrapText="true" indent="0" shrinkToFit="false"/>
      <protection locked="true" hidden="false"/>
    </xf>
    <xf numFmtId="165" fontId="27" fillId="0" borderId="20" xfId="0" applyFont="true" applyBorder="true" applyAlignment="true" applyProtection="false">
      <alignment horizontal="left" vertical="center" textRotation="0" wrapText="true" indent="0" shrinkToFit="false"/>
      <protection locked="true" hidden="false"/>
    </xf>
    <xf numFmtId="165" fontId="27" fillId="0" borderId="102" xfId="0" applyFont="true" applyBorder="true" applyAlignment="true" applyProtection="false">
      <alignment horizontal="general" vertical="center" textRotation="0" wrapText="true" indent="0" shrinkToFit="false"/>
      <protection locked="true" hidden="false"/>
    </xf>
    <xf numFmtId="165" fontId="27" fillId="0" borderId="6" xfId="0" applyFont="true" applyBorder="true" applyAlignment="true" applyProtection="false">
      <alignment horizontal="general" vertical="center" textRotation="0" wrapText="true" indent="0" shrinkToFit="false"/>
      <protection locked="true" hidden="false"/>
    </xf>
    <xf numFmtId="165" fontId="27" fillId="0" borderId="7" xfId="0" applyFont="true" applyBorder="true" applyAlignment="true" applyProtection="false">
      <alignment horizontal="left" vertical="center" textRotation="0" wrapText="true" indent="0" shrinkToFit="false"/>
      <protection locked="true" hidden="false"/>
    </xf>
    <xf numFmtId="165" fontId="0" fillId="3" borderId="0" xfId="0" applyFont="false" applyBorder="false" applyAlignment="false" applyProtection="false">
      <alignment horizontal="general" vertical="bottom" textRotation="0" wrapText="false" indent="0" shrinkToFit="false"/>
      <protection locked="true" hidden="false"/>
    </xf>
    <xf numFmtId="165" fontId="39" fillId="3" borderId="0" xfId="0" applyFont="true" applyBorder="false" applyAlignment="true" applyProtection="false">
      <alignment horizontal="left" vertical="center" textRotation="0" wrapText="false" indent="0" shrinkToFit="false"/>
      <protection locked="true" hidden="false"/>
    </xf>
    <xf numFmtId="165" fontId="27" fillId="3" borderId="0" xfId="0" applyFont="true" applyBorder="false" applyAlignment="true" applyProtection="false">
      <alignment horizontal="center" vertical="center" textRotation="0" wrapText="false" indent="0" shrinkToFit="false"/>
      <protection locked="true" hidden="false"/>
    </xf>
    <xf numFmtId="165" fontId="27" fillId="3" borderId="0" xfId="0" applyFont="true" applyBorder="false" applyAlignment="true" applyProtection="false">
      <alignment horizontal="center" vertical="bottom" textRotation="0" wrapText="false" indent="0" shrinkToFit="false"/>
      <protection locked="true" hidden="false"/>
    </xf>
    <xf numFmtId="165" fontId="27" fillId="3" borderId="0" xfId="0" applyFont="true" applyBorder="true" applyAlignment="true" applyProtection="false">
      <alignment horizontal="left" vertical="center" textRotation="0" wrapText="false" indent="0" shrinkToFit="false"/>
      <protection locked="true" hidden="false"/>
    </xf>
    <xf numFmtId="165" fontId="27" fillId="3" borderId="0" xfId="0" applyFont="true" applyBorder="false" applyAlignment="false" applyProtection="false">
      <alignment horizontal="general" vertical="bottom" textRotation="0" wrapText="false" indent="0" shrinkToFit="false"/>
      <protection locked="true" hidden="false"/>
    </xf>
    <xf numFmtId="165" fontId="27" fillId="3" borderId="0" xfId="0" applyFont="true" applyBorder="true" applyAlignment="true" applyProtection="false">
      <alignment horizontal="center" vertical="center" textRotation="0" wrapText="true" indent="0" shrinkToFit="false"/>
      <protection locked="true" hidden="false"/>
    </xf>
    <xf numFmtId="165" fontId="27" fillId="3" borderId="0" xfId="0" applyFont="true" applyBorder="true" applyAlignment="true" applyProtection="false">
      <alignment horizontal="left" vertical="center" textRotation="0" wrapText="true" indent="0" shrinkToFit="false"/>
      <protection locked="true" hidden="false"/>
    </xf>
    <xf numFmtId="165" fontId="0" fillId="3" borderId="0" xfId="0" applyFont="false" applyBorder="false" applyAlignment="true" applyProtection="false">
      <alignment horizontal="center" vertical="center" textRotation="0" wrapText="false" indent="0" shrinkToFit="false"/>
      <protection locked="true" hidden="false"/>
    </xf>
    <xf numFmtId="165" fontId="0" fillId="3" borderId="0" xfId="0" applyFont="false" applyBorder="false" applyAlignment="true" applyProtection="false">
      <alignment horizontal="left" vertical="center" textRotation="0" wrapText="false" indent="0" shrinkToFit="false"/>
      <protection locked="true" hidden="false"/>
    </xf>
    <xf numFmtId="165" fontId="27" fillId="3" borderId="0" xfId="0" applyFont="true" applyBorder="false" applyAlignment="true" applyProtection="false">
      <alignment horizontal="general" vertical="center" textRotation="0" wrapText="true" indent="0" shrinkToFit="false"/>
      <protection locked="true" hidden="false"/>
    </xf>
    <xf numFmtId="165" fontId="27" fillId="3" borderId="0" xfId="0" applyFont="true" applyBorder="false" applyAlignment="true" applyProtection="false">
      <alignment horizontal="left" vertical="top" textRotation="0" wrapText="false" indent="0" shrinkToFit="false"/>
      <protection locked="true" hidden="false"/>
    </xf>
    <xf numFmtId="165" fontId="27" fillId="5" borderId="0" xfId="0" applyFont="true" applyBorder="false" applyAlignment="true" applyProtection="false">
      <alignment horizontal="general" vertical="top" textRotation="0" wrapText="false" indent="0" shrinkToFit="false"/>
      <protection locked="true" hidden="false"/>
    </xf>
    <xf numFmtId="165" fontId="36" fillId="3" borderId="0" xfId="0" applyFont="true" applyBorder="false" applyAlignment="true" applyProtection="false">
      <alignment horizontal="center" vertical="center" textRotation="0" wrapText="false" indent="0" shrinkToFit="false"/>
      <protection locked="true" hidden="false"/>
    </xf>
    <xf numFmtId="165" fontId="36" fillId="3" borderId="0" xfId="0" applyFont="true" applyBorder="false" applyAlignment="true" applyProtection="false">
      <alignment horizontal="left" vertical="center" textRotation="0" wrapText="false" indent="0" shrinkToFit="false"/>
      <protection locked="true" hidden="false"/>
    </xf>
    <xf numFmtId="165" fontId="31" fillId="3" borderId="0" xfId="0" applyFont="true" applyBorder="false" applyAlignment="true" applyProtection="false">
      <alignment horizontal="left" vertical="center" textRotation="0" wrapText="false" indent="0" shrinkToFit="false"/>
      <protection locked="true" hidden="false"/>
    </xf>
    <xf numFmtId="165" fontId="31" fillId="3" borderId="0" xfId="0" applyFont="true" applyBorder="true" applyAlignment="true" applyProtection="false">
      <alignment horizontal="center" vertical="center" textRotation="0" wrapText="false" indent="0" shrinkToFit="false"/>
      <protection locked="true" hidden="false"/>
    </xf>
    <xf numFmtId="165" fontId="27" fillId="3" borderId="72" xfId="0" applyFont="true" applyBorder="true" applyAlignment="true" applyProtection="false">
      <alignment horizontal="center" vertical="center" textRotation="0" wrapText="false" indent="0" shrinkToFit="false"/>
      <protection locked="true" hidden="false"/>
    </xf>
    <xf numFmtId="165" fontId="27" fillId="3" borderId="73" xfId="0" applyFont="true" applyBorder="true" applyAlignment="true" applyProtection="false">
      <alignment horizontal="center" vertical="center" textRotation="0" wrapText="false" indent="0" shrinkToFit="false"/>
      <protection locked="true" hidden="false"/>
    </xf>
    <xf numFmtId="165" fontId="27" fillId="3" borderId="70" xfId="0" applyFont="true" applyBorder="true" applyAlignment="true" applyProtection="false">
      <alignment horizontal="center" vertical="center" textRotation="0" wrapText="false" indent="0" shrinkToFit="false"/>
      <protection locked="true" hidden="false"/>
    </xf>
    <xf numFmtId="165" fontId="0" fillId="3" borderId="1" xfId="0" applyFont="true" applyBorder="true" applyAlignment="true" applyProtection="false">
      <alignment horizontal="center" vertical="center" textRotation="0" wrapText="false" indent="0" shrinkToFit="false"/>
      <protection locked="true" hidden="false"/>
    </xf>
    <xf numFmtId="165" fontId="0" fillId="3" borderId="5" xfId="0" applyFont="false" applyBorder="true" applyAlignment="true" applyProtection="false">
      <alignment horizontal="left" vertical="center" textRotation="0" wrapText="false" indent="0" shrinkToFit="false"/>
      <protection locked="true" hidden="false"/>
    </xf>
    <xf numFmtId="165" fontId="27" fillId="3" borderId="96" xfId="0" applyFont="true" applyBorder="true" applyAlignment="true" applyProtection="false">
      <alignment horizontal="left" vertical="center" textRotation="0" wrapText="false" indent="0" shrinkToFit="true"/>
      <protection locked="true" hidden="false"/>
    </xf>
    <xf numFmtId="165" fontId="27" fillId="3" borderId="95" xfId="0" applyFont="true" applyBorder="true" applyAlignment="true" applyProtection="false">
      <alignment horizontal="left" vertical="center" textRotation="0" wrapText="true" indent="0" shrinkToFit="false"/>
      <protection locked="true" hidden="false"/>
    </xf>
    <xf numFmtId="165" fontId="27" fillId="3" borderId="69" xfId="0" applyFont="true" applyBorder="true" applyAlignment="true" applyProtection="false">
      <alignment horizontal="left" vertical="center" textRotation="0" wrapText="false" indent="0" shrinkToFit="false"/>
      <protection locked="true" hidden="false"/>
    </xf>
    <xf numFmtId="165" fontId="44" fillId="3" borderId="0" xfId="0" applyFont="true" applyBorder="false" applyAlignment="true" applyProtection="false">
      <alignment horizontal="left" vertical="center" textRotation="0" wrapText="false" indent="0" shrinkToFit="false"/>
      <protection locked="true" hidden="false"/>
    </xf>
    <xf numFmtId="165" fontId="0" fillId="3" borderId="40" xfId="0" applyFont="false" applyBorder="true" applyAlignment="true" applyProtection="false">
      <alignment horizontal="left" vertical="center" textRotation="0" wrapText="false" indent="0" shrinkToFit="false"/>
      <protection locked="true" hidden="false"/>
    </xf>
    <xf numFmtId="165" fontId="0" fillId="3" borderId="5" xfId="0" applyFont="false" applyBorder="true" applyAlignment="true" applyProtection="false">
      <alignment horizontal="general" vertical="center" textRotation="0" wrapText="false" indent="0" shrinkToFit="false"/>
      <protection locked="true" hidden="false"/>
    </xf>
    <xf numFmtId="165" fontId="27" fillId="3" borderId="64" xfId="0" applyFont="true" applyBorder="true" applyAlignment="true" applyProtection="false">
      <alignment horizontal="left" vertical="center" textRotation="0" wrapText="false" indent="0" shrinkToFit="true"/>
      <protection locked="true" hidden="false"/>
    </xf>
    <xf numFmtId="165" fontId="27" fillId="3" borderId="86" xfId="0" applyFont="true" applyBorder="true" applyAlignment="true" applyProtection="false">
      <alignment horizontal="left" vertical="center" textRotation="0" wrapText="false" indent="0" shrinkToFit="false"/>
      <protection locked="true" hidden="false"/>
    </xf>
    <xf numFmtId="165" fontId="27" fillId="3" borderId="91" xfId="0" applyFont="true" applyBorder="true" applyAlignment="true" applyProtection="false">
      <alignment horizontal="general" vertical="center" textRotation="0" wrapText="false" indent="0" shrinkToFit="false"/>
      <protection locked="true" hidden="false"/>
    </xf>
    <xf numFmtId="165" fontId="27" fillId="3" borderId="89" xfId="0" applyFont="true" applyBorder="true" applyAlignment="true" applyProtection="false">
      <alignment horizontal="center" vertical="center" textRotation="0" wrapText="true" indent="0" shrinkToFit="false"/>
      <protection locked="true" hidden="false"/>
    </xf>
    <xf numFmtId="165" fontId="32" fillId="3" borderId="93" xfId="0" applyFont="true" applyBorder="true" applyAlignment="true" applyProtection="false">
      <alignment horizontal="left" vertical="center" textRotation="0" wrapText="false" indent="0" shrinkToFit="false"/>
      <protection locked="true" hidden="false"/>
    </xf>
    <xf numFmtId="165" fontId="32" fillId="3" borderId="94" xfId="0" applyFont="true" applyBorder="true" applyAlignment="true" applyProtection="false">
      <alignment horizontal="left" vertical="center" textRotation="0" wrapText="false" indent="0" shrinkToFit="false"/>
      <protection locked="true" hidden="false"/>
    </xf>
    <xf numFmtId="165" fontId="27" fillId="3" borderId="3" xfId="0" applyFont="true" applyBorder="true" applyAlignment="true" applyProtection="false">
      <alignment horizontal="general" vertical="center" textRotation="0" wrapText="true" indent="0" shrinkToFit="false"/>
      <protection locked="true" hidden="false"/>
    </xf>
    <xf numFmtId="165" fontId="27" fillId="3" borderId="20" xfId="0" applyFont="true" applyBorder="true" applyAlignment="true" applyProtection="false">
      <alignment horizontal="general" vertical="center" textRotation="0" wrapText="true" indent="0" shrinkToFit="false"/>
      <protection locked="true" hidden="false"/>
    </xf>
    <xf numFmtId="165" fontId="27" fillId="3" borderId="87" xfId="0" applyFont="true" applyBorder="true" applyAlignment="true" applyProtection="false">
      <alignment horizontal="left" vertical="center" textRotation="0" wrapText="true" indent="0" shrinkToFit="true"/>
      <protection locked="true" hidden="false"/>
    </xf>
    <xf numFmtId="165" fontId="27" fillId="3" borderId="34" xfId="0" applyFont="true" applyBorder="true" applyAlignment="true" applyProtection="false">
      <alignment horizontal="general" vertical="center" textRotation="0" wrapText="false" indent="0" shrinkToFit="true"/>
      <protection locked="true" hidden="false"/>
    </xf>
    <xf numFmtId="165" fontId="27" fillId="0" borderId="3" xfId="0" applyFont="true" applyBorder="true" applyAlignment="true" applyProtection="false">
      <alignment horizontal="general" vertical="center" textRotation="0" wrapText="false" indent="0" shrinkToFit="false"/>
      <protection locked="true" hidden="false"/>
    </xf>
    <xf numFmtId="165" fontId="27" fillId="0" borderId="5" xfId="0" applyFont="true" applyBorder="true" applyAlignment="true" applyProtection="false">
      <alignment horizontal="center" vertical="center" textRotation="0" wrapText="false" indent="0" shrinkToFit="false"/>
      <protection locked="true" hidden="false"/>
    </xf>
    <xf numFmtId="165" fontId="27" fillId="0" borderId="2" xfId="0" applyFont="true" applyBorder="true" applyAlignment="true" applyProtection="false">
      <alignment horizontal="general" vertical="center" textRotation="0" wrapText="true" indent="0" shrinkToFit="false"/>
      <protection locked="true" hidden="false"/>
    </xf>
    <xf numFmtId="165" fontId="27" fillId="0" borderId="3" xfId="0" applyFont="true" applyBorder="true" applyAlignment="true" applyProtection="false">
      <alignment horizontal="left" vertical="center" textRotation="0" wrapText="true" indent="0" shrinkToFit="false"/>
      <protection locked="true" hidden="false"/>
    </xf>
    <xf numFmtId="165" fontId="0" fillId="0" borderId="5" xfId="0" applyFont="false" applyBorder="true" applyAlignment="true" applyProtection="false">
      <alignment horizontal="general" vertical="center" textRotation="0" wrapText="false" indent="0" shrinkToFit="false"/>
      <protection locked="true" hidden="false"/>
    </xf>
    <xf numFmtId="165" fontId="27" fillId="0" borderId="85" xfId="0" applyFont="true" applyBorder="true" applyAlignment="true" applyProtection="false">
      <alignment horizontal="left" vertical="center" textRotation="0" wrapText="false" indent="0" shrinkToFit="false"/>
      <protection locked="true" hidden="false"/>
    </xf>
    <xf numFmtId="165" fontId="27" fillId="0" borderId="86" xfId="0" applyFont="true" applyBorder="true" applyAlignment="true" applyProtection="false">
      <alignment horizontal="left" vertical="center" textRotation="0" wrapText="false" indent="0" shrinkToFit="false"/>
      <protection locked="true" hidden="false"/>
    </xf>
    <xf numFmtId="165" fontId="27" fillId="0" borderId="5" xfId="0" applyFont="true" applyBorder="true" applyAlignment="true" applyProtection="false">
      <alignment horizontal="general" vertical="top" textRotation="0" wrapText="false" indent="0" shrinkToFit="false"/>
      <protection locked="true" hidden="false"/>
    </xf>
    <xf numFmtId="165" fontId="45" fillId="3" borderId="20" xfId="0" applyFont="true" applyBorder="true" applyAlignment="true" applyProtection="false">
      <alignment horizontal="general" vertical="center" textRotation="0" wrapText="false" indent="0" shrinkToFit="false"/>
      <protection locked="true" hidden="false"/>
    </xf>
    <xf numFmtId="165" fontId="45" fillId="3" borderId="40" xfId="0" applyFont="true" applyBorder="true" applyAlignment="true" applyProtection="false">
      <alignment horizontal="center" vertical="center" textRotation="0" wrapText="false" indent="0" shrinkToFit="false"/>
      <protection locked="true" hidden="false"/>
    </xf>
    <xf numFmtId="165" fontId="45" fillId="3" borderId="34" xfId="0" applyFont="true" applyBorder="true" applyAlignment="true" applyProtection="false">
      <alignment horizontal="general" vertical="center" textRotation="0" wrapText="false" indent="0" shrinkToFit="false"/>
      <protection locked="true" hidden="false"/>
    </xf>
    <xf numFmtId="165" fontId="45" fillId="3" borderId="20" xfId="0" applyFont="true" applyBorder="true" applyAlignment="true" applyProtection="false">
      <alignment horizontal="left" vertical="center" textRotation="0" wrapText="false" indent="0" shrinkToFit="false"/>
      <protection locked="true" hidden="false"/>
    </xf>
    <xf numFmtId="165" fontId="45" fillId="3" borderId="40" xfId="0" applyFont="true" applyBorder="true" applyAlignment="true" applyProtection="false">
      <alignment horizontal="general" vertical="center" textRotation="0" wrapText="true" indent="0" shrinkToFit="false"/>
      <protection locked="true" hidden="false"/>
    </xf>
    <xf numFmtId="165" fontId="45" fillId="3" borderId="20" xfId="0" applyFont="true" applyBorder="true" applyAlignment="true" applyProtection="false">
      <alignment horizontal="left" vertical="center" textRotation="0" wrapText="true" indent="0" shrinkToFit="false"/>
      <protection locked="true" hidden="false"/>
    </xf>
    <xf numFmtId="165" fontId="45" fillId="3" borderId="40" xfId="0" applyFont="true" applyBorder="true" applyAlignment="true" applyProtection="false">
      <alignment horizontal="general" vertical="center" textRotation="0" wrapText="false" indent="0" shrinkToFit="false"/>
      <protection locked="true" hidden="false"/>
    </xf>
    <xf numFmtId="165" fontId="45" fillId="3" borderId="92" xfId="0" applyFont="true" applyBorder="true" applyAlignment="true" applyProtection="false">
      <alignment horizontal="general" vertical="center" textRotation="0" wrapText="false" indent="0" shrinkToFit="false"/>
      <protection locked="true" hidden="false"/>
    </xf>
    <xf numFmtId="165" fontId="6" fillId="3" borderId="92" xfId="0" applyFont="true" applyBorder="true" applyAlignment="true" applyProtection="false">
      <alignment horizontal="center" vertical="center" textRotation="0" wrapText="false" indent="0" shrinkToFit="false"/>
      <protection locked="true" hidden="false"/>
    </xf>
    <xf numFmtId="165" fontId="45" fillId="3" borderId="93" xfId="0" applyFont="true" applyBorder="true" applyAlignment="true" applyProtection="false">
      <alignment horizontal="general" vertical="center" textRotation="0" wrapText="false" indent="0" shrinkToFit="false"/>
      <protection locked="true" hidden="false"/>
    </xf>
    <xf numFmtId="165" fontId="6" fillId="3" borderId="93" xfId="0" applyFont="true" applyBorder="true" applyAlignment="true" applyProtection="false">
      <alignment horizontal="general" vertical="center" textRotation="0" wrapText="false" indent="0" shrinkToFit="false"/>
      <protection locked="true" hidden="false"/>
    </xf>
    <xf numFmtId="165" fontId="45" fillId="3" borderId="93" xfId="0" applyFont="true" applyBorder="true" applyAlignment="true" applyProtection="false">
      <alignment horizontal="left" vertical="center" textRotation="0" wrapText="true" indent="0" shrinkToFit="false"/>
      <protection locked="true" hidden="false"/>
    </xf>
    <xf numFmtId="165" fontId="6" fillId="3" borderId="93" xfId="0" applyFont="true" applyBorder="true" applyAlignment="true" applyProtection="false">
      <alignment horizontal="center" vertical="center" textRotation="0" wrapText="false" indent="0" shrinkToFit="false"/>
      <protection locked="true" hidden="false"/>
    </xf>
    <xf numFmtId="165" fontId="6" fillId="3" borderId="93" xfId="0" applyFont="true" applyBorder="true" applyAlignment="true" applyProtection="false">
      <alignment horizontal="left" vertical="center" textRotation="0" wrapText="false" indent="0" shrinkToFit="false"/>
      <protection locked="true" hidden="false"/>
    </xf>
    <xf numFmtId="165" fontId="6" fillId="3" borderId="94" xfId="0" applyFont="true" applyBorder="true" applyAlignment="true" applyProtection="false">
      <alignment horizontal="left" vertical="center" textRotation="0" wrapText="false" indent="0" shrinkToFit="false"/>
      <protection locked="true" hidden="false"/>
    </xf>
    <xf numFmtId="165" fontId="6" fillId="3" borderId="20" xfId="0" applyFont="true" applyBorder="true" applyAlignment="true" applyProtection="false">
      <alignment horizontal="center" vertical="center" textRotation="0" wrapText="false" indent="0" shrinkToFit="false"/>
      <protection locked="true" hidden="false"/>
    </xf>
    <xf numFmtId="165" fontId="45" fillId="3" borderId="0" xfId="0" applyFont="true" applyBorder="false" applyAlignment="true" applyProtection="false">
      <alignment horizontal="general" vertical="center" textRotation="0" wrapText="false" indent="0" shrinkToFit="false"/>
      <protection locked="true" hidden="false"/>
    </xf>
    <xf numFmtId="165" fontId="45" fillId="3" borderId="0" xfId="0" applyFont="true" applyBorder="false" applyAlignment="true" applyProtection="false">
      <alignment horizontal="general" vertical="top" textRotation="0" wrapText="false" indent="0" shrinkToFit="false"/>
      <protection locked="true" hidden="false"/>
    </xf>
    <xf numFmtId="165" fontId="45" fillId="3" borderId="40" xfId="0" applyFont="true" applyBorder="true" applyAlignment="true" applyProtection="false">
      <alignment horizontal="general" vertical="top" textRotation="0" wrapText="false" indent="0" shrinkToFit="false"/>
      <protection locked="true" hidden="false"/>
    </xf>
    <xf numFmtId="165" fontId="45" fillId="3" borderId="0" xfId="0" applyFont="true" applyBorder="false" applyAlignment="true" applyProtection="false">
      <alignment horizontal="left" vertical="center" textRotation="0" wrapText="false" indent="0" shrinkToFit="false"/>
      <protection locked="true" hidden="false"/>
    </xf>
    <xf numFmtId="165" fontId="0" fillId="0" borderId="40" xfId="0" applyFont="false" applyBorder="true" applyAlignment="true" applyProtection="false">
      <alignment horizontal="general" vertical="center" textRotation="0" wrapText="false" indent="0" shrinkToFit="false"/>
      <protection locked="true" hidden="false"/>
    </xf>
    <xf numFmtId="165" fontId="27" fillId="0" borderId="20" xfId="0" applyFont="true" applyBorder="true" applyAlignment="true" applyProtection="false">
      <alignment horizontal="general" vertical="top" textRotation="0" wrapText="false" indent="0" shrinkToFit="false"/>
      <protection locked="true" hidden="false"/>
    </xf>
    <xf numFmtId="165" fontId="27" fillId="0" borderId="40" xfId="0" applyFont="true" applyBorder="true" applyAlignment="true" applyProtection="false">
      <alignment horizontal="general" vertical="top" textRotation="0" wrapText="false" indent="0" shrinkToFit="false"/>
      <protection locked="true" hidden="false"/>
    </xf>
    <xf numFmtId="165" fontId="0" fillId="0" borderId="89" xfId="0" applyFont="false" applyBorder="true" applyAlignment="true" applyProtection="false">
      <alignment horizontal="general" vertical="center" textRotation="0" wrapText="false" indent="0" shrinkToFit="false"/>
      <protection locked="true" hidden="false"/>
    </xf>
    <xf numFmtId="165" fontId="0" fillId="0" borderId="90" xfId="0" applyFont="false" applyBorder="true" applyAlignment="true" applyProtection="false">
      <alignment horizontal="general" vertical="center" textRotation="0" wrapText="false" indent="0" shrinkToFit="false"/>
      <protection locked="true" hidden="false"/>
    </xf>
    <xf numFmtId="165" fontId="27" fillId="0" borderId="58" xfId="0" applyFont="true" applyBorder="true" applyAlignment="true" applyProtection="false">
      <alignment horizontal="general" vertical="top" textRotation="0" wrapText="false" indent="0" shrinkToFit="false"/>
      <protection locked="true" hidden="false"/>
    </xf>
    <xf numFmtId="165" fontId="27" fillId="0" borderId="9" xfId="0" applyFont="true" applyBorder="true" applyAlignment="true" applyProtection="false">
      <alignment horizontal="general" vertical="top" textRotation="0" wrapText="false" indent="0" shrinkToFit="false"/>
      <protection locked="true" hidden="false"/>
    </xf>
    <xf numFmtId="165" fontId="27" fillId="0" borderId="7" xfId="0" applyFont="true" applyBorder="true" applyAlignment="true" applyProtection="false">
      <alignment horizontal="general" vertical="top" textRotation="0" wrapText="false" indent="0" shrinkToFit="false"/>
      <protection locked="true" hidden="false"/>
    </xf>
    <xf numFmtId="165" fontId="27" fillId="0" borderId="34" xfId="0" applyFont="true" applyBorder="true" applyAlignment="true" applyProtection="false">
      <alignment horizontal="left" vertical="center" textRotation="0" wrapText="false" indent="0" shrinkToFit="false"/>
      <protection locked="true" hidden="false"/>
    </xf>
    <xf numFmtId="165" fontId="27" fillId="0" borderId="95" xfId="0" applyFont="true" applyBorder="true" applyAlignment="true" applyProtection="false">
      <alignment horizontal="left" vertical="center" textRotation="0" wrapText="true" indent="0" shrinkToFit="false"/>
      <protection locked="true" hidden="false"/>
    </xf>
    <xf numFmtId="165" fontId="0" fillId="0" borderId="98" xfId="0" applyFont="true" applyBorder="true" applyAlignment="true" applyProtection="false">
      <alignment horizontal="center" vertical="center" textRotation="0" wrapText="false" indent="0" shrinkToFit="false"/>
      <protection locked="true" hidden="false"/>
    </xf>
    <xf numFmtId="165" fontId="27" fillId="0" borderId="99" xfId="0" applyFont="true" applyBorder="true" applyAlignment="true" applyProtection="false">
      <alignment horizontal="general" vertical="center" textRotation="0" wrapText="false" indent="0" shrinkToFit="false"/>
      <protection locked="true" hidden="false"/>
    </xf>
    <xf numFmtId="165" fontId="0" fillId="0" borderId="99" xfId="0" applyFont="true" applyBorder="true" applyAlignment="true" applyProtection="false">
      <alignment horizontal="center" vertical="center" textRotation="0" wrapText="false" indent="0" shrinkToFit="false"/>
      <protection locked="true" hidden="false"/>
    </xf>
    <xf numFmtId="165" fontId="27" fillId="0" borderId="69" xfId="0" applyFont="true" applyBorder="true" applyAlignment="true" applyProtection="false">
      <alignment horizontal="left" vertical="center" textRotation="0" wrapText="false" indent="0" shrinkToFit="false"/>
      <protection locked="true" hidden="false"/>
    </xf>
    <xf numFmtId="165" fontId="27" fillId="3" borderId="34" xfId="0" applyFont="true" applyBorder="true" applyAlignment="true" applyProtection="false">
      <alignment horizontal="left" vertical="center" textRotation="0" wrapText="false" indent="0" shrinkToFit="false"/>
      <protection locked="true" hidden="false"/>
    </xf>
    <xf numFmtId="165" fontId="0" fillId="3" borderId="5" xfId="0" applyFont="false" applyBorder="true" applyAlignment="true" applyProtection="false">
      <alignment horizontal="general" vertical="center" textRotation="0" wrapText="true" indent="0" shrinkToFit="false"/>
      <protection locked="true" hidden="false"/>
    </xf>
    <xf numFmtId="165" fontId="0" fillId="3" borderId="40" xfId="0" applyFont="false" applyBorder="true" applyAlignment="true" applyProtection="false">
      <alignment horizontal="general" vertical="center" textRotation="0" wrapText="true" indent="0" shrinkToFit="false"/>
      <protection locked="true" hidden="false"/>
    </xf>
    <xf numFmtId="165" fontId="27" fillId="3" borderId="103" xfId="0" applyFont="true" applyBorder="true" applyAlignment="true" applyProtection="false">
      <alignment horizontal="center" vertical="center" textRotation="0" wrapText="false" indent="0" shrinkToFit="false"/>
      <protection locked="true" hidden="false"/>
    </xf>
    <xf numFmtId="165" fontId="27" fillId="3" borderId="58" xfId="0" applyFont="true" applyBorder="true" applyAlignment="true" applyProtection="false">
      <alignment horizontal="center" vertical="center" textRotation="0" wrapText="false" indent="0" shrinkToFit="false"/>
      <protection locked="true" hidden="false"/>
    </xf>
    <xf numFmtId="165" fontId="27" fillId="3" borderId="58" xfId="0" applyFont="true" applyBorder="true" applyAlignment="true" applyProtection="false">
      <alignment horizontal="left" vertical="center" textRotation="0" wrapText="false" indent="0" shrinkToFit="false"/>
      <protection locked="true" hidden="false"/>
    </xf>
    <xf numFmtId="165" fontId="27" fillId="3" borderId="94" xfId="0" applyFont="true" applyBorder="true" applyAlignment="true" applyProtection="false">
      <alignment horizontal="general" vertical="top" textRotation="0" wrapText="false" indent="0" shrinkToFit="false"/>
      <protection locked="true" hidden="false"/>
    </xf>
    <xf numFmtId="165" fontId="27" fillId="3" borderId="96" xfId="0" applyFont="true" applyBorder="true" applyAlignment="true" applyProtection="false">
      <alignment horizontal="general" vertical="center" textRotation="0" wrapText="false" indent="0" shrinkToFit="true"/>
      <protection locked="true" hidden="false"/>
    </xf>
    <xf numFmtId="165" fontId="27" fillId="3" borderId="87" xfId="0" applyFont="true" applyBorder="true" applyAlignment="true" applyProtection="false">
      <alignment horizontal="general" vertical="center" textRotation="0" wrapText="false" indent="0" shrinkToFit="true"/>
      <protection locked="true" hidden="false"/>
    </xf>
    <xf numFmtId="165" fontId="27" fillId="3" borderId="86" xfId="0" applyFont="true" applyBorder="true" applyAlignment="true" applyProtection="false">
      <alignment horizontal="general" vertical="top" textRotation="0" wrapText="false" indent="0" shrinkToFit="false"/>
      <protection locked="true" hidden="false"/>
    </xf>
    <xf numFmtId="165" fontId="27" fillId="3" borderId="65" xfId="0" applyFont="true" applyBorder="true" applyAlignment="true" applyProtection="false">
      <alignment horizontal="general" vertical="center" textRotation="0" wrapText="false" indent="0" shrinkToFit="true"/>
      <protection locked="true" hidden="false"/>
    </xf>
    <xf numFmtId="165" fontId="27" fillId="3" borderId="96" xfId="0" applyFont="true" applyBorder="true" applyAlignment="true" applyProtection="false">
      <alignment horizontal="general" vertical="center" textRotation="0" wrapText="false" indent="0" shrinkToFit="false"/>
      <protection locked="true" hidden="false"/>
    </xf>
    <xf numFmtId="165" fontId="0" fillId="3" borderId="92" xfId="0" applyFont="true" applyBorder="true" applyAlignment="true" applyProtection="false">
      <alignment horizontal="center" vertical="center" textRotation="0" wrapText="true" indent="0" shrinkToFit="false"/>
      <protection locked="true" hidden="false"/>
    </xf>
    <xf numFmtId="165" fontId="32" fillId="3" borderId="93" xfId="0" applyFont="true" applyBorder="true" applyAlignment="true" applyProtection="false">
      <alignment horizontal="general" vertical="center" textRotation="0" wrapText="false" indent="0" shrinkToFit="false"/>
      <protection locked="true" hidden="false"/>
    </xf>
    <xf numFmtId="165" fontId="32" fillId="3" borderId="94" xfId="0" applyFont="true" applyBorder="true" applyAlignment="true" applyProtection="false">
      <alignment horizontal="general" vertical="center" textRotation="0" wrapText="false" indent="0" shrinkToFit="false"/>
      <protection locked="true" hidden="false"/>
    </xf>
    <xf numFmtId="165" fontId="27" fillId="0" borderId="3" xfId="0" applyFont="true" applyBorder="true" applyAlignment="true" applyProtection="false">
      <alignment horizontal="general" vertical="center" textRotation="0" wrapText="true" indent="0" shrinkToFit="false"/>
      <protection locked="true" hidden="false"/>
    </xf>
    <xf numFmtId="165" fontId="27" fillId="0" borderId="64" xfId="0" applyFont="true" applyBorder="true" applyAlignment="true" applyProtection="false">
      <alignment horizontal="general" vertical="center" textRotation="0" wrapText="false" indent="0" shrinkToFit="true"/>
      <protection locked="true" hidden="false"/>
    </xf>
    <xf numFmtId="165" fontId="27" fillId="0" borderId="86" xfId="0" applyFont="true" applyBorder="true" applyAlignment="true" applyProtection="false">
      <alignment horizontal="general" vertical="center" textRotation="0" wrapText="false" indent="0" shrinkToFit="false"/>
      <protection locked="true" hidden="false"/>
    </xf>
    <xf numFmtId="165" fontId="27" fillId="3" borderId="7" xfId="0" applyFont="true" applyBorder="true" applyAlignment="true" applyProtection="false">
      <alignment horizontal="general" vertical="center" textRotation="0" wrapText="true" indent="0" shrinkToFit="false"/>
      <protection locked="true" hidden="false"/>
    </xf>
    <xf numFmtId="165" fontId="27" fillId="3" borderId="64" xfId="0" applyFont="true" applyBorder="true" applyAlignment="true" applyProtection="false">
      <alignment horizontal="general" vertical="center" textRotation="0" wrapText="false" indent="0" shrinkToFit="true"/>
      <protection locked="true" hidden="false"/>
    </xf>
    <xf numFmtId="165" fontId="27" fillId="3" borderId="86" xfId="0" applyFont="true" applyBorder="true" applyAlignment="true" applyProtection="false">
      <alignment horizontal="general" vertical="center" textRotation="0" wrapText="false" indent="0" shrinkToFit="false"/>
      <protection locked="true" hidden="false"/>
    </xf>
    <xf numFmtId="165" fontId="27" fillId="3" borderId="58" xfId="0" applyFont="true" applyBorder="true" applyAlignment="true" applyProtection="false">
      <alignment horizontal="left" vertical="center" textRotation="0" wrapText="true" indent="0" shrinkToFit="false"/>
      <protection locked="true" hidden="false"/>
    </xf>
    <xf numFmtId="165" fontId="27" fillId="3" borderId="69" xfId="0" applyFont="true" applyBorder="true" applyAlignment="true" applyProtection="false">
      <alignment horizontal="general" vertical="center" textRotation="0" wrapText="true" indent="0" shrinkToFit="false"/>
      <protection locked="true" hidden="false"/>
    </xf>
    <xf numFmtId="165" fontId="0" fillId="3" borderId="20" xfId="0" applyFont="false" applyBorder="true" applyAlignment="false" applyProtection="false">
      <alignment horizontal="general" vertical="bottom" textRotation="0" wrapText="false" indent="0" shrinkToFit="false"/>
      <protection locked="true" hidden="false"/>
    </xf>
    <xf numFmtId="165" fontId="0" fillId="3" borderId="40" xfId="0" applyFont="false" applyBorder="true" applyAlignment="false" applyProtection="false">
      <alignment horizontal="general" vertical="bottom" textRotation="0" wrapText="false" indent="0" shrinkToFit="false"/>
      <protection locked="true" hidden="false"/>
    </xf>
    <xf numFmtId="165" fontId="0" fillId="3" borderId="5" xfId="0" applyFont="false" applyBorder="true" applyAlignment="false" applyProtection="false">
      <alignment horizontal="general" vertical="bottom" textRotation="0" wrapText="false" indent="0" shrinkToFit="false"/>
      <protection locked="true" hidden="false"/>
    </xf>
    <xf numFmtId="165" fontId="27" fillId="3" borderId="88" xfId="0" applyFont="true" applyBorder="true" applyAlignment="true" applyProtection="false">
      <alignment horizontal="general" vertical="center" textRotation="0" wrapText="false" indent="0" shrinkToFit="false"/>
      <protection locked="true" hidden="false"/>
    </xf>
    <xf numFmtId="165" fontId="27" fillId="3" borderId="90" xfId="0" applyFont="true" applyBorder="true" applyAlignment="true" applyProtection="false">
      <alignment horizontal="general" vertical="top" textRotation="0" wrapText="false" indent="0" shrinkToFit="false"/>
      <protection locked="true" hidden="false"/>
    </xf>
    <xf numFmtId="165" fontId="27" fillId="3" borderId="1" xfId="0" applyFont="true" applyBorder="true" applyAlignment="true" applyProtection="false">
      <alignment horizontal="general" vertical="center" textRotation="0" wrapText="true" indent="0" shrinkToFit="true"/>
      <protection locked="true" hidden="false"/>
    </xf>
    <xf numFmtId="165" fontId="0" fillId="3" borderId="74" xfId="0" applyFont="true" applyBorder="true" applyAlignment="true" applyProtection="false">
      <alignment horizontal="center" vertical="center" textRotation="0" wrapText="true" indent="0" shrinkToFit="false"/>
      <protection locked="true" hidden="false"/>
    </xf>
    <xf numFmtId="165" fontId="27" fillId="3" borderId="74" xfId="0" applyFont="true" applyBorder="true" applyAlignment="true" applyProtection="false">
      <alignment horizontal="left" vertical="center" textRotation="0" wrapText="false" indent="0" shrinkToFit="false"/>
      <protection locked="true" hidden="false"/>
    </xf>
    <xf numFmtId="165" fontId="0" fillId="3" borderId="66" xfId="0" applyFont="false" applyBorder="true" applyAlignment="true" applyProtection="false">
      <alignment horizontal="left" vertical="center" textRotation="0" wrapText="false" indent="0" shrinkToFit="false"/>
      <protection locked="true" hidden="false"/>
    </xf>
    <xf numFmtId="165" fontId="0" fillId="3" borderId="7" xfId="0" applyFont="false" applyBorder="true" applyAlignment="false" applyProtection="false">
      <alignment horizontal="general" vertical="bottom" textRotation="0" wrapText="false" indent="0" shrinkToFit="false"/>
      <protection locked="true" hidden="false"/>
    </xf>
    <xf numFmtId="165" fontId="0" fillId="3" borderId="9" xfId="0" applyFont="false" applyBorder="true" applyAlignment="false" applyProtection="false">
      <alignment horizontal="general" vertical="bottom" textRotation="0" wrapText="false" indent="0" shrinkToFit="false"/>
      <protection locked="true" hidden="false"/>
    </xf>
    <xf numFmtId="165" fontId="27" fillId="5" borderId="0" xfId="0" applyFont="true" applyBorder="false" applyAlignment="true" applyProtection="false">
      <alignment horizontal="left" vertical="center" textRotation="0" wrapText="false" indent="0" shrinkToFit="false"/>
      <protection locked="true" hidden="false"/>
    </xf>
    <xf numFmtId="165" fontId="43" fillId="0" borderId="0" xfId="0" applyFont="true" applyBorder="false" applyAlignment="true" applyProtection="false">
      <alignment horizontal="left" vertical="top" textRotation="0" wrapText="false" indent="0" shrinkToFit="false"/>
      <protection locked="true" hidden="false"/>
    </xf>
    <xf numFmtId="165" fontId="43" fillId="0" borderId="0" xfId="0" applyFont="true" applyBorder="false" applyAlignment="true" applyProtection="false">
      <alignment horizontal="general" vertical="center" textRotation="0" wrapText="false" indent="0" shrinkToFit="false"/>
      <protection locked="true" hidden="false"/>
    </xf>
    <xf numFmtId="165" fontId="43" fillId="0" borderId="0" xfId="0" applyFont="true" applyBorder="false" applyAlignment="true" applyProtection="false">
      <alignment horizontal="right" vertical="center" textRotation="0" wrapText="false" indent="0" shrinkToFit="false"/>
      <protection locked="true" hidden="false"/>
    </xf>
    <xf numFmtId="165" fontId="43" fillId="0" borderId="0" xfId="0" applyFont="true" applyBorder="true" applyAlignment="true" applyProtection="false">
      <alignment horizontal="center" vertical="center" textRotation="0" wrapText="false" indent="0" shrinkToFit="false"/>
      <protection locked="true" hidden="false"/>
    </xf>
    <xf numFmtId="165" fontId="43" fillId="0" borderId="0" xfId="0" applyFont="true" applyBorder="true" applyAlignment="true" applyProtection="false">
      <alignment horizontal="right" vertical="center" textRotation="0" wrapText="false" indent="0" shrinkToFit="false"/>
      <protection locked="true" hidden="false"/>
    </xf>
    <xf numFmtId="165" fontId="43" fillId="0" borderId="0" xfId="0" applyFont="true" applyBorder="true" applyAlignment="true" applyProtection="false">
      <alignment horizontal="left" vertical="center" textRotation="0" wrapText="false" indent="0" shrinkToFit="false"/>
      <protection locked="true" hidden="false"/>
    </xf>
    <xf numFmtId="165" fontId="43" fillId="0" borderId="0" xfId="0" applyFont="true" applyBorder="true" applyAlignment="true" applyProtection="false">
      <alignment horizontal="left" vertical="top" textRotation="0" wrapText="true" indent="0" shrinkToFit="false"/>
      <protection locked="true" hidden="false"/>
    </xf>
    <xf numFmtId="165" fontId="43" fillId="0" borderId="0" xfId="0" applyFont="true" applyBorder="true" applyAlignment="true" applyProtection="false">
      <alignment horizontal="center" vertical="top" textRotation="0" wrapText="false" indent="0" shrinkToFit="false"/>
      <protection locked="true" hidden="false"/>
    </xf>
    <xf numFmtId="165" fontId="43" fillId="0" borderId="0" xfId="0" applyFont="true" applyBorder="false" applyAlignment="true" applyProtection="false">
      <alignment horizontal="left" vertical="center" textRotation="0" wrapText="false" indent="0" shrinkToFit="false"/>
      <protection locked="true" hidden="false"/>
    </xf>
    <xf numFmtId="165" fontId="43" fillId="0" borderId="1" xfId="0" applyFont="true" applyBorder="true" applyAlignment="true" applyProtection="false">
      <alignment horizontal="center" vertical="center" textRotation="0" wrapText="false" indent="0" shrinkToFit="false"/>
      <protection locked="true" hidden="false"/>
    </xf>
    <xf numFmtId="165" fontId="43" fillId="0" borderId="2" xfId="0" applyFont="true" applyBorder="true" applyAlignment="true" applyProtection="false">
      <alignment horizontal="left" vertical="center" textRotation="0" wrapText="true" indent="0" shrinkToFit="false"/>
      <protection locked="true" hidden="false"/>
    </xf>
    <xf numFmtId="165" fontId="43" fillId="0" borderId="1" xfId="0" applyFont="true" applyBorder="true" applyAlignment="true" applyProtection="false">
      <alignment horizontal="left" vertical="center" textRotation="0" wrapText="false" indent="0" shrinkToFit="false"/>
      <protection locked="true" hidden="false"/>
    </xf>
    <xf numFmtId="165" fontId="43" fillId="0" borderId="53" xfId="0" applyFont="true" applyBorder="true" applyAlignment="true" applyProtection="false">
      <alignment horizontal="left" vertical="center" textRotation="0" wrapText="false" indent="0" shrinkToFit="false"/>
      <protection locked="true" hidden="false"/>
    </xf>
    <xf numFmtId="165" fontId="43" fillId="0" borderId="53" xfId="0" applyFont="true" applyBorder="true" applyAlignment="true" applyProtection="false">
      <alignment horizontal="center" vertical="center" textRotation="0" wrapText="false" indent="0" shrinkToFit="false"/>
      <protection locked="true" hidden="false"/>
    </xf>
    <xf numFmtId="165" fontId="43" fillId="0" borderId="70" xfId="0" applyFont="true" applyBorder="true" applyAlignment="true" applyProtection="false">
      <alignment horizontal="left" vertical="center" textRotation="0" wrapText="false" indent="0" shrinkToFit="false"/>
      <protection locked="true" hidden="false"/>
    </xf>
    <xf numFmtId="165" fontId="43" fillId="0" borderId="6" xfId="0" applyFont="true" applyBorder="true" applyAlignment="true" applyProtection="false">
      <alignment horizontal="left" vertical="center" textRotation="0" wrapText="false" indent="0" shrinkToFit="false"/>
      <protection locked="true" hidden="false"/>
    </xf>
    <xf numFmtId="165" fontId="43" fillId="0" borderId="14" xfId="0" applyFont="true" applyBorder="true" applyAlignment="true" applyProtection="false">
      <alignment horizontal="center" vertical="top" textRotation="0" wrapText="false" indent="0" shrinkToFit="false"/>
      <protection locked="true" hidden="false"/>
    </xf>
    <xf numFmtId="165" fontId="43" fillId="0" borderId="58" xfId="0" applyFont="true" applyBorder="true" applyAlignment="true" applyProtection="false">
      <alignment horizontal="left" vertical="top" textRotation="0" wrapText="false" indent="0" shrinkToFit="false"/>
      <protection locked="true" hidden="false"/>
    </xf>
    <xf numFmtId="165" fontId="43" fillId="0" borderId="66" xfId="0" applyFont="true" applyBorder="true" applyAlignment="true" applyProtection="false">
      <alignment horizontal="left" vertical="top" textRotation="0" wrapText="false" indent="0" shrinkToFit="false"/>
      <protection locked="true" hidden="false"/>
    </xf>
    <xf numFmtId="165" fontId="43" fillId="0" borderId="0" xfId="0" applyFont="true" applyBorder="true" applyAlignment="true" applyProtection="false">
      <alignment horizontal="left" vertical="top" textRotation="0" wrapText="false" indent="0" shrinkToFit="false"/>
      <protection locked="true" hidden="false"/>
    </xf>
    <xf numFmtId="165" fontId="43" fillId="0" borderId="0" xfId="0" applyFont="true" applyBorder="false" applyAlignment="true" applyProtection="false">
      <alignment horizontal="center" vertical="top" textRotation="0" wrapText="false" indent="0" shrinkToFit="false"/>
      <protection locked="true" hidden="false"/>
    </xf>
    <xf numFmtId="165" fontId="43" fillId="0" borderId="83" xfId="0" applyFont="true" applyBorder="true" applyAlignment="true" applyProtection="false">
      <alignment horizontal="center" vertical="center" textRotation="0" wrapText="false" indent="0" shrinkToFit="false"/>
      <protection locked="true" hidden="false"/>
    </xf>
    <xf numFmtId="165" fontId="43" fillId="0" borderId="73" xfId="0" applyFont="true" applyBorder="true" applyAlignment="true" applyProtection="false">
      <alignment horizontal="center" vertical="center" textRotation="0" wrapText="false" indent="0" shrinkToFit="false"/>
      <protection locked="true" hidden="false"/>
    </xf>
    <xf numFmtId="165" fontId="43" fillId="0" borderId="103" xfId="0" applyFont="true" applyBorder="true" applyAlignment="true" applyProtection="false">
      <alignment horizontal="center" vertical="center" textRotation="0" wrapText="false" indent="0" shrinkToFit="false"/>
      <protection locked="true" hidden="false"/>
    </xf>
    <xf numFmtId="165" fontId="43" fillId="0" borderId="70" xfId="0" applyFont="true" applyBorder="true" applyAlignment="true" applyProtection="false">
      <alignment horizontal="center" vertical="center" textRotation="0" wrapText="false" indent="0" shrinkToFit="false"/>
      <protection locked="true" hidden="false"/>
    </xf>
    <xf numFmtId="165" fontId="43" fillId="0" borderId="1" xfId="0" applyFont="true" applyBorder="true" applyAlignment="true" applyProtection="false">
      <alignment horizontal="left" vertical="top" textRotation="0" wrapText="false" indent="0" shrinkToFit="false"/>
      <protection locked="true" hidden="false"/>
    </xf>
    <xf numFmtId="165" fontId="43" fillId="0" borderId="66" xfId="0" applyFont="true" applyBorder="true" applyAlignment="true" applyProtection="false">
      <alignment horizontal="right" vertical="center" textRotation="0" wrapText="false" indent="0" shrinkToFit="false"/>
      <protection locked="true" hidden="false"/>
    </xf>
    <xf numFmtId="165" fontId="43" fillId="0" borderId="5" xfId="0" applyFont="true" applyBorder="true" applyAlignment="true" applyProtection="false">
      <alignment horizontal="left" vertical="center" textRotation="0" wrapText="false" indent="0" shrinkToFit="false"/>
      <protection locked="true" hidden="false"/>
    </xf>
    <xf numFmtId="165" fontId="43" fillId="0" borderId="2" xfId="0" applyFont="true" applyBorder="true" applyAlignment="true" applyProtection="false">
      <alignment horizontal="left" vertical="center" textRotation="0" wrapText="false" indent="0" shrinkToFit="false"/>
      <protection locked="true" hidden="false"/>
    </xf>
    <xf numFmtId="165" fontId="43" fillId="0" borderId="74" xfId="0" applyFont="true" applyBorder="true" applyAlignment="true" applyProtection="false">
      <alignment horizontal="left" vertical="center" textRotation="0" wrapText="false" indent="0" shrinkToFit="false"/>
      <protection locked="true" hidden="false"/>
    </xf>
    <xf numFmtId="165" fontId="43" fillId="0" borderId="0" xfId="0" applyFont="true" applyBorder="false" applyAlignment="true" applyProtection="false">
      <alignment horizontal="center" vertical="center" textRotation="0" wrapText="false" indent="0" shrinkToFit="false"/>
      <protection locked="true" hidden="false"/>
    </xf>
    <xf numFmtId="165" fontId="43" fillId="0" borderId="66" xfId="0" applyFont="true" applyBorder="true" applyAlignment="true" applyProtection="false">
      <alignment horizontal="left" vertical="center" textRotation="0" wrapText="false" indent="0" shrinkToFit="false"/>
      <protection locked="true" hidden="false"/>
    </xf>
    <xf numFmtId="165" fontId="43" fillId="0" borderId="104" xfId="0" applyFont="true" applyBorder="true" applyAlignment="true" applyProtection="false">
      <alignment horizontal="left" vertical="top" textRotation="0" wrapText="false" indent="0" shrinkToFit="false"/>
      <protection locked="true" hidden="false"/>
    </xf>
    <xf numFmtId="165" fontId="43" fillId="0" borderId="58" xfId="0" applyFont="true" applyBorder="true" applyAlignment="true" applyProtection="false">
      <alignment horizontal="center" vertical="center" textRotation="0" wrapText="false" indent="0" shrinkToFit="false"/>
      <protection locked="true" hidden="false"/>
    </xf>
    <xf numFmtId="165" fontId="43" fillId="0" borderId="105" xfId="0" applyFont="true" applyBorder="true" applyAlignment="true" applyProtection="false">
      <alignment horizontal="center" vertical="center" textRotation="0" wrapText="false" indent="0" shrinkToFit="false"/>
      <protection locked="true" hidden="false"/>
    </xf>
    <xf numFmtId="165" fontId="43" fillId="0" borderId="106" xfId="0" applyFont="true" applyBorder="true" applyAlignment="true" applyProtection="false">
      <alignment horizontal="left" vertical="center" textRotation="0" wrapText="false" indent="0" shrinkToFit="false"/>
      <protection locked="true" hidden="false"/>
    </xf>
    <xf numFmtId="165" fontId="43" fillId="0" borderId="104" xfId="0" applyFont="true" applyBorder="true" applyAlignment="true" applyProtection="false">
      <alignment horizontal="left" vertical="center" textRotation="0" wrapText="false" indent="0" shrinkToFit="false"/>
      <protection locked="true" hidden="false"/>
    </xf>
    <xf numFmtId="165" fontId="43" fillId="0" borderId="7" xfId="0" applyFont="true" applyBorder="true" applyAlignment="true" applyProtection="false">
      <alignment horizontal="center" vertical="center" textRotation="0" wrapText="false" indent="0" shrinkToFit="false"/>
      <protection locked="true" hidden="false"/>
    </xf>
    <xf numFmtId="165" fontId="43" fillId="0" borderId="58" xfId="0" applyFont="true" applyBorder="true" applyAlignment="true" applyProtection="false">
      <alignment horizontal="left" vertical="center" textRotation="0" wrapText="false" indent="0" shrinkToFit="false"/>
      <protection locked="true" hidden="false"/>
    </xf>
    <xf numFmtId="165" fontId="43" fillId="0" borderId="107" xfId="0" applyFont="true" applyBorder="true" applyAlignment="true" applyProtection="false">
      <alignment horizontal="left" vertical="center" textRotation="0" wrapText="false" indent="0" shrinkToFit="false"/>
      <protection locked="true" hidden="false"/>
    </xf>
    <xf numFmtId="165" fontId="43" fillId="0" borderId="40" xfId="0" applyFont="true" applyBorder="true" applyAlignment="true" applyProtection="false">
      <alignment horizontal="left" vertical="center" textRotation="0" wrapText="false" indent="0" shrinkToFit="false"/>
      <protection locked="true" hidden="false"/>
    </xf>
    <xf numFmtId="165" fontId="43" fillId="0" borderId="9" xfId="0" applyFont="true" applyBorder="true" applyAlignment="true" applyProtection="false">
      <alignment horizontal="left" vertical="center" textRotation="0" wrapText="false" indent="0" shrinkToFit="false"/>
      <protection locked="true" hidden="false"/>
    </xf>
    <xf numFmtId="165" fontId="43" fillId="0" borderId="1" xfId="0" applyFont="true" applyBorder="true" applyAlignment="true" applyProtection="false">
      <alignment horizontal="left" vertical="top" textRotation="0" wrapText="true" indent="0" shrinkToFit="false"/>
      <protection locked="true" hidden="false"/>
    </xf>
    <xf numFmtId="165" fontId="43" fillId="0" borderId="14" xfId="0" applyFont="true" applyBorder="true" applyAlignment="true" applyProtection="false">
      <alignment horizontal="left" vertical="top" textRotation="0" wrapText="false" indent="0" shrinkToFit="false"/>
      <protection locked="true" hidden="false"/>
    </xf>
    <xf numFmtId="165" fontId="43" fillId="0" borderId="66" xfId="0" applyFont="true" applyBorder="true" applyAlignment="true" applyProtection="false">
      <alignment horizontal="center" vertical="center" textRotation="0" wrapText="false" indent="0" shrinkToFit="false"/>
      <protection locked="true" hidden="false"/>
    </xf>
    <xf numFmtId="165" fontId="43" fillId="0" borderId="34" xfId="0" applyFont="true" applyBorder="true" applyAlignment="true" applyProtection="false">
      <alignment horizontal="left" vertical="center" textRotation="0" wrapText="false" indent="0" shrinkToFit="false"/>
      <protection locked="true" hidden="false"/>
    </xf>
    <xf numFmtId="165" fontId="43" fillId="0" borderId="107" xfId="0" applyFont="true" applyBorder="true" applyAlignment="true" applyProtection="false">
      <alignment horizontal="left" vertical="top" textRotation="0" wrapText="true" indent="0" shrinkToFit="false"/>
      <protection locked="true" hidden="false"/>
    </xf>
    <xf numFmtId="165" fontId="43" fillId="0" borderId="77" xfId="0" applyFont="true" applyBorder="true" applyAlignment="true" applyProtection="false">
      <alignment horizontal="center" vertical="center" textRotation="0" wrapText="false" indent="0" shrinkToFit="false"/>
      <protection locked="true" hidden="false"/>
    </xf>
    <xf numFmtId="165" fontId="43" fillId="0" borderId="108" xfId="0" applyFont="true" applyBorder="true" applyAlignment="true" applyProtection="false">
      <alignment horizontal="left" vertical="center" textRotation="0" wrapText="false" indent="0" shrinkToFit="false"/>
      <protection locked="true" hidden="false"/>
    </xf>
    <xf numFmtId="165" fontId="43" fillId="0" borderId="67" xfId="0" applyFont="true" applyBorder="true" applyAlignment="true" applyProtection="false">
      <alignment horizontal="left" vertical="top" textRotation="0" wrapText="false" indent="0" shrinkToFit="false"/>
      <protection locked="true" hidden="false"/>
    </xf>
    <xf numFmtId="165" fontId="43" fillId="0" borderId="7" xfId="0" applyFont="true" applyBorder="true" applyAlignment="true" applyProtection="false">
      <alignment horizontal="left" vertical="top" textRotation="0" wrapText="false" indent="0" shrinkToFit="false"/>
      <protection locked="true" hidden="false"/>
    </xf>
    <xf numFmtId="165" fontId="27" fillId="0" borderId="0" xfId="0" applyFont="true" applyBorder="false" applyAlignment="true" applyProtection="false">
      <alignment horizontal="right" vertical="center" textRotation="0" wrapText="false" indent="0" shrinkToFit="false"/>
      <protection locked="true" hidden="false"/>
    </xf>
    <xf numFmtId="165" fontId="27" fillId="0" borderId="0" xfId="0" applyFont="true" applyBorder="true" applyAlignment="true" applyProtection="false">
      <alignment horizontal="center" vertical="center" textRotation="0" wrapText="false" indent="0" shrinkToFit="false"/>
      <protection locked="true" hidden="false"/>
    </xf>
    <xf numFmtId="165" fontId="27" fillId="0" borderId="53" xfId="0" applyFont="true" applyBorder="true" applyAlignment="true" applyProtection="false">
      <alignment horizontal="left" vertical="center" textRotation="0" wrapText="false" indent="0" shrinkToFit="false"/>
      <protection locked="true" hidden="false"/>
    </xf>
    <xf numFmtId="165" fontId="27" fillId="0" borderId="74" xfId="0" applyFont="true" applyBorder="true" applyAlignment="true" applyProtection="false">
      <alignment horizontal="left" vertical="center" textRotation="0" wrapText="false" indent="0" shrinkToFit="false"/>
      <protection locked="true" hidden="false"/>
    </xf>
    <xf numFmtId="165" fontId="27" fillId="0" borderId="74" xfId="0" applyFont="true" applyBorder="true" applyAlignment="true" applyProtection="false">
      <alignment horizontal="center" vertical="center" textRotation="0" wrapText="false" indent="0" shrinkToFit="false"/>
      <protection locked="true" hidden="false"/>
    </xf>
    <xf numFmtId="165" fontId="27" fillId="0" borderId="53" xfId="0" applyFont="true" applyBorder="true" applyAlignment="true" applyProtection="false">
      <alignment horizontal="general" vertical="center" textRotation="0" wrapText="true" indent="0" shrinkToFit="false"/>
      <protection locked="true" hidden="false"/>
    </xf>
    <xf numFmtId="165" fontId="27" fillId="0" borderId="9" xfId="0" applyFont="true" applyBorder="true" applyAlignment="true" applyProtection="false">
      <alignment horizontal="left" vertical="center" textRotation="0" wrapText="true" indent="0" shrinkToFit="true"/>
      <protection locked="true" hidden="false"/>
    </xf>
    <xf numFmtId="165" fontId="27" fillId="0" borderId="66" xfId="0" applyFont="true" applyBorder="true" applyAlignment="true" applyProtection="false">
      <alignment horizontal="left" vertical="center" textRotation="0" wrapText="false" indent="0" shrinkToFit="false"/>
      <protection locked="true" hidden="false"/>
    </xf>
    <xf numFmtId="165" fontId="28" fillId="0" borderId="0" xfId="0" applyFont="true" applyBorder="true" applyAlignment="true" applyProtection="false">
      <alignment horizontal="center" vertical="center" textRotation="0" wrapText="false" indent="0" shrinkToFit="false"/>
      <protection locked="true" hidden="false"/>
    </xf>
    <xf numFmtId="165" fontId="27" fillId="0" borderId="40" xfId="0" applyFont="true" applyBorder="true" applyAlignment="true" applyProtection="false">
      <alignment horizontal="left" vertical="center" textRotation="0" wrapText="false" indent="0" shrinkToFit="false"/>
      <protection locked="true" hidden="false"/>
    </xf>
    <xf numFmtId="165" fontId="28" fillId="0" borderId="0" xfId="0" applyFont="true" applyBorder="false" applyAlignment="true" applyProtection="false">
      <alignment horizontal="center" vertical="center" textRotation="0" wrapText="false" indent="0" shrinkToFit="false"/>
      <protection locked="true" hidden="false"/>
    </xf>
    <xf numFmtId="165" fontId="27" fillId="0" borderId="70" xfId="0" applyFont="true" applyBorder="true" applyAlignment="true" applyProtection="false">
      <alignment horizontal="general" vertical="center" textRotation="0" wrapText="false" indent="0" shrinkToFit="false"/>
      <protection locked="true" hidden="false"/>
    </xf>
    <xf numFmtId="165" fontId="27" fillId="0" borderId="20" xfId="0" applyFont="true" applyBorder="true" applyAlignment="true" applyProtection="false">
      <alignment horizontal="center" vertical="bottom" textRotation="0" wrapText="false" indent="0" shrinkToFit="false"/>
      <protection locked="true" hidden="false"/>
    </xf>
    <xf numFmtId="165" fontId="27" fillId="0" borderId="40" xfId="0" applyFont="true" applyBorder="true" applyAlignment="false" applyProtection="false">
      <alignment horizontal="general" vertical="bottom" textRotation="0" wrapText="false" indent="0" shrinkToFit="false"/>
      <protection locked="true" hidden="false"/>
    </xf>
    <xf numFmtId="165" fontId="27" fillId="0" borderId="7" xfId="0" applyFont="true" applyBorder="true" applyAlignment="true" applyProtection="false">
      <alignment horizontal="center" vertical="bottom" textRotation="0" wrapText="false" indent="0" shrinkToFit="false"/>
      <protection locked="true" hidden="false"/>
    </xf>
    <xf numFmtId="165" fontId="28" fillId="0" borderId="58" xfId="0" applyFont="true" applyBorder="true" applyAlignment="true" applyProtection="false">
      <alignment horizontal="center" vertical="center" textRotation="0" wrapText="false" indent="0" shrinkToFit="false"/>
      <protection locked="true" hidden="false"/>
    </xf>
    <xf numFmtId="165" fontId="27" fillId="0" borderId="9" xfId="0" applyFont="true" applyBorder="true" applyAlignment="false" applyProtection="false">
      <alignment horizontal="general" vertical="bottom" textRotation="0" wrapText="false" indent="0" shrinkToFit="false"/>
      <protection locked="true" hidden="false"/>
    </xf>
    <xf numFmtId="165" fontId="46" fillId="0" borderId="0" xfId="0" applyFont="true" applyBorder="false" applyAlignment="true" applyProtection="false">
      <alignment horizontal="general" vertical="center" textRotation="0" wrapText="false" indent="0" shrinkToFit="false"/>
      <protection locked="true" hidden="false"/>
    </xf>
    <xf numFmtId="165" fontId="47" fillId="0" borderId="0" xfId="0" applyFont="true" applyBorder="false" applyAlignment="true" applyProtection="false">
      <alignment horizontal="left" vertical="bottom" textRotation="0" wrapText="false" indent="0" shrinkToFit="false"/>
      <protection locked="true" hidden="false"/>
    </xf>
    <xf numFmtId="165" fontId="47" fillId="0" borderId="0" xfId="0" applyFont="true" applyBorder="false" applyAlignment="true" applyProtection="false">
      <alignment horizontal="justify" vertical="bottom" textRotation="0" wrapText="false" indent="0" shrinkToFit="false"/>
      <protection locked="true" hidden="false"/>
    </xf>
    <xf numFmtId="165" fontId="47" fillId="0" borderId="0" xfId="0" applyFont="true" applyBorder="false" applyAlignment="true" applyProtection="false">
      <alignment horizontal="general" vertical="top" textRotation="0" wrapText="false" indent="0" shrinkToFit="false"/>
      <protection locked="true" hidden="false"/>
    </xf>
    <xf numFmtId="165" fontId="48" fillId="0" borderId="0" xfId="0" applyFont="true" applyBorder="false" applyAlignment="true" applyProtection="false">
      <alignment horizontal="general" vertical="center" textRotation="0" wrapText="false" indent="0" shrinkToFit="false"/>
      <protection locked="true" hidden="false"/>
    </xf>
    <xf numFmtId="165" fontId="47" fillId="0" borderId="1" xfId="0" applyFont="true" applyBorder="true" applyAlignment="true" applyProtection="false">
      <alignment horizontal="center" vertical="center" textRotation="0" wrapText="true" indent="0" shrinkToFit="false"/>
      <protection locked="true" hidden="false"/>
    </xf>
    <xf numFmtId="165" fontId="47" fillId="0" borderId="1" xfId="0" applyFont="true" applyBorder="true" applyAlignment="true" applyProtection="false">
      <alignment horizontal="center" vertical="center" textRotation="0" wrapText="false" indent="0" shrinkToFit="false"/>
      <protection locked="true" hidden="false"/>
    </xf>
    <xf numFmtId="165" fontId="47" fillId="0" borderId="109" xfId="0" applyFont="true" applyBorder="true" applyAlignment="true" applyProtection="false">
      <alignment horizontal="center" vertical="center" textRotation="0" wrapText="false" indent="0" shrinkToFit="false"/>
      <protection locked="true" hidden="false"/>
    </xf>
    <xf numFmtId="165" fontId="47" fillId="0" borderId="110" xfId="0" applyFont="true" applyBorder="true" applyAlignment="true" applyProtection="false">
      <alignment horizontal="center" vertical="center" textRotation="0" wrapText="true" indent="0" shrinkToFit="false"/>
      <protection locked="true" hidden="false"/>
    </xf>
    <xf numFmtId="165" fontId="47" fillId="0" borderId="53" xfId="0" applyFont="true" applyBorder="true" applyAlignment="true" applyProtection="false">
      <alignment horizontal="center" vertical="center" textRotation="0" wrapText="false" indent="0" shrinkToFit="false"/>
      <protection locked="true" hidden="false"/>
    </xf>
    <xf numFmtId="165" fontId="47" fillId="0" borderId="1" xfId="0" applyFont="true" applyBorder="true" applyAlignment="true" applyProtection="false">
      <alignment horizontal="justify" vertical="center" textRotation="0" wrapText="false" indent="0" shrinkToFit="false"/>
      <protection locked="true" hidden="false"/>
    </xf>
    <xf numFmtId="165" fontId="47" fillId="0" borderId="53" xfId="0" applyFont="true" applyBorder="true" applyAlignment="true" applyProtection="false">
      <alignment horizontal="justify" vertical="center" textRotation="0" wrapText="false" indent="0" shrinkToFit="false"/>
      <protection locked="true" hidden="false"/>
    </xf>
    <xf numFmtId="165" fontId="47" fillId="0" borderId="1" xfId="0" applyFont="true" applyBorder="true" applyAlignment="true" applyProtection="false">
      <alignment horizontal="justify" vertical="center" textRotation="0" wrapText="true" indent="0" shrinkToFit="false"/>
      <protection locked="true" hidden="false"/>
    </xf>
    <xf numFmtId="165" fontId="47" fillId="0" borderId="53" xfId="0" applyFont="true" applyBorder="true" applyAlignment="true" applyProtection="false">
      <alignment horizontal="justify" vertical="center" textRotation="0" wrapText="true" indent="0" shrinkToFit="false"/>
      <protection locked="true" hidden="false"/>
    </xf>
    <xf numFmtId="165" fontId="47" fillId="0" borderId="110" xfId="0" applyFont="true" applyBorder="true" applyAlignment="true" applyProtection="false">
      <alignment horizontal="justify" vertical="top" textRotation="0" wrapText="true" indent="0" shrinkToFit="false"/>
      <protection locked="true" hidden="false"/>
    </xf>
    <xf numFmtId="165" fontId="47" fillId="0" borderId="1" xfId="0" applyFont="true" applyBorder="true" applyAlignment="true" applyProtection="false">
      <alignment horizontal="justify" vertical="top" textRotation="0" wrapText="true" indent="0" shrinkToFit="false"/>
      <protection locked="true" hidden="false"/>
    </xf>
    <xf numFmtId="165" fontId="47" fillId="0" borderId="53" xfId="0" applyFont="true" applyBorder="true" applyAlignment="true" applyProtection="false">
      <alignment horizontal="center" vertical="center" textRotation="0" wrapText="true" indent="0" shrinkToFit="false"/>
      <protection locked="true" hidden="false"/>
    </xf>
    <xf numFmtId="165" fontId="47" fillId="0" borderId="2" xfId="0" applyFont="true" applyBorder="true" applyAlignment="true" applyProtection="false">
      <alignment horizontal="justify" vertical="top" textRotation="0" wrapText="true" indent="0" shrinkToFit="false"/>
      <protection locked="true" hidden="false"/>
    </xf>
    <xf numFmtId="165" fontId="47" fillId="0" borderId="2" xfId="0" applyFont="true" applyBorder="true" applyAlignment="true" applyProtection="false">
      <alignment horizontal="center" vertical="center" textRotation="0" wrapText="true" indent="0" shrinkToFit="false"/>
      <protection locked="true" hidden="false"/>
    </xf>
    <xf numFmtId="165" fontId="47" fillId="0" borderId="107" xfId="0" applyFont="true" applyBorder="true" applyAlignment="true" applyProtection="false">
      <alignment horizontal="center" vertical="center" textRotation="0" wrapText="true" indent="0" shrinkToFit="false"/>
      <protection locked="true" hidden="false"/>
    </xf>
    <xf numFmtId="165" fontId="47" fillId="0" borderId="107" xfId="0" applyFont="true" applyBorder="true" applyAlignment="true" applyProtection="false">
      <alignment horizontal="center" vertical="center" textRotation="0" wrapText="false" indent="0" shrinkToFit="true"/>
      <protection locked="true" hidden="false"/>
    </xf>
    <xf numFmtId="165" fontId="27" fillId="0" borderId="5" xfId="0" applyFont="true" applyBorder="true" applyAlignment="false" applyProtection="false">
      <alignment horizontal="general" vertical="bottom" textRotation="0" wrapText="false" indent="0" shrinkToFit="false"/>
      <protection locked="true" hidden="false"/>
    </xf>
    <xf numFmtId="170" fontId="28" fillId="0" borderId="1" xfId="0" applyFont="true" applyBorder="true" applyAlignment="true" applyProtection="false">
      <alignment horizontal="center" vertical="center" textRotation="0" wrapText="true" indent="0" shrinkToFit="false"/>
      <protection locked="true" hidden="false"/>
    </xf>
    <xf numFmtId="165" fontId="47" fillId="0" borderId="3" xfId="0" applyFont="true" applyBorder="true" applyAlignment="true" applyProtection="false">
      <alignment horizontal="justify" vertical="top" textRotation="0" wrapText="true" indent="0" shrinkToFit="false"/>
      <protection locked="true" hidden="false"/>
    </xf>
    <xf numFmtId="165" fontId="47" fillId="0" borderId="66" xfId="0" applyFont="true" applyBorder="true" applyAlignment="true" applyProtection="false">
      <alignment horizontal="justify" vertical="top" textRotation="0" wrapText="true" indent="0" shrinkToFit="false"/>
      <protection locked="true" hidden="false"/>
    </xf>
    <xf numFmtId="165" fontId="47" fillId="0" borderId="20" xfId="0" applyFont="true" applyBorder="true" applyAlignment="true" applyProtection="false">
      <alignment horizontal="left" vertical="bottom" textRotation="0" wrapText="false" indent="0" shrinkToFit="false"/>
      <protection locked="true" hidden="false"/>
    </xf>
    <xf numFmtId="165" fontId="47" fillId="0" borderId="0" xfId="0" applyFont="true" applyBorder="false" applyAlignment="false" applyProtection="false">
      <alignment horizontal="general" vertical="bottom" textRotation="0" wrapText="false" indent="0" shrinkToFit="false"/>
      <protection locked="true" hidden="false"/>
    </xf>
    <xf numFmtId="165" fontId="47" fillId="0" borderId="40" xfId="0" applyFont="true" applyBorder="true" applyAlignment="true" applyProtection="false">
      <alignment horizontal="justify" vertical="top" textRotation="0" wrapText="true" indent="0" shrinkToFit="false"/>
      <protection locked="true" hidden="false"/>
    </xf>
    <xf numFmtId="165" fontId="47" fillId="0" borderId="0" xfId="0" applyFont="true" applyBorder="false" applyAlignment="true" applyProtection="false">
      <alignment horizontal="justify" vertical="top" textRotation="0" wrapText="true" indent="0" shrinkToFit="false"/>
      <protection locked="true" hidden="false"/>
    </xf>
    <xf numFmtId="165" fontId="47" fillId="0" borderId="7" xfId="0" applyFont="true" applyBorder="true" applyAlignment="true" applyProtection="false">
      <alignment horizontal="left" vertical="bottom" textRotation="0" wrapText="false" indent="0" shrinkToFit="false"/>
      <protection locked="true" hidden="false"/>
    </xf>
    <xf numFmtId="165" fontId="27" fillId="0" borderId="58" xfId="0" applyFont="true" applyBorder="true" applyAlignment="false" applyProtection="false">
      <alignment horizontal="general" vertical="bottom" textRotation="0" wrapText="false" indent="0" shrinkToFit="false"/>
      <protection locked="true" hidden="false"/>
    </xf>
    <xf numFmtId="165" fontId="27" fillId="0" borderId="66" xfId="0" applyFont="true" applyBorder="true" applyAlignment="false" applyProtection="false">
      <alignment horizontal="general" vertical="bottom" textRotation="0" wrapText="false" indent="0" shrinkToFit="false"/>
      <protection locked="true" hidden="false"/>
    </xf>
    <xf numFmtId="165" fontId="49" fillId="0" borderId="0" xfId="0" applyFont="true" applyBorder="false" applyAlignment="true" applyProtection="false">
      <alignment horizontal="left" vertical="center" textRotation="0" wrapText="false" indent="0" shrinkToFit="false"/>
      <protection locked="true" hidden="false"/>
    </xf>
    <xf numFmtId="165" fontId="27" fillId="0" borderId="67" xfId="0" applyFont="true" applyBorder="true" applyAlignment="false" applyProtection="false">
      <alignment horizontal="general" vertical="bottom" textRotation="0" wrapText="false" indent="0" shrinkToFit="false"/>
      <protection locked="true" hidden="false"/>
    </xf>
    <xf numFmtId="165" fontId="6" fillId="3" borderId="0" xfId="53" applyFont="true" applyBorder="false" applyAlignment="true" applyProtection="false">
      <alignment horizontal="general" vertical="center" textRotation="0" wrapText="false" indent="0" shrinkToFit="false"/>
      <protection locked="true" hidden="false"/>
    </xf>
    <xf numFmtId="165" fontId="6" fillId="3" borderId="0" xfId="53" applyFont="true" applyBorder="false" applyAlignment="true" applyProtection="false">
      <alignment horizontal="right" vertical="center" textRotation="0" wrapText="false" indent="0" shrinkToFit="false"/>
      <protection locked="true" hidden="false"/>
    </xf>
    <xf numFmtId="165" fontId="6" fillId="6" borderId="0" xfId="53" applyFont="true" applyBorder="true" applyAlignment="true" applyProtection="false">
      <alignment horizontal="center" vertical="center" textRotation="0" wrapText="false" indent="0" shrinkToFit="false"/>
      <protection locked="true" hidden="false"/>
    </xf>
    <xf numFmtId="165" fontId="6" fillId="3" borderId="0" xfId="53" applyFont="true" applyBorder="false" applyAlignment="true" applyProtection="false">
      <alignment horizontal="center" vertical="center" textRotation="0" wrapText="false" indent="0" shrinkToFit="false"/>
      <protection locked="true" hidden="false"/>
    </xf>
    <xf numFmtId="165" fontId="6" fillId="6" borderId="0" xfId="53" applyFont="true" applyBorder="false" applyAlignment="true" applyProtection="false">
      <alignment horizontal="center" vertical="center" textRotation="0" wrapText="false" indent="0" shrinkToFit="false"/>
      <protection locked="true" hidden="false"/>
    </xf>
    <xf numFmtId="165" fontId="51" fillId="3" borderId="0" xfId="53" applyFont="true" applyBorder="true" applyAlignment="true" applyProtection="false">
      <alignment horizontal="center" vertical="center" textRotation="0" wrapText="false" indent="0" shrinkToFit="false"/>
      <protection locked="true" hidden="false"/>
    </xf>
    <xf numFmtId="165" fontId="51" fillId="3" borderId="0" xfId="53" applyFont="true" applyBorder="false" applyAlignment="true" applyProtection="false">
      <alignment horizontal="center" vertical="center" textRotation="0" wrapText="false" indent="0" shrinkToFit="false"/>
      <protection locked="true" hidden="false"/>
    </xf>
    <xf numFmtId="165" fontId="6" fillId="6" borderId="58" xfId="53" applyFont="true" applyBorder="true" applyAlignment="true" applyProtection="false">
      <alignment horizontal="center" vertical="center" textRotation="0" wrapText="false" indent="0" shrinkToFit="true"/>
      <protection locked="true" hidden="false"/>
    </xf>
    <xf numFmtId="165" fontId="6" fillId="6" borderId="74" xfId="53" applyFont="true" applyBorder="true" applyAlignment="true" applyProtection="false">
      <alignment horizontal="center" vertical="center" textRotation="0" wrapText="false" indent="0" shrinkToFit="true"/>
      <protection locked="true" hidden="false"/>
    </xf>
    <xf numFmtId="165" fontId="6" fillId="3" borderId="0" xfId="53" applyFont="true" applyBorder="false" applyAlignment="true" applyProtection="false">
      <alignment horizontal="center" vertical="center" textRotation="0" wrapText="false" indent="0" shrinkToFit="true"/>
      <protection locked="true" hidden="false"/>
    </xf>
    <xf numFmtId="165" fontId="52" fillId="3" borderId="0" xfId="53" applyFont="true" applyBorder="true" applyAlignment="true" applyProtection="false">
      <alignment horizontal="left" vertical="center" textRotation="0" wrapText="false" indent="0" shrinkToFit="false"/>
      <protection locked="true" hidden="false"/>
    </xf>
    <xf numFmtId="165" fontId="6" fillId="3" borderId="40" xfId="53" applyFont="true" applyBorder="true" applyAlignment="true" applyProtection="false">
      <alignment horizontal="center" vertical="center" textRotation="0" wrapText="false" indent="0" shrinkToFit="false"/>
      <protection locked="true" hidden="false"/>
    </xf>
    <xf numFmtId="165" fontId="6" fillId="6" borderId="1" xfId="53" applyFont="true" applyBorder="true" applyAlignment="true" applyProtection="false">
      <alignment horizontal="center" vertical="center" textRotation="0" wrapText="false" indent="0" shrinkToFit="false"/>
      <protection locked="true" hidden="false"/>
    </xf>
    <xf numFmtId="165" fontId="6" fillId="3" borderId="1" xfId="53" applyFont="true" applyBorder="true" applyAlignment="true" applyProtection="false">
      <alignment horizontal="center" vertical="center" textRotation="0" wrapText="false" indent="0" shrinkToFit="false"/>
      <protection locked="true" hidden="false"/>
    </xf>
    <xf numFmtId="165" fontId="52" fillId="3" borderId="0" xfId="53" applyFont="true" applyBorder="false" applyAlignment="true" applyProtection="false">
      <alignment horizontal="general" vertical="center" textRotation="0" wrapText="false" indent="0" shrinkToFit="false"/>
      <protection locked="true" hidden="false"/>
    </xf>
    <xf numFmtId="165" fontId="6" fillId="6" borderId="1" xfId="53" applyFont="true" applyBorder="true" applyAlignment="true" applyProtection="false">
      <alignment horizontal="center" vertical="center" textRotation="0" wrapText="false" indent="0" shrinkToFit="true"/>
      <protection locked="true" hidden="false"/>
    </xf>
    <xf numFmtId="165" fontId="6" fillId="3" borderId="58" xfId="53" applyFont="true" applyBorder="true" applyAlignment="true" applyProtection="false">
      <alignment horizontal="left" vertical="center" textRotation="0" wrapText="false" indent="0" shrinkToFit="false"/>
      <protection locked="true" hidden="false"/>
    </xf>
    <xf numFmtId="165" fontId="6" fillId="3" borderId="1" xfId="53" applyFont="true" applyBorder="true" applyAlignment="true" applyProtection="false">
      <alignment horizontal="general" vertical="center" textRotation="0" wrapText="false" indent="0" shrinkToFit="false"/>
      <protection locked="true" hidden="false"/>
    </xf>
    <xf numFmtId="165" fontId="6" fillId="3" borderId="1" xfId="53" applyFont="true" applyBorder="true" applyAlignment="true" applyProtection="false">
      <alignment horizontal="center" vertical="center" textRotation="0" wrapText="true" indent="0" shrinkToFit="false"/>
      <protection locked="true" hidden="false"/>
    </xf>
    <xf numFmtId="165" fontId="0" fillId="3" borderId="1" xfId="53" applyFont="true" applyBorder="true" applyAlignment="true" applyProtection="false">
      <alignment horizontal="center" vertical="top" textRotation="0" wrapText="true" indent="0" shrinkToFit="false"/>
      <protection locked="true" hidden="false"/>
    </xf>
    <xf numFmtId="165" fontId="6" fillId="3" borderId="1" xfId="53" applyFont="true" applyBorder="true" applyAlignment="true" applyProtection="false">
      <alignment horizontal="center" vertical="top" textRotation="0" wrapText="true" indent="0" shrinkToFit="false"/>
      <protection locked="true" hidden="false"/>
    </xf>
    <xf numFmtId="171" fontId="6" fillId="0" borderId="34" xfId="53" applyFont="true" applyBorder="true" applyAlignment="true" applyProtection="false">
      <alignment horizontal="center" vertical="center" textRotation="0" wrapText="false" indent="0" shrinkToFit="false"/>
      <protection locked="true" hidden="false"/>
    </xf>
    <xf numFmtId="172" fontId="21" fillId="6" borderId="1" xfId="23" applyFont="true" applyBorder="true" applyAlignment="true" applyProtection="true">
      <alignment horizontal="center" vertical="center" textRotation="0" wrapText="false" indent="0" shrinkToFit="false"/>
      <protection locked="true" hidden="false"/>
    </xf>
    <xf numFmtId="165" fontId="54" fillId="3" borderId="4" xfId="53" applyFont="true" applyBorder="true" applyAlignment="true" applyProtection="false">
      <alignment horizontal="general" vertical="center" textRotation="0" wrapText="true" indent="0" shrinkToFit="false"/>
      <protection locked="true" hidden="false"/>
    </xf>
    <xf numFmtId="167" fontId="21" fillId="6" borderId="4" xfId="23" applyFont="true" applyBorder="true" applyAlignment="true" applyProtection="true">
      <alignment horizontal="general" vertical="center" textRotation="0" wrapText="false" indent="0" shrinkToFit="false"/>
      <protection locked="true" hidden="false"/>
    </xf>
    <xf numFmtId="165" fontId="6" fillId="3" borderId="4" xfId="53" applyFont="true" applyBorder="true" applyAlignment="true" applyProtection="false">
      <alignment horizontal="general" vertical="center" textRotation="0" wrapText="false" indent="0" shrinkToFit="false"/>
      <protection locked="true" hidden="false"/>
    </xf>
    <xf numFmtId="173" fontId="21" fillId="3" borderId="1" xfId="53" applyFont="true" applyBorder="true" applyAlignment="true" applyProtection="false">
      <alignment horizontal="center" vertical="center" textRotation="0" wrapText="false" indent="0" shrinkToFit="false"/>
      <protection locked="true" hidden="false"/>
    </xf>
    <xf numFmtId="165" fontId="6" fillId="0" borderId="1" xfId="53" applyFont="true" applyBorder="true" applyAlignment="true" applyProtection="false">
      <alignment horizontal="general" vertical="center" textRotation="0" wrapText="false" indent="0" shrinkToFit="false"/>
      <protection locked="true" hidden="false"/>
    </xf>
    <xf numFmtId="165" fontId="6" fillId="0" borderId="1" xfId="53" applyFont="true" applyBorder="true" applyAlignment="true" applyProtection="false">
      <alignment horizontal="center" vertical="center" textRotation="0" wrapText="false" indent="0" shrinkToFit="false"/>
      <protection locked="true" hidden="false"/>
    </xf>
    <xf numFmtId="165" fontId="6" fillId="3" borderId="6" xfId="53" applyFont="true" applyBorder="true" applyAlignment="true" applyProtection="false">
      <alignment horizontal="center" vertical="center" textRotation="0" wrapText="false" indent="0" shrinkToFit="false"/>
      <protection locked="true" hidden="false"/>
    </xf>
    <xf numFmtId="165" fontId="54" fillId="3" borderId="50" xfId="53" applyFont="true" applyBorder="true" applyAlignment="true" applyProtection="false">
      <alignment horizontal="general" vertical="center" textRotation="0" wrapText="true" indent="0" shrinkToFit="false"/>
      <protection locked="true" hidden="false"/>
    </xf>
    <xf numFmtId="167" fontId="21" fillId="6" borderId="50" xfId="23" applyFont="true" applyBorder="true" applyAlignment="true" applyProtection="true">
      <alignment horizontal="general" vertical="center" textRotation="0" wrapText="false" indent="0" shrinkToFit="false"/>
      <protection locked="true" hidden="false"/>
    </xf>
    <xf numFmtId="165" fontId="6" fillId="3" borderId="50" xfId="53" applyFont="true" applyBorder="true" applyAlignment="true" applyProtection="false">
      <alignment horizontal="general" vertical="center" textRotation="0" wrapText="false" indent="0" shrinkToFit="false"/>
      <protection locked="true" hidden="false"/>
    </xf>
    <xf numFmtId="171" fontId="6" fillId="3" borderId="34" xfId="53" applyFont="true" applyBorder="true" applyAlignment="true" applyProtection="false">
      <alignment horizontal="center" vertical="center" textRotation="0" wrapText="false" indent="0" shrinkToFit="false"/>
      <protection locked="true" hidden="false"/>
    </xf>
    <xf numFmtId="165" fontId="54" fillId="3" borderId="13" xfId="53" applyFont="true" applyBorder="true" applyAlignment="true" applyProtection="false">
      <alignment horizontal="general" vertical="center" textRotation="0" wrapText="true" indent="0" shrinkToFit="false"/>
      <protection locked="true" hidden="false"/>
    </xf>
    <xf numFmtId="167" fontId="21" fillId="6" borderId="13" xfId="23" applyFont="true" applyBorder="true" applyAlignment="true" applyProtection="true">
      <alignment horizontal="general" vertical="center" textRotation="0" wrapText="false" indent="0" shrinkToFit="false"/>
      <protection locked="true" hidden="false"/>
    </xf>
    <xf numFmtId="165" fontId="6" fillId="3" borderId="13" xfId="53" applyFont="true" applyBorder="true" applyAlignment="true" applyProtection="false">
      <alignment horizontal="general" vertical="center" textRotation="0" wrapText="false" indent="0" shrinkToFit="false"/>
      <protection locked="true" hidden="false"/>
    </xf>
    <xf numFmtId="165" fontId="6" fillId="3" borderId="66" xfId="53" applyFont="true" applyBorder="true" applyAlignment="true" applyProtection="false">
      <alignment horizontal="center" vertical="center" textRotation="0" wrapText="false" indent="0" shrinkToFit="false"/>
      <protection locked="true" hidden="false"/>
    </xf>
    <xf numFmtId="172" fontId="0" fillId="3" borderId="66" xfId="23" applyFont="true" applyBorder="true" applyAlignment="true" applyProtection="true">
      <alignment horizontal="center" vertical="center" textRotation="0" wrapText="false" indent="0" shrinkToFit="false"/>
      <protection locked="true" hidden="false"/>
    </xf>
    <xf numFmtId="165" fontId="6" fillId="3" borderId="66" xfId="53" applyFont="true" applyBorder="true" applyAlignment="true" applyProtection="false">
      <alignment horizontal="general" vertical="center" textRotation="0" wrapText="true" indent="0" shrinkToFit="false"/>
      <protection locked="true" hidden="false"/>
    </xf>
    <xf numFmtId="167" fontId="0" fillId="3" borderId="66" xfId="23" applyFont="true" applyBorder="true" applyAlignment="true" applyProtection="true">
      <alignment horizontal="general" vertical="center" textRotation="0" wrapText="false" indent="0" shrinkToFit="false"/>
      <protection locked="true" hidden="false"/>
    </xf>
    <xf numFmtId="165" fontId="6" fillId="3" borderId="66" xfId="53" applyFont="true" applyBorder="true" applyAlignment="true" applyProtection="false">
      <alignment horizontal="general" vertical="center" textRotation="0" wrapText="false" indent="0" shrinkToFit="false"/>
      <protection locked="true" hidden="false"/>
    </xf>
    <xf numFmtId="167" fontId="0" fillId="3" borderId="58" xfId="23" applyFont="true" applyBorder="true" applyAlignment="true" applyProtection="true">
      <alignment horizontal="general" vertical="center" textRotation="0" wrapText="false" indent="0" shrinkToFit="false"/>
      <protection locked="true" hidden="false"/>
    </xf>
    <xf numFmtId="165" fontId="6" fillId="3" borderId="58" xfId="53" applyFont="true" applyBorder="true" applyAlignment="true" applyProtection="false">
      <alignment horizontal="general" vertical="center" textRotation="0" wrapText="false" indent="0" shrinkToFit="false"/>
      <protection locked="true" hidden="false"/>
    </xf>
    <xf numFmtId="173" fontId="6" fillId="3" borderId="74" xfId="53" applyFont="true" applyBorder="true" applyAlignment="true" applyProtection="false">
      <alignment horizontal="center" vertical="center" textRotation="0" wrapText="false" indent="0" shrinkToFit="false"/>
      <protection locked="true" hidden="false"/>
    </xf>
    <xf numFmtId="173" fontId="21" fillId="3" borderId="6" xfId="53" applyFont="true" applyBorder="true" applyAlignment="true" applyProtection="false">
      <alignment horizontal="center" vertical="center" textRotation="0" wrapText="false" indent="0" shrinkToFit="false"/>
      <protection locked="true" hidden="false"/>
    </xf>
    <xf numFmtId="173" fontId="21" fillId="3" borderId="7" xfId="53" applyFont="true" applyBorder="true" applyAlignment="true" applyProtection="false">
      <alignment horizontal="center" vertical="center" textRotation="0" wrapText="false" indent="0" shrinkToFit="false"/>
      <protection locked="true" hidden="false"/>
    </xf>
    <xf numFmtId="165" fontId="6" fillId="3" borderId="20" xfId="53" applyFont="true" applyBorder="true" applyAlignment="true" applyProtection="false">
      <alignment horizontal="general" vertical="center" textRotation="0" wrapText="false" indent="0" shrinkToFit="false"/>
      <protection locked="true" hidden="false"/>
    </xf>
    <xf numFmtId="165" fontId="6" fillId="3" borderId="2" xfId="53" applyFont="true" applyBorder="true" applyAlignment="true" applyProtection="false">
      <alignment horizontal="center" vertical="center" textRotation="0" wrapText="true" indent="0" shrinkToFit="false"/>
      <protection locked="true" hidden="false"/>
    </xf>
    <xf numFmtId="174" fontId="21" fillId="7" borderId="1" xfId="20" applyFont="true" applyBorder="true" applyAlignment="true" applyProtection="true">
      <alignment horizontal="center" vertical="center" textRotation="0" wrapText="false" indent="0" shrinkToFit="false"/>
      <protection locked="true" hidden="false"/>
    </xf>
    <xf numFmtId="174" fontId="21" fillId="3" borderId="0" xfId="20" applyFont="true" applyBorder="true" applyAlignment="true" applyProtection="true">
      <alignment horizontal="center" vertical="center" textRotation="0" wrapText="false" indent="0" shrinkToFit="false"/>
      <protection locked="true" hidden="false"/>
    </xf>
    <xf numFmtId="165" fontId="9" fillId="3" borderId="4" xfId="53" applyFont="true" applyBorder="true" applyAlignment="true" applyProtection="false">
      <alignment horizontal="general" vertical="center" textRotation="0" wrapText="true" indent="0" shrinkToFit="false"/>
      <protection locked="true" hidden="false"/>
    </xf>
    <xf numFmtId="165" fontId="6" fillId="6" borderId="6" xfId="53" applyFont="true" applyBorder="true" applyAlignment="true" applyProtection="false">
      <alignment horizontal="center" vertical="center" textRotation="0" wrapText="false" indent="0" shrinkToFit="false"/>
      <protection locked="true" hidden="false"/>
    </xf>
    <xf numFmtId="165" fontId="9" fillId="3" borderId="50" xfId="53" applyFont="true" applyBorder="true" applyAlignment="true" applyProtection="false">
      <alignment horizontal="general" vertical="center" textRotation="0" wrapText="true" indent="0" shrinkToFit="false"/>
      <protection locked="true" hidden="false"/>
    </xf>
    <xf numFmtId="171" fontId="6" fillId="6" borderId="34" xfId="53" applyFont="true" applyBorder="true" applyAlignment="true" applyProtection="false">
      <alignment horizontal="center" vertical="center" textRotation="0" wrapText="false" indent="0" shrinkToFit="false"/>
      <protection locked="true" hidden="false"/>
    </xf>
    <xf numFmtId="165" fontId="9" fillId="3" borderId="13" xfId="53" applyFont="true" applyBorder="true" applyAlignment="true" applyProtection="false">
      <alignment horizontal="general" vertical="center" textRotation="0" wrapText="true" indent="0" shrinkToFit="false"/>
      <protection locked="true" hidden="false"/>
    </xf>
    <xf numFmtId="165" fontId="6" fillId="3" borderId="0" xfId="53" applyFont="true" applyBorder="true" applyAlignment="true" applyProtection="false">
      <alignment horizontal="left" vertical="center" textRotation="0" wrapText="false" indent="0" shrinkToFit="false"/>
      <protection locked="true" hidden="false"/>
    </xf>
    <xf numFmtId="165" fontId="6" fillId="3" borderId="0" xfId="53" applyFont="true" applyBorder="false" applyAlignment="true" applyProtection="false">
      <alignment horizontal="left" vertical="center" textRotation="0" wrapText="false" indent="0" shrinkToFit="false"/>
      <protection locked="true" hidden="false"/>
    </xf>
    <xf numFmtId="165" fontId="6" fillId="3" borderId="0" xfId="53" applyFont="true" applyBorder="true" applyAlignment="true" applyProtection="false">
      <alignment horizontal="left" vertical="center" textRotation="0" wrapText="true" indent="0" shrinkToFit="false"/>
      <protection locked="true" hidden="false"/>
    </xf>
    <xf numFmtId="165" fontId="6" fillId="3" borderId="7" xfId="53" applyFont="true" applyBorder="true" applyAlignment="true" applyProtection="false">
      <alignment horizontal="general" vertical="center" textRotation="0" wrapText="false" indent="0" shrinkToFit="false"/>
      <protection locked="true" hidden="false"/>
    </xf>
    <xf numFmtId="165" fontId="27" fillId="0" borderId="53" xfId="0" applyFont="true" applyBorder="true" applyAlignment="true" applyProtection="false">
      <alignment horizontal="center" vertical="center" textRotation="0" wrapText="false" indent="0" shrinkToFit="false"/>
      <protection locked="true" hidden="false"/>
    </xf>
    <xf numFmtId="165" fontId="27" fillId="0" borderId="74" xfId="0" applyFont="true" applyBorder="true" applyAlignment="true" applyProtection="false">
      <alignment horizontal="general" vertical="center" textRotation="0" wrapText="false" indent="0" shrinkToFit="false"/>
      <protection locked="true" hidden="false"/>
    </xf>
    <xf numFmtId="165" fontId="27" fillId="0" borderId="66" xfId="0" applyFont="true" applyBorder="true" applyAlignment="true" applyProtection="false">
      <alignment horizontal="general" vertical="center" textRotation="0" wrapText="false" indent="0" shrinkToFit="true"/>
      <protection locked="true" hidden="false"/>
    </xf>
    <xf numFmtId="165" fontId="27" fillId="0" borderId="5" xfId="0" applyFont="true" applyBorder="true" applyAlignment="true" applyProtection="false">
      <alignment horizontal="general" vertical="center" textRotation="0" wrapText="false" indent="0" shrinkToFit="true"/>
      <protection locked="true" hidden="false"/>
    </xf>
    <xf numFmtId="165" fontId="27" fillId="0" borderId="58" xfId="0" applyFont="true" applyBorder="true" applyAlignment="true" applyProtection="false">
      <alignment horizontal="left" vertical="center" textRotation="0" wrapText="true" indent="0" shrinkToFit="true"/>
      <protection locked="true" hidden="false"/>
    </xf>
    <xf numFmtId="165" fontId="27" fillId="0" borderId="58" xfId="0" applyFont="true" applyBorder="true" applyAlignment="true" applyProtection="false">
      <alignment horizontal="left" vertical="center" textRotation="0" wrapText="false" indent="0" shrinkToFit="true"/>
      <protection locked="true" hidden="false"/>
    </xf>
    <xf numFmtId="165" fontId="27" fillId="0" borderId="9" xfId="0" applyFont="true" applyBorder="true" applyAlignment="true" applyProtection="false">
      <alignment horizontal="left" vertical="center" textRotation="0" wrapText="false" indent="0" shrinkToFit="true"/>
      <protection locked="true" hidden="false"/>
    </xf>
    <xf numFmtId="165" fontId="55" fillId="0" borderId="0" xfId="0" applyFont="true" applyBorder="false" applyAlignment="true" applyProtection="false">
      <alignment horizontal="center" vertical="center" textRotation="0" wrapText="false" indent="0" shrinkToFit="false"/>
      <protection locked="true" hidden="false"/>
    </xf>
    <xf numFmtId="165" fontId="28" fillId="0" borderId="20" xfId="0" applyFont="true" applyBorder="true" applyAlignment="true" applyProtection="false">
      <alignment horizontal="general" vertical="center" textRotation="0" wrapText="false" indent="0" shrinkToFit="false"/>
      <protection locked="true" hidden="false"/>
    </xf>
    <xf numFmtId="165" fontId="28" fillId="0" borderId="20" xfId="0" applyFont="true" applyBorder="true" applyAlignment="true" applyProtection="false">
      <alignment horizontal="center" vertical="center" textRotation="0" wrapText="false" indent="0" shrinkToFit="false"/>
      <protection locked="true" hidden="false"/>
    </xf>
    <xf numFmtId="165" fontId="27" fillId="0" borderId="20" xfId="0" applyFont="true" applyBorder="true" applyAlignment="false" applyProtection="false">
      <alignment horizontal="general" vertical="bottom" textRotation="0" wrapText="false" indent="0" shrinkToFit="false"/>
      <protection locked="true" hidden="false"/>
    </xf>
    <xf numFmtId="165" fontId="28" fillId="0" borderId="7" xfId="0" applyFont="true" applyBorder="true" applyAlignment="true" applyProtection="false">
      <alignment horizontal="general" vertical="center" textRotation="0" wrapText="false" indent="0" shrinkToFit="false"/>
      <protection locked="true" hidden="false"/>
    </xf>
    <xf numFmtId="165" fontId="27" fillId="0" borderId="58" xfId="0" applyFont="true" applyBorder="true" applyAlignment="true" applyProtection="false">
      <alignment horizontal="center" vertical="center" textRotation="0" wrapText="false" indent="0" shrinkToFit="false"/>
      <protection locked="true" hidden="false"/>
    </xf>
    <xf numFmtId="165" fontId="27" fillId="0" borderId="0" xfId="0" applyFont="true" applyBorder="true" applyAlignment="true" applyProtection="false">
      <alignment horizontal="center" vertical="bottom" textRotation="0" wrapText="false" indent="0" shrinkToFit="false"/>
      <protection locked="true" hidden="false"/>
    </xf>
    <xf numFmtId="165" fontId="27" fillId="0" borderId="74" xfId="0" applyFont="true" applyBorder="true" applyAlignment="false" applyProtection="false">
      <alignment horizontal="general" vertical="bottom" textRotation="0" wrapText="false" indent="0" shrinkToFit="false"/>
      <protection locked="true" hidden="false"/>
    </xf>
    <xf numFmtId="165" fontId="27" fillId="0" borderId="70" xfId="0" applyFont="true" applyBorder="true" applyAlignment="false" applyProtection="false">
      <alignment horizontal="general" vertical="bottom" textRotation="0" wrapText="false" indent="0" shrinkToFit="false"/>
      <protection locked="true" hidden="false"/>
    </xf>
    <xf numFmtId="165" fontId="27" fillId="0" borderId="53" xfId="42" applyFont="true" applyBorder="true" applyAlignment="true" applyProtection="false">
      <alignment horizontal="center" vertical="center" textRotation="0" wrapText="false" indent="0" shrinkToFit="false"/>
      <protection locked="true" hidden="false"/>
    </xf>
    <xf numFmtId="165" fontId="27" fillId="0" borderId="74" xfId="42" applyFont="true" applyBorder="true" applyAlignment="true" applyProtection="false">
      <alignment horizontal="center" vertical="center" textRotation="0" wrapText="false" indent="0" shrinkToFit="false"/>
      <protection locked="true" hidden="false"/>
    </xf>
    <xf numFmtId="165" fontId="27" fillId="0" borderId="0" xfId="42" applyFont="true" applyBorder="false" applyAlignment="true" applyProtection="false">
      <alignment horizontal="center" vertical="center" textRotation="0" wrapText="false" indent="0" shrinkToFit="false"/>
      <protection locked="true" hidden="false"/>
    </xf>
    <xf numFmtId="165" fontId="27" fillId="0" borderId="3" xfId="0" applyFont="true" applyBorder="true" applyAlignment="true" applyProtection="false">
      <alignment horizontal="center" vertical="bottom" textRotation="0" wrapText="false" indent="0" shrinkToFit="false"/>
      <protection locked="true" hidden="false"/>
    </xf>
    <xf numFmtId="165" fontId="27" fillId="0" borderId="3" xfId="0" applyFont="true" applyBorder="true" applyAlignment="false" applyProtection="false">
      <alignment horizontal="general" vertical="bottom" textRotation="0" wrapText="false" indent="0" shrinkToFit="false"/>
      <protection locked="true" hidden="false"/>
    </xf>
    <xf numFmtId="165" fontId="27" fillId="0" borderId="20" xfId="0" applyFont="true" applyBorder="true" applyAlignment="true" applyProtection="false">
      <alignment horizontal="center" vertical="top" textRotation="0" wrapText="false" indent="0" shrinkToFit="false"/>
      <protection locked="true" hidden="false"/>
    </xf>
    <xf numFmtId="165" fontId="27" fillId="0" borderId="40" xfId="0" applyFont="true" applyBorder="true" applyAlignment="true" applyProtection="false">
      <alignment horizontal="center" vertical="top" textRotation="0" wrapText="true" indent="0" shrinkToFit="false"/>
      <protection locked="true" hidden="false"/>
    </xf>
    <xf numFmtId="165" fontId="27" fillId="0" borderId="0" xfId="0" applyFont="true" applyBorder="false" applyAlignment="true" applyProtection="false">
      <alignment horizontal="general" vertical="top" textRotation="0" wrapText="true" indent="0" shrinkToFit="false"/>
      <protection locked="true" hidden="false"/>
    </xf>
    <xf numFmtId="165" fontId="27" fillId="0" borderId="40" xfId="0" applyFont="true" applyBorder="true" applyAlignment="true" applyProtection="false">
      <alignment horizontal="general" vertical="top" textRotation="0" wrapText="true" indent="0" shrinkToFit="false"/>
      <protection locked="true" hidden="false"/>
    </xf>
    <xf numFmtId="165" fontId="27" fillId="0" borderId="34" xfId="0" applyFont="true" applyBorder="true" applyAlignment="false" applyProtection="false">
      <alignment horizontal="general" vertical="bottom" textRotation="0" wrapText="false" indent="0" shrinkToFit="false"/>
      <protection locked="true" hidden="false"/>
    </xf>
    <xf numFmtId="165" fontId="27" fillId="0" borderId="7" xfId="0" applyFont="true" applyBorder="true" applyAlignment="false" applyProtection="false">
      <alignment horizontal="general" vertical="bottom" textRotation="0" wrapText="false" indent="0" shrinkToFit="false"/>
      <protection locked="true" hidden="false"/>
    </xf>
    <xf numFmtId="165" fontId="27" fillId="0" borderId="0" xfId="0" applyFont="true" applyBorder="false" applyAlignment="true" applyProtection="false">
      <alignment horizontal="general" vertical="center" textRotation="0" wrapText="true" indent="0" shrinkToFit="false"/>
      <protection locked="true" hidden="false"/>
    </xf>
    <xf numFmtId="165" fontId="28" fillId="0" borderId="0" xfId="0" applyFont="true" applyBorder="true" applyAlignment="true" applyProtection="false">
      <alignment horizontal="left" vertical="bottom" textRotation="0" wrapText="true" indent="0" shrinkToFit="false"/>
      <protection locked="true" hidden="false"/>
    </xf>
    <xf numFmtId="165" fontId="28" fillId="0" borderId="0" xfId="0" applyFont="true" applyBorder="false" applyAlignment="false" applyProtection="false">
      <alignment horizontal="general" vertical="bottom" textRotation="0" wrapText="false" indent="0" shrinkToFit="false"/>
      <protection locked="true" hidden="false"/>
    </xf>
    <xf numFmtId="165" fontId="27" fillId="0" borderId="0" xfId="0" applyFont="true" applyBorder="false" applyAlignment="true" applyProtection="false">
      <alignment horizontal="left" vertical="top" textRotation="0" wrapText="true" indent="0" shrinkToFit="false"/>
      <protection locked="true" hidden="false"/>
    </xf>
    <xf numFmtId="165" fontId="27" fillId="0" borderId="0" xfId="0" applyFont="true" applyBorder="true" applyAlignment="true" applyProtection="false">
      <alignment horizontal="center" vertical="center" textRotation="0" wrapText="true" indent="0" shrinkToFit="false"/>
      <protection locked="true" hidden="false"/>
    </xf>
    <xf numFmtId="165" fontId="27" fillId="0" borderId="70" xfId="0" applyFont="true" applyBorder="true" applyAlignment="true" applyProtection="false">
      <alignment horizontal="left" vertical="center" textRotation="0" wrapText="false" indent="0" shrinkToFit="false"/>
      <protection locked="true" hidden="false"/>
    </xf>
    <xf numFmtId="165" fontId="27" fillId="0" borderId="2" xfId="0" applyFont="true" applyBorder="true" applyAlignment="true" applyProtection="false">
      <alignment horizontal="center" vertical="center" textRotation="0" wrapText="false" indent="0" shrinkToFit="false"/>
      <protection locked="true" hidden="false"/>
    </xf>
    <xf numFmtId="165" fontId="27" fillId="0" borderId="66" xfId="0" applyFont="true" applyBorder="true" applyAlignment="true" applyProtection="false">
      <alignment horizontal="center" vertical="center" textRotation="0" wrapText="false" indent="0" shrinkToFit="false"/>
      <protection locked="true" hidden="false"/>
    </xf>
    <xf numFmtId="165" fontId="28" fillId="0" borderId="0" xfId="0" applyFont="true" applyBorder="false" applyAlignment="true" applyProtection="false">
      <alignment horizontal="general" vertical="center" textRotation="0" wrapText="false" indent="0" shrinkToFit="false"/>
      <protection locked="true" hidden="false"/>
    </xf>
    <xf numFmtId="165" fontId="56" fillId="0" borderId="0" xfId="0" applyFont="true" applyBorder="false" applyAlignment="true" applyProtection="false">
      <alignment horizontal="general" vertical="center" textRotation="0" wrapText="false" indent="0" shrinkToFit="false"/>
      <protection locked="true" hidden="false"/>
    </xf>
    <xf numFmtId="165" fontId="27" fillId="0" borderId="74" xfId="0" applyFont="true" applyBorder="true" applyAlignment="true" applyProtection="false">
      <alignment horizontal="general" vertical="center" textRotation="0" wrapText="true" indent="0" shrinkToFit="true"/>
      <protection locked="true" hidden="false"/>
    </xf>
    <xf numFmtId="175" fontId="27" fillId="0" borderId="0" xfId="0" applyFont="true" applyBorder="false" applyAlignment="true" applyProtection="false">
      <alignment horizontal="left" vertical="center" textRotation="0" wrapText="false" indent="0" shrinkToFit="false"/>
      <protection locked="true" hidden="false"/>
    </xf>
    <xf numFmtId="165" fontId="28" fillId="0" borderId="40" xfId="0" applyFont="true" applyBorder="true" applyAlignment="true" applyProtection="false">
      <alignment horizontal="general" vertical="center" textRotation="0" wrapText="false" indent="0" shrinkToFit="false"/>
      <protection locked="true" hidden="false"/>
    </xf>
    <xf numFmtId="165" fontId="27" fillId="0" borderId="53" xfId="0" applyFont="true" applyBorder="true" applyAlignment="true" applyProtection="false">
      <alignment horizontal="general" vertical="center" textRotation="0" wrapText="false" indent="0" shrinkToFit="false"/>
      <protection locked="true" hidden="false"/>
    </xf>
    <xf numFmtId="176" fontId="27" fillId="0" borderId="74" xfId="0" applyFont="true" applyBorder="true" applyAlignment="true" applyProtection="false">
      <alignment horizontal="general" vertical="center" textRotation="0" wrapText="false" indent="0" shrinkToFit="false"/>
      <protection locked="true" hidden="false"/>
    </xf>
    <xf numFmtId="176" fontId="27" fillId="3" borderId="53" xfId="0" applyFont="true" applyBorder="true" applyAlignment="true" applyProtection="false">
      <alignment horizontal="center" vertical="center" textRotation="0" wrapText="false" indent="0" shrinkToFit="false"/>
      <protection locked="true" hidden="false"/>
    </xf>
    <xf numFmtId="165" fontId="57" fillId="0" borderId="0" xfId="0" applyFont="true" applyBorder="false" applyAlignment="true" applyProtection="false">
      <alignment horizontal="left" vertical="center" textRotation="0" wrapText="false" indent="0" shrinkToFit="false"/>
      <protection locked="true" hidden="false"/>
    </xf>
    <xf numFmtId="165" fontId="57" fillId="0" borderId="1" xfId="0" applyFont="true" applyBorder="true" applyAlignment="true" applyProtection="false">
      <alignment horizontal="center" vertical="center" textRotation="0" wrapText="false" indent="0" shrinkToFit="false"/>
      <protection locked="true" hidden="false"/>
    </xf>
    <xf numFmtId="165" fontId="57" fillId="0" borderId="70" xfId="0" applyFont="true" applyBorder="true" applyAlignment="true" applyProtection="false">
      <alignment horizontal="center" vertical="center" textRotation="0" wrapText="false" indent="0" shrinkToFit="false"/>
      <protection locked="true" hidden="false"/>
    </xf>
    <xf numFmtId="165" fontId="57" fillId="0" borderId="53" xfId="0" applyFont="true" applyBorder="true" applyAlignment="true" applyProtection="false">
      <alignment horizontal="center" vertical="center" textRotation="0" wrapText="false" indent="0" shrinkToFit="false"/>
      <protection locked="true" hidden="false"/>
    </xf>
    <xf numFmtId="165" fontId="57" fillId="0" borderId="6" xfId="0" applyFont="true" applyBorder="true" applyAlignment="true" applyProtection="false">
      <alignment horizontal="center" vertical="center" textRotation="0" wrapText="false" indent="0" shrinkToFit="false"/>
      <protection locked="true" hidden="false"/>
    </xf>
    <xf numFmtId="175" fontId="27" fillId="0" borderId="58" xfId="0" applyFont="true" applyBorder="true" applyAlignment="true" applyProtection="false">
      <alignment horizontal="left" vertical="center" textRotation="0" wrapText="false" indent="0" shrinkToFit="false"/>
      <protection locked="true" hidden="false"/>
    </xf>
    <xf numFmtId="165" fontId="27" fillId="0" borderId="67" xfId="0" applyFont="true" applyBorder="true" applyAlignment="true" applyProtection="false">
      <alignment horizontal="left" vertical="center" textRotation="0" wrapText="false" indent="0" shrinkToFit="false"/>
      <protection locked="true" hidden="false"/>
    </xf>
    <xf numFmtId="165" fontId="27" fillId="0" borderId="66" xfId="0" applyFont="true" applyBorder="true" applyAlignment="true" applyProtection="false">
      <alignment horizontal="left" vertical="center" textRotation="0" wrapText="true" indent="0" shrinkToFit="false"/>
      <protection locked="true" hidden="false"/>
    </xf>
    <xf numFmtId="165" fontId="27" fillId="0" borderId="5" xfId="0" applyFont="true" applyBorder="true" applyAlignment="true" applyProtection="false">
      <alignment horizontal="left" vertical="center" textRotation="0" wrapText="true" indent="0" shrinkToFit="false"/>
      <protection locked="true" hidden="false"/>
    </xf>
    <xf numFmtId="165" fontId="27" fillId="0" borderId="40" xfId="0" applyFont="true" applyBorder="true" applyAlignment="true" applyProtection="false">
      <alignment horizontal="left" vertical="center" textRotation="0" wrapText="true" indent="0" shrinkToFit="false"/>
      <protection locked="true" hidden="false"/>
    </xf>
    <xf numFmtId="165" fontId="27" fillId="0" borderId="1" xfId="0" applyFont="true" applyBorder="true" applyAlignment="true" applyProtection="false">
      <alignment horizontal="center" vertical="center" textRotation="0" wrapText="true" indent="0" shrinkToFit="false"/>
      <protection locked="true" hidden="false"/>
    </xf>
    <xf numFmtId="165" fontId="27" fillId="0" borderId="1" xfId="0" applyFont="true" applyBorder="true" applyAlignment="true" applyProtection="false">
      <alignment horizontal="left" vertical="center" textRotation="0" wrapText="true" indent="0" shrinkToFit="false"/>
      <protection locked="true" hidden="false"/>
    </xf>
    <xf numFmtId="165" fontId="47" fillId="0" borderId="1" xfId="0" applyFont="true" applyBorder="true" applyAlignment="true" applyProtection="false">
      <alignment horizontal="left" vertical="center" textRotation="0" wrapText="false" indent="0" shrinkToFit="false"/>
      <protection locked="true" hidden="false"/>
    </xf>
    <xf numFmtId="165" fontId="47" fillId="0" borderId="74" xfId="0" applyFont="true" applyBorder="true" applyAlignment="true" applyProtection="false">
      <alignment horizontal="general" vertical="center" textRotation="0" wrapText="false" indent="0" shrinkToFit="false"/>
      <protection locked="true" hidden="false"/>
    </xf>
    <xf numFmtId="165" fontId="47" fillId="0" borderId="70" xfId="0" applyFont="true" applyBorder="true" applyAlignment="true" applyProtection="false">
      <alignment horizontal="general" vertical="center" textRotation="0" wrapText="false" indent="0" shrinkToFit="false"/>
      <protection locked="true" hidden="false"/>
    </xf>
    <xf numFmtId="165" fontId="47" fillId="0" borderId="0" xfId="0" applyFont="true" applyBorder="false" applyAlignment="true" applyProtection="false">
      <alignment horizontal="general" vertical="center" textRotation="0" wrapText="false" indent="0" shrinkToFit="false"/>
      <protection locked="true" hidden="false"/>
    </xf>
    <xf numFmtId="165" fontId="47" fillId="0" borderId="40" xfId="0" applyFont="true" applyBorder="true" applyAlignment="true" applyProtection="false">
      <alignment horizontal="general" vertical="center" textRotation="0" wrapText="false" indent="0" shrinkToFit="false"/>
      <protection locked="true" hidden="false"/>
    </xf>
    <xf numFmtId="165" fontId="27" fillId="0" borderId="3" xfId="42" applyFont="true" applyBorder="true" applyAlignment="true" applyProtection="false">
      <alignment horizontal="center" vertical="center" textRotation="0" wrapText="false" indent="0" shrinkToFit="false"/>
      <protection locked="true" hidden="false"/>
    </xf>
    <xf numFmtId="165" fontId="27" fillId="0" borderId="66" xfId="42" applyFont="true" applyBorder="true" applyAlignment="true" applyProtection="false">
      <alignment horizontal="center" vertical="center" textRotation="0" wrapText="false" indent="0" shrinkToFit="false"/>
      <protection locked="true" hidden="false"/>
    </xf>
    <xf numFmtId="165" fontId="47" fillId="0" borderId="66" xfId="0" applyFont="true" applyBorder="true" applyAlignment="true" applyProtection="false">
      <alignment horizontal="general" vertical="center" textRotation="0" wrapText="false" indent="0" shrinkToFit="false"/>
      <protection locked="true" hidden="false"/>
    </xf>
    <xf numFmtId="165" fontId="47" fillId="0" borderId="5" xfId="0" applyFont="true" applyBorder="true" applyAlignment="true" applyProtection="false">
      <alignment horizontal="general" vertical="center" textRotation="0" wrapText="false" indent="0" shrinkToFit="false"/>
      <protection locked="true" hidden="false"/>
    </xf>
    <xf numFmtId="165" fontId="27" fillId="0" borderId="7" xfId="42" applyFont="true" applyBorder="true" applyAlignment="true" applyProtection="false">
      <alignment horizontal="center" vertical="center" textRotation="0" wrapText="false" indent="0" shrinkToFit="false"/>
      <protection locked="true" hidden="false"/>
    </xf>
    <xf numFmtId="165" fontId="47" fillId="0" borderId="58" xfId="0" applyFont="true" applyBorder="true" applyAlignment="true" applyProtection="false">
      <alignment horizontal="general" vertical="center" textRotation="0" wrapText="false" indent="0" shrinkToFit="false"/>
      <protection locked="true" hidden="false"/>
    </xf>
    <xf numFmtId="165" fontId="47" fillId="0" borderId="9" xfId="0" applyFont="true" applyBorder="true" applyAlignment="true" applyProtection="false">
      <alignment horizontal="general" vertical="center" textRotation="0" wrapText="false" indent="0" shrinkToFit="false"/>
      <protection locked="true" hidden="false"/>
    </xf>
    <xf numFmtId="165" fontId="57" fillId="0" borderId="40" xfId="0" applyFont="true" applyBorder="true" applyAlignment="true" applyProtection="false">
      <alignment horizontal="general" vertical="center" textRotation="0" wrapText="false" indent="0" shrinkToFit="true"/>
      <protection locked="true" hidden="false"/>
    </xf>
    <xf numFmtId="165" fontId="47" fillId="0" borderId="53" xfId="0" applyFont="true" applyBorder="true" applyAlignment="true" applyProtection="false">
      <alignment horizontal="left" vertical="center" textRotation="0" wrapText="true" indent="0" shrinkToFit="false"/>
      <protection locked="true" hidden="false"/>
    </xf>
    <xf numFmtId="165" fontId="27" fillId="0" borderId="6" xfId="0" applyFont="true" applyBorder="true" applyAlignment="true" applyProtection="false">
      <alignment horizontal="center" vertical="center" textRotation="0" wrapText="false" indent="0" shrinkToFit="false"/>
      <protection locked="true" hidden="false"/>
    </xf>
    <xf numFmtId="165" fontId="47" fillId="0" borderId="58" xfId="0" applyFont="true" applyBorder="true" applyAlignment="true" applyProtection="false">
      <alignment horizontal="left" vertical="center" textRotation="0" wrapText="false" indent="0" shrinkToFit="false"/>
      <protection locked="true" hidden="false"/>
    </xf>
    <xf numFmtId="174" fontId="27" fillId="0" borderId="0" xfId="0" applyFont="true" applyBorder="false" applyAlignment="true" applyProtection="false">
      <alignment horizontal="general" vertical="center" textRotation="0" wrapText="false" indent="0" shrinkToFit="false"/>
      <protection locked="true" hidden="false"/>
    </xf>
    <xf numFmtId="165" fontId="47" fillId="0" borderId="74" xfId="0" applyFont="true" applyBorder="true" applyAlignment="true" applyProtection="false">
      <alignment horizontal="left" vertical="center" textRotation="0" wrapText="true" indent="0" shrinkToFit="false"/>
      <protection locked="true" hidden="false"/>
    </xf>
    <xf numFmtId="174" fontId="27" fillId="0" borderId="58" xfId="0" applyFont="true" applyBorder="true" applyAlignment="true" applyProtection="false">
      <alignment horizontal="general" vertical="center" textRotation="0" wrapText="false" indent="0" shrinkToFit="false"/>
      <protection locked="true" hidden="false"/>
    </xf>
    <xf numFmtId="165" fontId="27" fillId="0" borderId="3" xfId="0" applyFont="true" applyBorder="true" applyAlignment="true" applyProtection="false">
      <alignment horizontal="center" vertical="center" textRotation="0" wrapText="true" indent="0" shrinkToFit="false"/>
      <protection locked="true" hidden="false"/>
    </xf>
    <xf numFmtId="165" fontId="27" fillId="0" borderId="66" xfId="0" applyFont="true" applyBorder="true" applyAlignment="true" applyProtection="false">
      <alignment horizontal="center" vertical="center" textRotation="0" wrapText="true" indent="0" shrinkToFit="false"/>
      <protection locked="true" hidden="false"/>
    </xf>
    <xf numFmtId="165" fontId="27" fillId="0" borderId="5" xfId="0" applyFont="true" applyBorder="true" applyAlignment="true" applyProtection="false">
      <alignment horizontal="center" vertical="center" textRotation="0" wrapText="true" indent="0" shrinkToFit="false"/>
      <protection locked="true" hidden="false"/>
    </xf>
    <xf numFmtId="174" fontId="27" fillId="0" borderId="66" xfId="0" applyFont="true" applyBorder="true" applyAlignment="true" applyProtection="false">
      <alignment horizontal="general" vertical="center" textRotation="0" wrapText="false" indent="0" shrinkToFit="false"/>
      <protection locked="true" hidden="false"/>
    </xf>
    <xf numFmtId="165" fontId="27" fillId="0" borderId="34" xfId="0" applyFont="true" applyBorder="true" applyAlignment="true" applyProtection="false">
      <alignment horizontal="center" vertical="center" textRotation="0" wrapText="true" indent="0" shrinkToFit="false"/>
      <protection locked="true" hidden="false"/>
    </xf>
    <xf numFmtId="165" fontId="57" fillId="0" borderId="0" xfId="0" applyFont="true" applyBorder="false" applyAlignment="true" applyProtection="false">
      <alignment horizontal="general" vertical="top" textRotation="0" wrapText="false" indent="0" shrinkToFit="false"/>
      <protection locked="true" hidden="false"/>
    </xf>
    <xf numFmtId="165" fontId="57" fillId="0" borderId="0" xfId="0" applyFont="true" applyBorder="false" applyAlignment="true" applyProtection="false">
      <alignment horizontal="general" vertical="center" textRotation="0" wrapText="false" indent="0" shrinkToFit="false"/>
      <protection locked="true" hidden="false"/>
    </xf>
    <xf numFmtId="165" fontId="27" fillId="0" borderId="34" xfId="0" applyFont="true" applyBorder="true" applyAlignment="true" applyProtection="false">
      <alignment horizontal="left" vertical="top" textRotation="0" wrapText="false" indent="0" shrinkToFit="false"/>
      <protection locked="true" hidden="false"/>
    </xf>
    <xf numFmtId="165" fontId="27" fillId="0" borderId="7" xfId="0" applyFont="true" applyBorder="true" applyAlignment="true" applyProtection="false">
      <alignment horizontal="center" vertical="center" textRotation="0" wrapText="true" indent="0" shrinkToFit="false"/>
      <protection locked="true" hidden="false"/>
    </xf>
    <xf numFmtId="165" fontId="27" fillId="0" borderId="58" xfId="0" applyFont="true" applyBorder="true" applyAlignment="true" applyProtection="false">
      <alignment horizontal="center" vertical="center" textRotation="0" wrapText="true" indent="0" shrinkToFit="false"/>
      <protection locked="true" hidden="false"/>
    </xf>
    <xf numFmtId="165" fontId="27" fillId="0" borderId="9" xfId="0" applyFont="true" applyBorder="true" applyAlignment="true" applyProtection="false">
      <alignment horizontal="center" vertical="center" textRotation="0" wrapText="true" indent="0" shrinkToFit="false"/>
      <protection locked="true" hidden="false"/>
    </xf>
    <xf numFmtId="165" fontId="27" fillId="0" borderId="0" xfId="0" applyFont="true" applyBorder="false" applyAlignment="true" applyProtection="false">
      <alignment horizontal="center" vertical="center" textRotation="0" wrapText="true" indent="0" shrinkToFit="false"/>
      <protection locked="true" hidden="false"/>
    </xf>
    <xf numFmtId="174" fontId="27" fillId="0" borderId="58" xfId="0" applyFont="true" applyBorder="true" applyAlignment="true" applyProtection="false">
      <alignment horizontal="center" vertical="center" textRotation="0" wrapText="false" indent="0" shrinkToFit="false"/>
      <protection locked="true" hidden="false"/>
    </xf>
    <xf numFmtId="174" fontId="27" fillId="0" borderId="0" xfId="0" applyFont="true" applyBorder="false" applyAlignment="true" applyProtection="false">
      <alignment horizontal="center" vertical="center" textRotation="0" wrapText="false" indent="0" shrinkToFit="false"/>
      <protection locked="true" hidden="false"/>
    </xf>
    <xf numFmtId="165" fontId="47" fillId="0" borderId="53" xfId="0" applyFont="true" applyBorder="true" applyAlignment="true" applyProtection="false">
      <alignment horizontal="general" vertical="center" textRotation="0" wrapText="true" indent="0" shrinkToFit="false"/>
      <protection locked="true" hidden="false"/>
    </xf>
    <xf numFmtId="165" fontId="46" fillId="0" borderId="0" xfId="0" applyFont="true" applyBorder="true" applyAlignment="true" applyProtection="false">
      <alignment horizontal="center" vertical="top" textRotation="0" wrapText="true" indent="0" shrinkToFit="false"/>
      <protection locked="true" hidden="false"/>
    </xf>
    <xf numFmtId="165" fontId="46" fillId="0" borderId="0" xfId="0" applyFont="true" applyBorder="false" applyAlignment="true" applyProtection="false">
      <alignment horizontal="general" vertical="top" textRotation="0" wrapText="false" indent="0" shrinkToFit="false"/>
      <protection locked="true" hidden="false"/>
    </xf>
    <xf numFmtId="165" fontId="46" fillId="0" borderId="0" xfId="0" applyFont="true" applyBorder="true" applyAlignment="true" applyProtection="false">
      <alignment horizontal="general" vertical="top" textRotation="0" wrapText="true" indent="0" shrinkToFit="false"/>
      <protection locked="true" hidden="false"/>
    </xf>
    <xf numFmtId="165" fontId="57" fillId="0" borderId="0" xfId="0" applyFont="true" applyBorder="false" applyAlignment="true" applyProtection="false">
      <alignment horizontal="left" vertical="top" textRotation="0" wrapText="false" indent="0" shrinkToFit="false"/>
      <protection locked="true" hidden="false"/>
    </xf>
    <xf numFmtId="165" fontId="58" fillId="0" borderId="0" xfId="0" applyFont="true" applyBorder="true" applyAlignment="true" applyProtection="false">
      <alignment horizontal="center" vertical="top" textRotation="0" wrapText="true" indent="0" shrinkToFit="false"/>
      <protection locked="true" hidden="false"/>
    </xf>
    <xf numFmtId="165" fontId="58" fillId="0" borderId="0" xfId="0" applyFont="true" applyBorder="true" applyAlignment="true" applyProtection="false">
      <alignment horizontal="general" vertical="top" textRotation="0" wrapText="true" indent="0" shrinkToFit="false"/>
      <protection locked="true" hidden="false"/>
    </xf>
    <xf numFmtId="165" fontId="27" fillId="0" borderId="0" xfId="0" applyFont="true" applyBorder="false" applyAlignment="true" applyProtection="false">
      <alignment horizontal="left" vertical="bottom" textRotation="0" wrapText="false" indent="0" shrinkToFit="false"/>
      <protection locked="true" hidden="false"/>
    </xf>
    <xf numFmtId="165" fontId="43" fillId="0" borderId="0" xfId="0" applyFont="true" applyBorder="true" applyAlignment="true" applyProtection="false">
      <alignment horizontal="center" vertical="center" textRotation="0" wrapText="true" indent="0" shrinkToFit="false"/>
      <protection locked="true" hidden="false"/>
    </xf>
    <xf numFmtId="165" fontId="27" fillId="0" borderId="20" xfId="0" applyFont="true" applyBorder="true" applyAlignment="true" applyProtection="false">
      <alignment horizontal="left" vertical="center" textRotation="0" wrapText="false" indent="1" shrinkToFit="false"/>
      <protection locked="true" hidden="false"/>
    </xf>
    <xf numFmtId="165" fontId="59" fillId="0" borderId="0" xfId="0" applyFont="true" applyBorder="false" applyAlignment="true" applyProtection="false">
      <alignment horizontal="left" vertical="center" textRotation="0" wrapText="false" indent="0" shrinkToFit="false"/>
      <protection locked="true" hidden="false"/>
    </xf>
    <xf numFmtId="165" fontId="28" fillId="0" borderId="1" xfId="0" applyFont="true" applyBorder="true" applyAlignment="true" applyProtection="false">
      <alignment horizontal="center" vertical="center" textRotation="0" wrapText="true" indent="0" shrinkToFit="false"/>
      <protection locked="true" hidden="false"/>
    </xf>
    <xf numFmtId="165" fontId="46" fillId="0" borderId="1" xfId="0" applyFont="true" applyBorder="true" applyAlignment="true" applyProtection="false">
      <alignment horizontal="center" vertical="center" textRotation="0" wrapText="true" indent="0" shrinkToFit="false"/>
      <protection locked="true" hidden="false"/>
    </xf>
    <xf numFmtId="165" fontId="27" fillId="0" borderId="58" xfId="42" applyFont="true" applyBorder="true" applyAlignment="true" applyProtection="false">
      <alignment horizontal="center" vertical="center" textRotation="0" wrapText="false" indent="0" shrinkToFit="false"/>
      <protection locked="true" hidden="false"/>
    </xf>
    <xf numFmtId="165" fontId="28" fillId="0" borderId="1" xfId="0" applyFont="true" applyBorder="true" applyAlignment="true" applyProtection="false">
      <alignment horizontal="center" vertical="center" textRotation="0" wrapText="false" indent="0" shrinkToFit="false"/>
      <protection locked="true" hidden="false"/>
    </xf>
    <xf numFmtId="165" fontId="55" fillId="0" borderId="3" xfId="0" applyFont="true" applyBorder="true" applyAlignment="true" applyProtection="false">
      <alignment horizontal="center" vertical="center" textRotation="0" wrapText="false" indent="0" shrinkToFit="false"/>
      <protection locked="true" hidden="false"/>
    </xf>
    <xf numFmtId="165" fontId="55" fillId="0" borderId="66" xfId="0" applyFont="true" applyBorder="true" applyAlignment="true" applyProtection="false">
      <alignment horizontal="center" vertical="center" textRotation="0" wrapText="false" indent="0" shrinkToFit="false"/>
      <protection locked="true" hidden="false"/>
    </xf>
    <xf numFmtId="165" fontId="55" fillId="0" borderId="5" xfId="0" applyFont="true" applyBorder="true" applyAlignment="true" applyProtection="false">
      <alignment horizontal="center" vertical="center" textRotation="0" wrapText="false" indent="0" shrinkToFit="false"/>
      <protection locked="true" hidden="false"/>
    </xf>
    <xf numFmtId="165" fontId="27" fillId="0" borderId="9" xfId="42" applyFont="true" applyBorder="true" applyAlignment="true" applyProtection="false">
      <alignment horizontal="center" vertical="center" textRotation="0" wrapText="false" indent="0" shrinkToFit="false"/>
      <protection locked="true" hidden="false"/>
    </xf>
    <xf numFmtId="165" fontId="27" fillId="0" borderId="34" xfId="0" applyFont="true" applyBorder="true" applyAlignment="true" applyProtection="false">
      <alignment horizontal="left" vertical="center" textRotation="0" wrapText="true" indent="0" shrinkToFit="false"/>
      <protection locked="true" hidden="false"/>
    </xf>
    <xf numFmtId="165" fontId="27" fillId="0" borderId="20" xfId="42" applyFont="true" applyBorder="true" applyAlignment="true" applyProtection="false">
      <alignment horizontal="center" vertical="center" textRotation="0" wrapText="false" indent="0" shrinkToFit="false"/>
      <protection locked="true" hidden="false"/>
    </xf>
    <xf numFmtId="165" fontId="27" fillId="0" borderId="6" xfId="0" applyFont="true" applyBorder="true" applyAlignment="true" applyProtection="false">
      <alignment horizontal="left" vertical="center" textRotation="0" wrapText="true" indent="0" shrinkToFit="false"/>
      <protection locked="true" hidden="false"/>
    </xf>
    <xf numFmtId="165" fontId="55" fillId="0" borderId="7" xfId="0" applyFont="true" applyBorder="true" applyAlignment="true" applyProtection="false">
      <alignment horizontal="center" vertical="center" textRotation="0" wrapText="false" indent="0" shrinkToFit="false"/>
      <protection locked="true" hidden="false"/>
    </xf>
    <xf numFmtId="165" fontId="55" fillId="0" borderId="58" xfId="0" applyFont="true" applyBorder="true" applyAlignment="true" applyProtection="false">
      <alignment horizontal="center" vertical="center" textRotation="0" wrapText="false" indent="0" shrinkToFit="false"/>
      <protection locked="true" hidden="false"/>
    </xf>
    <xf numFmtId="165" fontId="27" fillId="0" borderId="74" xfId="0" applyFont="true" applyBorder="true" applyAlignment="true" applyProtection="false">
      <alignment horizontal="general" vertical="center" textRotation="0" wrapText="false" indent="0" shrinkToFit="true"/>
      <protection locked="true" hidden="false"/>
    </xf>
    <xf numFmtId="165" fontId="27" fillId="0" borderId="70" xfId="0" applyFont="true" applyBorder="true" applyAlignment="true" applyProtection="false">
      <alignment horizontal="general" vertical="center" textRotation="0" wrapText="false" indent="0" shrinkToFit="true"/>
      <protection locked="true" hidden="false"/>
    </xf>
    <xf numFmtId="165" fontId="27" fillId="0" borderId="58" xfId="0" applyFont="true" applyBorder="true" applyAlignment="true" applyProtection="false">
      <alignment horizontal="general" vertical="center" textRotation="0" wrapText="false" indent="0" shrinkToFit="true"/>
      <protection locked="true" hidden="false"/>
    </xf>
    <xf numFmtId="165" fontId="27" fillId="0" borderId="9" xfId="0" applyFont="true" applyBorder="true" applyAlignment="true" applyProtection="false">
      <alignment horizontal="general" vertical="center" textRotation="0" wrapText="false" indent="0" shrinkToFit="true"/>
      <protection locked="true" hidden="false"/>
    </xf>
    <xf numFmtId="165" fontId="46" fillId="0" borderId="66" xfId="0" applyFont="true" applyBorder="true" applyAlignment="true" applyProtection="false">
      <alignment horizontal="general" vertical="center" textRotation="0" wrapText="false" indent="0" shrinkToFit="false"/>
      <protection locked="true" hidden="false"/>
    </xf>
    <xf numFmtId="165" fontId="46" fillId="0" borderId="0" xfId="0" applyFont="true" applyBorder="false" applyAlignment="true" applyProtection="false">
      <alignment horizontal="left" vertical="center" textRotation="0" wrapText="false" indent="0" shrinkToFit="false"/>
      <protection locked="true" hidden="false"/>
    </xf>
    <xf numFmtId="165" fontId="27" fillId="0" borderId="2" xfId="0" applyFont="true" applyBorder="true" applyAlignment="true" applyProtection="false">
      <alignment horizontal="left" vertical="center" textRotation="0" wrapText="false" indent="0" shrinkToFit="false"/>
      <protection locked="true" hidden="false"/>
    </xf>
    <xf numFmtId="165" fontId="28" fillId="0" borderId="1" xfId="0" applyFont="true" applyBorder="true" applyAlignment="true" applyProtection="false">
      <alignment horizontal="left" vertical="center" textRotation="0" wrapText="false" indent="0" shrinkToFit="true"/>
      <protection locked="true" hidden="false"/>
    </xf>
    <xf numFmtId="165" fontId="46" fillId="0" borderId="1" xfId="0" applyFont="true" applyBorder="true" applyAlignment="true" applyProtection="false">
      <alignment horizontal="left" vertical="center" textRotation="0" wrapText="false" indent="0" shrinkToFit="true"/>
      <protection locked="true" hidden="false"/>
    </xf>
    <xf numFmtId="165" fontId="27" fillId="0" borderId="6" xfId="0" applyFont="true" applyBorder="true" applyAlignment="true" applyProtection="false">
      <alignment horizontal="left" vertical="center" textRotation="0" wrapText="false" indent="0" shrinkToFit="false"/>
      <protection locked="true" hidden="false"/>
    </xf>
    <xf numFmtId="165" fontId="27" fillId="0" borderId="0" xfId="0" applyFont="true" applyBorder="true" applyAlignment="true" applyProtection="false">
      <alignment horizontal="left" vertical="center" textRotation="0" wrapText="false" indent="0" shrinkToFit="false"/>
      <protection locked="true" hidden="false"/>
    </xf>
    <xf numFmtId="165" fontId="27" fillId="0" borderId="0" xfId="0" applyFont="true" applyBorder="true" applyAlignment="true" applyProtection="false">
      <alignment horizontal="left" vertical="center" textRotation="0" wrapText="false" indent="0" shrinkToFit="true"/>
      <protection locked="true" hidden="false"/>
    </xf>
    <xf numFmtId="165" fontId="27" fillId="0" borderId="1" xfId="0" applyFont="true" applyBorder="true" applyAlignment="true" applyProtection="false">
      <alignment horizontal="right" vertical="center" textRotation="0" wrapText="false" indent="0" shrinkToFit="false"/>
      <protection locked="true" hidden="false"/>
    </xf>
    <xf numFmtId="165" fontId="27" fillId="0" borderId="1" xfId="0" applyFont="true" applyBorder="true" applyAlignment="true" applyProtection="false">
      <alignment horizontal="general" vertical="center" textRotation="0" wrapText="false" indent="0" shrinkToFit="false"/>
      <protection locked="true" hidden="false"/>
    </xf>
    <xf numFmtId="165" fontId="46" fillId="0" borderId="0" xfId="0" applyFont="true" applyBorder="true" applyAlignment="true" applyProtection="false">
      <alignment horizontal="left" vertical="center" textRotation="0" wrapText="false" indent="0" shrinkToFit="true"/>
      <protection locked="true" hidden="false"/>
    </xf>
    <xf numFmtId="165" fontId="46" fillId="0" borderId="0" xfId="0" applyFont="true" applyBorder="false" applyAlignment="true" applyProtection="false">
      <alignment horizontal="general" vertical="center" textRotation="0" wrapText="true" indent="0" shrinkToFit="false"/>
      <protection locked="true" hidden="false"/>
    </xf>
    <xf numFmtId="165" fontId="46" fillId="0" borderId="0" xfId="0" applyFont="true" applyBorder="false" applyAlignment="true" applyProtection="false">
      <alignment horizontal="left" vertical="center" textRotation="0" wrapText="true" indent="0" shrinkToFit="false"/>
      <protection locked="true" hidden="false"/>
    </xf>
    <xf numFmtId="165" fontId="46" fillId="0" borderId="0" xfId="0" applyFont="true" applyBorder="false" applyAlignment="true" applyProtection="false">
      <alignment horizontal="left" vertical="bottom" textRotation="0" wrapText="false" indent="0" shrinkToFit="false"/>
      <protection locked="true" hidden="false"/>
    </xf>
    <xf numFmtId="165" fontId="46" fillId="0" borderId="0" xfId="0" applyFont="true" applyBorder="false" applyAlignment="false" applyProtection="false">
      <alignment horizontal="general" vertical="bottom" textRotation="0" wrapText="false" indent="0" shrinkToFit="false"/>
      <protection locked="true" hidden="false"/>
    </xf>
    <xf numFmtId="165" fontId="27" fillId="0" borderId="66" xfId="0" applyFont="true" applyBorder="true" applyAlignment="true" applyProtection="false">
      <alignment horizontal="right" vertical="center" textRotation="0" wrapText="false" indent="0" shrinkToFit="false"/>
      <protection locked="true" hidden="false"/>
    </xf>
    <xf numFmtId="165" fontId="28" fillId="0" borderId="111" xfId="0" applyFont="true" applyBorder="true" applyAlignment="true" applyProtection="false">
      <alignment horizontal="center" vertical="center" textRotation="0" wrapText="true" indent="0" shrinkToFit="false"/>
      <protection locked="true" hidden="false"/>
    </xf>
    <xf numFmtId="165" fontId="27" fillId="0" borderId="112" xfId="0" applyFont="true" applyBorder="true" applyAlignment="true" applyProtection="false">
      <alignment horizontal="left" vertical="center" textRotation="0" wrapText="false" indent="0" shrinkToFit="false"/>
      <protection locked="true" hidden="false"/>
    </xf>
    <xf numFmtId="165" fontId="27" fillId="0" borderId="113" xfId="0" applyFont="true" applyBorder="true" applyAlignment="true" applyProtection="false">
      <alignment horizontal="left" vertical="center" textRotation="0" wrapText="false" indent="0" shrinkToFit="false"/>
      <protection locked="true" hidden="false"/>
    </xf>
    <xf numFmtId="165" fontId="28" fillId="0" borderId="1" xfId="0" applyFont="true" applyBorder="true" applyAlignment="true" applyProtection="false">
      <alignment horizontal="left" vertical="center" textRotation="0" wrapText="true" indent="0" shrinkToFit="false"/>
      <protection locked="true" hidden="false"/>
    </xf>
    <xf numFmtId="165" fontId="27" fillId="0" borderId="53" xfId="0" applyFont="true" applyBorder="true" applyAlignment="true" applyProtection="false">
      <alignment horizontal="left" vertical="center" textRotation="0" wrapText="true" indent="0" shrinkToFit="false"/>
      <protection locked="true" hidden="false"/>
    </xf>
    <xf numFmtId="165" fontId="27" fillId="0" borderId="70" xfId="0" applyFont="true" applyBorder="true" applyAlignment="true" applyProtection="false">
      <alignment horizontal="center" vertical="center" textRotation="0" wrapText="true" indent="0" shrinkToFit="false"/>
      <protection locked="true" hidden="false"/>
    </xf>
    <xf numFmtId="165" fontId="28" fillId="0" borderId="53" xfId="0" applyFont="true" applyBorder="true" applyAlignment="true" applyProtection="false">
      <alignment horizontal="left" vertical="center" textRotation="0" wrapText="true" indent="0" shrinkToFit="false"/>
      <protection locked="true" hidden="false"/>
    </xf>
    <xf numFmtId="165" fontId="28" fillId="0" borderId="0" xfId="0" applyFont="true" applyBorder="true" applyAlignment="true" applyProtection="false">
      <alignment horizontal="left" vertical="center" textRotation="0" wrapText="true" indent="0" shrinkToFit="false"/>
      <protection locked="true" hidden="false"/>
    </xf>
    <xf numFmtId="165" fontId="27" fillId="0" borderId="114" xfId="42" applyFont="true" applyBorder="true" applyAlignment="true" applyProtection="false">
      <alignment horizontal="center" vertical="center" textRotation="0" wrapText="false" indent="0" shrinkToFit="false"/>
      <protection locked="true" hidden="false"/>
    </xf>
    <xf numFmtId="165" fontId="27" fillId="0" borderId="115" xfId="0" applyFont="true" applyBorder="true" applyAlignment="true" applyProtection="false">
      <alignment horizontal="center" vertical="center" textRotation="0" wrapText="false" indent="0" shrinkToFit="false"/>
      <protection locked="true" hidden="false"/>
    </xf>
    <xf numFmtId="165" fontId="27" fillId="0" borderId="116" xfId="0" applyFont="true" applyBorder="true" applyAlignment="true" applyProtection="false">
      <alignment horizontal="center" vertical="center" textRotation="0" wrapText="false" indent="0" shrinkToFit="false"/>
      <protection locked="true" hidden="false"/>
    </xf>
    <xf numFmtId="165" fontId="27" fillId="0" borderId="117" xfId="0" applyFont="true" applyBorder="true" applyAlignment="true" applyProtection="false">
      <alignment horizontal="center" vertical="center" textRotation="0" wrapText="false" indent="0" shrinkToFit="false"/>
      <protection locked="true" hidden="false"/>
    </xf>
    <xf numFmtId="165" fontId="27" fillId="0" borderId="114" xfId="0" applyFont="true" applyBorder="true" applyAlignment="true" applyProtection="false">
      <alignment horizontal="center" vertical="center" textRotation="0" wrapText="false" indent="0" shrinkToFit="false"/>
      <protection locked="true" hidden="false"/>
    </xf>
    <xf numFmtId="165" fontId="28" fillId="0" borderId="40" xfId="0" applyFont="true" applyBorder="true" applyAlignment="true" applyProtection="false">
      <alignment horizontal="center" vertical="center" textRotation="0" wrapText="false" indent="0" shrinkToFit="false"/>
      <protection locked="true" hidden="false"/>
    </xf>
    <xf numFmtId="165" fontId="28" fillId="0" borderId="58" xfId="0" applyFont="true" applyBorder="true" applyAlignment="true" applyProtection="false">
      <alignment horizontal="center" vertical="center" textRotation="0" wrapText="true" indent="0" shrinkToFit="false"/>
      <protection locked="true" hidden="false"/>
    </xf>
    <xf numFmtId="165" fontId="28" fillId="0" borderId="58" xfId="0" applyFont="true" applyBorder="true" applyAlignment="true" applyProtection="false">
      <alignment horizontal="left" vertical="center" textRotation="0" wrapText="true" indent="0" shrinkToFit="false"/>
      <protection locked="true" hidden="false"/>
    </xf>
    <xf numFmtId="165" fontId="46" fillId="0" borderId="58" xfId="0" applyFont="true" applyBorder="true" applyAlignment="true" applyProtection="false">
      <alignment horizontal="center" vertical="center" textRotation="0" wrapText="true" indent="0" shrinkToFit="false"/>
      <protection locked="true" hidden="false"/>
    </xf>
    <xf numFmtId="165" fontId="27" fillId="0" borderId="53" xfId="0" applyFont="true" applyBorder="true" applyAlignment="true" applyProtection="false">
      <alignment horizontal="center" vertical="center" textRotation="0" wrapText="true" indent="0" shrinkToFit="false"/>
      <protection locked="true" hidden="false"/>
    </xf>
    <xf numFmtId="165" fontId="27" fillId="0" borderId="20" xfId="0" applyFont="true" applyBorder="true" applyAlignment="true" applyProtection="false">
      <alignment horizontal="center" vertical="center" textRotation="0" wrapText="true" indent="0" shrinkToFit="false"/>
      <protection locked="true" hidden="false"/>
    </xf>
    <xf numFmtId="165" fontId="28" fillId="0" borderId="53" xfId="0" applyFont="true" applyBorder="true" applyAlignment="true" applyProtection="false">
      <alignment horizontal="center" vertical="center" textRotation="0" wrapText="true" indent="0" shrinkToFit="false"/>
      <protection locked="true" hidden="false"/>
    </xf>
    <xf numFmtId="165" fontId="46" fillId="0" borderId="116" xfId="0" applyFont="true" applyBorder="true" applyAlignment="true" applyProtection="false">
      <alignment horizontal="center" vertical="center" textRotation="0" wrapText="false" indent="0" shrinkToFit="false"/>
      <protection locked="true" hidden="false"/>
    </xf>
    <xf numFmtId="165" fontId="28" fillId="0" borderId="0" xfId="0" applyFont="true" applyBorder="true" applyAlignment="true" applyProtection="false">
      <alignment horizontal="center" vertical="center" textRotation="0" wrapText="true" indent="0" shrinkToFit="false"/>
      <protection locked="true" hidden="false"/>
    </xf>
    <xf numFmtId="165" fontId="27" fillId="0" borderId="114" xfId="0" applyFont="true" applyBorder="true" applyAlignment="true" applyProtection="false">
      <alignment horizontal="general" vertical="center" textRotation="0" wrapText="false" indent="0" shrinkToFit="false"/>
      <protection locked="true" hidden="false"/>
    </xf>
    <xf numFmtId="165" fontId="46" fillId="0" borderId="40" xfId="0" applyFont="true" applyBorder="true" applyAlignment="true" applyProtection="false">
      <alignment horizontal="center" vertical="center" textRotation="0" wrapText="false" indent="0" shrinkToFit="false"/>
      <protection locked="true" hidden="false"/>
    </xf>
    <xf numFmtId="165" fontId="28" fillId="0" borderId="0" xfId="0" applyFont="true" applyBorder="false" applyAlignment="true" applyProtection="false">
      <alignment horizontal="left" vertical="center" textRotation="0" wrapText="true" indent="0" shrinkToFit="false"/>
      <protection locked="true" hidden="false"/>
    </xf>
    <xf numFmtId="165" fontId="27" fillId="0" borderId="74" xfId="0" applyFont="true" applyBorder="true" applyAlignment="true" applyProtection="false">
      <alignment horizontal="left" vertical="center" textRotation="0" wrapText="true" indent="0" shrinkToFit="false"/>
      <protection locked="true" hidden="false"/>
    </xf>
    <xf numFmtId="165" fontId="28" fillId="0" borderId="66" xfId="0" applyFont="true" applyBorder="true" applyAlignment="true" applyProtection="false">
      <alignment horizontal="center" vertical="center" textRotation="0" wrapText="false" indent="0" shrinkToFit="false"/>
      <protection locked="true" hidden="false"/>
    </xf>
    <xf numFmtId="165" fontId="28" fillId="0" borderId="66" xfId="0" applyFont="true" applyBorder="true" applyAlignment="true" applyProtection="false">
      <alignment horizontal="left" vertical="center" textRotation="0" wrapText="true" indent="0" shrinkToFit="false"/>
      <protection locked="true" hidden="false"/>
    </xf>
    <xf numFmtId="165" fontId="28" fillId="0" borderId="1" xfId="0" applyFont="true" applyBorder="true" applyAlignment="true" applyProtection="false">
      <alignment horizontal="general" vertical="center" textRotation="0" wrapText="true" indent="0" shrinkToFit="false"/>
      <protection locked="true" hidden="false"/>
    </xf>
    <xf numFmtId="165" fontId="27" fillId="0" borderId="116" xfId="0" applyFont="true" applyBorder="true" applyAlignment="true" applyProtection="false">
      <alignment horizontal="left" vertical="center" textRotation="0" wrapText="false" indent="0" shrinkToFit="false"/>
      <protection locked="true" hidden="false"/>
    </xf>
    <xf numFmtId="165" fontId="27" fillId="0" borderId="114" xfId="0" applyFont="true" applyBorder="true" applyAlignment="true" applyProtection="false">
      <alignment horizontal="left" vertical="center" textRotation="0" wrapText="false" indent="0" shrinkToFit="false"/>
      <protection locked="true" hidden="false"/>
    </xf>
    <xf numFmtId="165" fontId="46" fillId="0" borderId="118" xfId="0" applyFont="true" applyBorder="true" applyAlignment="true" applyProtection="false">
      <alignment horizontal="center" vertical="center" textRotation="0" wrapText="false" indent="0" shrinkToFit="false"/>
      <protection locked="true" hidden="false"/>
    </xf>
    <xf numFmtId="165" fontId="27" fillId="0" borderId="119" xfId="0" applyFont="true" applyBorder="true" applyAlignment="true" applyProtection="false">
      <alignment horizontal="left" vertical="center" textRotation="0" wrapText="false" indent="0" shrinkToFit="false"/>
      <protection locked="true" hidden="false"/>
    </xf>
    <xf numFmtId="165" fontId="28" fillId="0" borderId="0" xfId="0" applyFont="true" applyBorder="false" applyAlignment="true" applyProtection="false">
      <alignment horizontal="center" vertical="center" textRotation="0" wrapText="true" indent="0" shrinkToFit="false"/>
      <protection locked="true" hidden="false"/>
    </xf>
    <xf numFmtId="165" fontId="39" fillId="0" borderId="120" xfId="0" applyFont="true" applyBorder="true" applyAlignment="true" applyProtection="false">
      <alignment horizontal="center" vertical="center" textRotation="0" wrapText="false" indent="0" shrinkToFit="false"/>
      <protection locked="true" hidden="false"/>
    </xf>
    <xf numFmtId="165" fontId="46" fillId="0" borderId="121" xfId="0" applyFont="true" applyBorder="true" applyAlignment="true" applyProtection="false">
      <alignment horizontal="center" vertical="center" textRotation="0" wrapText="false" indent="0" shrinkToFit="false"/>
      <protection locked="true" hidden="false"/>
    </xf>
    <xf numFmtId="165" fontId="46" fillId="0" borderId="58" xfId="0" applyFont="true" applyBorder="true" applyAlignment="true" applyProtection="false">
      <alignment horizontal="center" vertical="center" textRotation="0" wrapText="false" indent="0" shrinkToFit="false"/>
      <protection locked="true" hidden="false"/>
    </xf>
    <xf numFmtId="165" fontId="55" fillId="0" borderId="20" xfId="0" applyFont="true" applyBorder="true" applyAlignment="true" applyProtection="false">
      <alignment horizontal="center" vertical="center" textRotation="0" wrapText="false" indent="0" shrinkToFit="false"/>
      <protection locked="true" hidden="false"/>
    </xf>
    <xf numFmtId="165" fontId="55" fillId="0" borderId="40" xfId="0" applyFont="true" applyBorder="true" applyAlignment="true" applyProtection="false">
      <alignment horizontal="center" vertical="center" textRotation="0" wrapText="false" indent="0" shrinkToFit="false"/>
      <protection locked="true" hidden="false"/>
    </xf>
    <xf numFmtId="165" fontId="28" fillId="0" borderId="1" xfId="0" applyFont="true" applyBorder="true" applyAlignment="true" applyProtection="false">
      <alignment horizontal="left" vertical="center" textRotation="0" wrapText="false" indent="0" shrinkToFit="false"/>
      <protection locked="true" hidden="false"/>
    </xf>
    <xf numFmtId="165" fontId="28" fillId="0" borderId="0" xfId="0" applyFont="true" applyBorder="false" applyAlignment="true" applyProtection="false">
      <alignment horizontal="general" vertical="center" textRotation="0" wrapText="true" indent="0" shrinkToFit="false"/>
      <protection locked="true" hidden="false"/>
    </xf>
    <xf numFmtId="165" fontId="27" fillId="0" borderId="40" xfId="42" applyFont="true" applyBorder="true" applyAlignment="true" applyProtection="false">
      <alignment horizontal="center" vertical="center" textRotation="0" wrapText="false" indent="0" shrinkToFit="false"/>
      <protection locked="true" hidden="false"/>
    </xf>
    <xf numFmtId="165" fontId="46" fillId="0" borderId="0" xfId="0" applyFont="true" applyBorder="false" applyAlignment="true" applyProtection="false">
      <alignment horizontal="center" vertical="center" textRotation="0" wrapText="false" indent="0" shrinkToFit="false"/>
      <protection locked="true" hidden="false"/>
    </xf>
    <xf numFmtId="165" fontId="28" fillId="0" borderId="0" xfId="0" applyFont="true" applyBorder="true" applyAlignment="true" applyProtection="false">
      <alignment horizontal="left" vertical="top" textRotation="0" wrapText="true" indent="0" shrinkToFit="false"/>
      <protection locked="true" hidden="false"/>
    </xf>
    <xf numFmtId="165" fontId="28" fillId="0" borderId="115" xfId="0" applyFont="true" applyBorder="true" applyAlignment="true" applyProtection="false">
      <alignment horizontal="left" vertical="center" textRotation="0" wrapText="true" indent="0" shrinkToFit="false"/>
      <protection locked="true" hidden="false"/>
    </xf>
    <xf numFmtId="165" fontId="28" fillId="0" borderId="40" xfId="0" applyFont="true" applyBorder="true" applyAlignment="true" applyProtection="false">
      <alignment horizontal="general" vertical="center" textRotation="0" wrapText="true" indent="0" shrinkToFit="false"/>
      <protection locked="true" hidden="false"/>
    </xf>
    <xf numFmtId="165" fontId="27" fillId="0" borderId="53" xfId="0" applyFont="true" applyBorder="true" applyAlignment="false" applyProtection="false">
      <alignment horizontal="general" vertical="bottom" textRotation="0" wrapText="false" indent="0" shrinkToFit="false"/>
      <protection locked="true" hidden="false"/>
    </xf>
    <xf numFmtId="165" fontId="27" fillId="0" borderId="74" xfId="0" applyFont="true" applyBorder="true" applyAlignment="true" applyProtection="false">
      <alignment horizontal="right" vertical="center" textRotation="0" wrapText="false" indent="0" shrinkToFit="false"/>
      <protection locked="true" hidden="false"/>
    </xf>
    <xf numFmtId="165" fontId="27" fillId="0" borderId="1" xfId="0" applyFont="true" applyBorder="true" applyAlignment="true" applyProtection="false">
      <alignment horizontal="center" vertical="center" textRotation="0" wrapText="false" indent="0" shrinkToFit="true"/>
      <protection locked="true" hidden="false"/>
    </xf>
    <xf numFmtId="165" fontId="28" fillId="0" borderId="1" xfId="0" applyFont="true" applyBorder="true" applyAlignment="true" applyProtection="false">
      <alignment horizontal="left" vertical="center" textRotation="0" wrapText="false" indent="1" shrinkToFit="false"/>
      <protection locked="true" hidden="false"/>
    </xf>
    <xf numFmtId="165" fontId="27" fillId="0" borderId="70" xfId="0" applyFont="true" applyBorder="true" applyAlignment="true" applyProtection="false">
      <alignment horizontal="right" vertical="center" textRotation="0" wrapText="false" indent="0" shrinkToFit="false"/>
      <protection locked="true" hidden="false"/>
    </xf>
    <xf numFmtId="165" fontId="27" fillId="0" borderId="79" xfId="0" applyFont="true" applyBorder="true" applyAlignment="true" applyProtection="false">
      <alignment horizontal="general" vertical="center" textRotation="0" wrapText="false" indent="0" shrinkToFit="false"/>
      <protection locked="true" hidden="false"/>
    </xf>
    <xf numFmtId="165" fontId="28" fillId="0" borderId="1" xfId="0" applyFont="true" applyBorder="true" applyAlignment="true" applyProtection="false">
      <alignment horizontal="left" vertical="center" textRotation="0" wrapText="true" indent="1" shrinkToFit="false"/>
      <protection locked="true" hidden="false"/>
    </xf>
    <xf numFmtId="165" fontId="27" fillId="0" borderId="5" xfId="0" applyFont="true" applyBorder="true" applyAlignment="true" applyProtection="false">
      <alignment horizontal="right" vertical="center" textRotation="0" wrapText="false" indent="0" shrinkToFit="false"/>
      <protection locked="true" hidden="false"/>
    </xf>
    <xf numFmtId="165" fontId="28" fillId="0" borderId="40" xfId="0" applyFont="true" applyBorder="true" applyAlignment="true" applyProtection="false">
      <alignment horizontal="left" vertical="center" textRotation="0" wrapText="true" indent="0" shrinkToFit="false"/>
      <protection locked="true" hidden="false"/>
    </xf>
    <xf numFmtId="165" fontId="27" fillId="0" borderId="34" xfId="0" applyFont="true" applyBorder="true" applyAlignment="true" applyProtection="false">
      <alignment horizontal="center" vertical="center" textRotation="0" wrapText="false" indent="0" shrinkToFit="false"/>
      <protection locked="true" hidden="false"/>
    </xf>
    <xf numFmtId="165" fontId="0" fillId="0" borderId="40" xfId="0" applyFont="false" applyBorder="true" applyAlignment="true" applyProtection="false">
      <alignment horizontal="center" vertical="center" textRotation="0" wrapText="false" indent="0" shrinkToFit="false"/>
      <protection locked="true" hidden="false"/>
    </xf>
    <xf numFmtId="165" fontId="28" fillId="0" borderId="74" xfId="0" applyFont="true" applyBorder="true" applyAlignment="true" applyProtection="false">
      <alignment horizontal="center" vertical="center" textRotation="0" wrapText="false" indent="0" shrinkToFit="false"/>
      <protection locked="true" hidden="false"/>
    </xf>
    <xf numFmtId="165" fontId="28" fillId="0" borderId="9" xfId="0" applyFont="true" applyBorder="true" applyAlignment="true" applyProtection="false">
      <alignment horizontal="right" vertical="top" textRotation="0" wrapText="true" indent="0" shrinkToFit="false"/>
      <protection locked="true" hidden="false"/>
    </xf>
    <xf numFmtId="165" fontId="28" fillId="0" borderId="0" xfId="0" applyFont="true" applyBorder="false" applyAlignment="true" applyProtection="false">
      <alignment horizontal="left" vertical="center" textRotation="0" wrapText="false" indent="1" shrinkToFit="false"/>
      <protection locked="true" hidden="false"/>
    </xf>
    <xf numFmtId="165" fontId="28" fillId="0" borderId="40" xfId="0" applyFont="true" applyBorder="true" applyAlignment="true" applyProtection="false">
      <alignment horizontal="right" vertical="top" textRotation="0" wrapText="true" indent="0" shrinkToFit="false"/>
      <protection locked="true" hidden="false"/>
    </xf>
    <xf numFmtId="165" fontId="55" fillId="0" borderId="0" xfId="0" applyFont="true" applyBorder="false" applyAlignment="true" applyProtection="false">
      <alignment horizontal="left" vertical="center" textRotation="0" wrapText="false" indent="0" shrinkToFit="false"/>
      <protection locked="true" hidden="false"/>
    </xf>
    <xf numFmtId="165" fontId="55" fillId="0" borderId="20" xfId="0" applyFont="true" applyBorder="true" applyAlignment="true" applyProtection="false">
      <alignment horizontal="left" vertical="center" textRotation="0" wrapText="false" indent="0" shrinkToFit="false"/>
      <protection locked="true" hidden="false"/>
    </xf>
    <xf numFmtId="165" fontId="55" fillId="0" borderId="3" xfId="0" applyFont="true" applyBorder="true" applyAlignment="true" applyProtection="false">
      <alignment horizontal="left" vertical="center" textRotation="0" wrapText="false" indent="0" shrinkToFit="false"/>
      <protection locked="true" hidden="false"/>
    </xf>
    <xf numFmtId="165" fontId="55" fillId="0" borderId="66" xfId="0" applyFont="true" applyBorder="true" applyAlignment="true" applyProtection="false">
      <alignment horizontal="left" vertical="center" textRotation="0" wrapText="false" indent="0" shrinkToFit="false"/>
      <protection locked="true" hidden="false"/>
    </xf>
    <xf numFmtId="165" fontId="55" fillId="0" borderId="40" xfId="0" applyFont="true" applyBorder="true" applyAlignment="true" applyProtection="false">
      <alignment horizontal="left" vertical="center" textRotation="0" wrapText="false" indent="0" shrinkToFit="false"/>
      <protection locked="true" hidden="false"/>
    </xf>
    <xf numFmtId="165" fontId="28" fillId="0" borderId="53" xfId="0" applyFont="true" applyBorder="true" applyAlignment="true" applyProtection="false">
      <alignment horizontal="center" vertical="center" textRotation="0" wrapText="false" indent="0" shrinkToFit="false"/>
      <protection locked="true" hidden="false"/>
    </xf>
    <xf numFmtId="165" fontId="28" fillId="0" borderId="0" xfId="0" applyFont="true" applyBorder="false" applyAlignment="true" applyProtection="false">
      <alignment horizontal="left" vertical="bottom" textRotation="0" wrapText="false" indent="0" shrinkToFit="false"/>
      <protection locked="true" hidden="false"/>
    </xf>
    <xf numFmtId="165" fontId="28" fillId="0" borderId="3" xfId="0" applyFont="true" applyBorder="true" applyAlignment="true" applyProtection="false">
      <alignment horizontal="left" vertical="center" textRotation="0" wrapText="false" indent="0" shrinkToFit="false"/>
      <protection locked="true" hidden="false"/>
    </xf>
    <xf numFmtId="165" fontId="28" fillId="0" borderId="66" xfId="0" applyFont="true" applyBorder="true" applyAlignment="true" applyProtection="false">
      <alignment horizontal="left" vertical="center" textRotation="0" wrapText="false" indent="0" shrinkToFit="false"/>
      <protection locked="true" hidden="false"/>
    </xf>
    <xf numFmtId="165" fontId="28" fillId="0" borderId="34" xfId="0" applyFont="true" applyBorder="true" applyAlignment="true" applyProtection="false">
      <alignment horizontal="general" vertical="center" textRotation="0" wrapText="true" indent="0" shrinkToFit="false"/>
      <protection locked="true" hidden="false"/>
    </xf>
    <xf numFmtId="165" fontId="28" fillId="0" borderId="0" xfId="0" applyFont="true" applyBorder="false" applyAlignment="true" applyProtection="false">
      <alignment horizontal="left" vertical="center" textRotation="0" wrapText="false" indent="0" shrinkToFit="false"/>
      <protection locked="true" hidden="false"/>
    </xf>
    <xf numFmtId="165" fontId="28" fillId="0" borderId="20" xfId="0" applyFont="true" applyBorder="true" applyAlignment="true" applyProtection="false">
      <alignment horizontal="general" vertical="center" textRotation="0" wrapText="true" indent="0" shrinkToFit="false"/>
      <protection locked="true" hidden="false"/>
    </xf>
    <xf numFmtId="165" fontId="28" fillId="0" borderId="70" xfId="0" applyFont="true" applyBorder="true" applyAlignment="true" applyProtection="false">
      <alignment horizontal="center" vertical="center" textRotation="0" wrapText="false" indent="0" shrinkToFit="false"/>
      <protection locked="true" hidden="false"/>
    </xf>
    <xf numFmtId="165" fontId="28" fillId="0" borderId="7" xfId="0" applyFont="true" applyBorder="true" applyAlignment="true" applyProtection="false">
      <alignment horizontal="left" vertical="center" textRotation="0" wrapText="false" indent="0" shrinkToFit="false"/>
      <protection locked="true" hidden="false"/>
    </xf>
    <xf numFmtId="165" fontId="28" fillId="0" borderId="58" xfId="0" applyFont="true" applyBorder="true" applyAlignment="true" applyProtection="false">
      <alignment horizontal="left" vertical="center" textRotation="0" wrapText="false" indent="0" shrinkToFit="false"/>
      <protection locked="true" hidden="false"/>
    </xf>
    <xf numFmtId="165" fontId="28" fillId="0" borderId="9" xfId="0" applyFont="true" applyBorder="true" applyAlignment="true" applyProtection="false">
      <alignment horizontal="left" vertical="center" textRotation="0" wrapText="false" indent="0" shrinkToFit="false"/>
      <protection locked="true" hidden="false"/>
    </xf>
    <xf numFmtId="165" fontId="28" fillId="0" borderId="5" xfId="0" applyFont="true" applyBorder="true" applyAlignment="true" applyProtection="false">
      <alignment horizontal="left" vertical="center" textRotation="0" wrapText="false" indent="0" shrinkToFit="false"/>
      <protection locked="true" hidden="false"/>
    </xf>
    <xf numFmtId="165" fontId="28" fillId="0" borderId="34" xfId="0" applyFont="true" applyBorder="true" applyAlignment="true" applyProtection="false">
      <alignment horizontal="left" vertical="center" textRotation="0" wrapText="true" indent="0" shrinkToFit="false"/>
      <protection locked="true" hidden="false"/>
    </xf>
    <xf numFmtId="166" fontId="28" fillId="0" borderId="0" xfId="0" applyFont="true" applyBorder="true" applyAlignment="true" applyProtection="false">
      <alignment horizontal="left" vertical="center" textRotation="0" wrapText="true" indent="0" shrinkToFit="false"/>
      <protection locked="true" hidden="false"/>
    </xf>
    <xf numFmtId="165" fontId="28" fillId="0" borderId="20" xfId="0" applyFont="true" applyBorder="true" applyAlignment="true" applyProtection="false">
      <alignment horizontal="left" vertical="center" textRotation="0" wrapText="false" indent="0" shrinkToFit="false"/>
      <protection locked="true" hidden="false"/>
    </xf>
    <xf numFmtId="165" fontId="28" fillId="0" borderId="40" xfId="0" applyFont="true" applyBorder="true" applyAlignment="true" applyProtection="false">
      <alignment horizontal="left" vertical="center" textRotation="0" wrapText="false" indent="0" shrinkToFit="false"/>
      <protection locked="true" hidden="false"/>
    </xf>
    <xf numFmtId="166" fontId="28" fillId="0" borderId="0" xfId="0" applyFont="true" applyBorder="true" applyAlignment="true" applyProtection="false">
      <alignment horizontal="center" vertical="center" textRotation="0" wrapText="true" indent="0" shrinkToFit="false"/>
      <protection locked="true" hidden="false"/>
    </xf>
    <xf numFmtId="166" fontId="28" fillId="0" borderId="0" xfId="0" applyFont="true" applyBorder="false" applyAlignment="true" applyProtection="false">
      <alignment horizontal="center" vertical="center" textRotation="0" wrapText="true" indent="0" shrinkToFit="false"/>
      <protection locked="true" hidden="false"/>
    </xf>
    <xf numFmtId="165" fontId="46" fillId="0" borderId="1" xfId="0" applyFont="true" applyBorder="true" applyAlignment="true" applyProtection="false">
      <alignment horizontal="center" vertical="center" textRotation="0" wrapText="false" indent="0" shrinkToFit="true"/>
      <protection locked="true" hidden="false"/>
    </xf>
    <xf numFmtId="165" fontId="46" fillId="0" borderId="0" xfId="0" applyFont="true" applyBorder="true" applyAlignment="true" applyProtection="false">
      <alignment horizontal="left" vertical="center" textRotation="0" wrapText="true" indent="0" shrinkToFit="false"/>
      <protection locked="true" hidden="false"/>
    </xf>
    <xf numFmtId="165" fontId="28" fillId="0" borderId="20" xfId="0" applyFont="true" applyBorder="true" applyAlignment="true" applyProtection="false">
      <alignment horizontal="left" vertical="center" textRotation="0" wrapText="true" indent="0" shrinkToFit="false"/>
      <protection locked="true" hidden="false"/>
    </xf>
    <xf numFmtId="165" fontId="28" fillId="0" borderId="9" xfId="0" applyFont="true" applyBorder="true" applyAlignment="true" applyProtection="false">
      <alignment horizontal="left" vertical="center" textRotation="0" wrapText="true" indent="0" shrinkToFit="false"/>
      <protection locked="true" hidden="false"/>
    </xf>
    <xf numFmtId="165" fontId="28" fillId="0" borderId="58" xfId="0" applyFont="true" applyBorder="true" applyAlignment="true" applyProtection="false">
      <alignment horizontal="general" vertical="center" textRotation="0" wrapText="true" indent="0" shrinkToFit="false"/>
      <protection locked="true" hidden="false"/>
    </xf>
    <xf numFmtId="165" fontId="28" fillId="0" borderId="7" xfId="0" applyFont="true" applyBorder="true" applyAlignment="true" applyProtection="false">
      <alignment horizontal="center" vertical="center" textRotation="0" wrapText="false" indent="0" shrinkToFit="false"/>
      <protection locked="true" hidden="false"/>
    </xf>
    <xf numFmtId="165" fontId="28" fillId="0" borderId="6" xfId="0" applyFont="true" applyBorder="true" applyAlignment="true" applyProtection="false">
      <alignment horizontal="center" vertical="center" textRotation="0" wrapText="false" indent="0" shrinkToFit="false"/>
      <protection locked="true" hidden="false"/>
    </xf>
    <xf numFmtId="165" fontId="28" fillId="0" borderId="6" xfId="0" applyFont="true" applyBorder="true" applyAlignment="true" applyProtection="false">
      <alignment horizontal="general" vertical="center" textRotation="0" wrapText="true" indent="0" shrinkToFit="false"/>
      <protection locked="true" hidden="false"/>
    </xf>
    <xf numFmtId="165" fontId="28" fillId="0" borderId="66" xfId="0" applyFont="true" applyBorder="true" applyAlignment="true" applyProtection="false">
      <alignment horizontal="center" vertical="center" textRotation="0" wrapText="true" indent="0" shrinkToFit="false"/>
      <protection locked="true" hidden="false"/>
    </xf>
    <xf numFmtId="165" fontId="28" fillId="0" borderId="6" xfId="0" applyFont="true" applyBorder="true" applyAlignment="true" applyProtection="false">
      <alignment horizontal="left" vertical="center" textRotation="0" wrapText="true" indent="0" shrinkToFit="false"/>
      <protection locked="true" hidden="false"/>
    </xf>
    <xf numFmtId="165" fontId="28" fillId="0" borderId="70" xfId="0" applyFont="true" applyBorder="true" applyAlignment="true" applyProtection="false">
      <alignment horizontal="left" vertical="center" textRotation="0" wrapText="true" indent="0" shrinkToFit="false"/>
      <protection locked="true" hidden="false"/>
    </xf>
    <xf numFmtId="165" fontId="28" fillId="0" borderId="9" xfId="0" applyFont="true" applyBorder="true" applyAlignment="true" applyProtection="false">
      <alignment horizontal="center" vertical="center" textRotation="0" wrapText="false" indent="0" shrinkToFit="false"/>
      <protection locked="true" hidden="false"/>
    </xf>
    <xf numFmtId="165" fontId="27" fillId="0" borderId="0" xfId="0" applyFont="true" applyBorder="false" applyAlignment="true" applyProtection="false">
      <alignment horizontal="general" vertical="bottom" textRotation="0" wrapText="true" indent="0" shrinkToFit="false"/>
      <protection locked="true" hidden="false"/>
    </xf>
    <xf numFmtId="165" fontId="27" fillId="0" borderId="74" xfId="0" applyFont="true" applyBorder="true" applyAlignment="true" applyProtection="false">
      <alignment horizontal="general" vertical="center" textRotation="0" wrapText="true" indent="0" shrinkToFit="false"/>
      <protection locked="true" hidden="false"/>
    </xf>
    <xf numFmtId="165" fontId="27" fillId="0" borderId="0" xfId="0" applyFont="true" applyBorder="false" applyAlignment="true" applyProtection="false">
      <alignment horizontal="left" vertical="center" textRotation="0" wrapText="true" indent="1" shrinkToFit="false"/>
      <protection locked="true" hidden="false"/>
    </xf>
    <xf numFmtId="165" fontId="27" fillId="0" borderId="74" xfId="0" applyFont="true" applyBorder="true" applyAlignment="true" applyProtection="false">
      <alignment horizontal="left" vertical="center" textRotation="0" wrapText="true" indent="1" shrinkToFit="false"/>
      <protection locked="true" hidden="false"/>
    </xf>
    <xf numFmtId="165" fontId="27" fillId="0" borderId="70" xfId="0" applyFont="true" applyBorder="true" applyAlignment="true" applyProtection="false">
      <alignment horizontal="left" vertical="center" textRotation="0" wrapText="true" indent="1" shrinkToFit="false"/>
      <protection locked="true" hidden="false"/>
    </xf>
    <xf numFmtId="165" fontId="28" fillId="0" borderId="74" xfId="0" applyFont="true" applyBorder="true" applyAlignment="true" applyProtection="false">
      <alignment horizontal="left" vertical="center" textRotation="0" wrapText="true" indent="0" shrinkToFit="false"/>
      <protection locked="true" hidden="false"/>
    </xf>
    <xf numFmtId="165" fontId="28" fillId="0" borderId="0" xfId="0" applyFont="true" applyBorder="false" applyAlignment="true" applyProtection="false">
      <alignment horizontal="left" vertical="center" textRotation="0" wrapText="true" indent="1" shrinkToFit="false"/>
      <protection locked="true" hidden="false"/>
    </xf>
    <xf numFmtId="165" fontId="28" fillId="0" borderId="74" xfId="0" applyFont="true" applyBorder="true" applyAlignment="true" applyProtection="false">
      <alignment horizontal="general" vertical="center" textRotation="0" wrapText="false" indent="0" shrinkToFit="false"/>
      <protection locked="true" hidden="false"/>
    </xf>
    <xf numFmtId="165" fontId="28" fillId="0" borderId="70" xfId="0" applyFont="true" applyBorder="true" applyAlignment="true" applyProtection="false">
      <alignment horizontal="general" vertical="center" textRotation="0" wrapText="false" indent="0" shrinkToFit="false"/>
      <protection locked="true" hidden="false"/>
    </xf>
    <xf numFmtId="165" fontId="28" fillId="0" borderId="74" xfId="0" applyFont="true" applyBorder="true" applyAlignment="true" applyProtection="false">
      <alignment horizontal="general" vertical="center" textRotation="0" wrapText="true" indent="0" shrinkToFit="false"/>
      <protection locked="true" hidden="false"/>
    </xf>
    <xf numFmtId="165" fontId="28" fillId="0" borderId="74" xfId="0" applyFont="true" applyBorder="true" applyAlignment="true" applyProtection="false">
      <alignment horizontal="center" vertical="center" textRotation="0" wrapText="true" indent="0" shrinkToFit="false"/>
      <protection locked="true" hidden="false"/>
    </xf>
    <xf numFmtId="165" fontId="28" fillId="0" borderId="58" xfId="0" applyFont="true" applyBorder="true" applyAlignment="true" applyProtection="false">
      <alignment horizontal="left" vertical="center" textRotation="0" wrapText="true" indent="1" shrinkToFit="false"/>
      <protection locked="true" hidden="false"/>
    </xf>
    <xf numFmtId="165" fontId="27" fillId="0" borderId="70" xfId="0" applyFont="true" applyBorder="true" applyAlignment="true" applyProtection="false">
      <alignment horizontal="general" vertical="center" textRotation="0" wrapText="true" indent="0" shrinkToFit="false"/>
      <protection locked="true" hidden="false"/>
    </xf>
    <xf numFmtId="165" fontId="27" fillId="0" borderId="3" xfId="0" applyFont="true" applyBorder="true" applyAlignment="true" applyProtection="false">
      <alignment horizontal="left" vertical="center" textRotation="0" wrapText="true" indent="1" shrinkToFit="false"/>
      <protection locked="true" hidden="false"/>
    </xf>
    <xf numFmtId="165" fontId="27" fillId="0" borderId="66" xfId="0" applyFont="true" applyBorder="true" applyAlignment="true" applyProtection="false">
      <alignment horizontal="left" vertical="center" textRotation="0" wrapText="true" indent="1" shrinkToFit="false"/>
      <protection locked="true" hidden="false"/>
    </xf>
    <xf numFmtId="165" fontId="27" fillId="0" borderId="5" xfId="0" applyFont="true" applyBorder="true" applyAlignment="true" applyProtection="false">
      <alignment horizontal="left" vertical="center" textRotation="0" wrapText="true" indent="1" shrinkToFit="false"/>
      <protection locked="true" hidden="false"/>
    </xf>
    <xf numFmtId="165" fontId="28" fillId="0" borderId="74" xfId="0" applyFont="true" applyBorder="true" applyAlignment="true" applyProtection="false">
      <alignment horizontal="left" vertical="center" textRotation="0" wrapText="true" indent="1" shrinkToFit="false"/>
      <protection locked="true" hidden="false"/>
    </xf>
    <xf numFmtId="165" fontId="57" fillId="0" borderId="0" xfId="0" applyFont="true" applyBorder="true" applyAlignment="true" applyProtection="false">
      <alignment horizontal="left" vertical="center" textRotation="0" wrapText="true" indent="0" shrinkToFit="false"/>
      <protection locked="true" hidden="false"/>
    </xf>
    <xf numFmtId="165" fontId="57" fillId="0" borderId="0" xfId="0" applyFont="true" applyBorder="false" applyAlignment="true" applyProtection="false">
      <alignment horizontal="left" vertical="center" textRotation="0" wrapText="true" indent="0" shrinkToFit="false"/>
      <protection locked="true" hidden="false"/>
    </xf>
    <xf numFmtId="165" fontId="28" fillId="0" borderId="66" xfId="0" applyFont="true" applyBorder="true" applyAlignment="true" applyProtection="false">
      <alignment horizontal="general" vertical="center" textRotation="0" wrapText="false" indent="0" shrinkToFit="false"/>
      <protection locked="true" hidden="false"/>
    </xf>
    <xf numFmtId="165" fontId="28" fillId="0" borderId="66" xfId="0" applyFont="true" applyBorder="true" applyAlignment="true" applyProtection="false">
      <alignment horizontal="general" vertical="center" textRotation="0" wrapText="true" indent="0" shrinkToFit="false"/>
      <protection locked="true" hidden="false"/>
    </xf>
    <xf numFmtId="165" fontId="28" fillId="0" borderId="3" xfId="0" applyFont="true" applyBorder="true" applyAlignment="true" applyProtection="false">
      <alignment horizontal="center" vertical="center" textRotation="0" wrapText="false" indent="0" shrinkToFit="false"/>
      <protection locked="true" hidden="false"/>
    </xf>
    <xf numFmtId="165" fontId="28" fillId="0" borderId="5" xfId="0" applyFont="true" applyBorder="true" applyAlignment="true" applyProtection="false">
      <alignment horizontal="center" vertical="center" textRotation="0" wrapText="false" indent="0" shrinkToFit="false"/>
      <protection locked="true" hidden="false"/>
    </xf>
    <xf numFmtId="165" fontId="28" fillId="0" borderId="0" xfId="0" applyFont="true" applyBorder="false" applyAlignment="true" applyProtection="false">
      <alignment horizontal="general" vertical="bottom" textRotation="0" wrapText="true" indent="0" shrinkToFit="false"/>
      <protection locked="true" hidden="false"/>
    </xf>
    <xf numFmtId="165" fontId="28" fillId="0" borderId="0" xfId="0" applyFont="true" applyBorder="true" applyAlignment="true" applyProtection="false">
      <alignment horizontal="left" vertical="center" textRotation="0" wrapText="false" indent="0" shrinkToFit="false"/>
      <protection locked="true" hidden="false"/>
    </xf>
    <xf numFmtId="165" fontId="28" fillId="0" borderId="58" xfId="0" applyFont="true" applyBorder="true" applyAlignment="true" applyProtection="false">
      <alignment horizontal="general" vertical="center" textRotation="0" wrapText="false" indent="0" shrinkToFit="false"/>
      <protection locked="true" hidden="false"/>
    </xf>
    <xf numFmtId="165" fontId="27" fillId="0" borderId="0" xfId="0" applyFont="true" applyBorder="true" applyAlignment="true" applyProtection="false">
      <alignment horizontal="left" vertical="top" textRotation="0" wrapText="true" indent="0" shrinkToFit="false"/>
      <protection locked="true" hidden="false"/>
    </xf>
    <xf numFmtId="165" fontId="55" fillId="0" borderId="74" xfId="0" applyFont="true" applyBorder="true" applyAlignment="true" applyProtection="false">
      <alignment horizontal="center" vertical="center" textRotation="0" wrapText="false" indent="0" shrinkToFit="false"/>
      <protection locked="true" hidden="false"/>
    </xf>
    <xf numFmtId="165" fontId="47" fillId="0" borderId="53" xfId="0" applyFont="true" applyBorder="true" applyAlignment="true" applyProtection="false">
      <alignment horizontal="left" vertical="center" textRotation="0" wrapText="false" indent="0" shrinkToFit="false"/>
      <protection locked="true" hidden="false"/>
    </xf>
    <xf numFmtId="165" fontId="47" fillId="0" borderId="74" xfId="0" applyFont="true" applyBorder="true" applyAlignment="true" applyProtection="false">
      <alignment horizontal="left" vertical="center" textRotation="0" wrapText="false" indent="0" shrinkToFit="false"/>
      <protection locked="true" hidden="false"/>
    </xf>
    <xf numFmtId="165" fontId="47" fillId="0" borderId="70" xfId="0" applyFont="true" applyBorder="true" applyAlignment="true" applyProtection="false">
      <alignment horizontal="left" vertical="center" textRotation="0" wrapText="false" indent="0" shrinkToFit="false"/>
      <protection locked="true" hidden="false"/>
    </xf>
    <xf numFmtId="165" fontId="0" fillId="0" borderId="74" xfId="0" applyFont="false" applyBorder="true" applyAlignment="false" applyProtection="false">
      <alignment horizontal="general" vertical="bottom" textRotation="0" wrapText="false" indent="0" shrinkToFit="false"/>
      <protection locked="true" hidden="false"/>
    </xf>
    <xf numFmtId="165" fontId="37" fillId="0" borderId="0" xfId="0" applyFont="true" applyBorder="false" applyAlignment="true" applyProtection="false">
      <alignment horizontal="general" vertical="bottom" textRotation="0" wrapText="true" indent="0" shrinkToFit="false"/>
      <protection locked="true" hidden="false"/>
    </xf>
    <xf numFmtId="165" fontId="27" fillId="0" borderId="2" xfId="0" applyFont="true" applyBorder="true" applyAlignment="true" applyProtection="false">
      <alignment horizontal="center" vertical="center" textRotation="0" wrapText="true" indent="0" shrinkToFit="false"/>
      <protection locked="true" hidden="false"/>
    </xf>
    <xf numFmtId="165" fontId="47" fillId="0" borderId="2" xfId="0" applyFont="true" applyBorder="true" applyAlignment="true" applyProtection="false">
      <alignment horizontal="general" vertical="center" textRotation="0" wrapText="false" indent="0" shrinkToFit="false"/>
      <protection locked="true" hidden="false"/>
    </xf>
    <xf numFmtId="165" fontId="37" fillId="0" borderId="0" xfId="0" applyFont="true" applyBorder="false" applyAlignment="true" applyProtection="false">
      <alignment horizontal="left" vertical="bottom" textRotation="0" wrapText="true" indent="0" shrinkToFit="false"/>
      <protection locked="true" hidden="false"/>
    </xf>
    <xf numFmtId="165" fontId="47" fillId="0" borderId="20" xfId="0" applyFont="true" applyBorder="true" applyAlignment="true" applyProtection="false">
      <alignment horizontal="general" vertical="center" textRotation="0" wrapText="false" indent="0" shrinkToFit="false"/>
      <protection locked="true" hidden="false"/>
    </xf>
    <xf numFmtId="165" fontId="47" fillId="0" borderId="1" xfId="0" applyFont="true" applyBorder="true" applyAlignment="true" applyProtection="false">
      <alignment horizontal="general" vertical="center" textRotation="0" wrapText="false" indent="0" shrinkToFit="false"/>
      <protection locked="true" hidden="false"/>
    </xf>
    <xf numFmtId="165" fontId="47" fillId="0" borderId="40" xfId="0" applyFont="true" applyBorder="true" applyAlignment="true" applyProtection="false">
      <alignment horizontal="center" vertical="center" textRotation="0" wrapText="false" indent="0" shrinkToFit="false"/>
      <protection locked="true" hidden="false"/>
    </xf>
    <xf numFmtId="165" fontId="0" fillId="0" borderId="66" xfId="0" applyFont="false" applyBorder="true" applyAlignment="false" applyProtection="false">
      <alignment horizontal="general" vertical="bottom" textRotation="0" wrapText="false" indent="0" shrinkToFit="false"/>
      <protection locked="true" hidden="false"/>
    </xf>
    <xf numFmtId="165" fontId="0" fillId="0" borderId="58" xfId="0" applyFont="false" applyBorder="true" applyAlignment="false" applyProtection="false">
      <alignment horizontal="general" vertical="bottom" textRotation="0" wrapText="false" indent="0" shrinkToFit="false"/>
      <protection locked="true" hidden="false"/>
    </xf>
    <xf numFmtId="167" fontId="27" fillId="0" borderId="1" xfId="76" applyFont="true" applyBorder="true" applyAlignment="true" applyProtection="true">
      <alignment horizontal="center" vertical="center" textRotation="0" wrapText="false" indent="0" shrinkToFit="false"/>
      <protection locked="true" hidden="false"/>
    </xf>
    <xf numFmtId="167" fontId="27" fillId="0" borderId="1" xfId="76" applyFont="true" applyBorder="true" applyAlignment="true" applyProtection="true">
      <alignment horizontal="center" vertical="center" textRotation="0" wrapText="true" indent="0" shrinkToFit="false"/>
      <protection locked="true" hidden="false"/>
    </xf>
    <xf numFmtId="165" fontId="27" fillId="0" borderId="20" xfId="42" applyFont="true" applyBorder="true" applyAlignment="true" applyProtection="false">
      <alignment horizontal="general" vertical="center" textRotation="0" wrapText="false" indent="0" shrinkToFit="false"/>
      <protection locked="true" hidden="false"/>
    </xf>
    <xf numFmtId="165" fontId="27" fillId="0" borderId="0" xfId="42" applyFont="true" applyBorder="false" applyAlignment="true" applyProtection="false">
      <alignment horizontal="general" vertical="center" textRotation="0" wrapText="false" indent="0" shrinkToFit="false"/>
      <protection locked="true" hidden="false"/>
    </xf>
    <xf numFmtId="165" fontId="27" fillId="0" borderId="40" xfId="42" applyFont="true" applyBorder="true" applyAlignment="true" applyProtection="false">
      <alignment horizontal="general" vertical="center" textRotation="0" wrapText="false" indent="0" shrinkToFit="false"/>
      <protection locked="true" hidden="false"/>
    </xf>
    <xf numFmtId="177" fontId="27" fillId="0" borderId="74" xfId="42" applyFont="true" applyBorder="true" applyAlignment="true" applyProtection="false">
      <alignment horizontal="center" vertical="center" textRotation="0" wrapText="false" indent="0" shrinkToFit="false"/>
      <protection locked="true" hidden="false"/>
    </xf>
    <xf numFmtId="177" fontId="27" fillId="0" borderId="70" xfId="42" applyFont="true" applyBorder="true" applyAlignment="true" applyProtection="false">
      <alignment horizontal="center" vertical="center" textRotation="0" wrapText="false" indent="0" shrinkToFit="false"/>
      <protection locked="true" hidden="false"/>
    </xf>
    <xf numFmtId="165" fontId="27" fillId="0" borderId="58" xfId="42" applyFont="true" applyBorder="true" applyAlignment="true" applyProtection="false">
      <alignment horizontal="left" vertical="center" textRotation="0" wrapText="false" indent="0" shrinkToFit="false"/>
      <protection locked="true" hidden="false"/>
    </xf>
    <xf numFmtId="165" fontId="27" fillId="0" borderId="9" xfId="42" applyFont="true" applyBorder="true" applyAlignment="true" applyProtection="false">
      <alignment horizontal="left" vertical="center" textRotation="0" wrapText="false" indent="0" shrinkToFit="false"/>
      <protection locked="true" hidden="false"/>
    </xf>
    <xf numFmtId="165" fontId="27" fillId="0" borderId="0" xfId="42" applyFont="true" applyBorder="false" applyAlignment="true" applyProtection="false">
      <alignment horizontal="left" vertical="center" textRotation="0" wrapText="false" indent="0" shrinkToFit="false"/>
      <protection locked="true" hidden="false"/>
    </xf>
    <xf numFmtId="165" fontId="27" fillId="0" borderId="66" xfId="42" applyFont="true" applyBorder="true" applyAlignment="true" applyProtection="false">
      <alignment horizontal="left" vertical="center" textRotation="0" wrapText="false" indent="0" shrinkToFit="false"/>
      <protection locked="true" hidden="false"/>
    </xf>
    <xf numFmtId="165" fontId="27" fillId="0" borderId="5" xfId="42" applyFont="true" applyBorder="true" applyAlignment="true" applyProtection="false">
      <alignment horizontal="left" vertical="center" textRotation="0" wrapText="false" indent="0" shrinkToFit="false"/>
      <protection locked="true" hidden="false"/>
    </xf>
    <xf numFmtId="165" fontId="47" fillId="0" borderId="34" xfId="0" applyFont="true" applyBorder="true" applyAlignment="true" applyProtection="false">
      <alignment horizontal="general" vertical="center" textRotation="0" wrapText="false" indent="0" shrinkToFit="false"/>
      <protection locked="true" hidden="false"/>
    </xf>
    <xf numFmtId="165" fontId="47" fillId="0" borderId="53" xfId="0" applyFont="true" applyBorder="true" applyAlignment="true" applyProtection="false">
      <alignment horizontal="general" vertical="center" textRotation="0" wrapText="false" indent="0" shrinkToFit="false"/>
      <protection locked="true" hidden="false"/>
    </xf>
    <xf numFmtId="177" fontId="27" fillId="0" borderId="53" xfId="42" applyFont="true" applyBorder="true" applyAlignment="true" applyProtection="false">
      <alignment horizontal="center" vertical="center" textRotation="0" wrapText="false" indent="0" shrinkToFit="false"/>
      <protection locked="true" hidden="false"/>
    </xf>
    <xf numFmtId="177" fontId="27" fillId="0" borderId="40" xfId="42" applyFont="true" applyBorder="true" applyAlignment="true" applyProtection="false">
      <alignment horizontal="general" vertical="center" textRotation="0" wrapText="false" indent="0" shrinkToFit="false"/>
      <protection locked="true" hidden="false"/>
    </xf>
    <xf numFmtId="177" fontId="27" fillId="0" borderId="58" xfId="42" applyFont="true" applyBorder="true" applyAlignment="true" applyProtection="false">
      <alignment horizontal="center" vertical="center" textRotation="0" wrapText="false" indent="0" shrinkToFit="false"/>
      <protection locked="true" hidden="false"/>
    </xf>
    <xf numFmtId="177" fontId="27" fillId="0" borderId="9" xfId="42" applyFont="true" applyBorder="true" applyAlignment="true" applyProtection="false">
      <alignment horizontal="general" vertical="center" textRotation="0" wrapText="false" indent="0" shrinkToFit="false"/>
      <protection locked="true" hidden="false"/>
    </xf>
    <xf numFmtId="165" fontId="46" fillId="0" borderId="0" xfId="0" applyFont="true" applyBorder="true" applyAlignment="true" applyProtection="false">
      <alignment horizontal="center" vertical="center" textRotation="0" wrapText="false" indent="0" shrinkToFit="false"/>
      <protection locked="true" hidden="false"/>
    </xf>
    <xf numFmtId="165" fontId="46" fillId="0" borderId="0" xfId="0" applyFont="true" applyBorder="false" applyAlignment="true" applyProtection="false">
      <alignment horizontal="general" vertical="top" textRotation="0" wrapText="true" indent="0" shrinkToFit="false"/>
      <protection locked="true" hidden="false"/>
    </xf>
    <xf numFmtId="165" fontId="46" fillId="0" borderId="0" xfId="0" applyFont="true" applyBorder="true" applyAlignment="true" applyProtection="false">
      <alignment horizontal="left" vertical="top" textRotation="0" wrapText="true" indent="0" shrinkToFit="false"/>
      <protection locked="true" hidden="false"/>
    </xf>
    <xf numFmtId="165" fontId="46" fillId="0" borderId="0" xfId="0" applyFont="true" applyBorder="false" applyAlignment="true" applyProtection="false">
      <alignment horizontal="left" vertical="top" textRotation="0" wrapText="false" indent="0" shrinkToFit="false"/>
      <protection locked="true" hidden="false"/>
    </xf>
    <xf numFmtId="165" fontId="46" fillId="0" borderId="0" xfId="0" applyFont="true" applyBorder="true" applyAlignment="true" applyProtection="false">
      <alignment horizontal="left" vertical="center" textRotation="0" wrapText="false" indent="0" shrinkToFit="false"/>
      <protection locked="true" hidden="false"/>
    </xf>
    <xf numFmtId="165" fontId="61" fillId="0" borderId="0" xfId="0" applyFont="true" applyBorder="false" applyAlignment="false" applyProtection="false">
      <alignment horizontal="general" vertical="bottom" textRotation="0" wrapText="false" indent="0" shrinkToFit="false"/>
      <protection locked="true" hidden="false"/>
    </xf>
    <xf numFmtId="165" fontId="61" fillId="0" borderId="0" xfId="0" applyFont="true" applyBorder="false" applyAlignment="true" applyProtection="false">
      <alignment horizontal="center" vertical="bottom" textRotation="0" wrapText="false" indent="0" shrinkToFit="false"/>
      <protection locked="true" hidden="false"/>
    </xf>
    <xf numFmtId="165" fontId="61" fillId="0" borderId="0" xfId="0" applyFont="true" applyBorder="false" applyAlignment="true" applyProtection="false">
      <alignment horizontal="left" vertical="center" textRotation="0" wrapText="false" indent="0" shrinkToFit="false"/>
      <protection locked="true" hidden="false"/>
    </xf>
    <xf numFmtId="165" fontId="61" fillId="0" borderId="0" xfId="0" applyFont="true" applyBorder="false" applyAlignment="true" applyProtection="false">
      <alignment horizontal="right" vertical="center" textRotation="0" wrapText="false" indent="0" shrinkToFit="false"/>
      <protection locked="true" hidden="false"/>
    </xf>
    <xf numFmtId="165" fontId="61" fillId="0" borderId="0" xfId="0" applyFont="true" applyBorder="false" applyAlignment="true" applyProtection="false">
      <alignment horizontal="center" vertical="center" textRotation="0" wrapText="false" indent="0" shrinkToFit="false"/>
      <protection locked="true" hidden="false"/>
    </xf>
    <xf numFmtId="165" fontId="61" fillId="0" borderId="1" xfId="0" applyFont="true" applyBorder="true" applyAlignment="true" applyProtection="false">
      <alignment horizontal="center" vertical="center" textRotation="0" wrapText="false" indent="0" shrinkToFit="false"/>
      <protection locked="true" hidden="false"/>
    </xf>
    <xf numFmtId="165" fontId="61" fillId="0" borderId="1" xfId="0" applyFont="true" applyBorder="true" applyAlignment="true" applyProtection="false">
      <alignment horizontal="left" vertical="center" textRotation="0" wrapText="false" indent="0" shrinkToFit="false"/>
      <protection locked="true" hidden="false"/>
    </xf>
    <xf numFmtId="165" fontId="61" fillId="0" borderId="53" xfId="0" applyFont="true" applyBorder="true" applyAlignment="true" applyProtection="false">
      <alignment horizontal="general" vertical="center" textRotation="0" wrapText="false" indent="0" shrinkToFit="false"/>
      <protection locked="true" hidden="false"/>
    </xf>
    <xf numFmtId="165" fontId="61" fillId="0" borderId="74" xfId="0" applyFont="true" applyBorder="true" applyAlignment="true" applyProtection="false">
      <alignment horizontal="general" vertical="center" textRotation="0" wrapText="false" indent="0" shrinkToFit="false"/>
      <protection locked="true" hidden="false"/>
    </xf>
    <xf numFmtId="165" fontId="61" fillId="0" borderId="70" xfId="0" applyFont="true" applyBorder="true" applyAlignment="true" applyProtection="false">
      <alignment horizontal="general" vertical="center" textRotation="0" wrapText="false" indent="0" shrinkToFit="false"/>
      <protection locked="true" hidden="false"/>
    </xf>
    <xf numFmtId="165" fontId="61" fillId="0" borderId="53" xfId="0" applyFont="true" applyBorder="true" applyAlignment="true" applyProtection="false">
      <alignment horizontal="center" vertical="center" textRotation="0" wrapText="false" indent="0" shrinkToFit="false"/>
      <protection locked="true" hidden="false"/>
    </xf>
    <xf numFmtId="165" fontId="61" fillId="0" borderId="3" xfId="0" applyFont="true" applyBorder="true" applyAlignment="true" applyProtection="false">
      <alignment horizontal="left" vertical="center" textRotation="0" wrapText="false" indent="0" shrinkToFit="false"/>
      <protection locked="true" hidden="false"/>
    </xf>
    <xf numFmtId="165" fontId="61" fillId="0" borderId="66" xfId="0" applyFont="true" applyBorder="true" applyAlignment="true" applyProtection="false">
      <alignment horizontal="left" vertical="center" textRotation="0" wrapText="false" indent="0" shrinkToFit="false"/>
      <protection locked="true" hidden="false"/>
    </xf>
    <xf numFmtId="165" fontId="61" fillId="0" borderId="5" xfId="0" applyFont="true" applyBorder="true" applyAlignment="true" applyProtection="false">
      <alignment horizontal="left" vertical="center" textRotation="0" wrapText="false" indent="0" shrinkToFit="false"/>
      <protection locked="true" hidden="false"/>
    </xf>
    <xf numFmtId="165" fontId="61" fillId="0" borderId="34" xfId="0" applyFont="true" applyBorder="true" applyAlignment="true" applyProtection="false">
      <alignment horizontal="left" vertical="center" textRotation="0" wrapText="true" indent="0" shrinkToFit="false"/>
      <protection locked="true" hidden="false"/>
    </xf>
    <xf numFmtId="165" fontId="61" fillId="0" borderId="0" xfId="0" applyFont="true" applyBorder="true" applyAlignment="true" applyProtection="false">
      <alignment horizontal="left" vertical="center" textRotation="0" wrapText="true" indent="0" shrinkToFit="false"/>
      <protection locked="true" hidden="false"/>
    </xf>
    <xf numFmtId="165" fontId="61" fillId="0" borderId="20" xfId="0" applyFont="true" applyBorder="true" applyAlignment="true" applyProtection="false">
      <alignment horizontal="left" vertical="center" textRotation="0" wrapText="false" indent="0" shrinkToFit="false"/>
      <protection locked="true" hidden="false"/>
    </xf>
    <xf numFmtId="165" fontId="61" fillId="0" borderId="40" xfId="0" applyFont="true" applyBorder="true" applyAlignment="true" applyProtection="false">
      <alignment horizontal="left" vertical="center" textRotation="0" wrapText="false" indent="0" shrinkToFit="false"/>
      <protection locked="true" hidden="false"/>
    </xf>
    <xf numFmtId="165" fontId="61" fillId="0" borderId="0" xfId="0" applyFont="true" applyBorder="false" applyAlignment="true" applyProtection="false">
      <alignment horizontal="general" vertical="center" textRotation="0" wrapText="false" indent="0" shrinkToFit="false"/>
      <protection locked="true" hidden="false"/>
    </xf>
    <xf numFmtId="165" fontId="62" fillId="0" borderId="1" xfId="0" applyFont="true" applyBorder="true" applyAlignment="true" applyProtection="false">
      <alignment horizontal="center" vertical="center" textRotation="0" wrapText="false" indent="0" shrinkToFit="false"/>
      <protection locked="true" hidden="false"/>
    </xf>
    <xf numFmtId="165" fontId="62" fillId="0" borderId="1" xfId="0" applyFont="true" applyBorder="true" applyAlignment="true" applyProtection="false">
      <alignment horizontal="left" vertical="center" textRotation="0" wrapText="true" indent="1" shrinkToFit="false"/>
      <protection locked="true" hidden="false"/>
    </xf>
    <xf numFmtId="165" fontId="61" fillId="0" borderId="70" xfId="0" applyFont="true" applyBorder="true" applyAlignment="true" applyProtection="false">
      <alignment horizontal="center" vertical="center" textRotation="0" wrapText="false" indent="0" shrinkToFit="false"/>
      <protection locked="true" hidden="false"/>
    </xf>
    <xf numFmtId="165" fontId="62" fillId="0" borderId="0" xfId="0" applyFont="true" applyBorder="true" applyAlignment="true" applyProtection="false">
      <alignment horizontal="left" vertical="center" textRotation="0" wrapText="true" indent="0" shrinkToFit="false"/>
      <protection locked="true" hidden="false"/>
    </xf>
    <xf numFmtId="165" fontId="61" fillId="0" borderId="20" xfId="0" applyFont="true" applyBorder="true" applyAlignment="true" applyProtection="false">
      <alignment horizontal="left" vertical="center" textRotation="0" wrapText="true" indent="0" shrinkToFit="false"/>
      <protection locked="true" hidden="false"/>
    </xf>
    <xf numFmtId="165" fontId="61" fillId="0" borderId="0" xfId="0" applyFont="true" applyBorder="false" applyAlignment="true" applyProtection="false">
      <alignment horizontal="left" vertical="center" textRotation="0" wrapText="true" indent="0" shrinkToFit="false"/>
      <protection locked="true" hidden="false"/>
    </xf>
    <xf numFmtId="165" fontId="61" fillId="0" borderId="40" xfId="0" applyFont="true" applyBorder="true" applyAlignment="true" applyProtection="false">
      <alignment horizontal="left" vertical="center" textRotation="0" wrapText="true" indent="0" shrinkToFit="false"/>
      <protection locked="true" hidden="false"/>
    </xf>
    <xf numFmtId="165" fontId="62" fillId="0" borderId="0" xfId="0" applyFont="true" applyBorder="false" applyAlignment="true" applyProtection="false">
      <alignment horizontal="left" vertical="center" textRotation="0" wrapText="true" indent="0" shrinkToFit="false"/>
      <protection locked="true" hidden="false"/>
    </xf>
    <xf numFmtId="165" fontId="62" fillId="0" borderId="20" xfId="0" applyFont="true" applyBorder="true" applyAlignment="true" applyProtection="false">
      <alignment horizontal="center" vertical="center" textRotation="0" wrapText="false" indent="0" shrinkToFit="false"/>
      <protection locked="true" hidden="false"/>
    </xf>
    <xf numFmtId="165" fontId="62" fillId="0" borderId="0" xfId="0" applyFont="true" applyBorder="false" applyAlignment="true" applyProtection="false">
      <alignment horizontal="center" vertical="center" textRotation="0" wrapText="false" indent="0" shrinkToFit="false"/>
      <protection locked="true" hidden="false"/>
    </xf>
    <xf numFmtId="165" fontId="62" fillId="0" borderId="40" xfId="0" applyFont="true" applyBorder="true" applyAlignment="true" applyProtection="false">
      <alignment horizontal="center" vertical="center" textRotation="0" wrapText="false" indent="0" shrinkToFit="false"/>
      <protection locked="true" hidden="false"/>
    </xf>
    <xf numFmtId="165" fontId="61" fillId="0" borderId="20" xfId="0" applyFont="true" applyBorder="true" applyAlignment="true" applyProtection="false">
      <alignment horizontal="center" vertical="center" textRotation="0" wrapText="true" indent="0" shrinkToFit="false"/>
      <protection locked="true" hidden="false"/>
    </xf>
    <xf numFmtId="165" fontId="61" fillId="0" borderId="0" xfId="0" applyFont="true" applyBorder="false" applyAlignment="true" applyProtection="false">
      <alignment horizontal="center" vertical="center" textRotation="0" wrapText="true" indent="0" shrinkToFit="false"/>
      <protection locked="true" hidden="false"/>
    </xf>
    <xf numFmtId="165" fontId="61" fillId="0" borderId="40" xfId="0" applyFont="true" applyBorder="true" applyAlignment="true" applyProtection="false">
      <alignment horizontal="center" vertical="center" textRotation="0" wrapText="true" indent="0" shrinkToFit="false"/>
      <protection locked="true" hidden="false"/>
    </xf>
    <xf numFmtId="165" fontId="62" fillId="0" borderId="0" xfId="0" applyFont="true" applyBorder="false" applyAlignment="true" applyProtection="false">
      <alignment horizontal="left" vertical="center" textRotation="0" wrapText="true" indent="1" shrinkToFit="false"/>
      <protection locked="true" hidden="false"/>
    </xf>
    <xf numFmtId="165" fontId="62" fillId="0" borderId="0" xfId="0" applyFont="true" applyBorder="false" applyAlignment="true" applyProtection="false">
      <alignment horizontal="left" vertical="center" textRotation="0" wrapText="false" indent="0" shrinkToFit="false"/>
      <protection locked="true" hidden="false"/>
    </xf>
    <xf numFmtId="165" fontId="62" fillId="0" borderId="74" xfId="0" applyFont="true" applyBorder="true" applyAlignment="true" applyProtection="false">
      <alignment horizontal="general" vertical="center" textRotation="0" wrapText="false" indent="0" shrinkToFit="false"/>
      <protection locked="true" hidden="false"/>
    </xf>
    <xf numFmtId="165" fontId="62" fillId="0" borderId="74" xfId="0" applyFont="true" applyBorder="true" applyAlignment="true" applyProtection="false">
      <alignment horizontal="general" vertical="center" textRotation="0" wrapText="true" indent="0" shrinkToFit="false"/>
      <protection locked="true" hidden="false"/>
    </xf>
    <xf numFmtId="165" fontId="62" fillId="0" borderId="74" xfId="0" applyFont="true" applyBorder="true" applyAlignment="true" applyProtection="false">
      <alignment horizontal="center" vertical="center" textRotation="0" wrapText="true" indent="0" shrinkToFit="false"/>
      <protection locked="true" hidden="false"/>
    </xf>
    <xf numFmtId="165" fontId="61" fillId="0" borderId="7" xfId="0" applyFont="true" applyBorder="true" applyAlignment="true" applyProtection="false">
      <alignment horizontal="left" vertical="center" textRotation="0" wrapText="false" indent="0" shrinkToFit="false"/>
      <protection locked="true" hidden="false"/>
    </xf>
    <xf numFmtId="165" fontId="61" fillId="0" borderId="58" xfId="0" applyFont="true" applyBorder="true" applyAlignment="true" applyProtection="false">
      <alignment horizontal="left" vertical="center" textRotation="0" wrapText="false" indent="0" shrinkToFit="false"/>
      <protection locked="true" hidden="false"/>
    </xf>
    <xf numFmtId="165" fontId="61" fillId="0" borderId="9" xfId="0" applyFont="true" applyBorder="true" applyAlignment="true" applyProtection="false">
      <alignment horizontal="left" vertical="center" textRotation="0" wrapText="false" indent="0" shrinkToFit="false"/>
      <protection locked="true" hidden="false"/>
    </xf>
    <xf numFmtId="165" fontId="61" fillId="0" borderId="0" xfId="0" applyFont="true" applyBorder="false" applyAlignment="true" applyProtection="false">
      <alignment horizontal="left" vertical="bottom" textRotation="0" wrapText="false" indent="0" shrinkToFit="false"/>
      <protection locked="true" hidden="false"/>
    </xf>
    <xf numFmtId="165" fontId="61" fillId="0" borderId="58" xfId="0" applyFont="true" applyBorder="true" applyAlignment="false" applyProtection="false">
      <alignment horizontal="general" vertical="bottom" textRotation="0" wrapText="false" indent="0" shrinkToFit="false"/>
      <protection locked="true" hidden="false"/>
    </xf>
    <xf numFmtId="165" fontId="61" fillId="0" borderId="66" xfId="0" applyFont="true" applyBorder="true" applyAlignment="false" applyProtection="false">
      <alignment horizontal="general" vertical="bottom" textRotation="0" wrapText="false" indent="0" shrinkToFit="false"/>
      <protection locked="true" hidden="false"/>
    </xf>
    <xf numFmtId="165" fontId="27" fillId="0" borderId="40" xfId="0" applyFont="true" applyBorder="true" applyAlignment="true" applyProtection="false">
      <alignment horizontal="center" vertical="center" textRotation="0" wrapText="true" indent="0" shrinkToFit="false"/>
      <protection locked="true" hidden="false"/>
    </xf>
    <xf numFmtId="165" fontId="27" fillId="0" borderId="58" xfId="0" applyFont="true" applyBorder="true" applyAlignment="true" applyProtection="false">
      <alignment horizontal="right" vertical="center" textRotation="0" wrapText="false" indent="0" shrinkToFit="false"/>
      <protection locked="true" hidden="false"/>
    </xf>
    <xf numFmtId="165" fontId="55" fillId="0" borderId="53" xfId="0" applyFont="true" applyBorder="true" applyAlignment="true" applyProtection="false">
      <alignment horizontal="center" vertical="center" textRotation="0" wrapText="false" indent="0" shrinkToFit="false"/>
      <protection locked="true" hidden="false"/>
    </xf>
    <xf numFmtId="165" fontId="55" fillId="0" borderId="70" xfId="0" applyFont="true" applyBorder="true" applyAlignment="true" applyProtection="false">
      <alignment horizontal="center" vertical="center" textRotation="0" wrapText="false" indent="0" shrinkToFit="false"/>
      <protection locked="true" hidden="false"/>
    </xf>
    <xf numFmtId="165" fontId="27" fillId="0" borderId="1" xfId="0" applyFont="true" applyBorder="true" applyAlignment="true" applyProtection="false">
      <alignment horizontal="general" vertical="top" textRotation="0" wrapText="true" indent="0" shrinkToFit="false"/>
      <protection locked="true" hidden="false"/>
    </xf>
    <xf numFmtId="165" fontId="27" fillId="0" borderId="0" xfId="0" applyFont="true" applyBorder="true" applyAlignment="true" applyProtection="false">
      <alignment horizontal="general" vertical="top" textRotation="0" wrapText="true" indent="0" shrinkToFit="false"/>
      <protection locked="true" hidden="false"/>
    </xf>
    <xf numFmtId="176" fontId="27" fillId="0" borderId="53" xfId="0" applyFont="true" applyBorder="true" applyAlignment="true" applyProtection="false">
      <alignment horizontal="center" vertical="center" textRotation="0" wrapText="false" indent="0" shrinkToFit="false"/>
      <protection locked="true" hidden="false"/>
    </xf>
    <xf numFmtId="165" fontId="45" fillId="0" borderId="20" xfId="0" applyFont="true" applyBorder="true" applyAlignment="true" applyProtection="false">
      <alignment horizontal="general" vertical="center" textRotation="0" wrapText="false" indent="0" shrinkToFit="false"/>
      <protection locked="true" hidden="false"/>
    </xf>
    <xf numFmtId="165" fontId="45" fillId="0" borderId="7" xfId="0" applyFont="true" applyBorder="true" applyAlignment="true" applyProtection="false">
      <alignment horizontal="general" vertical="center" textRotation="0" wrapText="false" indent="0" shrinkToFit="false"/>
      <protection locked="true" hidden="false"/>
    </xf>
    <xf numFmtId="165" fontId="45" fillId="0" borderId="0" xfId="0" applyFont="true" applyBorder="false" applyAlignment="true" applyProtection="false">
      <alignment horizontal="left" vertical="center" textRotation="0" wrapText="false" indent="0" shrinkToFit="false"/>
      <protection locked="true" hidden="false"/>
    </xf>
    <xf numFmtId="165" fontId="37" fillId="0" borderId="0" xfId="0" applyFont="true" applyBorder="false" applyAlignment="true" applyProtection="false">
      <alignment horizontal="left" vertical="center" textRotation="0" wrapText="false" indent="0" shrinkToFit="false"/>
      <protection locked="true" hidden="false"/>
    </xf>
    <xf numFmtId="165" fontId="27" fillId="0" borderId="1" xfId="0" applyFont="true" applyBorder="true" applyAlignment="true" applyProtection="false">
      <alignment horizontal="left" vertical="bottom" textRotation="0" wrapText="false" indent="0" shrinkToFit="false"/>
      <protection locked="true" hidden="false"/>
    </xf>
    <xf numFmtId="165" fontId="27" fillId="0" borderId="40" xfId="0" applyFont="true" applyBorder="true" applyAlignment="true" applyProtection="false">
      <alignment horizontal="left" vertical="top" textRotation="0" wrapText="true" indent="0" shrinkToFit="false"/>
      <protection locked="true" hidden="false"/>
    </xf>
    <xf numFmtId="165" fontId="27" fillId="0" borderId="70" xfId="0" applyFont="true" applyBorder="true" applyAlignment="true" applyProtection="false">
      <alignment horizontal="left" vertical="center" textRotation="0" wrapText="true" indent="0" shrinkToFit="false"/>
      <protection locked="true" hidden="false"/>
    </xf>
    <xf numFmtId="165" fontId="0" fillId="0" borderId="0" xfId="0" applyFont="false" applyBorder="false" applyAlignment="true" applyProtection="false">
      <alignment horizontal="center" vertical="bottom" textRotation="0" wrapText="false" indent="0" shrinkToFit="false"/>
      <protection locked="true" hidden="false"/>
    </xf>
    <xf numFmtId="165" fontId="63" fillId="0" borderId="0" xfId="0" applyFont="true" applyBorder="false" applyAlignment="true" applyProtection="false">
      <alignment horizontal="general" vertical="center" textRotation="0" wrapText="false" indent="0" shrinkToFit="false"/>
      <protection locked="true" hidden="false"/>
    </xf>
    <xf numFmtId="165" fontId="41" fillId="0" borderId="0" xfId="0" applyFont="true" applyBorder="false" applyAlignment="true" applyProtection="false">
      <alignment horizontal="general" vertical="center" textRotation="0" wrapText="false" indent="0" shrinkToFit="false"/>
      <protection locked="true" hidden="false"/>
    </xf>
    <xf numFmtId="165" fontId="0" fillId="0" borderId="0" xfId="65" applyFont="true" applyBorder="false" applyAlignment="true" applyProtection="false">
      <alignment horizontal="general" vertical="center" textRotation="0" wrapText="false" indent="0" shrinkToFit="false"/>
      <protection locked="true" hidden="false"/>
    </xf>
    <xf numFmtId="165" fontId="19" fillId="0" borderId="0" xfId="65" applyFont="true" applyBorder="false" applyAlignment="true" applyProtection="false">
      <alignment horizontal="right" vertical="center" textRotation="0" wrapText="false" indent="0" shrinkToFit="false"/>
      <protection locked="true" hidden="false"/>
    </xf>
    <xf numFmtId="165" fontId="6" fillId="0" borderId="0" xfId="65" applyFont="true" applyBorder="true" applyAlignment="true" applyProtection="false">
      <alignment horizontal="center" vertical="center" textRotation="0" wrapText="false" indent="0" shrinkToFit="false"/>
      <protection locked="true" hidden="false"/>
    </xf>
    <xf numFmtId="165" fontId="0" fillId="0" borderId="1" xfId="65" applyFont="true" applyBorder="true" applyAlignment="true" applyProtection="false">
      <alignment horizontal="center" vertical="center" textRotation="0" wrapText="false" indent="0" shrinkToFit="false"/>
      <protection locked="true" hidden="false"/>
    </xf>
    <xf numFmtId="165" fontId="0" fillId="0" borderId="6" xfId="65" applyFont="true" applyBorder="true" applyAlignment="true" applyProtection="false">
      <alignment horizontal="center" vertical="center" textRotation="0" wrapText="false" indent="0" shrinkToFit="false"/>
      <protection locked="true" hidden="false"/>
    </xf>
    <xf numFmtId="165" fontId="0" fillId="0" borderId="7" xfId="65" applyFont="true" applyBorder="true" applyAlignment="true" applyProtection="false">
      <alignment horizontal="right" vertical="center" textRotation="0" wrapText="false" indent="0" shrinkToFit="false"/>
      <protection locked="true" hidden="false"/>
    </xf>
    <xf numFmtId="165" fontId="0" fillId="0" borderId="58" xfId="65" applyFont="true" applyBorder="true" applyAlignment="true" applyProtection="false">
      <alignment horizontal="general" vertical="center" textRotation="0" wrapText="false" indent="0" shrinkToFit="false"/>
      <protection locked="true" hidden="false"/>
    </xf>
    <xf numFmtId="165" fontId="0" fillId="0" borderId="58" xfId="65" applyFont="true" applyBorder="true" applyAlignment="true" applyProtection="false">
      <alignment horizontal="right" vertical="center" textRotation="0" wrapText="false" indent="0" shrinkToFit="false"/>
      <protection locked="true" hidden="false"/>
    </xf>
    <xf numFmtId="165" fontId="0" fillId="0" borderId="9" xfId="65" applyFont="true" applyBorder="true" applyAlignment="true" applyProtection="false">
      <alignment horizontal="general" vertical="center" textRotation="0" wrapText="false" indent="0" shrinkToFit="false"/>
      <protection locked="true" hidden="false"/>
    </xf>
    <xf numFmtId="165" fontId="0" fillId="0" borderId="3" xfId="65" applyFont="true" applyBorder="true" applyAlignment="true" applyProtection="false">
      <alignment horizontal="general" vertical="center" textRotation="0" wrapText="false" indent="0" shrinkToFit="false"/>
      <protection locked="true" hidden="false"/>
    </xf>
    <xf numFmtId="165" fontId="0" fillId="0" borderId="66" xfId="65" applyFont="true" applyBorder="true" applyAlignment="true" applyProtection="false">
      <alignment horizontal="general" vertical="center" textRotation="0" wrapText="false" indent="0" shrinkToFit="false"/>
      <protection locked="true" hidden="false"/>
    </xf>
    <xf numFmtId="165" fontId="0" fillId="0" borderId="5" xfId="65" applyFont="true" applyBorder="true" applyAlignment="true" applyProtection="false">
      <alignment horizontal="general" vertical="center" textRotation="0" wrapText="false" indent="0" shrinkToFit="false"/>
      <protection locked="true" hidden="false"/>
    </xf>
    <xf numFmtId="165" fontId="0" fillId="0" borderId="20" xfId="65" applyFont="true" applyBorder="true" applyAlignment="true" applyProtection="false">
      <alignment horizontal="right" vertical="center" textRotation="0" wrapText="false" indent="0" shrinkToFit="false"/>
      <protection locked="true" hidden="false"/>
    </xf>
    <xf numFmtId="165" fontId="0" fillId="0" borderId="0" xfId="65" applyFont="true" applyBorder="true" applyAlignment="true" applyProtection="false">
      <alignment horizontal="left" vertical="center" textRotation="0" wrapText="false" indent="0" shrinkToFit="false"/>
      <protection locked="true" hidden="false"/>
    </xf>
    <xf numFmtId="165" fontId="0" fillId="0" borderId="40" xfId="65" applyFont="true" applyBorder="true" applyAlignment="true" applyProtection="false">
      <alignment horizontal="general" vertical="center" textRotation="0" wrapText="false" indent="0" shrinkToFit="false"/>
      <protection locked="true" hidden="false"/>
    </xf>
    <xf numFmtId="165" fontId="0" fillId="0" borderId="20" xfId="65" applyFont="true" applyBorder="true" applyAlignment="true" applyProtection="false">
      <alignment horizontal="general" vertical="center" textRotation="0" wrapText="false" indent="0" shrinkToFit="false"/>
      <protection locked="true" hidden="false"/>
    </xf>
    <xf numFmtId="165" fontId="0" fillId="0" borderId="2" xfId="65" applyFont="true" applyBorder="true" applyAlignment="true" applyProtection="false">
      <alignment horizontal="general" vertical="center" textRotation="0" wrapText="false" indent="0" shrinkToFit="false"/>
      <protection locked="true" hidden="false"/>
    </xf>
    <xf numFmtId="165" fontId="19" fillId="0" borderId="1" xfId="65" applyFont="true" applyBorder="true" applyAlignment="true" applyProtection="false">
      <alignment horizontal="center" vertical="center" textRotation="0" wrapText="false" indent="0" shrinkToFit="false"/>
      <protection locked="true" hidden="false"/>
    </xf>
    <xf numFmtId="165" fontId="19" fillId="0" borderId="122" xfId="65" applyFont="true" applyBorder="true" applyAlignment="true" applyProtection="false">
      <alignment horizontal="center" vertical="center" textRotation="0" wrapText="true" indent="0" shrinkToFit="true"/>
      <protection locked="true" hidden="false"/>
    </xf>
    <xf numFmtId="165" fontId="0" fillId="0" borderId="2" xfId="65" applyFont="true" applyBorder="true" applyAlignment="true" applyProtection="false">
      <alignment horizontal="center" vertical="center" textRotation="0" wrapText="false" indent="0" shrinkToFit="false"/>
      <protection locked="true" hidden="false"/>
    </xf>
    <xf numFmtId="165" fontId="19" fillId="0" borderId="53" xfId="65" applyFont="true" applyBorder="true" applyAlignment="true" applyProtection="false">
      <alignment horizontal="general" vertical="center" textRotation="0" wrapText="false" indent="0" shrinkToFit="false"/>
      <protection locked="true" hidden="false"/>
    </xf>
    <xf numFmtId="165" fontId="19" fillId="0" borderId="70" xfId="65" applyFont="true" applyBorder="true" applyAlignment="true" applyProtection="false">
      <alignment horizontal="general" vertical="center" textRotation="0" wrapText="false" indent="0" shrinkToFit="false"/>
      <protection locked="true" hidden="false"/>
    </xf>
    <xf numFmtId="165" fontId="0" fillId="0" borderId="1" xfId="65" applyFont="true" applyBorder="true" applyAlignment="true" applyProtection="false">
      <alignment horizontal="general" vertical="center" textRotation="0" wrapText="false" indent="0" shrinkToFit="false"/>
      <protection locked="true" hidden="false"/>
    </xf>
    <xf numFmtId="178" fontId="0" fillId="0" borderId="123" xfId="65" applyFont="true" applyBorder="true" applyAlignment="true" applyProtection="false">
      <alignment horizontal="center" vertical="center" textRotation="0" wrapText="false" indent="0" shrinkToFit="false"/>
      <protection locked="true" hidden="false"/>
    </xf>
    <xf numFmtId="165" fontId="0" fillId="0" borderId="0" xfId="65" applyFont="true" applyBorder="false" applyAlignment="true" applyProtection="false">
      <alignment horizontal="general" vertical="bottom" textRotation="0" wrapText="false" indent="0" shrinkToFit="false"/>
      <protection locked="true" hidden="false"/>
    </xf>
    <xf numFmtId="165" fontId="7" fillId="0" borderId="1" xfId="65" applyFont="true" applyBorder="true" applyAlignment="true" applyProtection="false">
      <alignment horizontal="left" vertical="center" textRotation="0" wrapText="true" indent="0" shrinkToFit="false"/>
      <protection locked="true" hidden="false"/>
    </xf>
    <xf numFmtId="165" fontId="0" fillId="0" borderId="123" xfId="65" applyFont="true" applyBorder="true" applyAlignment="true" applyProtection="false">
      <alignment horizontal="center" vertical="center" textRotation="0" wrapText="false" indent="0" shrinkToFit="false"/>
      <protection locked="true" hidden="false"/>
    </xf>
    <xf numFmtId="165" fontId="0" fillId="0" borderId="121" xfId="65" applyFont="true" applyBorder="true" applyAlignment="true" applyProtection="false">
      <alignment horizontal="general" vertical="center" textRotation="0" wrapText="false" indent="0" shrinkToFit="false"/>
      <protection locked="true" hidden="false"/>
    </xf>
    <xf numFmtId="165" fontId="0" fillId="0" borderId="0" xfId="65" applyFont="true" applyBorder="false" applyAlignment="true" applyProtection="false">
      <alignment horizontal="center" vertical="center" textRotation="0" wrapText="false" indent="0" shrinkToFit="false"/>
      <protection locked="true" hidden="false"/>
    </xf>
    <xf numFmtId="165" fontId="0" fillId="0" borderId="0" xfId="65" applyFont="true" applyBorder="true" applyAlignment="true" applyProtection="false">
      <alignment horizontal="center" vertical="center" textRotation="0" wrapText="true" indent="0" shrinkToFit="false"/>
      <protection locked="true" hidden="false"/>
    </xf>
    <xf numFmtId="165" fontId="0" fillId="0" borderId="0" xfId="65" applyFont="true" applyBorder="false" applyAlignment="true" applyProtection="false">
      <alignment horizontal="center" vertical="center" textRotation="0" wrapText="true" indent="0" shrinkToFit="false"/>
      <protection locked="true" hidden="false"/>
    </xf>
    <xf numFmtId="165" fontId="19" fillId="0" borderId="70" xfId="65" applyFont="true" applyBorder="true" applyAlignment="true" applyProtection="false">
      <alignment horizontal="left" vertical="center" textRotation="0" wrapText="true" indent="0" shrinkToFit="false"/>
      <protection locked="true" hidden="false"/>
    </xf>
    <xf numFmtId="165" fontId="0" fillId="0" borderId="0" xfId="65" applyFont="true" applyBorder="false" applyAlignment="true" applyProtection="false">
      <alignment horizontal="general" vertical="center" textRotation="0" wrapText="true" indent="0" shrinkToFit="false"/>
      <protection locked="true" hidden="false"/>
    </xf>
    <xf numFmtId="165" fontId="19" fillId="0" borderId="0" xfId="65" applyFont="true" applyBorder="false" applyAlignment="true" applyProtection="false">
      <alignment horizontal="left" vertical="center" textRotation="0" wrapText="true" indent="0" shrinkToFit="false"/>
      <protection locked="true" hidden="false"/>
    </xf>
    <xf numFmtId="165" fontId="0" fillId="0" borderId="124" xfId="65" applyFont="true" applyBorder="true" applyAlignment="true" applyProtection="false">
      <alignment horizontal="general" vertical="center" textRotation="0" wrapText="false" indent="0" shrinkToFit="false"/>
      <protection locked="true" hidden="false"/>
    </xf>
    <xf numFmtId="165" fontId="0" fillId="0" borderId="7" xfId="65" applyFont="true" applyBorder="true" applyAlignment="true" applyProtection="false">
      <alignment horizontal="general" vertical="center" textRotation="0" wrapText="false" indent="0" shrinkToFit="false"/>
      <protection locked="true" hidden="false"/>
    </xf>
    <xf numFmtId="165" fontId="0" fillId="0" borderId="58" xfId="65" applyFont="true" applyBorder="true" applyAlignment="true" applyProtection="false">
      <alignment horizontal="center" vertical="center" textRotation="0" wrapText="false" indent="0" shrinkToFit="false"/>
      <protection locked="true" hidden="false"/>
    </xf>
    <xf numFmtId="165" fontId="0" fillId="0" borderId="58" xfId="65" applyFont="true" applyBorder="true" applyAlignment="true" applyProtection="false">
      <alignment horizontal="center" vertical="center" textRotation="0" wrapText="true" indent="0" shrinkToFit="false"/>
      <protection locked="true" hidden="false"/>
    </xf>
    <xf numFmtId="165" fontId="0" fillId="0" borderId="66" xfId="65" applyFont="true" applyBorder="true" applyAlignment="true" applyProtection="false">
      <alignment horizontal="center" vertical="center" textRotation="0" wrapText="false" indent="0" shrinkToFit="false"/>
      <protection locked="true" hidden="false"/>
    </xf>
    <xf numFmtId="165" fontId="0" fillId="0" borderId="66" xfId="65" applyFont="true" applyBorder="true" applyAlignment="true" applyProtection="false">
      <alignment horizontal="center" vertical="center" textRotation="0" wrapText="true" indent="0" shrinkToFit="false"/>
      <protection locked="true" hidden="false"/>
    </xf>
    <xf numFmtId="165" fontId="0" fillId="0" borderId="40" xfId="65" applyFont="true" applyBorder="true" applyAlignment="true" applyProtection="false">
      <alignment horizontal="general" vertical="center" textRotation="0" wrapText="false" indent="0" shrinkToFit="true"/>
      <protection locked="true" hidden="false"/>
    </xf>
    <xf numFmtId="165" fontId="19" fillId="0" borderId="1" xfId="65" applyFont="true" applyBorder="true" applyAlignment="true" applyProtection="false">
      <alignment horizontal="center" vertical="center" textRotation="0" wrapText="true" indent="0" shrinkToFit="false"/>
      <protection locked="true" hidden="false"/>
    </xf>
    <xf numFmtId="165" fontId="0" fillId="0" borderId="1" xfId="65" applyFont="true" applyBorder="true" applyAlignment="true" applyProtection="false">
      <alignment horizontal="center" vertical="center" textRotation="0" wrapText="true" indent="0" shrinkToFit="false"/>
      <protection locked="true" hidden="false"/>
    </xf>
    <xf numFmtId="165" fontId="0" fillId="0" borderId="125" xfId="65" applyFont="true" applyBorder="true" applyAlignment="true" applyProtection="false">
      <alignment horizontal="general" vertical="center" textRotation="0" wrapText="false" indent="0" shrinkToFit="false"/>
      <protection locked="true" hidden="false"/>
    </xf>
    <xf numFmtId="165" fontId="0" fillId="0" borderId="126" xfId="65" applyFont="true" applyBorder="true" applyAlignment="true" applyProtection="false">
      <alignment horizontal="general" vertical="center" textRotation="0" wrapText="false" indent="0" shrinkToFit="false"/>
      <protection locked="true" hidden="false"/>
    </xf>
    <xf numFmtId="165" fontId="0" fillId="0" borderId="127" xfId="65" applyFont="true" applyBorder="true" applyAlignment="true" applyProtection="false">
      <alignment horizontal="center" vertical="center" textRotation="0" wrapText="false" indent="0" shrinkToFit="false"/>
      <protection locked="true" hidden="false"/>
    </xf>
    <xf numFmtId="165" fontId="0" fillId="0" borderId="125" xfId="65" applyFont="true" applyBorder="true" applyAlignment="true" applyProtection="false">
      <alignment horizontal="center" vertical="center" textRotation="0" wrapText="false" indent="0" shrinkToFit="false"/>
      <protection locked="true" hidden="false"/>
    </xf>
    <xf numFmtId="165" fontId="0" fillId="0" borderId="126" xfId="65" applyFont="true" applyBorder="true" applyAlignment="true" applyProtection="false">
      <alignment horizontal="center" vertical="center" textRotation="0" wrapText="false" indent="0" shrinkToFit="false"/>
      <protection locked="true" hidden="false"/>
    </xf>
    <xf numFmtId="179" fontId="0" fillId="0" borderId="53" xfId="65" applyFont="true" applyBorder="true" applyAlignment="true" applyProtection="false">
      <alignment horizontal="center" vertical="center" textRotation="0" wrapText="false" indent="0" shrinkToFit="false"/>
      <protection locked="true" hidden="false"/>
    </xf>
    <xf numFmtId="165" fontId="0" fillId="0" borderId="128" xfId="65" applyFont="true" applyBorder="true" applyAlignment="true" applyProtection="false">
      <alignment horizontal="general" vertical="center" textRotation="0" wrapText="false" indent="0" shrinkToFit="false"/>
      <protection locked="true" hidden="false"/>
    </xf>
    <xf numFmtId="165" fontId="0" fillId="0" borderId="129" xfId="65" applyFont="true" applyBorder="true" applyAlignment="true" applyProtection="false">
      <alignment horizontal="general" vertical="center" textRotation="0" wrapText="false" indent="0" shrinkToFit="false"/>
      <protection locked="true" hidden="false"/>
    </xf>
    <xf numFmtId="165" fontId="0" fillId="0" borderId="130" xfId="65" applyFont="true" applyBorder="true" applyAlignment="true" applyProtection="false">
      <alignment horizontal="center" vertical="center" textRotation="0" wrapText="false" indent="0" shrinkToFit="false"/>
      <protection locked="true" hidden="false"/>
    </xf>
    <xf numFmtId="165" fontId="0" fillId="0" borderId="128" xfId="65" applyFont="true" applyBorder="true" applyAlignment="true" applyProtection="false">
      <alignment horizontal="center" vertical="center" textRotation="0" wrapText="false" indent="0" shrinkToFit="false"/>
      <protection locked="true" hidden="false"/>
    </xf>
    <xf numFmtId="165" fontId="0" fillId="0" borderId="129" xfId="65" applyFont="true" applyBorder="true" applyAlignment="true" applyProtection="false">
      <alignment horizontal="center" vertical="center" textRotation="0" wrapText="false" indent="0" shrinkToFit="false"/>
      <protection locked="true" hidden="false"/>
    </xf>
    <xf numFmtId="165" fontId="0" fillId="0" borderId="7" xfId="65" applyFont="true" applyBorder="true" applyAlignment="true" applyProtection="false">
      <alignment horizontal="center" vertical="center" textRotation="0" wrapText="false" indent="0" shrinkToFit="false"/>
      <protection locked="true" hidden="false"/>
    </xf>
    <xf numFmtId="165" fontId="0" fillId="0" borderId="9" xfId="65" applyFont="true" applyBorder="true" applyAlignment="true" applyProtection="false">
      <alignment horizontal="center" vertical="center" textRotation="0" wrapText="false" indent="0" shrinkToFit="false"/>
      <protection locked="true" hidden="false"/>
    </xf>
    <xf numFmtId="165" fontId="11" fillId="0" borderId="20" xfId="65" applyFont="true" applyBorder="true" applyAlignment="true" applyProtection="false">
      <alignment horizontal="general" vertical="center" textRotation="0" wrapText="false" indent="0" shrinkToFit="false"/>
      <protection locked="true" hidden="false"/>
    </xf>
    <xf numFmtId="165" fontId="11" fillId="0" borderId="0" xfId="65" applyFont="true" applyBorder="false" applyAlignment="true" applyProtection="false">
      <alignment horizontal="general" vertical="center" textRotation="0" wrapText="false" indent="0" shrinkToFit="false"/>
      <protection locked="true" hidden="false"/>
    </xf>
    <xf numFmtId="165" fontId="64" fillId="0" borderId="0" xfId="65" applyFont="true" applyBorder="false" applyAlignment="true" applyProtection="false">
      <alignment horizontal="general" vertical="center" textRotation="0" wrapText="false" indent="0" shrinkToFit="false"/>
      <protection locked="true" hidden="false"/>
    </xf>
    <xf numFmtId="165" fontId="64" fillId="0" borderId="40" xfId="65" applyFont="true" applyBorder="true" applyAlignment="true" applyProtection="false">
      <alignment horizontal="general" vertical="center" textRotation="0" wrapText="false" indent="0" shrinkToFit="false"/>
      <protection locked="true" hidden="false"/>
    </xf>
    <xf numFmtId="165" fontId="11" fillId="0" borderId="20" xfId="65" applyFont="true" applyBorder="true" applyAlignment="true" applyProtection="false">
      <alignment horizontal="right" vertical="center" textRotation="0" wrapText="false" indent="0" shrinkToFit="false"/>
      <protection locked="true" hidden="false"/>
    </xf>
    <xf numFmtId="165" fontId="11" fillId="0" borderId="0" xfId="65" applyFont="true" applyBorder="true" applyAlignment="true" applyProtection="false">
      <alignment horizontal="left" vertical="center" textRotation="0" wrapText="true" indent="0" shrinkToFit="false"/>
      <protection locked="true" hidden="false"/>
    </xf>
    <xf numFmtId="165" fontId="0" fillId="0" borderId="53" xfId="65" applyFont="true" applyBorder="true" applyAlignment="true" applyProtection="false">
      <alignment horizontal="center" vertical="center" textRotation="0" wrapText="false" indent="0" shrinkToFit="false"/>
      <protection locked="true" hidden="false"/>
    </xf>
    <xf numFmtId="165" fontId="0" fillId="0" borderId="70" xfId="65" applyFont="true" applyBorder="true" applyAlignment="true" applyProtection="false">
      <alignment horizontal="center" vertical="center" textRotation="0" wrapText="false" indent="0" shrinkToFit="false"/>
      <protection locked="true" hidden="false"/>
    </xf>
    <xf numFmtId="165" fontId="0" fillId="0" borderId="20" xfId="65" applyFont="true" applyBorder="true" applyAlignment="true" applyProtection="false">
      <alignment horizontal="center" vertical="center" textRotation="0" wrapText="false" indent="0" shrinkToFit="false"/>
      <protection locked="true" hidden="false"/>
    </xf>
    <xf numFmtId="165" fontId="0" fillId="0" borderId="0" xfId="65" applyFont="true" applyBorder="true" applyAlignment="true" applyProtection="false">
      <alignment horizontal="center" vertical="center" textRotation="0" wrapText="false" indent="0" shrinkToFit="false"/>
      <protection locked="true" hidden="false"/>
    </xf>
    <xf numFmtId="165" fontId="0" fillId="0" borderId="0" xfId="65" applyFont="true" applyBorder="true" applyAlignment="true" applyProtection="false">
      <alignment horizontal="general" vertical="center" textRotation="0" wrapText="false" indent="0" shrinkToFit="false"/>
      <protection locked="true" hidden="false"/>
    </xf>
    <xf numFmtId="165" fontId="0" fillId="0" borderId="0" xfId="67" applyFont="true" applyBorder="false" applyAlignment="true" applyProtection="false">
      <alignment horizontal="general" vertical="center" textRotation="0" wrapText="false" indent="0" shrinkToFit="false"/>
      <protection locked="true" hidden="false"/>
    </xf>
    <xf numFmtId="165" fontId="19" fillId="0" borderId="0" xfId="67" applyFont="true" applyBorder="false" applyAlignment="true" applyProtection="false">
      <alignment horizontal="right" vertical="center" textRotation="0" wrapText="false" indent="0" shrinkToFit="false"/>
      <protection locked="true" hidden="false"/>
    </xf>
    <xf numFmtId="165" fontId="0" fillId="0" borderId="0" xfId="67" applyFont="true" applyBorder="true" applyAlignment="true" applyProtection="false">
      <alignment horizontal="center" vertical="center" textRotation="0" wrapText="false" indent="0" shrinkToFit="false"/>
      <protection locked="true" hidden="false"/>
    </xf>
    <xf numFmtId="165" fontId="19" fillId="0" borderId="1" xfId="67" applyFont="true" applyBorder="true" applyAlignment="true" applyProtection="false">
      <alignment horizontal="center" vertical="center" textRotation="0" wrapText="false" indent="0" shrinkToFit="false"/>
      <protection locked="true" hidden="false"/>
    </xf>
    <xf numFmtId="165" fontId="0" fillId="0" borderId="1" xfId="67" applyFont="true" applyBorder="true" applyAlignment="true" applyProtection="false">
      <alignment horizontal="center" vertical="center" textRotation="0" wrapText="false" indent="0" shrinkToFit="false"/>
      <protection locked="true" hidden="false"/>
    </xf>
    <xf numFmtId="165" fontId="19" fillId="0" borderId="53" xfId="67" applyFont="true" applyBorder="true" applyAlignment="true" applyProtection="false">
      <alignment horizontal="center" vertical="center" textRotation="0" wrapText="false" indent="0" shrinkToFit="false"/>
      <protection locked="true" hidden="false"/>
    </xf>
    <xf numFmtId="165" fontId="19" fillId="0" borderId="3" xfId="67" applyFont="true" applyBorder="true" applyAlignment="true" applyProtection="false">
      <alignment horizontal="right" vertical="center" textRotation="0" wrapText="false" indent="0" shrinkToFit="false"/>
      <protection locked="true" hidden="false"/>
    </xf>
    <xf numFmtId="165" fontId="19" fillId="0" borderId="66" xfId="67" applyFont="true" applyBorder="true" applyAlignment="true" applyProtection="false">
      <alignment horizontal="general" vertical="center" textRotation="0" wrapText="false" indent="0" shrinkToFit="false"/>
      <protection locked="true" hidden="false"/>
    </xf>
    <xf numFmtId="165" fontId="19" fillId="0" borderId="66" xfId="67" applyFont="true" applyBorder="true" applyAlignment="true" applyProtection="false">
      <alignment horizontal="right" vertical="center" textRotation="0" wrapText="false" indent="0" shrinkToFit="false"/>
      <protection locked="true" hidden="false"/>
    </xf>
    <xf numFmtId="165" fontId="19" fillId="0" borderId="5" xfId="67" applyFont="true" applyBorder="true" applyAlignment="true" applyProtection="false">
      <alignment horizontal="general" vertical="center" textRotation="0" wrapText="false" indent="0" shrinkToFit="false"/>
      <protection locked="true" hidden="false"/>
    </xf>
    <xf numFmtId="165" fontId="19" fillId="0" borderId="7" xfId="67" applyFont="true" applyBorder="true" applyAlignment="true" applyProtection="false">
      <alignment horizontal="right" vertical="center" textRotation="0" wrapText="false" indent="0" shrinkToFit="false"/>
      <protection locked="true" hidden="false"/>
    </xf>
    <xf numFmtId="165" fontId="19" fillId="0" borderId="58" xfId="67" applyFont="true" applyBorder="true" applyAlignment="true" applyProtection="false">
      <alignment horizontal="general" vertical="center" textRotation="0" wrapText="false" indent="0" shrinkToFit="false"/>
      <protection locked="true" hidden="false"/>
    </xf>
    <xf numFmtId="165" fontId="19" fillId="0" borderId="58" xfId="67" applyFont="true" applyBorder="true" applyAlignment="true" applyProtection="false">
      <alignment horizontal="right" vertical="center" textRotation="0" wrapText="false" indent="0" shrinkToFit="false"/>
      <protection locked="true" hidden="false"/>
    </xf>
    <xf numFmtId="165" fontId="7" fillId="0" borderId="58" xfId="67" applyFont="true" applyBorder="true" applyAlignment="true" applyProtection="false">
      <alignment horizontal="general" vertical="center" textRotation="0" wrapText="false" indent="0" shrinkToFit="false"/>
      <protection locked="true" hidden="false"/>
    </xf>
    <xf numFmtId="165" fontId="20" fillId="0" borderId="58" xfId="67" applyFont="true" applyBorder="true" applyAlignment="true" applyProtection="false">
      <alignment horizontal="right" vertical="center" textRotation="0" wrapText="false" indent="0" shrinkToFit="false"/>
      <protection locked="true" hidden="false"/>
    </xf>
    <xf numFmtId="165" fontId="19" fillId="0" borderId="9" xfId="67" applyFont="true" applyBorder="true" applyAlignment="true" applyProtection="false">
      <alignment horizontal="general" vertical="center" textRotation="0" wrapText="false" indent="0" shrinkToFit="false"/>
      <protection locked="true" hidden="false"/>
    </xf>
    <xf numFmtId="165" fontId="19" fillId="0" borderId="53" xfId="67" applyFont="true" applyBorder="true" applyAlignment="true" applyProtection="false">
      <alignment horizontal="center" vertical="center" textRotation="0" wrapText="true" indent="0" shrinkToFit="false"/>
      <protection locked="true" hidden="false"/>
    </xf>
    <xf numFmtId="165" fontId="7" fillId="0" borderId="1" xfId="67" applyFont="true" applyBorder="true" applyAlignment="true" applyProtection="false">
      <alignment horizontal="center" vertical="center" textRotation="0" wrapText="true" indent="0" shrinkToFit="false"/>
      <protection locked="true" hidden="false"/>
    </xf>
    <xf numFmtId="165" fontId="0" fillId="0" borderId="66" xfId="67" applyFont="true" applyBorder="true" applyAlignment="true" applyProtection="false">
      <alignment horizontal="general" vertical="center" textRotation="0" wrapText="false" indent="0" shrinkToFit="false"/>
      <protection locked="true" hidden="false"/>
    </xf>
    <xf numFmtId="165" fontId="0" fillId="0" borderId="5" xfId="67" applyFont="true" applyBorder="true" applyAlignment="true" applyProtection="false">
      <alignment horizontal="general" vertical="center" textRotation="0" wrapText="false" indent="0" shrinkToFit="false"/>
      <protection locked="true" hidden="false"/>
    </xf>
    <xf numFmtId="165" fontId="13" fillId="0" borderId="1" xfId="67" applyFont="true" applyBorder="true" applyAlignment="true" applyProtection="false">
      <alignment horizontal="center" vertical="center" textRotation="0" wrapText="true" indent="0" shrinkToFit="false"/>
      <protection locked="true" hidden="false"/>
    </xf>
    <xf numFmtId="165" fontId="19" fillId="0" borderId="109" xfId="67" applyFont="true" applyBorder="true" applyAlignment="true" applyProtection="false">
      <alignment horizontal="center" vertical="center" textRotation="0" wrapText="false" indent="0" shrinkToFit="false"/>
      <protection locked="true" hidden="false"/>
    </xf>
    <xf numFmtId="165" fontId="7" fillId="0" borderId="110" xfId="67" applyFont="true" applyBorder="true" applyAlignment="true" applyProtection="false">
      <alignment horizontal="center" vertical="center" textRotation="0" wrapText="true" indent="0" shrinkToFit="false"/>
      <protection locked="true" hidden="false"/>
    </xf>
    <xf numFmtId="165" fontId="0" fillId="0" borderId="40" xfId="67" applyFont="true" applyBorder="true" applyAlignment="true" applyProtection="false">
      <alignment horizontal="general" vertical="center" textRotation="0" wrapText="false" indent="0" shrinkToFit="false"/>
      <protection locked="true" hidden="false"/>
    </xf>
    <xf numFmtId="165" fontId="0" fillId="0" borderId="109" xfId="67" applyFont="true" applyBorder="true" applyAlignment="true" applyProtection="false">
      <alignment horizontal="center" vertical="center" textRotation="0" wrapText="false" indent="0" shrinkToFit="false"/>
      <protection locked="true" hidden="false"/>
    </xf>
    <xf numFmtId="165" fontId="0" fillId="0" borderId="70" xfId="67" applyFont="true" applyBorder="true" applyAlignment="true" applyProtection="false">
      <alignment horizontal="center" vertical="center" textRotation="0" wrapText="false" indent="0" shrinkToFit="false"/>
      <protection locked="true" hidden="false"/>
    </xf>
    <xf numFmtId="165" fontId="0" fillId="0" borderId="58" xfId="67" applyFont="true" applyBorder="true" applyAlignment="true" applyProtection="false">
      <alignment horizontal="general" vertical="center" textRotation="0" wrapText="false" indent="0" shrinkToFit="false"/>
      <protection locked="true" hidden="false"/>
    </xf>
    <xf numFmtId="165" fontId="0" fillId="0" borderId="9" xfId="67" applyFont="true" applyBorder="true" applyAlignment="true" applyProtection="false">
      <alignment horizontal="general" vertical="center" textRotation="0" wrapText="false" indent="0" shrinkToFit="false"/>
      <protection locked="true" hidden="false"/>
    </xf>
    <xf numFmtId="165" fontId="19" fillId="0" borderId="0" xfId="67" applyFont="true" applyBorder="false" applyAlignment="true" applyProtection="false">
      <alignment horizontal="general" vertical="center" textRotation="0" wrapText="false" indent="0" shrinkToFit="false"/>
      <protection locked="true" hidden="false"/>
    </xf>
    <xf numFmtId="165" fontId="19" fillId="0" borderId="131" xfId="67" applyFont="true" applyBorder="true" applyAlignment="true" applyProtection="false">
      <alignment horizontal="general" vertical="center" textRotation="0" wrapText="false" indent="0" shrinkToFit="false"/>
      <protection locked="true" hidden="false"/>
    </xf>
    <xf numFmtId="165" fontId="7" fillId="0" borderId="70" xfId="67" applyFont="true" applyBorder="true" applyAlignment="true" applyProtection="false">
      <alignment horizontal="center" vertical="center" textRotation="0" wrapText="true" indent="0" shrinkToFit="false"/>
      <protection locked="true" hidden="false"/>
    </xf>
    <xf numFmtId="165" fontId="0" fillId="0" borderId="131" xfId="67" applyFont="true" applyBorder="true" applyAlignment="true" applyProtection="false">
      <alignment horizontal="general" vertical="center" textRotation="0" wrapText="false" indent="0" shrinkToFit="false"/>
      <protection locked="true" hidden="false"/>
    </xf>
    <xf numFmtId="165" fontId="0" fillId="0" borderId="53" xfId="67" applyFont="true" applyBorder="true" applyAlignment="true" applyProtection="false">
      <alignment horizontal="right" vertical="center" textRotation="0" wrapText="false" indent="0" shrinkToFit="false"/>
      <protection locked="true" hidden="false"/>
    </xf>
    <xf numFmtId="165" fontId="0" fillId="0" borderId="74" xfId="67" applyFont="true" applyBorder="true" applyAlignment="true" applyProtection="false">
      <alignment horizontal="general" vertical="center" textRotation="0" wrapText="false" indent="0" shrinkToFit="false"/>
      <protection locked="true" hidden="false"/>
    </xf>
    <xf numFmtId="165" fontId="0" fillId="0" borderId="74" xfId="67" applyFont="true" applyBorder="true" applyAlignment="true" applyProtection="false">
      <alignment horizontal="center" vertical="center" textRotation="0" wrapText="false" indent="0" shrinkToFit="false"/>
      <protection locked="true" hidden="false"/>
    </xf>
    <xf numFmtId="165" fontId="0" fillId="0" borderId="74" xfId="67" applyFont="true" applyBorder="true" applyAlignment="true" applyProtection="false">
      <alignment horizontal="right" vertical="center" textRotation="0" wrapText="false" indent="0" shrinkToFit="false"/>
      <protection locked="true" hidden="false"/>
    </xf>
    <xf numFmtId="165" fontId="0" fillId="0" borderId="70" xfId="67" applyFont="true" applyBorder="true" applyAlignment="true" applyProtection="false">
      <alignment horizontal="general" vertical="center" textRotation="0" wrapText="false" indent="0" shrinkToFit="false"/>
      <protection locked="true" hidden="false"/>
    </xf>
    <xf numFmtId="165" fontId="11" fillId="0" borderId="20" xfId="67" applyFont="true" applyBorder="true" applyAlignment="true" applyProtection="false">
      <alignment horizontal="left" vertical="center" textRotation="0" wrapText="true" indent="0" shrinkToFit="false"/>
      <protection locked="true" hidden="false"/>
    </xf>
    <xf numFmtId="165" fontId="19" fillId="0" borderId="1" xfId="67" applyFont="true" applyBorder="true" applyAlignment="true" applyProtection="false">
      <alignment horizontal="center" vertical="center" textRotation="0" wrapText="true" indent="0" shrinkToFit="false"/>
      <protection locked="true" hidden="false"/>
    </xf>
    <xf numFmtId="165" fontId="19" fillId="0" borderId="53" xfId="67" applyFont="true" applyBorder="true" applyAlignment="true" applyProtection="false">
      <alignment horizontal="right" vertical="center" textRotation="0" wrapText="false" indent="0" shrinkToFit="false"/>
      <protection locked="true" hidden="false"/>
    </xf>
    <xf numFmtId="165" fontId="19" fillId="0" borderId="74" xfId="67" applyFont="true" applyBorder="true" applyAlignment="true" applyProtection="false">
      <alignment horizontal="general" vertical="center" textRotation="0" wrapText="false" indent="0" shrinkToFit="false"/>
      <protection locked="true" hidden="false"/>
    </xf>
    <xf numFmtId="165" fontId="19" fillId="0" borderId="74" xfId="67" applyFont="true" applyBorder="true" applyAlignment="true" applyProtection="false">
      <alignment horizontal="center" vertical="center" textRotation="0" wrapText="false" indent="0" shrinkToFit="false"/>
      <protection locked="true" hidden="false"/>
    </xf>
    <xf numFmtId="165" fontId="19" fillId="0" borderId="74" xfId="67" applyFont="true" applyBorder="true" applyAlignment="true" applyProtection="false">
      <alignment horizontal="right" vertical="center" textRotation="0" wrapText="false" indent="0" shrinkToFit="false"/>
      <protection locked="true" hidden="false"/>
    </xf>
    <xf numFmtId="165" fontId="19" fillId="0" borderId="70" xfId="67" applyFont="true" applyBorder="true" applyAlignment="true" applyProtection="false">
      <alignment horizontal="general" vertical="center" textRotation="0" wrapText="false" indent="0" shrinkToFit="false"/>
      <protection locked="true" hidden="false"/>
    </xf>
    <xf numFmtId="165" fontId="19" fillId="0" borderId="0" xfId="67" applyFont="true" applyBorder="false" applyAlignment="true" applyProtection="false">
      <alignment horizontal="center" vertical="center" textRotation="0" wrapText="false" indent="0" shrinkToFit="false"/>
      <protection locked="true" hidden="false"/>
    </xf>
    <xf numFmtId="165" fontId="19" fillId="0" borderId="0" xfId="67" applyFont="true" applyBorder="false" applyAlignment="true" applyProtection="false">
      <alignment horizontal="left" vertical="center" textRotation="0" wrapText="false" indent="0" shrinkToFit="false"/>
      <protection locked="true" hidden="false"/>
    </xf>
    <xf numFmtId="165" fontId="19" fillId="0" borderId="20" xfId="67" applyFont="true" applyBorder="true" applyAlignment="true" applyProtection="false">
      <alignment horizontal="center" vertical="center" textRotation="0" wrapText="false" indent="0" shrinkToFit="false"/>
      <protection locked="true" hidden="false"/>
    </xf>
    <xf numFmtId="165" fontId="19" fillId="0" borderId="121" xfId="67" applyFont="true" applyBorder="true" applyAlignment="true" applyProtection="false">
      <alignment horizontal="center" vertical="center" textRotation="0" wrapText="false" indent="0" shrinkToFit="false"/>
      <protection locked="true" hidden="false"/>
    </xf>
    <xf numFmtId="165" fontId="11" fillId="0" borderId="0" xfId="67" applyFont="true" applyBorder="false" applyAlignment="true" applyProtection="false">
      <alignment horizontal="general" vertical="center" textRotation="0" wrapText="false" indent="0" shrinkToFit="false"/>
      <protection locked="true" hidden="false"/>
    </xf>
    <xf numFmtId="165" fontId="11" fillId="0" borderId="0" xfId="67" applyFont="true" applyBorder="false" applyAlignment="true" applyProtection="false">
      <alignment horizontal="center" vertical="center" textRotation="0" wrapText="false" indent="0" shrinkToFit="false"/>
      <protection locked="true" hidden="false"/>
    </xf>
    <xf numFmtId="165" fontId="64" fillId="0" borderId="0" xfId="67" applyFont="true" applyBorder="false" applyAlignment="true" applyProtection="false">
      <alignment horizontal="general" vertical="center" textRotation="0" wrapText="false" indent="0" shrinkToFit="false"/>
      <protection locked="true" hidden="false"/>
    </xf>
    <xf numFmtId="165" fontId="11" fillId="0" borderId="0" xfId="67" applyFont="true" applyBorder="true" applyAlignment="true" applyProtection="false">
      <alignment horizontal="left" vertical="center" textRotation="0" wrapText="true" indent="0" shrinkToFit="false"/>
      <protection locked="true" hidden="false"/>
    </xf>
    <xf numFmtId="165" fontId="7" fillId="0" borderId="0" xfId="67" applyFont="true" applyBorder="false" applyAlignment="true" applyProtection="false">
      <alignment horizontal="general" vertical="center" textRotation="0" wrapText="false" indent="0" shrinkToFit="false"/>
      <protection locked="true" hidden="false"/>
    </xf>
    <xf numFmtId="165" fontId="0" fillId="0" borderId="0" xfId="67" applyFont="true" applyBorder="false" applyAlignment="true" applyProtection="false">
      <alignment horizontal="right" vertical="center" textRotation="0" wrapText="false" indent="0" shrinkToFit="false"/>
      <protection locked="true" hidden="false"/>
    </xf>
    <xf numFmtId="165" fontId="0" fillId="0" borderId="0" xfId="45" applyFont="true" applyBorder="false" applyAlignment="true" applyProtection="false">
      <alignment horizontal="general" vertical="center" textRotation="0" wrapText="false" indent="0" shrinkToFit="false"/>
      <protection locked="true" hidden="false"/>
    </xf>
    <xf numFmtId="165" fontId="0" fillId="0" borderId="2" xfId="45" applyFont="true" applyBorder="true" applyAlignment="true" applyProtection="false">
      <alignment horizontal="center" vertical="center" textRotation="0" wrapText="false" indent="0" shrinkToFit="false"/>
      <protection locked="true" hidden="false"/>
    </xf>
    <xf numFmtId="165" fontId="27" fillId="0" borderId="0" xfId="58" applyFont="true" applyBorder="false" applyAlignment="false" applyProtection="false">
      <alignment horizontal="general" vertical="bottom" textRotation="0" wrapText="false" indent="0" shrinkToFit="false"/>
      <protection locked="true" hidden="false"/>
    </xf>
    <xf numFmtId="165" fontId="0" fillId="0" borderId="1" xfId="58" applyFont="true" applyBorder="true" applyAlignment="true" applyProtection="false">
      <alignment horizontal="center" vertical="center" textRotation="0" wrapText="false" indent="0" shrinkToFit="false"/>
      <protection locked="true" hidden="false"/>
    </xf>
    <xf numFmtId="165" fontId="0" fillId="0" borderId="1" xfId="58" applyFont="true" applyBorder="true" applyAlignment="true" applyProtection="false">
      <alignment horizontal="left" vertical="center" textRotation="0" wrapText="false" indent="0" shrinkToFit="true"/>
      <protection locked="true" hidden="false"/>
    </xf>
    <xf numFmtId="165" fontId="27" fillId="0" borderId="0" xfId="58" applyFont="true" applyBorder="false" applyAlignment="true" applyProtection="false">
      <alignment horizontal="general" vertical="center" textRotation="0" wrapText="true" indent="0" shrinkToFit="false"/>
      <protection locked="true" hidden="false"/>
    </xf>
    <xf numFmtId="165" fontId="0" fillId="0" borderId="6" xfId="45" applyFont="true" applyBorder="true" applyAlignment="true" applyProtection="false">
      <alignment horizontal="center" vertical="center" textRotation="0" wrapText="true" indent="0" shrinkToFit="false"/>
      <protection locked="true" hidden="false"/>
    </xf>
    <xf numFmtId="165" fontId="0" fillId="0" borderId="20" xfId="45" applyFont="true" applyBorder="true" applyAlignment="true" applyProtection="false">
      <alignment horizontal="right" vertical="center" textRotation="0" wrapText="false" indent="0" shrinkToFit="false"/>
      <protection locked="true" hidden="false"/>
    </xf>
    <xf numFmtId="165" fontId="0" fillId="0" borderId="40" xfId="45" applyFont="true" applyBorder="true" applyAlignment="true" applyProtection="false">
      <alignment horizontal="general" vertical="center" textRotation="0" wrapText="false" indent="0" shrinkToFit="false"/>
      <protection locked="true" hidden="false"/>
    </xf>
    <xf numFmtId="165" fontId="0" fillId="0" borderId="7" xfId="45" applyFont="true" applyBorder="true" applyAlignment="true" applyProtection="false">
      <alignment horizontal="right" vertical="center" textRotation="0" wrapText="false" indent="0" shrinkToFit="false"/>
      <protection locked="true" hidden="false"/>
    </xf>
    <xf numFmtId="165" fontId="0" fillId="0" borderId="9" xfId="45" applyFont="true" applyBorder="true" applyAlignment="true" applyProtection="false">
      <alignment horizontal="general" vertical="center" textRotation="0" wrapText="false" indent="0" shrinkToFit="false"/>
      <protection locked="true" hidden="false"/>
    </xf>
    <xf numFmtId="165" fontId="0" fillId="0" borderId="0" xfId="67" applyFont="true" applyBorder="false" applyAlignment="true" applyProtection="false">
      <alignment horizontal="left" vertical="center" textRotation="0" wrapText="false" indent="0" shrinkToFit="false"/>
      <protection locked="true" hidden="false"/>
    </xf>
    <xf numFmtId="165" fontId="11" fillId="0" borderId="0" xfId="67" applyFont="true" applyBorder="false" applyAlignment="true" applyProtection="false">
      <alignment horizontal="right" vertical="top" textRotation="0" wrapText="false" indent="0" shrinkToFit="false"/>
      <protection locked="true" hidden="false"/>
    </xf>
    <xf numFmtId="165" fontId="11" fillId="0" borderId="0" xfId="67" applyFont="true" applyBorder="true" applyAlignment="true" applyProtection="false">
      <alignment horizontal="general" vertical="top" textRotation="0" wrapText="true" indent="0" shrinkToFit="false"/>
      <protection locked="true" hidden="false"/>
    </xf>
    <xf numFmtId="165" fontId="7" fillId="0" borderId="0" xfId="67" applyFont="true" applyBorder="false" applyAlignment="true" applyProtection="false">
      <alignment horizontal="right" vertical="top" textRotation="0" wrapText="false" indent="0" shrinkToFit="false"/>
      <protection locked="true" hidden="false"/>
    </xf>
    <xf numFmtId="165" fontId="5" fillId="0" borderId="0" xfId="45" applyFont="true" applyBorder="false" applyAlignment="true" applyProtection="false">
      <alignment horizontal="general" vertical="center" textRotation="0" wrapText="false" indent="0" shrinkToFit="false"/>
      <protection locked="true" hidden="false"/>
    </xf>
    <xf numFmtId="165" fontId="0" fillId="0" borderId="0" xfId="45" applyFont="true" applyBorder="false" applyAlignment="true" applyProtection="false">
      <alignment horizontal="right" vertical="center" textRotation="0" wrapText="false" indent="0" shrinkToFit="false"/>
      <protection locked="true" hidden="false"/>
    </xf>
    <xf numFmtId="165" fontId="38" fillId="0" borderId="0" xfId="45" applyFont="true" applyBorder="true" applyAlignment="true" applyProtection="false">
      <alignment horizontal="center" vertical="center" textRotation="0" wrapText="false" indent="0" shrinkToFit="false"/>
      <protection locked="true" hidden="false"/>
    </xf>
    <xf numFmtId="165" fontId="0" fillId="0" borderId="1" xfId="45" applyFont="true" applyBorder="true" applyAlignment="true" applyProtection="false">
      <alignment horizontal="center" vertical="center" textRotation="0" wrapText="false" indent="0" shrinkToFit="false"/>
      <protection locked="true" hidden="false"/>
    </xf>
    <xf numFmtId="165" fontId="0" fillId="0" borderId="1" xfId="45" applyFont="true" applyBorder="true" applyAlignment="true" applyProtection="false">
      <alignment horizontal="general" vertical="center" textRotation="0" wrapText="false" indent="0" shrinkToFit="false"/>
      <protection locked="true" hidden="false"/>
    </xf>
    <xf numFmtId="165" fontId="0" fillId="0" borderId="3" xfId="45" applyFont="true" applyBorder="true" applyAlignment="true" applyProtection="false">
      <alignment horizontal="center" vertical="center" textRotation="0" wrapText="false" indent="0" shrinkToFit="false"/>
      <protection locked="true" hidden="false"/>
    </xf>
    <xf numFmtId="165" fontId="0" fillId="0" borderId="66" xfId="45" applyFont="true" applyBorder="true" applyAlignment="true" applyProtection="false">
      <alignment horizontal="center" vertical="center" textRotation="0" wrapText="false" indent="0" shrinkToFit="false"/>
      <protection locked="true" hidden="false"/>
    </xf>
    <xf numFmtId="165" fontId="0" fillId="0" borderId="66" xfId="45" applyFont="true" applyBorder="true" applyAlignment="true" applyProtection="false">
      <alignment horizontal="general" vertical="center" textRotation="0" wrapText="false" indent="0" shrinkToFit="false"/>
      <protection locked="true" hidden="false"/>
    </xf>
    <xf numFmtId="165" fontId="0" fillId="0" borderId="5" xfId="45" applyFont="true" applyBorder="true" applyAlignment="true" applyProtection="false">
      <alignment horizontal="general" vertical="center" textRotation="0" wrapText="false" indent="0" shrinkToFit="false"/>
      <protection locked="true" hidden="false"/>
    </xf>
    <xf numFmtId="165" fontId="0" fillId="0" borderId="7" xfId="45" applyFont="true" applyBorder="true" applyAlignment="true" applyProtection="false">
      <alignment horizontal="center" vertical="center" textRotation="0" wrapText="false" indent="0" shrinkToFit="false"/>
      <protection locked="true" hidden="false"/>
    </xf>
    <xf numFmtId="165" fontId="0" fillId="0" borderId="58" xfId="45" applyFont="true" applyBorder="true" applyAlignment="true" applyProtection="false">
      <alignment horizontal="center" vertical="center" textRotation="0" wrapText="false" indent="0" shrinkToFit="false"/>
      <protection locked="true" hidden="false"/>
    </xf>
    <xf numFmtId="165" fontId="0" fillId="0" borderId="58" xfId="45" applyFont="true" applyBorder="true" applyAlignment="true" applyProtection="false">
      <alignment horizontal="general" vertical="center" textRotation="0" wrapText="false" indent="0" shrinkToFit="false"/>
      <protection locked="true" hidden="false"/>
    </xf>
    <xf numFmtId="165" fontId="5" fillId="0" borderId="3" xfId="45" applyFont="true" applyBorder="true" applyAlignment="true" applyProtection="false">
      <alignment horizontal="general" vertical="center" textRotation="0" wrapText="false" indent="0" shrinkToFit="false"/>
      <protection locked="true" hidden="false"/>
    </xf>
    <xf numFmtId="165" fontId="5" fillId="0" borderId="66" xfId="45" applyFont="true" applyBorder="true" applyAlignment="true" applyProtection="false">
      <alignment horizontal="general" vertical="center" textRotation="0" wrapText="false" indent="0" shrinkToFit="false"/>
      <protection locked="true" hidden="false"/>
    </xf>
    <xf numFmtId="165" fontId="5" fillId="0" borderId="5" xfId="45" applyFont="true" applyBorder="true" applyAlignment="true" applyProtection="false">
      <alignment horizontal="general" vertical="center" textRotation="0" wrapText="false" indent="0" shrinkToFit="false"/>
      <protection locked="true" hidden="false"/>
    </xf>
    <xf numFmtId="165" fontId="5" fillId="0" borderId="20" xfId="45" applyFont="true" applyBorder="true" applyAlignment="true" applyProtection="false">
      <alignment horizontal="general" vertical="center" textRotation="0" wrapText="false" indent="0" shrinkToFit="false"/>
      <protection locked="true" hidden="false"/>
    </xf>
    <xf numFmtId="165" fontId="19" fillId="0" borderId="1" xfId="45" applyFont="true" applyBorder="true" applyAlignment="true" applyProtection="false">
      <alignment horizontal="center" vertical="center" textRotation="0" wrapText="false" indent="0" shrinkToFit="false"/>
      <protection locked="true" hidden="false"/>
    </xf>
    <xf numFmtId="165" fontId="19" fillId="0" borderId="1" xfId="45" applyFont="true" applyBorder="true" applyAlignment="true" applyProtection="false">
      <alignment horizontal="center" vertical="center" textRotation="0" wrapText="true" indent="0" shrinkToFit="false"/>
      <protection locked="true" hidden="false"/>
    </xf>
    <xf numFmtId="165" fontId="10" fillId="0" borderId="40" xfId="45" applyFont="true" applyBorder="true" applyAlignment="true" applyProtection="false">
      <alignment horizontal="left" vertical="bottom" textRotation="0" wrapText="true" indent="0" shrinkToFit="false"/>
      <protection locked="true" hidden="false"/>
    </xf>
    <xf numFmtId="165" fontId="19" fillId="0" borderId="20" xfId="45" applyFont="true" applyBorder="true" applyAlignment="true" applyProtection="false">
      <alignment horizontal="general" vertical="center" textRotation="0" wrapText="false" indent="0" shrinkToFit="false"/>
      <protection locked="true" hidden="false"/>
    </xf>
    <xf numFmtId="165" fontId="19" fillId="0" borderId="125" xfId="45" applyFont="true" applyBorder="true" applyAlignment="true" applyProtection="false">
      <alignment horizontal="general" vertical="center" textRotation="0" wrapText="false" indent="0" shrinkToFit="false"/>
      <protection locked="true" hidden="false"/>
    </xf>
    <xf numFmtId="165" fontId="7" fillId="0" borderId="126" xfId="45" applyFont="true" applyBorder="true" applyAlignment="true" applyProtection="false">
      <alignment horizontal="general" vertical="center" textRotation="0" wrapText="false" indent="0" shrinkToFit="false"/>
      <protection locked="true" hidden="false"/>
    </xf>
    <xf numFmtId="165" fontId="19" fillId="0" borderId="127" xfId="45" applyFont="true" applyBorder="true" applyAlignment="true" applyProtection="false">
      <alignment horizontal="center" vertical="center" textRotation="0" wrapText="false" indent="0" shrinkToFit="false"/>
      <protection locked="true" hidden="false"/>
    </xf>
    <xf numFmtId="179" fontId="19" fillId="0" borderId="125" xfId="45" applyFont="true" applyBorder="true" applyAlignment="true" applyProtection="false">
      <alignment horizontal="center" vertical="center" textRotation="0" wrapText="false" indent="0" shrinkToFit="false"/>
      <protection locked="true" hidden="false"/>
    </xf>
    <xf numFmtId="165" fontId="19" fillId="0" borderId="126" xfId="45" applyFont="true" applyBorder="true" applyAlignment="true" applyProtection="false">
      <alignment horizontal="center" vertical="center" textRotation="0" wrapText="false" indent="0" shrinkToFit="false"/>
      <protection locked="true" hidden="false"/>
    </xf>
    <xf numFmtId="179" fontId="19" fillId="0" borderId="53" xfId="45" applyFont="true" applyBorder="true" applyAlignment="true" applyProtection="false">
      <alignment horizontal="center" vertical="center" textRotation="0" wrapText="false" indent="0" shrinkToFit="false"/>
      <protection locked="true" hidden="false"/>
    </xf>
    <xf numFmtId="165" fontId="19" fillId="0" borderId="5" xfId="45" applyFont="true" applyBorder="true" applyAlignment="true" applyProtection="false">
      <alignment horizontal="general" vertical="center" textRotation="0" wrapText="false" indent="0" shrinkToFit="false"/>
      <protection locked="true" hidden="false"/>
    </xf>
    <xf numFmtId="165" fontId="19" fillId="0" borderId="0" xfId="45" applyFont="true" applyBorder="false" applyAlignment="true" applyProtection="false">
      <alignment horizontal="general" vertical="center" textRotation="0" wrapText="false" indent="0" shrinkToFit="false"/>
      <protection locked="true" hidden="false"/>
    </xf>
    <xf numFmtId="165" fontId="19" fillId="0" borderId="128" xfId="45" applyFont="true" applyBorder="true" applyAlignment="true" applyProtection="false">
      <alignment horizontal="general" vertical="center" textRotation="0" wrapText="false" indent="0" shrinkToFit="false"/>
      <protection locked="true" hidden="false"/>
    </xf>
    <xf numFmtId="165" fontId="7" fillId="0" borderId="129" xfId="45" applyFont="true" applyBorder="true" applyAlignment="true" applyProtection="false">
      <alignment horizontal="general" vertical="center" textRotation="0" wrapText="false" indent="0" shrinkToFit="false"/>
      <protection locked="true" hidden="false"/>
    </xf>
    <xf numFmtId="165" fontId="19" fillId="0" borderId="130" xfId="45" applyFont="true" applyBorder="true" applyAlignment="true" applyProtection="false">
      <alignment horizontal="center" vertical="center" textRotation="0" wrapText="false" indent="0" shrinkToFit="false"/>
      <protection locked="true" hidden="false"/>
    </xf>
    <xf numFmtId="179" fontId="19" fillId="0" borderId="128" xfId="45" applyFont="true" applyBorder="true" applyAlignment="true" applyProtection="false">
      <alignment horizontal="center" vertical="center" textRotation="0" wrapText="false" indent="0" shrinkToFit="false"/>
      <protection locked="true" hidden="false"/>
    </xf>
    <xf numFmtId="165" fontId="19" fillId="0" borderId="129" xfId="45" applyFont="true" applyBorder="true" applyAlignment="true" applyProtection="false">
      <alignment horizontal="center" vertical="center" textRotation="0" wrapText="false" indent="0" shrinkToFit="false"/>
      <protection locked="true" hidden="false"/>
    </xf>
    <xf numFmtId="165" fontId="19" fillId="0" borderId="40" xfId="45" applyFont="true" applyBorder="true" applyAlignment="true" applyProtection="false">
      <alignment horizontal="general" vertical="center" textRotation="0" wrapText="false" indent="0" shrinkToFit="false"/>
      <protection locked="true" hidden="false"/>
    </xf>
    <xf numFmtId="165" fontId="19" fillId="0" borderId="0" xfId="45" applyFont="true" applyBorder="false" applyAlignment="true" applyProtection="false">
      <alignment horizontal="center" vertical="center" textRotation="0" wrapText="false" indent="0" shrinkToFit="false"/>
      <protection locked="true" hidden="false"/>
    </xf>
    <xf numFmtId="165" fontId="19" fillId="0" borderId="7" xfId="45" applyFont="true" applyBorder="true" applyAlignment="true" applyProtection="false">
      <alignment horizontal="general" vertical="center" textRotation="0" wrapText="false" indent="0" shrinkToFit="false"/>
      <protection locked="true" hidden="false"/>
    </xf>
    <xf numFmtId="165" fontId="7" fillId="0" borderId="9" xfId="45" applyFont="true" applyBorder="true" applyAlignment="true" applyProtection="false">
      <alignment horizontal="general" vertical="center" textRotation="0" wrapText="false" indent="0" shrinkToFit="false"/>
      <protection locked="true" hidden="false"/>
    </xf>
    <xf numFmtId="165" fontId="19" fillId="0" borderId="6" xfId="45" applyFont="true" applyBorder="true" applyAlignment="true" applyProtection="false">
      <alignment horizontal="center" vertical="center" textRotation="0" wrapText="false" indent="0" shrinkToFit="false"/>
      <protection locked="true" hidden="false"/>
    </xf>
    <xf numFmtId="179" fontId="19" fillId="0" borderId="20" xfId="45" applyFont="true" applyBorder="true" applyAlignment="true" applyProtection="false">
      <alignment horizontal="center" vertical="center" textRotation="0" wrapText="false" indent="0" shrinkToFit="false"/>
      <protection locked="true" hidden="false"/>
    </xf>
    <xf numFmtId="165" fontId="19" fillId="0" borderId="9" xfId="45" applyFont="true" applyBorder="true" applyAlignment="true" applyProtection="false">
      <alignment horizontal="center" vertical="center" textRotation="0" wrapText="false" indent="0" shrinkToFit="false"/>
      <protection locked="true" hidden="false"/>
    </xf>
    <xf numFmtId="165" fontId="5" fillId="0" borderId="0" xfId="45" applyFont="true" applyBorder="false" applyAlignment="true" applyProtection="false">
      <alignment horizontal="center" vertical="center" textRotation="0" wrapText="false" indent="0" shrinkToFit="false"/>
      <protection locked="true" hidden="false"/>
    </xf>
    <xf numFmtId="165" fontId="65" fillId="0" borderId="0" xfId="45" applyFont="true" applyBorder="false" applyAlignment="true" applyProtection="false">
      <alignment horizontal="center" vertical="center" textRotation="0" wrapText="true" indent="0" shrinkToFit="false"/>
      <protection locked="true" hidden="false"/>
    </xf>
    <xf numFmtId="165" fontId="65" fillId="0" borderId="40" xfId="45" applyFont="true" applyBorder="true" applyAlignment="true" applyProtection="false">
      <alignment horizontal="general" vertical="center" textRotation="0" wrapText="false" indent="0" shrinkToFit="false"/>
      <protection locked="true" hidden="false"/>
    </xf>
    <xf numFmtId="165" fontId="38" fillId="0" borderId="0" xfId="45" applyFont="true" applyBorder="false" applyAlignment="true" applyProtection="false">
      <alignment horizontal="general" vertical="center" textRotation="0" wrapText="false" indent="0" shrinkToFit="false"/>
      <protection locked="true" hidden="false"/>
    </xf>
    <xf numFmtId="165" fontId="38" fillId="0" borderId="40" xfId="45" applyFont="true" applyBorder="true" applyAlignment="true" applyProtection="false">
      <alignment horizontal="general" vertical="center" textRotation="0" wrapText="false" indent="0" shrinkToFit="false"/>
      <protection locked="true" hidden="false"/>
    </xf>
    <xf numFmtId="179" fontId="19" fillId="0" borderId="132" xfId="45" applyFont="true" applyBorder="true" applyAlignment="true" applyProtection="false">
      <alignment horizontal="center" vertical="center" textRotation="0" wrapText="false" indent="0" shrinkToFit="false"/>
      <protection locked="true" hidden="false"/>
    </xf>
    <xf numFmtId="165" fontId="5" fillId="0" borderId="0" xfId="45" applyFont="true" applyBorder="false" applyAlignment="true" applyProtection="false">
      <alignment horizontal="center" vertical="center" textRotation="0" wrapText="true" indent="0" shrinkToFit="false"/>
      <protection locked="true" hidden="false"/>
    </xf>
    <xf numFmtId="165" fontId="5" fillId="0" borderId="40" xfId="45" applyFont="true" applyBorder="true" applyAlignment="true" applyProtection="false">
      <alignment horizontal="general" vertical="center" textRotation="0" wrapText="false" indent="0" shrinkToFit="false"/>
      <protection locked="true" hidden="false"/>
    </xf>
    <xf numFmtId="165" fontId="65" fillId="0" borderId="0" xfId="45" applyFont="true" applyBorder="false" applyAlignment="true" applyProtection="false">
      <alignment horizontal="general" vertical="center" textRotation="0" wrapText="false" indent="0" shrinkToFit="false"/>
      <protection locked="true" hidden="false"/>
    </xf>
    <xf numFmtId="165" fontId="11" fillId="0" borderId="20" xfId="45" applyFont="true" applyBorder="true" applyAlignment="true" applyProtection="false">
      <alignment horizontal="general" vertical="center" textRotation="0" wrapText="false" indent="0" shrinkToFit="false"/>
      <protection locked="true" hidden="false"/>
    </xf>
    <xf numFmtId="165" fontId="64" fillId="0" borderId="40" xfId="45" applyFont="true" applyBorder="true" applyAlignment="true" applyProtection="false">
      <alignment horizontal="general" vertical="center" textRotation="0" wrapText="false" indent="0" shrinkToFit="false"/>
      <protection locked="true" hidden="false"/>
    </xf>
    <xf numFmtId="165" fontId="11" fillId="0" borderId="20" xfId="45" applyFont="true" applyBorder="true" applyAlignment="true" applyProtection="false">
      <alignment horizontal="right" vertical="top" textRotation="0" wrapText="false" indent="0" shrinkToFit="false"/>
      <protection locked="true" hidden="false"/>
    </xf>
    <xf numFmtId="165" fontId="11" fillId="0" borderId="0" xfId="45" applyFont="true" applyBorder="true" applyAlignment="true" applyProtection="false">
      <alignment horizontal="left" vertical="top" textRotation="0" wrapText="true" indent="0" shrinkToFit="false"/>
      <protection locked="true" hidden="false"/>
    </xf>
    <xf numFmtId="165" fontId="11" fillId="0" borderId="20" xfId="45" applyFont="true" applyBorder="true" applyAlignment="true" applyProtection="false">
      <alignment horizontal="right" vertical="center" textRotation="0" wrapText="false" indent="0" shrinkToFit="false"/>
      <protection locked="true" hidden="false"/>
    </xf>
    <xf numFmtId="165" fontId="5" fillId="0" borderId="7" xfId="45" applyFont="true" applyBorder="true" applyAlignment="true" applyProtection="false">
      <alignment horizontal="general" vertical="center" textRotation="0" wrapText="false" indent="0" shrinkToFit="false"/>
      <protection locked="true" hidden="false"/>
    </xf>
    <xf numFmtId="165" fontId="5" fillId="0" borderId="58" xfId="45" applyFont="true" applyBorder="true" applyAlignment="true" applyProtection="false">
      <alignment horizontal="general" vertical="center" textRotation="0" wrapText="false" indent="0" shrinkToFit="false"/>
      <protection locked="true" hidden="false"/>
    </xf>
    <xf numFmtId="165" fontId="5" fillId="0" borderId="58" xfId="45" applyFont="true" applyBorder="true" applyAlignment="true" applyProtection="false">
      <alignment horizontal="center" vertical="center" textRotation="0" wrapText="false" indent="0" shrinkToFit="false"/>
      <protection locked="true" hidden="false"/>
    </xf>
    <xf numFmtId="165" fontId="5" fillId="0" borderId="58" xfId="45" applyFont="true" applyBorder="true" applyAlignment="true" applyProtection="false">
      <alignment horizontal="center" vertical="center" textRotation="0" wrapText="true" indent="0" shrinkToFit="false"/>
      <protection locked="true" hidden="false"/>
    </xf>
    <xf numFmtId="165" fontId="5" fillId="0" borderId="9" xfId="45" applyFont="true" applyBorder="true" applyAlignment="true" applyProtection="false">
      <alignment horizontal="general" vertical="center" textRotation="0" wrapText="false" indent="0" shrinkToFit="false"/>
      <protection locked="true" hidden="false"/>
    </xf>
    <xf numFmtId="165" fontId="0" fillId="0" borderId="3" xfId="45" applyFont="true" applyBorder="true" applyAlignment="true" applyProtection="false">
      <alignment horizontal="general" vertical="center" textRotation="0" wrapText="false" indent="0" shrinkToFit="false"/>
      <protection locked="true" hidden="false"/>
    </xf>
    <xf numFmtId="165" fontId="0" fillId="0" borderId="20" xfId="45" applyFont="true" applyBorder="true" applyAlignment="true" applyProtection="false">
      <alignment horizontal="general" vertical="center" textRotation="0" wrapText="false" indent="0" shrinkToFit="false"/>
      <protection locked="true" hidden="false"/>
    </xf>
    <xf numFmtId="165" fontId="0" fillId="0" borderId="53" xfId="45" applyFont="true" applyBorder="true" applyAlignment="true" applyProtection="false">
      <alignment horizontal="center" vertical="center" textRotation="0" wrapText="false" indent="0" shrinkToFit="false"/>
      <protection locked="true" hidden="false"/>
    </xf>
    <xf numFmtId="165" fontId="0" fillId="0" borderId="70" xfId="45" applyFont="true" applyBorder="true" applyAlignment="true" applyProtection="false">
      <alignment horizontal="center" vertical="center" textRotation="0" wrapText="false" indent="0" shrinkToFit="false"/>
      <protection locked="true" hidden="false"/>
    </xf>
    <xf numFmtId="165" fontId="0" fillId="0" borderId="20" xfId="45" applyFont="true" applyBorder="true" applyAlignment="true" applyProtection="false">
      <alignment horizontal="center" vertical="center" textRotation="0" wrapText="false" indent="0" shrinkToFit="false"/>
      <protection locked="true" hidden="false"/>
    </xf>
    <xf numFmtId="165" fontId="0" fillId="0" borderId="40" xfId="45" applyFont="true" applyBorder="true" applyAlignment="true" applyProtection="false">
      <alignment horizontal="center" vertical="center" textRotation="0" wrapText="false" indent="0" shrinkToFit="false"/>
      <protection locked="true" hidden="false"/>
    </xf>
    <xf numFmtId="165" fontId="38" fillId="0" borderId="1" xfId="45" applyFont="true" applyBorder="true" applyAlignment="true" applyProtection="false">
      <alignment horizontal="center" vertical="center" textRotation="0" wrapText="true" indent="0" shrinkToFit="false"/>
      <protection locked="true" hidden="false"/>
    </xf>
    <xf numFmtId="165" fontId="5" fillId="0" borderId="58" xfId="45" applyFont="true" applyBorder="true" applyAlignment="true" applyProtection="false">
      <alignment horizontal="general" vertical="center" textRotation="0" wrapText="true" indent="0" shrinkToFit="false"/>
      <protection locked="true" hidden="false"/>
    </xf>
    <xf numFmtId="165" fontId="19" fillId="0" borderId="0" xfId="45" applyFont="true" applyBorder="false" applyAlignment="true" applyProtection="false">
      <alignment horizontal="right" vertical="center" textRotation="0" wrapText="false" indent="0" shrinkToFit="false"/>
      <protection locked="true" hidden="false"/>
    </xf>
    <xf numFmtId="165" fontId="64" fillId="0" borderId="0" xfId="45" applyFont="true" applyBorder="false" applyAlignment="true" applyProtection="false">
      <alignment horizontal="general" vertical="center" textRotation="0" wrapText="false" indent="0" shrinkToFit="false"/>
      <protection locked="true" hidden="false"/>
    </xf>
    <xf numFmtId="165" fontId="0" fillId="0" borderId="1" xfId="67" applyFont="true" applyBorder="true" applyAlignment="true" applyProtection="false">
      <alignment horizontal="left" vertical="center" textRotation="0" wrapText="false" indent="0" shrinkToFit="false"/>
      <protection locked="true" hidden="false"/>
    </xf>
    <xf numFmtId="165" fontId="0" fillId="0" borderId="53" xfId="67" applyFont="true" applyBorder="true" applyAlignment="true" applyProtection="false">
      <alignment horizontal="left" vertical="center" textRotation="0" wrapText="true" indent="0" shrinkToFit="false"/>
      <protection locked="true" hidden="false"/>
    </xf>
    <xf numFmtId="165" fontId="0" fillId="0" borderId="0" xfId="31" applyFont="true" applyBorder="false" applyAlignment="true" applyProtection="false">
      <alignment horizontal="general" vertical="center" textRotation="0" wrapText="false" indent="0" shrinkToFit="false"/>
      <protection locked="true" hidden="false"/>
    </xf>
    <xf numFmtId="165" fontId="19" fillId="0" borderId="0" xfId="31" applyFont="true" applyBorder="false" applyAlignment="true" applyProtection="false">
      <alignment horizontal="right" vertical="center" textRotation="0" wrapText="false" indent="0" shrinkToFit="false"/>
      <protection locked="true" hidden="false"/>
    </xf>
    <xf numFmtId="165" fontId="0" fillId="0" borderId="0" xfId="31" applyFont="true" applyBorder="false" applyAlignment="true" applyProtection="false">
      <alignment horizontal="right" vertical="center" textRotation="0" wrapText="false" indent="0" shrinkToFit="false"/>
      <protection locked="true" hidden="false"/>
    </xf>
    <xf numFmtId="165" fontId="0" fillId="0" borderId="0" xfId="31" applyFont="true" applyBorder="true" applyAlignment="true" applyProtection="false">
      <alignment horizontal="center" vertical="center" textRotation="0" wrapText="false" indent="0" shrinkToFit="false"/>
      <protection locked="true" hidden="false"/>
    </xf>
    <xf numFmtId="165" fontId="0" fillId="0" borderId="1" xfId="31" applyFont="true" applyBorder="true" applyAlignment="true" applyProtection="false">
      <alignment horizontal="left" vertical="center" textRotation="0" wrapText="false" indent="0" shrinkToFit="false"/>
      <protection locked="true" hidden="false"/>
    </xf>
    <xf numFmtId="165" fontId="0" fillId="0" borderId="74" xfId="31" applyFont="true" applyBorder="true" applyAlignment="true" applyProtection="false">
      <alignment horizontal="general" vertical="center" textRotation="0" wrapText="false" indent="0" shrinkToFit="false"/>
      <protection locked="true" hidden="false"/>
    </xf>
    <xf numFmtId="165" fontId="0" fillId="0" borderId="70" xfId="31" applyFont="true" applyBorder="true" applyAlignment="true" applyProtection="false">
      <alignment horizontal="left" vertical="center" textRotation="0" wrapText="false" indent="0" shrinkToFit="false"/>
      <protection locked="true" hidden="false"/>
    </xf>
    <xf numFmtId="165" fontId="0" fillId="0" borderId="58" xfId="31" applyFont="true" applyBorder="true" applyAlignment="true" applyProtection="false">
      <alignment horizontal="general" vertical="center" textRotation="0" wrapText="false" indent="0" shrinkToFit="false"/>
      <protection locked="true" hidden="false"/>
    </xf>
    <xf numFmtId="165" fontId="0" fillId="0" borderId="58" xfId="31" applyFont="true" applyBorder="true" applyAlignment="true" applyProtection="false">
      <alignment horizontal="right" vertical="center" textRotation="0" wrapText="false" indent="0" shrinkToFit="false"/>
      <protection locked="true" hidden="false"/>
    </xf>
    <xf numFmtId="165" fontId="0" fillId="0" borderId="58" xfId="31" applyFont="true" applyBorder="true" applyAlignment="true" applyProtection="false">
      <alignment horizontal="left" vertical="center" textRotation="0" wrapText="false" indent="0" shrinkToFit="false"/>
      <protection locked="true" hidden="false"/>
    </xf>
    <xf numFmtId="165" fontId="0" fillId="0" borderId="9" xfId="31" applyFont="true" applyBorder="true" applyAlignment="true" applyProtection="false">
      <alignment horizontal="left" vertical="center" textRotation="0" wrapText="false" indent="0" shrinkToFit="false"/>
      <protection locked="true" hidden="false"/>
    </xf>
    <xf numFmtId="165" fontId="0" fillId="0" borderId="74" xfId="31" applyFont="true" applyBorder="true" applyAlignment="true" applyProtection="false">
      <alignment horizontal="center" vertical="center" textRotation="0" wrapText="false" indent="0" shrinkToFit="false"/>
      <protection locked="true" hidden="false"/>
    </xf>
    <xf numFmtId="165" fontId="0" fillId="0" borderId="70" xfId="31" applyFont="true" applyBorder="true" applyAlignment="true" applyProtection="false">
      <alignment horizontal="general" vertical="center" textRotation="0" wrapText="false" indent="0" shrinkToFit="false"/>
      <protection locked="true" hidden="false"/>
    </xf>
    <xf numFmtId="165" fontId="0" fillId="0" borderId="2" xfId="31" applyFont="true" applyBorder="true" applyAlignment="true" applyProtection="false">
      <alignment horizontal="left" vertical="center" textRotation="0" wrapText="true" indent="0" shrinkToFit="false"/>
      <protection locked="true" hidden="false"/>
    </xf>
    <xf numFmtId="165" fontId="0" fillId="0" borderId="66" xfId="31" applyFont="true" applyBorder="true" applyAlignment="true" applyProtection="false">
      <alignment horizontal="general" vertical="center" textRotation="0" wrapText="false" indent="0" shrinkToFit="false"/>
      <protection locked="true" hidden="false"/>
    </xf>
    <xf numFmtId="165" fontId="0" fillId="0" borderId="66" xfId="31" applyFont="true" applyBorder="true" applyAlignment="true" applyProtection="false">
      <alignment horizontal="center" vertical="center" textRotation="0" wrapText="false" indent="0" shrinkToFit="false"/>
      <protection locked="true" hidden="false"/>
    </xf>
    <xf numFmtId="165" fontId="0" fillId="0" borderId="5" xfId="31" applyFont="true" applyBorder="true" applyAlignment="true" applyProtection="false">
      <alignment horizontal="general" vertical="center" textRotation="0" wrapText="false" indent="0" shrinkToFit="false"/>
      <protection locked="true" hidden="false"/>
    </xf>
    <xf numFmtId="165" fontId="0" fillId="0" borderId="40" xfId="31" applyFont="true" applyBorder="true" applyAlignment="true" applyProtection="false">
      <alignment horizontal="general" vertical="center" textRotation="0" wrapText="false" indent="0" shrinkToFit="false"/>
      <protection locked="true" hidden="false"/>
    </xf>
    <xf numFmtId="165" fontId="0" fillId="0" borderId="1" xfId="31" applyFont="true" applyBorder="true" applyAlignment="true" applyProtection="false">
      <alignment horizontal="center" vertical="center" textRotation="0" wrapText="false" indent="0" shrinkToFit="false"/>
      <protection locked="true" hidden="false"/>
    </xf>
    <xf numFmtId="165" fontId="0" fillId="0" borderId="1" xfId="31" applyFont="true" applyBorder="true" applyAlignment="true" applyProtection="false">
      <alignment horizontal="general" vertical="center" textRotation="0" wrapText="false" indent="0" shrinkToFit="false"/>
      <protection locked="true" hidden="false"/>
    </xf>
    <xf numFmtId="165" fontId="0" fillId="0" borderId="20" xfId="31" applyFont="true" applyBorder="true" applyAlignment="true" applyProtection="false">
      <alignment horizontal="general" vertical="center" textRotation="0" wrapText="true" indent="0" shrinkToFit="false"/>
      <protection locked="true" hidden="false"/>
    </xf>
    <xf numFmtId="165" fontId="0" fillId="0" borderId="40" xfId="31" applyFont="true" applyBorder="true" applyAlignment="true" applyProtection="false">
      <alignment horizontal="general" vertical="center" textRotation="0" wrapText="true" indent="0" shrinkToFit="false"/>
      <protection locked="true" hidden="false"/>
    </xf>
    <xf numFmtId="165" fontId="0" fillId="0" borderId="20" xfId="31" applyFont="true" applyBorder="true" applyAlignment="true" applyProtection="false">
      <alignment horizontal="general" vertical="center" textRotation="0" wrapText="false" indent="0" shrinkToFit="false"/>
      <protection locked="true" hidden="false"/>
    </xf>
    <xf numFmtId="165" fontId="0" fillId="0" borderId="7" xfId="31" applyFont="true" applyBorder="true" applyAlignment="true" applyProtection="false">
      <alignment horizontal="general" vertical="center" textRotation="0" wrapText="false" indent="0" shrinkToFit="false"/>
      <protection locked="true" hidden="false"/>
    </xf>
    <xf numFmtId="165" fontId="0" fillId="0" borderId="9" xfId="31" applyFont="true" applyBorder="true" applyAlignment="true" applyProtection="false">
      <alignment horizontal="general" vertical="center" textRotation="0" wrapText="false" indent="0" shrinkToFit="false"/>
      <protection locked="true" hidden="false"/>
    </xf>
    <xf numFmtId="165" fontId="0" fillId="0" borderId="1" xfId="31" applyFont="true" applyBorder="true" applyAlignment="true" applyProtection="false">
      <alignment horizontal="left" vertical="center" textRotation="0" wrapText="true" indent="0" shrinkToFit="false"/>
      <protection locked="true" hidden="false"/>
    </xf>
    <xf numFmtId="165" fontId="0" fillId="0" borderId="0" xfId="31" applyFont="true" applyBorder="false" applyAlignment="true" applyProtection="false">
      <alignment horizontal="center" vertical="center" textRotation="0" wrapText="false" indent="0" shrinkToFit="false"/>
      <protection locked="true" hidden="false"/>
    </xf>
    <xf numFmtId="165" fontId="0" fillId="0" borderId="5" xfId="31" applyFont="true" applyBorder="true" applyAlignment="true" applyProtection="false">
      <alignment horizontal="left" vertical="center" textRotation="0" wrapText="false" indent="0" shrinkToFit="false"/>
      <protection locked="true" hidden="false"/>
    </xf>
    <xf numFmtId="165" fontId="19" fillId="0" borderId="0" xfId="31" applyFont="true" applyBorder="false" applyAlignment="true" applyProtection="false">
      <alignment horizontal="general" vertical="center" textRotation="0" wrapText="false" indent="0" shrinkToFit="false"/>
      <protection locked="true" hidden="false"/>
    </xf>
    <xf numFmtId="165" fontId="19" fillId="0" borderId="0" xfId="31" applyFont="true" applyBorder="true" applyAlignment="true" applyProtection="false">
      <alignment horizontal="right" vertical="center" textRotation="0" wrapText="false" indent="0" shrinkToFit="false"/>
      <protection locked="true" hidden="false"/>
    </xf>
    <xf numFmtId="165" fontId="19" fillId="0" borderId="0" xfId="31" applyFont="true" applyBorder="true" applyAlignment="true" applyProtection="false">
      <alignment horizontal="center" vertical="center" textRotation="0" wrapText="false" indent="0" shrinkToFit="false"/>
      <protection locked="true" hidden="false"/>
    </xf>
    <xf numFmtId="165" fontId="0" fillId="0" borderId="40" xfId="31" applyFont="true" applyBorder="true" applyAlignment="true" applyProtection="false">
      <alignment horizontal="left" vertical="center" textRotation="0" wrapText="false" indent="0" shrinkToFit="false"/>
      <protection locked="true" hidden="false"/>
    </xf>
    <xf numFmtId="165" fontId="19" fillId="0" borderId="58" xfId="31" applyFont="true" applyBorder="true" applyAlignment="true" applyProtection="false">
      <alignment horizontal="general" vertical="center" textRotation="0" wrapText="false" indent="0" shrinkToFit="false"/>
      <protection locked="true" hidden="false"/>
    </xf>
    <xf numFmtId="165" fontId="19" fillId="0" borderId="58" xfId="31" applyFont="true" applyBorder="true" applyAlignment="true" applyProtection="false">
      <alignment horizontal="center" vertical="center" textRotation="0" wrapText="false" indent="0" shrinkToFit="false"/>
      <protection locked="true" hidden="false"/>
    </xf>
    <xf numFmtId="165" fontId="0" fillId="0" borderId="34" xfId="31" applyFont="true" applyBorder="true" applyAlignment="true" applyProtection="false">
      <alignment horizontal="left" vertical="center" textRotation="0" wrapText="false" indent="0" shrinkToFit="false"/>
      <protection locked="true" hidden="false"/>
    </xf>
    <xf numFmtId="165" fontId="0" fillId="0" borderId="0" xfId="31" applyFont="true" applyBorder="false" applyAlignment="true" applyProtection="false">
      <alignment horizontal="left" vertical="center" textRotation="0" wrapText="false" indent="0" shrinkToFit="false"/>
      <protection locked="true" hidden="false"/>
    </xf>
    <xf numFmtId="165" fontId="34" fillId="0" borderId="0" xfId="31" applyFont="true" applyBorder="false" applyAlignment="true" applyProtection="false">
      <alignment horizontal="center" vertical="center" textRotation="0" wrapText="false" indent="0" shrinkToFit="false"/>
      <protection locked="true" hidden="false"/>
    </xf>
    <xf numFmtId="165" fontId="64" fillId="0" borderId="0" xfId="31" applyFont="true" applyBorder="false" applyAlignment="true" applyProtection="false">
      <alignment horizontal="general" vertical="center" textRotation="0" wrapText="false" indent="0" shrinkToFit="false"/>
      <protection locked="true" hidden="false"/>
    </xf>
    <xf numFmtId="165" fontId="68" fillId="0" borderId="0" xfId="31" applyFont="true" applyBorder="false" applyAlignment="true" applyProtection="false">
      <alignment horizontal="right" vertical="center" textRotation="0" wrapText="false" indent="0" shrinkToFit="false"/>
      <protection locked="true" hidden="false"/>
    </xf>
    <xf numFmtId="165" fontId="68" fillId="0" borderId="0" xfId="31" applyFont="true" applyBorder="true" applyAlignment="true" applyProtection="false">
      <alignment horizontal="left" vertical="center" textRotation="0" wrapText="true" indent="0" shrinkToFit="false"/>
      <protection locked="true" hidden="false"/>
    </xf>
    <xf numFmtId="165" fontId="68" fillId="0" borderId="0" xfId="31" applyFont="true" applyBorder="false" applyAlignment="true" applyProtection="false">
      <alignment horizontal="general" vertical="center" textRotation="0" wrapText="true" indent="0" shrinkToFit="false"/>
      <protection locked="true" hidden="false"/>
    </xf>
    <xf numFmtId="165" fontId="68" fillId="0" borderId="0" xfId="31" applyFont="true" applyBorder="false" applyAlignment="true" applyProtection="false">
      <alignment horizontal="general" vertical="center" textRotation="0" wrapText="false" indent="0" shrinkToFit="false"/>
      <protection locked="true" hidden="false"/>
    </xf>
    <xf numFmtId="165" fontId="0" fillId="0" borderId="0" xfId="33" applyFont="true" applyBorder="false" applyAlignment="true" applyProtection="false">
      <alignment horizontal="general" vertical="center" textRotation="0" wrapText="false" indent="0" shrinkToFit="false"/>
      <protection locked="true" hidden="false"/>
    </xf>
    <xf numFmtId="165" fontId="19" fillId="0" borderId="0" xfId="33" applyFont="true" applyBorder="false" applyAlignment="true" applyProtection="false">
      <alignment horizontal="right" vertical="center" textRotation="0" wrapText="false" indent="0" shrinkToFit="false"/>
      <protection locked="true" hidden="false"/>
    </xf>
    <xf numFmtId="165" fontId="0" fillId="0" borderId="0" xfId="33" applyFont="true" applyBorder="true" applyAlignment="true" applyProtection="false">
      <alignment horizontal="center" vertical="center" textRotation="0" wrapText="false" indent="0" shrinkToFit="false"/>
      <protection locked="true" hidden="false"/>
    </xf>
    <xf numFmtId="165" fontId="0" fillId="0" borderId="1" xfId="33" applyFont="true" applyBorder="true" applyAlignment="true" applyProtection="false">
      <alignment horizontal="center" vertical="center" textRotation="0" wrapText="false" indent="0" shrinkToFit="false"/>
      <protection locked="true" hidden="false"/>
    </xf>
    <xf numFmtId="165" fontId="0" fillId="0" borderId="2" xfId="33" applyFont="true" applyBorder="true" applyAlignment="true" applyProtection="false">
      <alignment horizontal="center" vertical="center" textRotation="0" wrapText="false" indent="0" shrinkToFit="false"/>
      <protection locked="true" hidden="false"/>
    </xf>
    <xf numFmtId="165" fontId="0" fillId="0" borderId="53" xfId="33" applyFont="true" applyBorder="true" applyAlignment="true" applyProtection="false">
      <alignment horizontal="general" vertical="center" textRotation="0" wrapText="false" indent="0" shrinkToFit="false"/>
      <protection locked="true" hidden="false"/>
    </xf>
    <xf numFmtId="165" fontId="0" fillId="0" borderId="74" xfId="33" applyFont="true" applyBorder="true" applyAlignment="true" applyProtection="false">
      <alignment horizontal="right" vertical="center" textRotation="0" wrapText="false" indent="0" shrinkToFit="false"/>
      <protection locked="true" hidden="false"/>
    </xf>
    <xf numFmtId="165" fontId="0" fillId="0" borderId="74" xfId="33" applyFont="true" applyBorder="true" applyAlignment="true" applyProtection="false">
      <alignment horizontal="general" vertical="center" textRotation="0" wrapText="false" indent="0" shrinkToFit="false"/>
      <protection locked="true" hidden="false"/>
    </xf>
    <xf numFmtId="165" fontId="0" fillId="0" borderId="20" xfId="33" applyFont="true" applyBorder="true" applyAlignment="true" applyProtection="false">
      <alignment horizontal="general" vertical="center" textRotation="0" wrapText="false" indent="0" shrinkToFit="false"/>
      <protection locked="true" hidden="false"/>
    </xf>
    <xf numFmtId="165" fontId="0" fillId="0" borderId="7" xfId="33" applyFont="true" applyBorder="true" applyAlignment="true" applyProtection="false">
      <alignment horizontal="right" vertical="center" textRotation="0" wrapText="false" indent="0" shrinkToFit="false"/>
      <protection locked="true" hidden="false"/>
    </xf>
    <xf numFmtId="165" fontId="0" fillId="0" borderId="58" xfId="33" applyFont="true" applyBorder="true" applyAlignment="true" applyProtection="false">
      <alignment horizontal="general" vertical="center" textRotation="0" wrapText="false" indent="0" shrinkToFit="false"/>
      <protection locked="true" hidden="false"/>
    </xf>
    <xf numFmtId="165" fontId="0" fillId="0" borderId="58" xfId="33" applyFont="true" applyBorder="true" applyAlignment="true" applyProtection="false">
      <alignment horizontal="right" vertical="center" textRotation="0" wrapText="false" indent="0" shrinkToFit="false"/>
      <protection locked="true" hidden="false"/>
    </xf>
    <xf numFmtId="165" fontId="0" fillId="0" borderId="9" xfId="33" applyFont="true" applyBorder="true" applyAlignment="true" applyProtection="false">
      <alignment horizontal="general" vertical="center" textRotation="0" wrapText="false" indent="0" shrinkToFit="false"/>
      <protection locked="true" hidden="false"/>
    </xf>
    <xf numFmtId="165" fontId="0" fillId="0" borderId="3" xfId="33" applyFont="true" applyBorder="true" applyAlignment="true" applyProtection="false">
      <alignment horizontal="general" vertical="center" textRotation="0" wrapText="false" indent="0" shrinkToFit="false"/>
      <protection locked="true" hidden="false"/>
    </xf>
    <xf numFmtId="165" fontId="0" fillId="0" borderId="5" xfId="33" applyFont="true" applyBorder="true" applyAlignment="true" applyProtection="false">
      <alignment horizontal="general" vertical="center" textRotation="0" wrapText="false" indent="0" shrinkToFit="false"/>
      <protection locked="true" hidden="false"/>
    </xf>
    <xf numFmtId="165" fontId="0" fillId="0" borderId="53" xfId="33" applyFont="true" applyBorder="true" applyAlignment="true" applyProtection="false">
      <alignment horizontal="general" vertical="center" textRotation="0" wrapText="true" indent="0" shrinkToFit="false"/>
      <protection locked="true" hidden="false"/>
    </xf>
    <xf numFmtId="165" fontId="0" fillId="0" borderId="70" xfId="33" applyFont="true" applyBorder="true" applyAlignment="true" applyProtection="false">
      <alignment horizontal="general" vertical="center" textRotation="0" wrapText="false" indent="0" shrinkToFit="false"/>
      <protection locked="true" hidden="false"/>
    </xf>
    <xf numFmtId="165" fontId="0" fillId="0" borderId="1" xfId="33" applyFont="true" applyBorder="true" applyAlignment="true" applyProtection="false">
      <alignment horizontal="general" vertical="center" textRotation="0" wrapText="false" indent="0" shrinkToFit="false"/>
      <protection locked="true" hidden="false"/>
    </xf>
    <xf numFmtId="165" fontId="0" fillId="0" borderId="0" xfId="33" applyFont="true" applyBorder="true" applyAlignment="true" applyProtection="false">
      <alignment horizontal="general" vertical="center" textRotation="0" wrapText="true" indent="0" shrinkToFit="false"/>
      <protection locked="true" hidden="false"/>
    </xf>
    <xf numFmtId="165" fontId="0" fillId="0" borderId="0" xfId="33" applyFont="true" applyBorder="false" applyAlignment="true" applyProtection="false">
      <alignment horizontal="center" vertical="center" textRotation="0" wrapText="false" indent="0" shrinkToFit="false"/>
      <protection locked="true" hidden="false"/>
    </xf>
    <xf numFmtId="165" fontId="7" fillId="0" borderId="0" xfId="33" applyFont="true" applyBorder="false" applyAlignment="true" applyProtection="false">
      <alignment horizontal="general" vertical="center" textRotation="0" wrapText="false" indent="0" shrinkToFit="false"/>
      <protection locked="true" hidden="false"/>
    </xf>
    <xf numFmtId="165" fontId="0" fillId="0" borderId="4" xfId="33" applyFont="true" applyBorder="true" applyAlignment="true" applyProtection="false">
      <alignment horizontal="general" vertical="center" textRotation="0" wrapText="false" indent="0" shrinkToFit="false"/>
      <protection locked="true" hidden="false"/>
    </xf>
    <xf numFmtId="165" fontId="0" fillId="0" borderId="4" xfId="33" applyFont="true" applyBorder="true" applyAlignment="true" applyProtection="false">
      <alignment horizontal="general" vertical="center" textRotation="0" wrapText="true" indent="0" shrinkToFit="false"/>
      <protection locked="true" hidden="false"/>
    </xf>
    <xf numFmtId="165" fontId="0" fillId="0" borderId="50" xfId="33" applyFont="true" applyBorder="true" applyAlignment="true" applyProtection="false">
      <alignment horizontal="general" vertical="center" textRotation="0" wrapText="false" indent="0" shrinkToFit="false"/>
      <protection locked="true" hidden="false"/>
    </xf>
    <xf numFmtId="165" fontId="0" fillId="0" borderId="50" xfId="33" applyFont="true" applyBorder="true" applyAlignment="true" applyProtection="false">
      <alignment horizontal="general" vertical="center" textRotation="0" wrapText="true" indent="0" shrinkToFit="false"/>
      <protection locked="true" hidden="false"/>
    </xf>
    <xf numFmtId="165" fontId="69" fillId="0" borderId="0" xfId="33" applyFont="true" applyBorder="false" applyAlignment="true" applyProtection="false">
      <alignment horizontal="general" vertical="center" textRotation="0" wrapText="false" indent="0" shrinkToFit="false"/>
      <protection locked="true" hidden="false"/>
    </xf>
    <xf numFmtId="165" fontId="0" fillId="0" borderId="0" xfId="34" applyFont="true" applyBorder="false" applyAlignment="true" applyProtection="false">
      <alignment horizontal="general" vertical="center" textRotation="0" wrapText="false" indent="0" shrinkToFit="false"/>
      <protection locked="true" hidden="false"/>
    </xf>
    <xf numFmtId="165" fontId="0" fillId="0" borderId="0" xfId="34" applyFont="true" applyBorder="false" applyAlignment="true" applyProtection="false">
      <alignment horizontal="right" vertical="center" textRotation="0" wrapText="false" indent="0" shrinkToFit="false"/>
      <protection locked="true" hidden="false"/>
    </xf>
    <xf numFmtId="165" fontId="0" fillId="0" borderId="0" xfId="34" applyFont="true" applyBorder="true" applyAlignment="true" applyProtection="false">
      <alignment horizontal="center" vertical="center" textRotation="0" wrapText="false" indent="0" shrinkToFit="false"/>
      <protection locked="true" hidden="false"/>
    </xf>
    <xf numFmtId="165" fontId="0" fillId="0" borderId="1" xfId="34" applyFont="true" applyBorder="true" applyAlignment="true" applyProtection="false">
      <alignment horizontal="left" vertical="center" textRotation="0" wrapText="false" indent="0" shrinkToFit="false"/>
      <protection locked="true" hidden="false"/>
    </xf>
    <xf numFmtId="165" fontId="0" fillId="0" borderId="1" xfId="34" applyFont="true" applyBorder="true" applyAlignment="true" applyProtection="false">
      <alignment horizontal="center" vertical="center" textRotation="0" wrapText="false" indent="0" shrinkToFit="false"/>
      <protection locked="true" hidden="false"/>
    </xf>
    <xf numFmtId="165" fontId="0" fillId="0" borderId="2" xfId="34" applyFont="true" applyBorder="true" applyAlignment="true" applyProtection="false">
      <alignment horizontal="left" vertical="center" textRotation="0" wrapText="false" indent="0" shrinkToFit="false"/>
      <protection locked="true" hidden="false"/>
    </xf>
    <xf numFmtId="165" fontId="0" fillId="0" borderId="53" xfId="34" applyFont="true" applyBorder="true" applyAlignment="true" applyProtection="false">
      <alignment horizontal="general" vertical="center" textRotation="0" wrapText="false" indent="0" shrinkToFit="false"/>
      <protection locked="true" hidden="false"/>
    </xf>
    <xf numFmtId="165" fontId="0" fillId="0" borderId="74" xfId="34" applyFont="true" applyBorder="true" applyAlignment="true" applyProtection="false">
      <alignment horizontal="right" vertical="center" textRotation="0" wrapText="false" indent="0" shrinkToFit="false"/>
      <protection locked="true" hidden="false"/>
    </xf>
    <xf numFmtId="165" fontId="0" fillId="0" borderId="74" xfId="34" applyFont="true" applyBorder="true" applyAlignment="true" applyProtection="false">
      <alignment horizontal="general" vertical="center" textRotation="0" wrapText="false" indent="0" shrinkToFit="false"/>
      <protection locked="true" hidden="false"/>
    </xf>
    <xf numFmtId="165" fontId="0" fillId="0" borderId="70" xfId="34" applyFont="true" applyBorder="true" applyAlignment="true" applyProtection="false">
      <alignment horizontal="general" vertical="center" textRotation="0" wrapText="false" indent="0" shrinkToFit="false"/>
      <protection locked="true" hidden="false"/>
    </xf>
    <xf numFmtId="165" fontId="0" fillId="0" borderId="1" xfId="34" applyFont="true" applyBorder="true" applyAlignment="true" applyProtection="false">
      <alignment horizontal="general" vertical="center" textRotation="0" wrapText="false" indent="0" shrinkToFit="false"/>
      <protection locked="true" hidden="false"/>
    </xf>
    <xf numFmtId="165" fontId="0" fillId="0" borderId="3" xfId="34" applyFont="true" applyBorder="true" applyAlignment="true" applyProtection="false">
      <alignment horizontal="general" vertical="center" textRotation="0" wrapText="false" indent="0" shrinkToFit="false"/>
      <protection locked="true" hidden="false"/>
    </xf>
    <xf numFmtId="165" fontId="0" fillId="0" borderId="66" xfId="34" applyFont="true" applyBorder="true" applyAlignment="true" applyProtection="false">
      <alignment horizontal="right" vertical="center" textRotation="0" wrapText="false" indent="0" shrinkToFit="false"/>
      <protection locked="true" hidden="false"/>
    </xf>
    <xf numFmtId="165" fontId="0" fillId="0" borderId="66" xfId="34" applyFont="true" applyBorder="true" applyAlignment="true" applyProtection="false">
      <alignment horizontal="general" vertical="center" textRotation="0" wrapText="false" indent="0" shrinkToFit="false"/>
      <protection locked="true" hidden="false"/>
    </xf>
    <xf numFmtId="165" fontId="0" fillId="0" borderId="5" xfId="34" applyFont="true" applyBorder="true" applyAlignment="true" applyProtection="false">
      <alignment horizontal="general" vertical="center" textRotation="0" wrapText="false" indent="0" shrinkToFit="false"/>
      <protection locked="true" hidden="false"/>
    </xf>
    <xf numFmtId="165" fontId="0" fillId="0" borderId="20" xfId="34" applyFont="true" applyBorder="true" applyAlignment="true" applyProtection="false">
      <alignment horizontal="general" vertical="center" textRotation="0" wrapText="false" indent="0" shrinkToFit="false"/>
      <protection locked="true" hidden="false"/>
    </xf>
    <xf numFmtId="165" fontId="0" fillId="0" borderId="40" xfId="34" applyFont="true" applyBorder="true" applyAlignment="true" applyProtection="false">
      <alignment horizontal="general" vertical="center" textRotation="0" wrapText="false" indent="0" shrinkToFit="false"/>
      <protection locked="true" hidden="false"/>
    </xf>
    <xf numFmtId="165" fontId="38" fillId="0" borderId="0" xfId="34" applyFont="true" applyBorder="false" applyAlignment="true" applyProtection="false">
      <alignment horizontal="right" vertical="center" textRotation="0" wrapText="false" indent="0" shrinkToFit="false"/>
      <protection locked="true" hidden="false"/>
    </xf>
    <xf numFmtId="165" fontId="0" fillId="0" borderId="34" xfId="34" applyFont="true" applyBorder="true" applyAlignment="true" applyProtection="false">
      <alignment horizontal="general" vertical="center" textRotation="0" wrapText="true" indent="0" shrinkToFit="false"/>
      <protection locked="true" hidden="false"/>
    </xf>
    <xf numFmtId="165" fontId="0" fillId="0" borderId="7" xfId="34" applyFont="true" applyBorder="true" applyAlignment="true" applyProtection="false">
      <alignment horizontal="general" vertical="center" textRotation="0" wrapText="false" indent="0" shrinkToFit="false"/>
      <protection locked="true" hidden="false"/>
    </xf>
    <xf numFmtId="165" fontId="0" fillId="0" borderId="58" xfId="34" applyFont="true" applyBorder="true" applyAlignment="true" applyProtection="false">
      <alignment horizontal="general" vertical="center" textRotation="0" wrapText="false" indent="0" shrinkToFit="false"/>
      <protection locked="true" hidden="false"/>
    </xf>
    <xf numFmtId="165" fontId="0" fillId="0" borderId="9" xfId="34" applyFont="true" applyBorder="true" applyAlignment="true" applyProtection="false">
      <alignment horizontal="general" vertical="center" textRotation="0" wrapText="false" indent="0" shrinkToFit="false"/>
      <protection locked="true" hidden="false"/>
    </xf>
    <xf numFmtId="165" fontId="64" fillId="0" borderId="0" xfId="34" applyFont="true" applyBorder="false" applyAlignment="true" applyProtection="false">
      <alignment horizontal="general" vertical="center" textRotation="0" wrapText="false" indent="0" shrinkToFit="false"/>
      <protection locked="true" hidden="false"/>
    </xf>
    <xf numFmtId="165" fontId="64" fillId="0" borderId="0" xfId="34" applyFont="true" applyBorder="true" applyAlignment="true" applyProtection="false">
      <alignment horizontal="general" vertical="center" textRotation="0" wrapText="true" indent="0" shrinkToFit="false"/>
      <protection locked="true" hidden="false"/>
    </xf>
    <xf numFmtId="165" fontId="64" fillId="0" borderId="0" xfId="34" applyFont="true" applyBorder="false" applyAlignment="true" applyProtection="false">
      <alignment horizontal="general" vertical="center" textRotation="0" wrapText="true" indent="0" shrinkToFit="false"/>
      <protection locked="true" hidden="false"/>
    </xf>
    <xf numFmtId="165" fontId="0" fillId="0" borderId="0" xfId="35" applyFont="true" applyBorder="false" applyAlignment="true" applyProtection="false">
      <alignment horizontal="general" vertical="center" textRotation="0" wrapText="false" indent="0" shrinkToFit="false"/>
      <protection locked="true" hidden="false"/>
    </xf>
    <xf numFmtId="165" fontId="0" fillId="0" borderId="0" xfId="35" applyFont="true" applyBorder="false" applyAlignment="true" applyProtection="false">
      <alignment horizontal="right" vertical="center" textRotation="0" wrapText="false" indent="0" shrinkToFit="false"/>
      <protection locked="true" hidden="false"/>
    </xf>
    <xf numFmtId="165" fontId="0" fillId="0" borderId="0" xfId="35" applyFont="true" applyBorder="true" applyAlignment="true" applyProtection="false">
      <alignment horizontal="center" vertical="center" textRotation="0" wrapText="false" indent="0" shrinkToFit="false"/>
      <protection locked="true" hidden="false"/>
    </xf>
    <xf numFmtId="165" fontId="0" fillId="0" borderId="1" xfId="35" applyFont="true" applyBorder="true" applyAlignment="true" applyProtection="false">
      <alignment horizontal="left" vertical="center" textRotation="0" wrapText="false" indent="0" shrinkToFit="false"/>
      <protection locked="true" hidden="false"/>
    </xf>
    <xf numFmtId="165" fontId="0" fillId="0" borderId="1" xfId="35" applyFont="true" applyBorder="true" applyAlignment="true" applyProtection="false">
      <alignment horizontal="center" vertical="center" textRotation="0" wrapText="false" indent="0" shrinkToFit="false"/>
      <protection locked="true" hidden="false"/>
    </xf>
    <xf numFmtId="165" fontId="0" fillId="0" borderId="2" xfId="35" applyFont="true" applyBorder="true" applyAlignment="true" applyProtection="false">
      <alignment horizontal="left" vertical="center" textRotation="0" wrapText="false" indent="0" shrinkToFit="false"/>
      <protection locked="true" hidden="false"/>
    </xf>
    <xf numFmtId="165" fontId="0" fillId="0" borderId="53" xfId="35" applyFont="true" applyBorder="true" applyAlignment="true" applyProtection="false">
      <alignment horizontal="general" vertical="center" textRotation="0" wrapText="false" indent="0" shrinkToFit="false"/>
      <protection locked="true" hidden="false"/>
    </xf>
    <xf numFmtId="165" fontId="0" fillId="0" borderId="74" xfId="35" applyFont="true" applyBorder="true" applyAlignment="true" applyProtection="false">
      <alignment horizontal="right" vertical="center" textRotation="0" wrapText="false" indent="0" shrinkToFit="false"/>
      <protection locked="true" hidden="false"/>
    </xf>
    <xf numFmtId="165" fontId="0" fillId="0" borderId="74" xfId="35" applyFont="true" applyBorder="true" applyAlignment="true" applyProtection="false">
      <alignment horizontal="general" vertical="center" textRotation="0" wrapText="false" indent="0" shrinkToFit="false"/>
      <protection locked="true" hidden="false"/>
    </xf>
    <xf numFmtId="165" fontId="0" fillId="0" borderId="70" xfId="35" applyFont="true" applyBorder="true" applyAlignment="true" applyProtection="false">
      <alignment horizontal="general" vertical="center" textRotation="0" wrapText="false" indent="0" shrinkToFit="false"/>
      <protection locked="true" hidden="false"/>
    </xf>
    <xf numFmtId="165" fontId="0" fillId="0" borderId="1" xfId="35" applyFont="true" applyBorder="true" applyAlignment="true" applyProtection="false">
      <alignment horizontal="general" vertical="center" textRotation="0" wrapText="false" indent="0" shrinkToFit="false"/>
      <protection locked="true" hidden="false"/>
    </xf>
    <xf numFmtId="165" fontId="0" fillId="0" borderId="3" xfId="35" applyFont="true" applyBorder="true" applyAlignment="true" applyProtection="false">
      <alignment horizontal="general" vertical="center" textRotation="0" wrapText="false" indent="0" shrinkToFit="false"/>
      <protection locked="true" hidden="false"/>
    </xf>
    <xf numFmtId="165" fontId="0" fillId="0" borderId="66" xfId="35" applyFont="true" applyBorder="true" applyAlignment="true" applyProtection="false">
      <alignment horizontal="right" vertical="center" textRotation="0" wrapText="false" indent="0" shrinkToFit="false"/>
      <protection locked="true" hidden="false"/>
    </xf>
    <xf numFmtId="165" fontId="0" fillId="0" borderId="66" xfId="35" applyFont="true" applyBorder="true" applyAlignment="true" applyProtection="false">
      <alignment horizontal="general" vertical="center" textRotation="0" wrapText="false" indent="0" shrinkToFit="false"/>
      <protection locked="true" hidden="false"/>
    </xf>
    <xf numFmtId="165" fontId="0" fillId="0" borderId="5" xfId="35" applyFont="true" applyBorder="true" applyAlignment="true" applyProtection="false">
      <alignment horizontal="general" vertical="center" textRotation="0" wrapText="false" indent="0" shrinkToFit="false"/>
      <protection locked="true" hidden="false"/>
    </xf>
    <xf numFmtId="165" fontId="0" fillId="0" borderId="7" xfId="35" applyFont="true" applyBorder="true" applyAlignment="true" applyProtection="false">
      <alignment horizontal="general" vertical="center" textRotation="0" wrapText="false" indent="0" shrinkToFit="false"/>
      <protection locked="true" hidden="false"/>
    </xf>
    <xf numFmtId="165" fontId="0" fillId="0" borderId="58" xfId="35" applyFont="true" applyBorder="true" applyAlignment="true" applyProtection="false">
      <alignment horizontal="right" vertical="center" textRotation="0" wrapText="false" indent="0" shrinkToFit="false"/>
      <protection locked="true" hidden="false"/>
    </xf>
    <xf numFmtId="165" fontId="0" fillId="0" borderId="58" xfId="35" applyFont="true" applyBorder="true" applyAlignment="true" applyProtection="false">
      <alignment horizontal="general" vertical="center" textRotation="0" wrapText="false" indent="0" shrinkToFit="false"/>
      <protection locked="true" hidden="false"/>
    </xf>
    <xf numFmtId="165" fontId="0" fillId="0" borderId="9" xfId="35" applyFont="true" applyBorder="true" applyAlignment="true" applyProtection="false">
      <alignment horizontal="general" vertical="center" textRotation="0" wrapText="false" indent="0" shrinkToFit="false"/>
      <protection locked="true" hidden="false"/>
    </xf>
    <xf numFmtId="165" fontId="0" fillId="0" borderId="34" xfId="35" applyFont="true" applyBorder="true" applyAlignment="true" applyProtection="false">
      <alignment horizontal="general" vertical="center" textRotation="0" wrapText="true" indent="0" shrinkToFit="false"/>
      <protection locked="true" hidden="false"/>
    </xf>
    <xf numFmtId="165" fontId="0" fillId="0" borderId="40" xfId="35" applyFont="true" applyBorder="true" applyAlignment="true" applyProtection="false">
      <alignment horizontal="general" vertical="center" textRotation="0" wrapText="false" indent="0" shrinkToFit="false"/>
      <protection locked="true" hidden="false"/>
    </xf>
    <xf numFmtId="165" fontId="0" fillId="0" borderId="20" xfId="35" applyFont="true" applyBorder="true" applyAlignment="true" applyProtection="false">
      <alignment horizontal="general" vertical="center" textRotation="0" wrapText="false" indent="0" shrinkToFit="false"/>
      <protection locked="true" hidden="false"/>
    </xf>
    <xf numFmtId="165" fontId="64" fillId="0" borderId="0" xfId="35" applyFont="true" applyBorder="false" applyAlignment="true" applyProtection="false">
      <alignment horizontal="general" vertical="center" textRotation="0" wrapText="false" indent="0" shrinkToFit="false"/>
      <protection locked="true" hidden="false"/>
    </xf>
    <xf numFmtId="165" fontId="64" fillId="0" borderId="0" xfId="35" applyFont="true" applyBorder="true" applyAlignment="true" applyProtection="false">
      <alignment horizontal="general" vertical="center" textRotation="0" wrapText="true" indent="0" shrinkToFit="false"/>
      <protection locked="true" hidden="false"/>
    </xf>
    <xf numFmtId="165" fontId="64" fillId="0" borderId="0" xfId="35" applyFont="true" applyBorder="false" applyAlignment="true" applyProtection="false">
      <alignment horizontal="general" vertical="center" textRotation="0" wrapText="true" indent="0" shrinkToFit="false"/>
      <protection locked="true" hidden="false"/>
    </xf>
    <xf numFmtId="165" fontId="0" fillId="0" borderId="0" xfId="36" applyFont="true" applyBorder="false" applyAlignment="true" applyProtection="false">
      <alignment horizontal="general" vertical="center" textRotation="0" wrapText="false" indent="0" shrinkToFit="false"/>
      <protection locked="true" hidden="false"/>
    </xf>
    <xf numFmtId="165" fontId="0" fillId="0" borderId="0" xfId="36" applyFont="true" applyBorder="false" applyAlignment="true" applyProtection="false">
      <alignment horizontal="right" vertical="center" textRotation="0" wrapText="false" indent="0" shrinkToFit="false"/>
      <protection locked="true" hidden="false"/>
    </xf>
    <xf numFmtId="165" fontId="0" fillId="0" borderId="0" xfId="36" applyFont="true" applyBorder="true" applyAlignment="true" applyProtection="false">
      <alignment horizontal="center" vertical="center" textRotation="0" wrapText="false" indent="0" shrinkToFit="false"/>
      <protection locked="true" hidden="false"/>
    </xf>
    <xf numFmtId="165" fontId="0" fillId="0" borderId="1" xfId="36" applyFont="true" applyBorder="true" applyAlignment="true" applyProtection="false">
      <alignment horizontal="left" vertical="center" textRotation="0" wrapText="false" indent="0" shrinkToFit="false"/>
      <protection locked="true" hidden="false"/>
    </xf>
    <xf numFmtId="165" fontId="0" fillId="0" borderId="1" xfId="36" applyFont="true" applyBorder="true" applyAlignment="true" applyProtection="false">
      <alignment horizontal="center" vertical="center" textRotation="0" wrapText="false" indent="0" shrinkToFit="false"/>
      <protection locked="true" hidden="false"/>
    </xf>
    <xf numFmtId="165" fontId="0" fillId="0" borderId="2" xfId="36" applyFont="true" applyBorder="true" applyAlignment="true" applyProtection="false">
      <alignment horizontal="general" vertical="center" textRotation="0" wrapText="false" indent="0" shrinkToFit="false"/>
      <protection locked="true" hidden="false"/>
    </xf>
    <xf numFmtId="165" fontId="0" fillId="0" borderId="3" xfId="36" applyFont="true" applyBorder="true" applyAlignment="true" applyProtection="false">
      <alignment horizontal="general" vertical="center" textRotation="0" wrapText="false" indent="0" shrinkToFit="false"/>
      <protection locked="true" hidden="false"/>
    </xf>
    <xf numFmtId="165" fontId="0" fillId="0" borderId="66" xfId="36" applyFont="true" applyBorder="true" applyAlignment="true" applyProtection="false">
      <alignment horizontal="right" vertical="center" textRotation="0" wrapText="false" indent="0" shrinkToFit="false"/>
      <protection locked="true" hidden="false"/>
    </xf>
    <xf numFmtId="165" fontId="0" fillId="0" borderId="66" xfId="36" applyFont="true" applyBorder="true" applyAlignment="true" applyProtection="false">
      <alignment horizontal="general" vertical="center" textRotation="0" wrapText="false" indent="0" shrinkToFit="false"/>
      <protection locked="true" hidden="false"/>
    </xf>
    <xf numFmtId="165" fontId="0" fillId="0" borderId="5" xfId="36" applyFont="true" applyBorder="true" applyAlignment="true" applyProtection="false">
      <alignment horizontal="general" vertical="center" textRotation="0" wrapText="false" indent="0" shrinkToFit="false"/>
      <protection locked="true" hidden="false"/>
    </xf>
    <xf numFmtId="165" fontId="0" fillId="0" borderId="20" xfId="36" applyFont="true" applyBorder="true" applyAlignment="true" applyProtection="false">
      <alignment horizontal="general" vertical="center" textRotation="0" wrapText="false" indent="0" shrinkToFit="false"/>
      <protection locked="true" hidden="false"/>
    </xf>
    <xf numFmtId="165" fontId="38" fillId="0" borderId="0" xfId="36" applyFont="true" applyBorder="false" applyAlignment="true" applyProtection="false">
      <alignment horizontal="right" vertical="center" textRotation="0" wrapText="false" indent="0" shrinkToFit="false"/>
      <protection locked="true" hidden="false"/>
    </xf>
    <xf numFmtId="165" fontId="0" fillId="0" borderId="40" xfId="36" applyFont="true" applyBorder="true" applyAlignment="true" applyProtection="false">
      <alignment horizontal="general" vertical="center" textRotation="0" wrapText="false" indent="0" shrinkToFit="false"/>
      <protection locked="true" hidden="false"/>
    </xf>
    <xf numFmtId="165" fontId="0" fillId="0" borderId="34" xfId="36" applyFont="true" applyBorder="true" applyAlignment="true" applyProtection="false">
      <alignment horizontal="general" vertical="center" textRotation="0" wrapText="true" indent="0" shrinkToFit="false"/>
      <protection locked="true" hidden="false"/>
    </xf>
    <xf numFmtId="165" fontId="0" fillId="0" borderId="0" xfId="36" applyFont="true" applyBorder="false" applyAlignment="true" applyProtection="false">
      <alignment horizontal="center" vertical="center" textRotation="0" wrapText="false" indent="0" shrinkToFit="false"/>
      <protection locked="true" hidden="false"/>
    </xf>
    <xf numFmtId="165" fontId="0" fillId="0" borderId="7" xfId="36" applyFont="true" applyBorder="true" applyAlignment="true" applyProtection="false">
      <alignment horizontal="general" vertical="center" textRotation="0" wrapText="false" indent="0" shrinkToFit="false"/>
      <protection locked="true" hidden="false"/>
    </xf>
    <xf numFmtId="165" fontId="0" fillId="0" borderId="58" xfId="36" applyFont="true" applyBorder="true" applyAlignment="true" applyProtection="false">
      <alignment horizontal="general" vertical="center" textRotation="0" wrapText="false" indent="0" shrinkToFit="false"/>
      <protection locked="true" hidden="false"/>
    </xf>
    <xf numFmtId="165" fontId="0" fillId="0" borderId="9" xfId="36" applyFont="true" applyBorder="true" applyAlignment="true" applyProtection="false">
      <alignment horizontal="general" vertical="center" textRotation="0" wrapText="false" indent="0" shrinkToFit="false"/>
      <protection locked="true" hidden="false"/>
    </xf>
    <xf numFmtId="165" fontId="64" fillId="0" borderId="0" xfId="36" applyFont="true" applyBorder="false" applyAlignment="true" applyProtection="false">
      <alignment horizontal="general" vertical="center" textRotation="0" wrapText="false" indent="0" shrinkToFit="false"/>
      <protection locked="true" hidden="false"/>
    </xf>
    <xf numFmtId="165" fontId="64" fillId="0" borderId="0" xfId="36" applyFont="true" applyBorder="true" applyAlignment="true" applyProtection="false">
      <alignment horizontal="general" vertical="center" textRotation="0" wrapText="true" indent="0" shrinkToFit="false"/>
      <protection locked="true" hidden="false"/>
    </xf>
    <xf numFmtId="165" fontId="64" fillId="0" borderId="0" xfId="36" applyFont="true" applyBorder="false" applyAlignment="true" applyProtection="false">
      <alignment horizontal="general" vertical="center" textRotation="0" wrapText="true" indent="0" shrinkToFit="false"/>
      <protection locked="true" hidden="false"/>
    </xf>
    <xf numFmtId="165" fontId="59" fillId="0" borderId="0" xfId="52" applyFont="true" applyBorder="false" applyAlignment="true" applyProtection="false">
      <alignment horizontal="general" vertical="center" textRotation="0" wrapText="false" indent="0" shrinkToFit="false"/>
      <protection locked="true" hidden="false"/>
    </xf>
    <xf numFmtId="165" fontId="31" fillId="0" borderId="0" xfId="52" applyFont="true" applyBorder="false" applyAlignment="true" applyProtection="false">
      <alignment horizontal="general" vertical="center" textRotation="0" wrapText="false" indent="0" shrinkToFit="false"/>
      <protection locked="true" hidden="false"/>
    </xf>
    <xf numFmtId="165" fontId="31" fillId="0" borderId="0" xfId="52" applyFont="true" applyBorder="false" applyAlignment="true" applyProtection="false">
      <alignment horizontal="left" vertical="center" textRotation="0" wrapText="false" indent="0" shrinkToFit="false"/>
      <protection locked="true" hidden="false"/>
    </xf>
    <xf numFmtId="165" fontId="70" fillId="0" borderId="0" xfId="52" applyFont="true" applyBorder="false" applyAlignment="true" applyProtection="false">
      <alignment horizontal="left" vertical="center" textRotation="0" wrapText="false" indent="0" shrinkToFit="false"/>
      <protection locked="true" hidden="false"/>
    </xf>
    <xf numFmtId="165" fontId="70" fillId="0" borderId="0" xfId="52" applyFont="true" applyBorder="false" applyAlignment="true" applyProtection="false">
      <alignment horizontal="right" vertical="center" textRotation="0" wrapText="false" indent="0" shrinkToFit="false"/>
      <protection locked="true" hidden="false"/>
    </xf>
    <xf numFmtId="165" fontId="70" fillId="8" borderId="0" xfId="52" applyFont="true" applyBorder="true" applyAlignment="true" applyProtection="true">
      <alignment horizontal="center" vertical="center" textRotation="0" wrapText="false" indent="0" shrinkToFit="true"/>
      <protection locked="false" hidden="false"/>
    </xf>
    <xf numFmtId="165" fontId="70" fillId="0" borderId="0" xfId="52" applyFont="true" applyBorder="false" applyAlignment="true" applyProtection="false">
      <alignment horizontal="general" vertical="center" textRotation="0" wrapText="false" indent="0" shrinkToFit="false"/>
      <protection locked="true" hidden="false"/>
    </xf>
    <xf numFmtId="165" fontId="70" fillId="2" borderId="0" xfId="52" applyFont="true" applyBorder="true" applyAlignment="true" applyProtection="true">
      <alignment horizontal="center" vertical="center" textRotation="0" wrapText="false" indent="0" shrinkToFit="false"/>
      <protection locked="false" hidden="false"/>
    </xf>
    <xf numFmtId="165" fontId="70" fillId="0" borderId="0" xfId="52" applyFont="true" applyBorder="true" applyAlignment="true" applyProtection="false">
      <alignment horizontal="center" vertical="center" textRotation="0" wrapText="false" indent="0" shrinkToFit="false"/>
      <protection locked="true" hidden="false"/>
    </xf>
    <xf numFmtId="165" fontId="70" fillId="3" borderId="0" xfId="52" applyFont="true" applyBorder="false" applyAlignment="true" applyProtection="false">
      <alignment horizontal="general" vertical="center" textRotation="0" wrapText="false" indent="0" shrinkToFit="false"/>
      <protection locked="true" hidden="false"/>
    </xf>
    <xf numFmtId="165" fontId="70" fillId="3" borderId="0" xfId="52" applyFont="true" applyBorder="false" applyAlignment="true" applyProtection="false">
      <alignment horizontal="center" vertical="center" textRotation="0" wrapText="false" indent="0" shrinkToFit="false"/>
      <protection locked="true" hidden="false"/>
    </xf>
    <xf numFmtId="165" fontId="31" fillId="3" borderId="0" xfId="52" applyFont="true" applyBorder="false" applyAlignment="true" applyProtection="false">
      <alignment horizontal="general" vertical="center" textRotation="0" wrapText="false" indent="0" shrinkToFit="false"/>
      <protection locked="true" hidden="false"/>
    </xf>
    <xf numFmtId="165" fontId="31" fillId="8" borderId="1" xfId="52" applyFont="true" applyBorder="true" applyAlignment="true" applyProtection="true">
      <alignment horizontal="center" vertical="center" textRotation="0" wrapText="false" indent="0" shrinkToFit="false"/>
      <protection locked="false" hidden="false"/>
    </xf>
    <xf numFmtId="165" fontId="70" fillId="0" borderId="0" xfId="52" applyFont="true" applyBorder="false" applyAlignment="true" applyProtection="false">
      <alignment horizontal="center" vertical="center" textRotation="0" wrapText="false" indent="0" shrinkToFit="false"/>
      <protection locked="true" hidden="false"/>
    </xf>
    <xf numFmtId="165" fontId="31" fillId="0" borderId="0" xfId="52" applyFont="true" applyBorder="false" applyAlignment="true" applyProtection="false">
      <alignment horizontal="right" vertical="center" textRotation="0" wrapText="false" indent="0" shrinkToFit="false"/>
      <protection locked="true" hidden="false"/>
    </xf>
    <xf numFmtId="180" fontId="31" fillId="3" borderId="0" xfId="52" applyFont="true" applyBorder="false" applyAlignment="true" applyProtection="false">
      <alignment horizontal="general" vertical="center" textRotation="0" wrapText="false" indent="0" shrinkToFit="false"/>
      <protection locked="true" hidden="false"/>
    </xf>
    <xf numFmtId="165" fontId="31" fillId="3" borderId="0" xfId="52" applyFont="true" applyBorder="false" applyAlignment="true" applyProtection="false">
      <alignment horizontal="center" vertical="center" textRotation="0" wrapText="false" indent="0" shrinkToFit="false"/>
      <protection locked="true" hidden="false"/>
    </xf>
    <xf numFmtId="165" fontId="43" fillId="0" borderId="0" xfId="52" applyFont="true" applyBorder="false" applyAlignment="true" applyProtection="false">
      <alignment horizontal="general" vertical="center" textRotation="0" wrapText="false" indent="0" shrinkToFit="false"/>
      <protection locked="true" hidden="false"/>
    </xf>
    <xf numFmtId="165" fontId="31" fillId="2" borderId="1" xfId="52" applyFont="true" applyBorder="true" applyAlignment="true" applyProtection="true">
      <alignment horizontal="center" vertical="center" textRotation="0" wrapText="false" indent="0" shrinkToFit="false"/>
      <protection locked="false" hidden="false"/>
    </xf>
    <xf numFmtId="165" fontId="31" fillId="0" borderId="0" xfId="52" applyFont="true" applyBorder="false" applyAlignment="true" applyProtection="false">
      <alignment horizontal="center" vertical="center" textRotation="0" wrapText="false" indent="0" shrinkToFit="false"/>
      <protection locked="true" hidden="false"/>
    </xf>
    <xf numFmtId="165" fontId="31" fillId="3" borderId="0" xfId="52" applyFont="true" applyBorder="false" applyAlignment="true" applyProtection="false">
      <alignment horizontal="left" vertical="center" textRotation="0" wrapText="false" indent="0" shrinkToFit="false"/>
      <protection locked="true" hidden="false"/>
    </xf>
    <xf numFmtId="180" fontId="31" fillId="0" borderId="0" xfId="52" applyFont="true" applyBorder="false" applyAlignment="true" applyProtection="false">
      <alignment horizontal="general" vertical="center" textRotation="0" wrapText="false" indent="0" shrinkToFit="false"/>
      <protection locked="true" hidden="false"/>
    </xf>
    <xf numFmtId="173" fontId="31" fillId="0" borderId="0" xfId="52" applyFont="true" applyBorder="false" applyAlignment="true" applyProtection="false">
      <alignment horizontal="general" vertical="center" textRotation="0" wrapText="false" indent="0" shrinkToFit="false"/>
      <protection locked="true" hidden="false"/>
    </xf>
    <xf numFmtId="165" fontId="43" fillId="0" borderId="0" xfId="52" applyFont="true" applyBorder="false" applyAlignment="true" applyProtection="false">
      <alignment horizontal="left" vertical="center" textRotation="0" wrapText="false" indent="0" shrinkToFit="false"/>
      <protection locked="true" hidden="false"/>
    </xf>
    <xf numFmtId="165" fontId="31" fillId="3" borderId="1" xfId="52" applyFont="true" applyBorder="true" applyAlignment="true" applyProtection="false">
      <alignment horizontal="center" vertical="center" textRotation="0" wrapText="false" indent="0" shrinkToFit="false"/>
      <protection locked="true" hidden="false"/>
    </xf>
    <xf numFmtId="165" fontId="59" fillId="0" borderId="0" xfId="52" applyFont="true" applyBorder="false" applyAlignment="true" applyProtection="false">
      <alignment horizontal="left" vertical="center" textRotation="0" wrapText="false" indent="0" shrinkToFit="false"/>
      <protection locked="true" hidden="false"/>
    </xf>
    <xf numFmtId="165" fontId="59" fillId="0" borderId="0" xfId="52" applyFont="true" applyBorder="false" applyAlignment="true" applyProtection="false">
      <alignment horizontal="right" vertical="center" textRotation="0" wrapText="false" indent="0" shrinkToFit="false"/>
      <protection locked="true" hidden="false"/>
    </xf>
    <xf numFmtId="165" fontId="31" fillId="0" borderId="121" xfId="52" applyFont="true" applyBorder="true" applyAlignment="true" applyProtection="false">
      <alignment horizontal="center" vertical="center" textRotation="0" wrapText="false" indent="0" shrinkToFit="false"/>
      <protection locked="true" hidden="false"/>
    </xf>
    <xf numFmtId="165" fontId="28" fillId="0" borderId="121" xfId="52" applyFont="true" applyBorder="true" applyAlignment="true" applyProtection="false">
      <alignment horizontal="center" vertical="center" textRotation="0" wrapText="true" indent="0" shrinkToFit="false"/>
      <protection locked="true" hidden="false"/>
    </xf>
    <xf numFmtId="165" fontId="31" fillId="0" borderId="121" xfId="52" applyFont="true" applyBorder="true" applyAlignment="true" applyProtection="false">
      <alignment horizontal="center" vertical="center" textRotation="0" wrapText="true" indent="0" shrinkToFit="false"/>
      <protection locked="true" hidden="false"/>
    </xf>
    <xf numFmtId="165" fontId="31" fillId="0" borderId="133" xfId="52" applyFont="true" applyBorder="true" applyAlignment="true" applyProtection="false">
      <alignment horizontal="center" vertical="center" textRotation="0" wrapText="true" indent="0" shrinkToFit="false"/>
      <protection locked="true" hidden="false"/>
    </xf>
    <xf numFmtId="165" fontId="31" fillId="0" borderId="134" xfId="52" applyFont="true" applyBorder="true" applyAlignment="true" applyProtection="false">
      <alignment horizontal="center" vertical="center" textRotation="0" wrapText="true" indent="0" shrinkToFit="false"/>
      <protection locked="true" hidden="false"/>
    </xf>
    <xf numFmtId="165" fontId="31" fillId="0" borderId="135" xfId="52" applyFont="true" applyBorder="true" applyAlignment="true" applyProtection="false">
      <alignment horizontal="center" vertical="center" textRotation="0" wrapText="true" indent="0" shrinkToFit="false"/>
      <protection locked="true" hidden="false"/>
    </xf>
    <xf numFmtId="165" fontId="43" fillId="0" borderId="136" xfId="52" applyFont="true" applyBorder="true" applyAlignment="true" applyProtection="false">
      <alignment horizontal="center" vertical="center" textRotation="0" wrapText="true" indent="0" shrinkToFit="false"/>
      <protection locked="true" hidden="false"/>
    </xf>
    <xf numFmtId="165" fontId="31" fillId="0" borderId="136" xfId="52" applyFont="true" applyBorder="true" applyAlignment="true" applyProtection="false">
      <alignment horizontal="center" vertical="center" textRotation="0" wrapText="true" indent="0" shrinkToFit="false"/>
      <protection locked="true" hidden="false"/>
    </xf>
    <xf numFmtId="165" fontId="31" fillId="0" borderId="137" xfId="52" applyFont="true" applyBorder="true" applyAlignment="true" applyProtection="false">
      <alignment horizontal="general" vertical="center" textRotation="0" wrapText="true" indent="0" shrinkToFit="false"/>
      <protection locked="true" hidden="false"/>
    </xf>
    <xf numFmtId="165" fontId="31" fillId="0" borderId="138" xfId="52" applyFont="true" applyBorder="true" applyAlignment="true" applyProtection="false">
      <alignment horizontal="general" vertical="center" textRotation="0" wrapText="true" indent="0" shrinkToFit="false"/>
      <protection locked="true" hidden="false"/>
    </xf>
    <xf numFmtId="165" fontId="31" fillId="0" borderId="137" xfId="52" applyFont="true" applyBorder="true" applyAlignment="true" applyProtection="false">
      <alignment horizontal="center" vertical="center" textRotation="0" wrapText="false" indent="0" shrinkToFit="false"/>
      <protection locked="true" hidden="false"/>
    </xf>
    <xf numFmtId="165" fontId="59" fillId="0" borderId="139" xfId="52" applyFont="true" applyBorder="true" applyAlignment="true" applyProtection="false">
      <alignment horizontal="center" vertical="center" textRotation="0" wrapText="true" indent="0" shrinkToFit="false"/>
      <protection locked="true" hidden="false"/>
    </xf>
    <xf numFmtId="165" fontId="59" fillId="0" borderId="121" xfId="52" applyFont="true" applyBorder="true" applyAlignment="true" applyProtection="false">
      <alignment horizontal="center" vertical="center" textRotation="0" wrapText="true" indent="0" shrinkToFit="false"/>
      <protection locked="true" hidden="false"/>
    </xf>
    <xf numFmtId="165" fontId="31" fillId="0" borderId="20" xfId="52" applyFont="true" applyBorder="true" applyAlignment="true" applyProtection="false">
      <alignment horizontal="center" vertical="center" textRotation="0" wrapText="true" indent="0" shrinkToFit="false"/>
      <protection locked="true" hidden="false"/>
    </xf>
    <xf numFmtId="165" fontId="31" fillId="0" borderId="40" xfId="52" applyFont="true" applyBorder="true" applyAlignment="true" applyProtection="false">
      <alignment horizontal="center" vertical="center" textRotation="0" wrapText="true" indent="0" shrinkToFit="false"/>
      <protection locked="true" hidden="false"/>
    </xf>
    <xf numFmtId="165" fontId="31" fillId="0" borderId="0" xfId="52" applyFont="true" applyBorder="false" applyAlignment="true" applyProtection="false">
      <alignment horizontal="general" vertical="center" textRotation="0" wrapText="true" indent="0" shrinkToFit="false"/>
      <protection locked="true" hidden="false"/>
    </xf>
    <xf numFmtId="165" fontId="31" fillId="0" borderId="115" xfId="52" applyFont="true" applyBorder="true" applyAlignment="true" applyProtection="false">
      <alignment horizontal="general" vertical="center" textRotation="0" wrapText="true" indent="0" shrinkToFit="false"/>
      <protection locked="true" hidden="false"/>
    </xf>
    <xf numFmtId="165" fontId="31" fillId="0" borderId="140" xfId="52" applyFont="true" applyBorder="true" applyAlignment="true" applyProtection="false">
      <alignment horizontal="center" vertical="center" textRotation="0" wrapText="false" indent="0" shrinkToFit="false"/>
      <protection locked="true" hidden="false"/>
    </xf>
    <xf numFmtId="165" fontId="31" fillId="0" borderId="141" xfId="52" applyFont="true" applyBorder="true" applyAlignment="true" applyProtection="false">
      <alignment horizontal="center" vertical="center" textRotation="0" wrapText="false" indent="0" shrinkToFit="false"/>
      <protection locked="true" hidden="false"/>
    </xf>
    <xf numFmtId="165" fontId="31" fillId="0" borderId="142" xfId="52" applyFont="true" applyBorder="true" applyAlignment="true" applyProtection="false">
      <alignment horizontal="center" vertical="center" textRotation="0" wrapText="false" indent="0" shrinkToFit="false"/>
      <protection locked="true" hidden="false"/>
    </xf>
    <xf numFmtId="165" fontId="43" fillId="0" borderId="70" xfId="52" applyFont="true" applyBorder="true" applyAlignment="true" applyProtection="false">
      <alignment horizontal="center" vertical="center" textRotation="0" wrapText="false" indent="0" shrinkToFit="false"/>
      <protection locked="true" hidden="false"/>
    </xf>
    <xf numFmtId="165" fontId="43" fillId="0" borderId="1" xfId="52" applyFont="true" applyBorder="true" applyAlignment="true" applyProtection="false">
      <alignment horizontal="center" vertical="center" textRotation="0" wrapText="false" indent="0" shrinkToFit="false"/>
      <protection locked="true" hidden="false"/>
    </xf>
    <xf numFmtId="165" fontId="43" fillId="0" borderId="143" xfId="52" applyFont="true" applyBorder="true" applyAlignment="true" applyProtection="false">
      <alignment horizontal="center" vertical="center" textRotation="0" wrapText="false" indent="0" shrinkToFit="false"/>
      <protection locked="true" hidden="false"/>
    </xf>
    <xf numFmtId="165" fontId="43" fillId="0" borderId="144" xfId="52" applyFont="true" applyBorder="true" applyAlignment="true" applyProtection="false">
      <alignment horizontal="center" vertical="center" textRotation="0" wrapText="false" indent="0" shrinkToFit="false"/>
      <protection locked="true" hidden="false"/>
    </xf>
    <xf numFmtId="165" fontId="31" fillId="0" borderId="145" xfId="52" applyFont="true" applyBorder="true" applyAlignment="true" applyProtection="false">
      <alignment horizontal="center" vertical="center" textRotation="0" wrapText="true" indent="0" shrinkToFit="false"/>
      <protection locked="true" hidden="false"/>
    </xf>
    <xf numFmtId="165" fontId="31" fillId="0" borderId="146" xfId="52" applyFont="true" applyBorder="true" applyAlignment="true" applyProtection="false">
      <alignment horizontal="center" vertical="center" textRotation="0" wrapText="true" indent="0" shrinkToFit="false"/>
      <protection locked="true" hidden="false"/>
    </xf>
    <xf numFmtId="165" fontId="31" fillId="0" borderId="124" xfId="52" applyFont="true" applyBorder="true" applyAlignment="true" applyProtection="false">
      <alignment horizontal="general" vertical="center" textRotation="0" wrapText="true" indent="0" shrinkToFit="false"/>
      <protection locked="true" hidden="false"/>
    </xf>
    <xf numFmtId="165" fontId="31" fillId="0" borderId="119" xfId="52" applyFont="true" applyBorder="true" applyAlignment="true" applyProtection="false">
      <alignment horizontal="general" vertical="center" textRotation="0" wrapText="true" indent="0" shrinkToFit="false"/>
      <protection locked="true" hidden="false"/>
    </xf>
    <xf numFmtId="165" fontId="43" fillId="0" borderId="147" xfId="52" applyFont="true" applyBorder="true" applyAlignment="true" applyProtection="false">
      <alignment horizontal="center" vertical="center" textRotation="0" wrapText="true" indent="0" shrinkToFit="false"/>
      <protection locked="true" hidden="false"/>
    </xf>
    <xf numFmtId="165" fontId="43" fillId="0" borderId="148" xfId="52" applyFont="true" applyBorder="true" applyAlignment="true" applyProtection="false">
      <alignment horizontal="center" vertical="center" textRotation="0" wrapText="true" indent="0" shrinkToFit="false"/>
      <protection locked="true" hidden="false"/>
    </xf>
    <xf numFmtId="165" fontId="43" fillId="0" borderId="149" xfId="52" applyFont="true" applyBorder="true" applyAlignment="true" applyProtection="false">
      <alignment horizontal="center" vertical="center" textRotation="0" wrapText="true" indent="0" shrinkToFit="false"/>
      <protection locked="true" hidden="false"/>
    </xf>
    <xf numFmtId="165" fontId="43" fillId="0" borderId="150" xfId="52" applyFont="true" applyBorder="true" applyAlignment="true" applyProtection="false">
      <alignment horizontal="center" vertical="center" textRotation="0" wrapText="true" indent="0" shrinkToFit="false"/>
      <protection locked="true" hidden="false"/>
    </xf>
    <xf numFmtId="165" fontId="31" fillId="8" borderId="122" xfId="52" applyFont="true" applyBorder="true" applyAlignment="true" applyProtection="true">
      <alignment horizontal="center" vertical="center" textRotation="0" wrapText="false" indent="0" shrinkToFit="false"/>
      <protection locked="false" hidden="false"/>
    </xf>
    <xf numFmtId="165" fontId="31" fillId="8" borderId="151" xfId="52" applyFont="true" applyBorder="true" applyAlignment="true" applyProtection="true">
      <alignment horizontal="center" vertical="center" textRotation="0" wrapText="false" indent="0" shrinkToFit="true"/>
      <protection locked="false" hidden="false"/>
    </xf>
    <xf numFmtId="165" fontId="31" fillId="3" borderId="134" xfId="52" applyFont="true" applyBorder="true" applyAlignment="true" applyProtection="false">
      <alignment horizontal="center" vertical="center" textRotation="0" wrapText="false" indent="0" shrinkToFit="true"/>
      <protection locked="true" hidden="false"/>
    </xf>
    <xf numFmtId="165" fontId="31" fillId="3" borderId="135" xfId="52" applyFont="true" applyBorder="true" applyAlignment="true" applyProtection="false">
      <alignment horizontal="center" vertical="center" textRotation="0" wrapText="false" indent="0" shrinkToFit="true"/>
      <protection locked="true" hidden="false"/>
    </xf>
    <xf numFmtId="165" fontId="31" fillId="8" borderId="152" xfId="52" applyFont="true" applyBorder="true" applyAlignment="true" applyProtection="true">
      <alignment horizontal="center" vertical="center" textRotation="0" wrapText="true" indent="0" shrinkToFit="false"/>
      <protection locked="false" hidden="false"/>
    </xf>
    <xf numFmtId="165" fontId="31" fillId="8" borderId="152" xfId="52" applyFont="true" applyBorder="true" applyAlignment="true" applyProtection="true">
      <alignment horizontal="center" vertical="center" textRotation="0" wrapText="false" indent="0" shrinkToFit="true"/>
      <protection locked="false" hidden="false"/>
    </xf>
    <xf numFmtId="165" fontId="31" fillId="2" borderId="153" xfId="52" applyFont="true" applyBorder="true" applyAlignment="true" applyProtection="true">
      <alignment horizontal="center" vertical="center" textRotation="0" wrapText="false" indent="0" shrinkToFit="true"/>
      <protection locked="false" hidden="false"/>
    </xf>
    <xf numFmtId="165" fontId="59" fillId="0" borderId="134" xfId="52" applyFont="true" applyBorder="true" applyAlignment="true" applyProtection="false">
      <alignment horizontal="general" vertical="center" textRotation="0" wrapText="false" indent="0" shrinkToFit="false"/>
      <protection locked="true" hidden="false"/>
    </xf>
    <xf numFmtId="165" fontId="59" fillId="0" borderId="137" xfId="52" applyFont="true" applyBorder="true" applyAlignment="true" applyProtection="false">
      <alignment horizontal="general" vertical="center" textRotation="0" wrapText="false" indent="0" shrinkToFit="false"/>
      <protection locked="true" hidden="false"/>
    </xf>
    <xf numFmtId="165" fontId="59" fillId="0" borderId="138" xfId="52" applyFont="true" applyBorder="true" applyAlignment="true" applyProtection="false">
      <alignment horizontal="general" vertical="center" textRotation="0" wrapText="false" indent="0" shrinkToFit="false"/>
      <protection locked="true" hidden="false"/>
    </xf>
    <xf numFmtId="165" fontId="31" fillId="8" borderId="154" xfId="52" applyFont="true" applyBorder="true" applyAlignment="true" applyProtection="true">
      <alignment horizontal="center" vertical="center" textRotation="0" wrapText="false" indent="0" shrinkToFit="true"/>
      <protection locked="false" hidden="false"/>
    </xf>
    <xf numFmtId="165" fontId="31" fillId="8" borderId="155" xfId="52" applyFont="true" applyBorder="true" applyAlignment="true" applyProtection="true">
      <alignment horizontal="center" vertical="center" textRotation="0" wrapText="false" indent="0" shrinkToFit="true"/>
      <protection locked="false" hidden="false"/>
    </xf>
    <xf numFmtId="165" fontId="31" fillId="8" borderId="156" xfId="52" applyFont="true" applyBorder="true" applyAlignment="true" applyProtection="true">
      <alignment horizontal="center" vertical="center" textRotation="0" wrapText="false" indent="0" shrinkToFit="true"/>
      <protection locked="false" hidden="false"/>
    </xf>
    <xf numFmtId="165" fontId="31" fillId="0" borderId="157" xfId="52" applyFont="true" applyBorder="true" applyAlignment="true" applyProtection="false">
      <alignment horizontal="center" vertical="center" textRotation="0" wrapText="true" indent="0" shrinkToFit="false"/>
      <protection locked="true" hidden="false"/>
    </xf>
    <xf numFmtId="176" fontId="31" fillId="0" borderId="158" xfId="52" applyFont="true" applyBorder="true" applyAlignment="true" applyProtection="false">
      <alignment horizontal="center" vertical="center" textRotation="0" wrapText="true" indent="0" shrinkToFit="false"/>
      <protection locked="true" hidden="false"/>
    </xf>
    <xf numFmtId="165" fontId="31" fillId="2" borderId="111" xfId="52" applyFont="true" applyBorder="true" applyAlignment="true" applyProtection="true">
      <alignment horizontal="left" vertical="center" textRotation="0" wrapText="true" indent="0" shrinkToFit="false"/>
      <protection locked="false" hidden="false"/>
    </xf>
    <xf numFmtId="165" fontId="31" fillId="3" borderId="20" xfId="52" applyFont="true" applyBorder="true" applyAlignment="true" applyProtection="false">
      <alignment horizontal="center" vertical="center" textRotation="0" wrapText="false" indent="0" shrinkToFit="true"/>
      <protection locked="true" hidden="false"/>
    </xf>
    <xf numFmtId="165" fontId="31" fillId="3" borderId="40" xfId="52" applyFont="true" applyBorder="true" applyAlignment="true" applyProtection="false">
      <alignment horizontal="center" vertical="center" textRotation="0" wrapText="false" indent="0" shrinkToFit="true"/>
      <protection locked="true" hidden="false"/>
    </xf>
    <xf numFmtId="165" fontId="59" fillId="0" borderId="128" xfId="52" applyFont="true" applyBorder="true" applyAlignment="true" applyProtection="false">
      <alignment horizontal="general" vertical="center" textRotation="0" wrapText="false" indent="0" shrinkToFit="false"/>
      <protection locked="true" hidden="false"/>
    </xf>
    <xf numFmtId="165" fontId="59" fillId="0" borderId="159" xfId="52" applyFont="true" applyBorder="true" applyAlignment="true" applyProtection="false">
      <alignment horizontal="general" vertical="center" textRotation="0" wrapText="false" indent="0" shrinkToFit="false"/>
      <protection locked="true" hidden="false"/>
    </xf>
    <xf numFmtId="165" fontId="59" fillId="0" borderId="160" xfId="52" applyFont="true" applyBorder="true" applyAlignment="true" applyProtection="false">
      <alignment horizontal="general" vertical="center" textRotation="0" wrapText="false" indent="0" shrinkToFit="false"/>
      <protection locked="true" hidden="false"/>
    </xf>
    <xf numFmtId="181" fontId="31" fillId="0" borderId="161" xfId="52" applyFont="true" applyBorder="true" applyAlignment="true" applyProtection="false">
      <alignment horizontal="center" vertical="center" textRotation="0" wrapText="false" indent="0" shrinkToFit="true"/>
      <protection locked="true" hidden="false"/>
    </xf>
    <xf numFmtId="181" fontId="31" fillId="0" borderId="162" xfId="52" applyFont="true" applyBorder="true" applyAlignment="true" applyProtection="false">
      <alignment horizontal="center" vertical="center" textRotation="0" wrapText="false" indent="0" shrinkToFit="true"/>
      <protection locked="true" hidden="false"/>
    </xf>
    <xf numFmtId="181" fontId="31" fillId="0" borderId="163" xfId="52" applyFont="true" applyBorder="true" applyAlignment="true" applyProtection="false">
      <alignment horizontal="center" vertical="center" textRotation="0" wrapText="false" indent="0" shrinkToFit="true"/>
      <protection locked="true" hidden="false"/>
    </xf>
    <xf numFmtId="181" fontId="31" fillId="0" borderId="164" xfId="52" applyFont="true" applyBorder="true" applyAlignment="true" applyProtection="false">
      <alignment horizontal="center" vertical="center" textRotation="0" wrapText="true" indent="0" shrinkToFit="false"/>
      <protection locked="true" hidden="false"/>
    </xf>
    <xf numFmtId="181" fontId="31" fillId="0" borderId="165" xfId="52" applyFont="true" applyBorder="true" applyAlignment="true" applyProtection="false">
      <alignment horizontal="center" vertical="center" textRotation="0" wrapText="true" indent="0" shrinkToFit="false"/>
      <protection locked="true" hidden="false"/>
    </xf>
    <xf numFmtId="165" fontId="31" fillId="8" borderId="141" xfId="52" applyFont="true" applyBorder="true" applyAlignment="true" applyProtection="true">
      <alignment horizontal="center" vertical="center" textRotation="0" wrapText="false" indent="0" shrinkToFit="false"/>
      <protection locked="false" hidden="false"/>
    </xf>
    <xf numFmtId="165" fontId="31" fillId="8" borderId="166" xfId="52" applyFont="true" applyBorder="true" applyAlignment="true" applyProtection="true">
      <alignment horizontal="center" vertical="center" textRotation="0" wrapText="false" indent="0" shrinkToFit="true"/>
      <protection locked="false" hidden="false"/>
    </xf>
    <xf numFmtId="165" fontId="31" fillId="3" borderId="3" xfId="52" applyFont="true" applyBorder="true" applyAlignment="true" applyProtection="false">
      <alignment horizontal="center" vertical="center" textRotation="0" wrapText="false" indent="0" shrinkToFit="true"/>
      <protection locked="true" hidden="false"/>
    </xf>
    <xf numFmtId="165" fontId="31" fillId="3" borderId="5" xfId="52" applyFont="true" applyBorder="true" applyAlignment="true" applyProtection="false">
      <alignment horizontal="center" vertical="center" textRotation="0" wrapText="false" indent="0" shrinkToFit="true"/>
      <protection locked="true" hidden="false"/>
    </xf>
    <xf numFmtId="165" fontId="31" fillId="8" borderId="2" xfId="52" applyFont="true" applyBorder="true" applyAlignment="true" applyProtection="true">
      <alignment horizontal="center" vertical="center" textRotation="0" wrapText="true" indent="0" shrinkToFit="false"/>
      <protection locked="false" hidden="false"/>
    </xf>
    <xf numFmtId="165" fontId="31" fillId="8" borderId="2" xfId="52" applyFont="true" applyBorder="true" applyAlignment="true" applyProtection="true">
      <alignment horizontal="center" vertical="center" textRotation="0" wrapText="false" indent="0" shrinkToFit="true"/>
      <protection locked="false" hidden="false"/>
    </xf>
    <xf numFmtId="165" fontId="31" fillId="2" borderId="1" xfId="52" applyFont="true" applyBorder="true" applyAlignment="true" applyProtection="true">
      <alignment horizontal="center" vertical="center" textRotation="0" wrapText="false" indent="0" shrinkToFit="true"/>
      <protection locked="false" hidden="false"/>
    </xf>
    <xf numFmtId="165" fontId="59" fillId="0" borderId="3" xfId="52" applyFont="true" applyBorder="true" applyAlignment="true" applyProtection="false">
      <alignment horizontal="general" vertical="center" textRotation="0" wrapText="false" indent="0" shrinkToFit="false"/>
      <protection locked="true" hidden="false"/>
    </xf>
    <xf numFmtId="165" fontId="59" fillId="0" borderId="66" xfId="52" applyFont="true" applyBorder="true" applyAlignment="true" applyProtection="false">
      <alignment horizontal="general" vertical="center" textRotation="0" wrapText="false" indent="0" shrinkToFit="false"/>
      <protection locked="true" hidden="false"/>
    </xf>
    <xf numFmtId="165" fontId="59" fillId="0" borderId="113" xfId="52" applyFont="true" applyBorder="true" applyAlignment="true" applyProtection="false">
      <alignment horizontal="general" vertical="center" textRotation="0" wrapText="false" indent="0" shrinkToFit="false"/>
      <protection locked="true" hidden="false"/>
    </xf>
    <xf numFmtId="165" fontId="31" fillId="8" borderId="167" xfId="52" applyFont="true" applyBorder="true" applyAlignment="true" applyProtection="true">
      <alignment horizontal="center" vertical="center" textRotation="0" wrapText="false" indent="0" shrinkToFit="true"/>
      <protection locked="false" hidden="false"/>
    </xf>
    <xf numFmtId="165" fontId="31" fillId="8" borderId="127" xfId="52" applyFont="true" applyBorder="true" applyAlignment="true" applyProtection="true">
      <alignment horizontal="center" vertical="center" textRotation="0" wrapText="false" indent="0" shrinkToFit="true"/>
      <protection locked="false" hidden="false"/>
    </xf>
    <xf numFmtId="165" fontId="31" fillId="8" borderId="168" xfId="52" applyFont="true" applyBorder="true" applyAlignment="true" applyProtection="true">
      <alignment horizontal="center" vertical="center" textRotation="0" wrapText="false" indent="0" shrinkToFit="true"/>
      <protection locked="false" hidden="false"/>
    </xf>
    <xf numFmtId="165" fontId="31" fillId="8" borderId="169" xfId="52" applyFont="true" applyBorder="true" applyAlignment="true" applyProtection="true">
      <alignment horizontal="center" vertical="center" textRotation="0" wrapText="false" indent="0" shrinkToFit="true"/>
      <protection locked="false" hidden="false"/>
    </xf>
    <xf numFmtId="165" fontId="31" fillId="0" borderId="170" xfId="52" applyFont="true" applyBorder="true" applyAlignment="true" applyProtection="false">
      <alignment horizontal="center" vertical="center" textRotation="0" wrapText="true" indent="0" shrinkToFit="false"/>
      <protection locked="true" hidden="false"/>
    </xf>
    <xf numFmtId="176" fontId="31" fillId="0" borderId="171" xfId="52" applyFont="true" applyBorder="true" applyAlignment="true" applyProtection="false">
      <alignment horizontal="center" vertical="center" textRotation="0" wrapText="true" indent="0" shrinkToFit="false"/>
      <protection locked="true" hidden="false"/>
    </xf>
    <xf numFmtId="165" fontId="31" fillId="2" borderId="172" xfId="52" applyFont="true" applyBorder="true" applyAlignment="true" applyProtection="true">
      <alignment horizontal="left" vertical="center" textRotation="0" wrapText="true" indent="0" shrinkToFit="false"/>
      <protection locked="false" hidden="false"/>
    </xf>
    <xf numFmtId="165" fontId="59" fillId="0" borderId="132" xfId="52" applyFont="true" applyBorder="true" applyAlignment="true" applyProtection="false">
      <alignment horizontal="general" vertical="center" textRotation="0" wrapText="false" indent="0" shrinkToFit="false"/>
      <protection locked="true" hidden="false"/>
    </xf>
    <xf numFmtId="165" fontId="59" fillId="0" borderId="173" xfId="52" applyFont="true" applyBorder="true" applyAlignment="true" applyProtection="false">
      <alignment horizontal="general" vertical="center" textRotation="0" wrapText="false" indent="0" shrinkToFit="false"/>
      <protection locked="true" hidden="false"/>
    </xf>
    <xf numFmtId="165" fontId="59" fillId="0" borderId="174" xfId="52" applyFont="true" applyBorder="true" applyAlignment="true" applyProtection="false">
      <alignment horizontal="general" vertical="center" textRotation="0" wrapText="false" indent="0" shrinkToFit="false"/>
      <protection locked="true" hidden="false"/>
    </xf>
    <xf numFmtId="165" fontId="59" fillId="0" borderId="20" xfId="52" applyFont="true" applyBorder="true" applyAlignment="true" applyProtection="false">
      <alignment horizontal="general" vertical="center" textRotation="0" wrapText="false" indent="0" shrinkToFit="false"/>
      <protection locked="true" hidden="false"/>
    </xf>
    <xf numFmtId="165" fontId="59" fillId="0" borderId="115" xfId="52" applyFont="true" applyBorder="true" applyAlignment="true" applyProtection="false">
      <alignment horizontal="general" vertical="center" textRotation="0" wrapText="false" indent="0" shrinkToFit="false"/>
      <protection locked="true" hidden="false"/>
    </xf>
    <xf numFmtId="165" fontId="31" fillId="8" borderId="144" xfId="52" applyFont="true" applyBorder="true" applyAlignment="true" applyProtection="true">
      <alignment horizontal="center" vertical="center" textRotation="0" wrapText="false" indent="0" shrinkToFit="true"/>
      <protection locked="false" hidden="false"/>
    </xf>
    <xf numFmtId="165" fontId="31" fillId="8" borderId="1" xfId="52" applyFont="true" applyBorder="true" applyAlignment="true" applyProtection="true">
      <alignment horizontal="center" vertical="center" textRotation="0" wrapText="true" indent="0" shrinkToFit="false"/>
      <protection locked="false" hidden="false"/>
    </xf>
    <xf numFmtId="165" fontId="31" fillId="8" borderId="1" xfId="52" applyFont="true" applyBorder="true" applyAlignment="true" applyProtection="true">
      <alignment horizontal="center" vertical="center" textRotation="0" wrapText="false" indent="0" shrinkToFit="true"/>
      <protection locked="false" hidden="false"/>
    </xf>
    <xf numFmtId="165" fontId="31" fillId="2" borderId="141" xfId="52" applyFont="true" applyBorder="true" applyAlignment="true" applyProtection="true">
      <alignment horizontal="left" vertical="center" textRotation="0" wrapText="true" indent="0" shrinkToFit="false"/>
      <protection locked="false" hidden="false"/>
    </xf>
    <xf numFmtId="165" fontId="31" fillId="3" borderId="7" xfId="52" applyFont="true" applyBorder="true" applyAlignment="true" applyProtection="false">
      <alignment horizontal="center" vertical="center" textRotation="0" wrapText="false" indent="0" shrinkToFit="true"/>
      <protection locked="true" hidden="false"/>
    </xf>
    <xf numFmtId="165" fontId="31" fillId="3" borderId="9" xfId="52" applyFont="true" applyBorder="true" applyAlignment="true" applyProtection="false">
      <alignment horizontal="center" vertical="center" textRotation="0" wrapText="false" indent="0" shrinkToFit="true"/>
      <protection locked="true" hidden="false"/>
    </xf>
    <xf numFmtId="181" fontId="31" fillId="0" borderId="175" xfId="52" applyFont="true" applyBorder="true" applyAlignment="true" applyProtection="false">
      <alignment horizontal="center" vertical="center" textRotation="0" wrapText="true" indent="0" shrinkToFit="false"/>
      <protection locked="true" hidden="false"/>
    </xf>
    <xf numFmtId="181" fontId="31" fillId="0" borderId="176" xfId="52" applyFont="true" applyBorder="true" applyAlignment="true" applyProtection="false">
      <alignment horizontal="center" vertical="center" textRotation="0" wrapText="true" indent="0" shrinkToFit="false"/>
      <protection locked="true" hidden="false"/>
    </xf>
    <xf numFmtId="165" fontId="31" fillId="0" borderId="123" xfId="52" applyFont="true" applyBorder="true" applyAlignment="true" applyProtection="false">
      <alignment horizontal="center" vertical="center" textRotation="0" wrapText="false" indent="0" shrinkToFit="false"/>
      <protection locked="true" hidden="false"/>
    </xf>
    <xf numFmtId="165" fontId="31" fillId="8" borderId="123" xfId="52" applyFont="true" applyBorder="true" applyAlignment="true" applyProtection="true">
      <alignment horizontal="center" vertical="center" textRotation="0" wrapText="false" indent="0" shrinkToFit="false"/>
      <protection locked="false" hidden="false"/>
    </xf>
    <xf numFmtId="165" fontId="31" fillId="8" borderId="150" xfId="52" applyFont="true" applyBorder="true" applyAlignment="true" applyProtection="true">
      <alignment horizontal="center" vertical="center" textRotation="0" wrapText="false" indent="0" shrinkToFit="true"/>
      <protection locked="false" hidden="false"/>
    </xf>
    <xf numFmtId="165" fontId="31" fillId="8" borderId="148" xfId="52" applyFont="true" applyBorder="true" applyAlignment="true" applyProtection="true">
      <alignment horizontal="center" vertical="center" textRotation="0" wrapText="true" indent="0" shrinkToFit="false"/>
      <protection locked="false" hidden="false"/>
    </xf>
    <xf numFmtId="165" fontId="31" fillId="8" borderId="148" xfId="52" applyFont="true" applyBorder="true" applyAlignment="true" applyProtection="true">
      <alignment horizontal="center" vertical="center" textRotation="0" wrapText="false" indent="0" shrinkToFit="true"/>
      <protection locked="false" hidden="false"/>
    </xf>
    <xf numFmtId="165" fontId="31" fillId="2" borderId="148" xfId="52" applyFont="true" applyBorder="true" applyAlignment="true" applyProtection="true">
      <alignment horizontal="center" vertical="center" textRotation="0" wrapText="false" indent="0" shrinkToFit="true"/>
      <protection locked="false" hidden="false"/>
    </xf>
    <xf numFmtId="165" fontId="59" fillId="0" borderId="125" xfId="52" applyFont="true" applyBorder="true" applyAlignment="true" applyProtection="false">
      <alignment horizontal="general" vertical="center" textRotation="0" wrapText="false" indent="0" shrinkToFit="false"/>
      <protection locked="true" hidden="false"/>
    </xf>
    <xf numFmtId="165" fontId="59" fillId="0" borderId="177" xfId="52" applyFont="true" applyBorder="true" applyAlignment="true" applyProtection="false">
      <alignment horizontal="general" vertical="center" textRotation="0" wrapText="false" indent="0" shrinkToFit="false"/>
      <protection locked="true" hidden="false"/>
    </xf>
    <xf numFmtId="165" fontId="59" fillId="0" borderId="178" xfId="52" applyFont="true" applyBorder="true" applyAlignment="true" applyProtection="false">
      <alignment horizontal="general" vertical="center" textRotation="0" wrapText="false" indent="0" shrinkToFit="false"/>
      <protection locked="true" hidden="false"/>
    </xf>
    <xf numFmtId="165" fontId="31" fillId="2" borderId="123" xfId="52" applyFont="true" applyBorder="true" applyAlignment="true" applyProtection="true">
      <alignment horizontal="left" vertical="center" textRotation="0" wrapText="true" indent="0" shrinkToFit="false"/>
      <protection locked="false" hidden="false"/>
    </xf>
    <xf numFmtId="165" fontId="31" fillId="3" borderId="145" xfId="52" applyFont="true" applyBorder="true" applyAlignment="true" applyProtection="false">
      <alignment horizontal="center" vertical="center" textRotation="0" wrapText="false" indent="0" shrinkToFit="true"/>
      <protection locked="true" hidden="false"/>
    </xf>
    <xf numFmtId="165" fontId="31" fillId="3" borderId="146" xfId="52" applyFont="true" applyBorder="true" applyAlignment="true" applyProtection="false">
      <alignment horizontal="center" vertical="center" textRotation="0" wrapText="false" indent="0" shrinkToFit="true"/>
      <protection locked="true" hidden="false"/>
    </xf>
    <xf numFmtId="165" fontId="59" fillId="0" borderId="179" xfId="52" applyFont="true" applyBorder="true" applyAlignment="true" applyProtection="false">
      <alignment horizontal="general" vertical="center" textRotation="0" wrapText="false" indent="0" shrinkToFit="false"/>
      <protection locked="true" hidden="false"/>
    </xf>
    <xf numFmtId="165" fontId="59" fillId="0" borderId="180" xfId="52" applyFont="true" applyBorder="true" applyAlignment="true" applyProtection="false">
      <alignment horizontal="general" vertical="center" textRotation="0" wrapText="false" indent="0" shrinkToFit="false"/>
      <protection locked="true" hidden="false"/>
    </xf>
    <xf numFmtId="165" fontId="59" fillId="0" borderId="181" xfId="52" applyFont="true" applyBorder="true" applyAlignment="true" applyProtection="false">
      <alignment horizontal="general" vertical="center" textRotation="0" wrapText="false" indent="0" shrinkToFit="false"/>
      <protection locked="true" hidden="false"/>
    </xf>
    <xf numFmtId="181" fontId="31" fillId="0" borderId="182" xfId="52" applyFont="true" applyBorder="true" applyAlignment="true" applyProtection="false">
      <alignment horizontal="center" vertical="center" textRotation="0" wrapText="false" indent="0" shrinkToFit="true"/>
      <protection locked="true" hidden="false"/>
    </xf>
    <xf numFmtId="181" fontId="31" fillId="0" borderId="183" xfId="52" applyFont="true" applyBorder="true" applyAlignment="true" applyProtection="false">
      <alignment horizontal="center" vertical="center" textRotation="0" wrapText="false" indent="0" shrinkToFit="true"/>
      <protection locked="true" hidden="false"/>
    </xf>
    <xf numFmtId="181" fontId="31" fillId="0" borderId="184" xfId="52" applyFont="true" applyBorder="true" applyAlignment="true" applyProtection="false">
      <alignment horizontal="center" vertical="center" textRotation="0" wrapText="false" indent="0" shrinkToFit="true"/>
      <protection locked="true" hidden="false"/>
    </xf>
    <xf numFmtId="181" fontId="31" fillId="0" borderId="185" xfId="52" applyFont="true" applyBorder="true" applyAlignment="true" applyProtection="false">
      <alignment horizontal="center" vertical="center" textRotation="0" wrapText="false" indent="0" shrinkToFit="true"/>
      <protection locked="true" hidden="false"/>
    </xf>
    <xf numFmtId="181" fontId="31" fillId="0" borderId="186" xfId="52" applyFont="true" applyBorder="true" applyAlignment="true" applyProtection="false">
      <alignment horizontal="center" vertical="center" textRotation="0" wrapText="true" indent="0" shrinkToFit="false"/>
      <protection locked="true" hidden="false"/>
    </xf>
    <xf numFmtId="181" fontId="31" fillId="0" borderId="187" xfId="52" applyFont="true" applyBorder="true" applyAlignment="true" applyProtection="false">
      <alignment horizontal="center" vertical="center" textRotation="0" wrapText="true" indent="0" shrinkToFit="false"/>
      <protection locked="true" hidden="false"/>
    </xf>
    <xf numFmtId="165" fontId="59" fillId="3" borderId="0" xfId="52" applyFont="true" applyBorder="false" applyAlignment="true" applyProtection="false">
      <alignment horizontal="center" vertical="center" textRotation="0" wrapText="false" indent="0" shrinkToFit="false"/>
      <protection locked="true" hidden="false"/>
    </xf>
    <xf numFmtId="165" fontId="59" fillId="3" borderId="0" xfId="52" applyFont="true" applyBorder="false" applyAlignment="true" applyProtection="true">
      <alignment horizontal="center" vertical="center" textRotation="0" wrapText="false" indent="0" shrinkToFit="true"/>
      <protection locked="false" hidden="false"/>
    </xf>
    <xf numFmtId="165" fontId="59" fillId="3" borderId="0" xfId="52" applyFont="true" applyBorder="false" applyAlignment="true" applyProtection="true">
      <alignment horizontal="center" vertical="center" textRotation="0" wrapText="true" indent="0" shrinkToFit="false"/>
      <protection locked="false" hidden="false"/>
    </xf>
    <xf numFmtId="165" fontId="59" fillId="3" borderId="0" xfId="52" applyFont="true" applyBorder="false" applyAlignment="true" applyProtection="true">
      <alignment horizontal="left" vertical="center" textRotation="0" wrapText="true" indent="0" shrinkToFit="false"/>
      <protection locked="false" hidden="false"/>
    </xf>
    <xf numFmtId="165" fontId="27" fillId="3" borderId="0" xfId="52" applyFont="true" applyBorder="false" applyAlignment="true" applyProtection="false">
      <alignment horizontal="general" vertical="center" textRotation="0" wrapText="false" indent="0" shrinkToFit="false"/>
      <protection locked="true" hidden="false"/>
    </xf>
    <xf numFmtId="165" fontId="28" fillId="3" borderId="0" xfId="52" applyFont="true" applyBorder="false" applyAlignment="true" applyProtection="false">
      <alignment horizontal="general" vertical="center" textRotation="0" wrapText="false" indent="0" shrinkToFit="false"/>
      <protection locked="true" hidden="false"/>
    </xf>
    <xf numFmtId="165" fontId="28" fillId="3" borderId="0" xfId="52" applyFont="true" applyBorder="false" applyAlignment="true" applyProtection="false">
      <alignment horizontal="center" vertical="center" textRotation="0" wrapText="false" indent="0" shrinkToFit="false"/>
      <protection locked="true" hidden="false"/>
    </xf>
    <xf numFmtId="165" fontId="59" fillId="3" borderId="0" xfId="52" applyFont="true" applyBorder="false" applyAlignment="true" applyProtection="false">
      <alignment horizontal="center" vertical="center" textRotation="0" wrapText="true" indent="0" shrinkToFit="false"/>
      <protection locked="true" hidden="false"/>
    </xf>
    <xf numFmtId="176" fontId="59" fillId="3" borderId="0" xfId="52" applyFont="true" applyBorder="false" applyAlignment="true" applyProtection="false">
      <alignment horizontal="center" vertical="center" textRotation="0" wrapText="true" indent="0" shrinkToFit="false"/>
      <protection locked="true" hidden="false"/>
    </xf>
    <xf numFmtId="165" fontId="43" fillId="3" borderId="0" xfId="52" applyFont="true" applyBorder="false" applyAlignment="true" applyProtection="true">
      <alignment horizontal="center" vertical="center" textRotation="0" wrapText="true" indent="0" shrinkToFit="false"/>
      <protection locked="false" hidden="false"/>
    </xf>
    <xf numFmtId="165" fontId="43" fillId="3" borderId="0" xfId="52" applyFont="true" applyBorder="false" applyAlignment="true" applyProtection="false">
      <alignment horizontal="center" vertical="center" textRotation="0" wrapText="true" indent="0" shrinkToFit="false"/>
      <protection locked="true" hidden="false"/>
    </xf>
    <xf numFmtId="176" fontId="43" fillId="3" borderId="0" xfId="52" applyFont="true" applyBorder="false" applyAlignment="true" applyProtection="false">
      <alignment horizontal="center" vertical="center" textRotation="0" wrapText="true" indent="0" shrinkToFit="false"/>
      <protection locked="true" hidden="false"/>
    </xf>
    <xf numFmtId="165" fontId="59" fillId="3" borderId="0" xfId="52" applyFont="true" applyBorder="true" applyAlignment="true" applyProtection="true">
      <alignment horizontal="left" vertical="center" textRotation="0" wrapText="true" indent="0" shrinkToFit="false"/>
      <protection locked="false" hidden="false"/>
    </xf>
    <xf numFmtId="165" fontId="43" fillId="0" borderId="58" xfId="52" applyFont="true" applyBorder="true" applyAlignment="true" applyProtection="false">
      <alignment horizontal="center" vertical="center" textRotation="0" wrapText="false" indent="0" shrinkToFit="false"/>
      <protection locked="true" hidden="false"/>
    </xf>
    <xf numFmtId="165" fontId="43" fillId="0" borderId="0" xfId="52" applyFont="true" applyBorder="true" applyAlignment="true" applyProtection="false">
      <alignment horizontal="center" vertical="center" textRotation="0" wrapText="false" indent="0" shrinkToFit="false"/>
      <protection locked="true" hidden="false"/>
    </xf>
    <xf numFmtId="165" fontId="59" fillId="0" borderId="0" xfId="52" applyFont="true" applyBorder="true" applyAlignment="true" applyProtection="false">
      <alignment horizontal="center" vertical="center" textRotation="0" wrapText="true" indent="0" shrinkToFit="false"/>
      <protection locked="true" hidden="false"/>
    </xf>
    <xf numFmtId="165" fontId="59" fillId="3" borderId="0" xfId="52" applyFont="true" applyBorder="true" applyAlignment="true" applyProtection="true">
      <alignment horizontal="center" vertical="center" textRotation="0" wrapText="true" indent="0" shrinkToFit="false"/>
      <protection locked="false" hidden="false"/>
    </xf>
    <xf numFmtId="165" fontId="59" fillId="0" borderId="0" xfId="52" applyFont="true" applyBorder="true" applyAlignment="true" applyProtection="false">
      <alignment horizontal="center" vertical="center" textRotation="0" wrapText="false" indent="0" shrinkToFit="false"/>
      <protection locked="true" hidden="false"/>
    </xf>
    <xf numFmtId="182" fontId="43" fillId="0" borderId="1" xfId="52" applyFont="true" applyBorder="true" applyAlignment="true" applyProtection="false">
      <alignment horizontal="right" vertical="center" textRotation="0" wrapText="false" indent="0" shrinkToFit="false"/>
      <protection locked="true" hidden="false"/>
    </xf>
    <xf numFmtId="182" fontId="43" fillId="0" borderId="1" xfId="30" applyFont="true" applyBorder="true" applyAlignment="true" applyProtection="true">
      <alignment horizontal="right" vertical="center" textRotation="0" wrapText="false" indent="0" shrinkToFit="false"/>
      <protection locked="true" hidden="false"/>
    </xf>
    <xf numFmtId="182" fontId="43" fillId="0" borderId="0" xfId="52" applyFont="true" applyBorder="false" applyAlignment="true" applyProtection="false">
      <alignment horizontal="general" vertical="center" textRotation="0" wrapText="false" indent="0" shrinkToFit="false"/>
      <protection locked="true" hidden="false"/>
    </xf>
    <xf numFmtId="182" fontId="43" fillId="2" borderId="1" xfId="52" applyFont="true" applyBorder="true" applyAlignment="true" applyProtection="true">
      <alignment horizontal="right" vertical="center" textRotation="0" wrapText="false" indent="0" shrinkToFit="false"/>
      <protection locked="false" hidden="false"/>
    </xf>
    <xf numFmtId="183" fontId="43" fillId="0" borderId="1" xfId="52" applyFont="true" applyBorder="true" applyAlignment="true" applyProtection="false">
      <alignment horizontal="center" vertical="center" textRotation="0" wrapText="false" indent="0" shrinkToFit="false"/>
      <protection locked="true" hidden="false"/>
    </xf>
    <xf numFmtId="165" fontId="43" fillId="0" borderId="0" xfId="52" applyFont="true" applyBorder="false" applyAlignment="true" applyProtection="false">
      <alignment horizontal="center" vertical="center" textRotation="0" wrapText="false" indent="0" shrinkToFit="false"/>
      <protection locked="true" hidden="false"/>
    </xf>
    <xf numFmtId="183" fontId="43" fillId="3" borderId="1" xfId="52" applyFont="true" applyBorder="true" applyAlignment="true" applyProtection="false">
      <alignment horizontal="center" vertical="center" textRotation="0" wrapText="false" indent="0" shrinkToFit="false"/>
      <protection locked="true" hidden="false"/>
    </xf>
    <xf numFmtId="184" fontId="59" fillId="3" borderId="0" xfId="52" applyFont="true" applyBorder="false" applyAlignment="true" applyProtection="false">
      <alignment horizontal="center" vertical="center" textRotation="0" wrapText="false" indent="0" shrinkToFit="false"/>
      <protection locked="true" hidden="false"/>
    </xf>
    <xf numFmtId="182" fontId="43" fillId="2" borderId="1" xfId="30" applyFont="true" applyBorder="true" applyAlignment="true" applyProtection="true">
      <alignment horizontal="right" vertical="center" textRotation="0" wrapText="false" indent="0" shrinkToFit="false"/>
      <protection locked="false" hidden="false"/>
    </xf>
    <xf numFmtId="182" fontId="43" fillId="0" borderId="1" xfId="52" applyFont="true" applyBorder="true" applyAlignment="true" applyProtection="false">
      <alignment horizontal="center" vertical="center" textRotation="0" wrapText="false" indent="0" shrinkToFit="false"/>
      <protection locked="true" hidden="false"/>
    </xf>
    <xf numFmtId="165" fontId="43" fillId="3" borderId="0" xfId="52" applyFont="true" applyBorder="false" applyAlignment="true" applyProtection="true">
      <alignment horizontal="center" vertical="center" textRotation="0" wrapText="false" indent="0" shrinkToFit="true"/>
      <protection locked="false" hidden="false"/>
    </xf>
    <xf numFmtId="165" fontId="43" fillId="3" borderId="0" xfId="52" applyFont="true" applyBorder="false" applyAlignment="true" applyProtection="true">
      <alignment horizontal="left" vertical="center" textRotation="0" wrapText="true" indent="0" shrinkToFit="false"/>
      <protection locked="false" hidden="false"/>
    </xf>
    <xf numFmtId="165" fontId="43" fillId="3" borderId="0" xfId="52" applyFont="true" applyBorder="false" applyAlignment="true" applyProtection="false">
      <alignment horizontal="general" vertical="center" textRotation="0" wrapText="false" indent="0" shrinkToFit="false"/>
      <protection locked="true" hidden="false"/>
    </xf>
    <xf numFmtId="165" fontId="43" fillId="3" borderId="0" xfId="52" applyFont="true" applyBorder="false" applyAlignment="true" applyProtection="false">
      <alignment horizontal="center" vertical="center" textRotation="0" wrapText="false" indent="0" shrinkToFit="false"/>
      <protection locked="true" hidden="false"/>
    </xf>
    <xf numFmtId="165" fontId="43" fillId="0" borderId="0" xfId="52" applyFont="true" applyBorder="false" applyAlignment="true" applyProtection="false">
      <alignment horizontal="right" vertical="center" textRotation="0" wrapText="false" indent="0" shrinkToFit="false"/>
      <protection locked="true" hidden="false"/>
    </xf>
    <xf numFmtId="165" fontId="43" fillId="2" borderId="1" xfId="52" applyFont="true" applyBorder="true" applyAlignment="true" applyProtection="true">
      <alignment horizontal="center" vertical="center" textRotation="0" wrapText="false" indent="0" shrinkToFit="false"/>
      <protection locked="false" hidden="false"/>
    </xf>
    <xf numFmtId="165" fontId="43" fillId="3" borderId="1" xfId="52" applyFont="true" applyBorder="true" applyAlignment="true" applyProtection="false">
      <alignment horizontal="center" vertical="center" textRotation="0" wrapText="false" indent="0" shrinkToFit="false"/>
      <protection locked="true" hidden="false"/>
    </xf>
    <xf numFmtId="173" fontId="43" fillId="0" borderId="1" xfId="52" applyFont="true" applyBorder="true" applyAlignment="true" applyProtection="false">
      <alignment horizontal="center" vertical="center" textRotation="0" wrapText="false" indent="0" shrinkToFit="false"/>
      <protection locked="true" hidden="false"/>
    </xf>
    <xf numFmtId="173" fontId="43" fillId="3" borderId="1" xfId="52" applyFont="true" applyBorder="true" applyAlignment="true" applyProtection="false">
      <alignment horizontal="center" vertical="center" textRotation="0" wrapText="false" indent="0" shrinkToFit="false"/>
      <protection locked="true" hidden="false"/>
    </xf>
    <xf numFmtId="165" fontId="59" fillId="0" borderId="0" xfId="52" applyFont="true" applyBorder="false" applyAlignment="true" applyProtection="false">
      <alignment horizontal="left" vertical="center" textRotation="0" wrapText="true" indent="0" shrinkToFit="false"/>
      <protection locked="true" hidden="false"/>
    </xf>
    <xf numFmtId="165" fontId="59" fillId="0" borderId="0" xfId="52" applyFont="true" applyBorder="false" applyAlignment="true" applyProtection="false">
      <alignment horizontal="right" vertical="center" textRotation="90" wrapText="false" indent="0" shrinkToFit="false"/>
      <protection locked="true" hidden="false"/>
    </xf>
    <xf numFmtId="165" fontId="72" fillId="3" borderId="0" xfId="52" applyFont="true" applyBorder="false" applyAlignment="true" applyProtection="false">
      <alignment horizontal="general" vertical="center" textRotation="0" wrapText="false" indent="0" shrinkToFit="false"/>
      <protection locked="true" hidden="false"/>
    </xf>
    <xf numFmtId="165" fontId="72" fillId="3" borderId="0" xfId="52" applyFont="true" applyBorder="false" applyAlignment="true" applyProtection="false">
      <alignment horizontal="center" vertical="center" textRotation="0" wrapText="false" indent="0" shrinkToFit="false"/>
      <protection locked="true" hidden="false"/>
    </xf>
    <xf numFmtId="165" fontId="73" fillId="3" borderId="0" xfId="52" applyFont="true" applyBorder="false" applyAlignment="true" applyProtection="false">
      <alignment horizontal="left" vertical="center" textRotation="0" wrapText="false" indent="0" shrinkToFit="false"/>
      <protection locked="true" hidden="false"/>
    </xf>
    <xf numFmtId="165" fontId="72" fillId="3" borderId="0" xfId="52" applyFont="true" applyBorder="false" applyAlignment="true" applyProtection="false">
      <alignment horizontal="left" vertical="center" textRotation="0" wrapText="false" indent="0" shrinkToFit="false"/>
      <protection locked="true" hidden="false"/>
    </xf>
    <xf numFmtId="165" fontId="74" fillId="3" borderId="0" xfId="52" applyFont="true" applyBorder="false" applyAlignment="true" applyProtection="false">
      <alignment horizontal="general" vertical="center" textRotation="0" wrapText="false" indent="0" shrinkToFit="false"/>
      <protection locked="true" hidden="false"/>
    </xf>
    <xf numFmtId="165" fontId="74" fillId="3" borderId="0" xfId="52" applyFont="true" applyBorder="false" applyAlignment="true" applyProtection="false">
      <alignment horizontal="left" vertical="center" textRotation="0" wrapText="false" indent="0" shrinkToFit="false"/>
      <protection locked="true" hidden="false"/>
    </xf>
    <xf numFmtId="165" fontId="72" fillId="3" borderId="1" xfId="52" applyFont="true" applyBorder="true" applyAlignment="true" applyProtection="false">
      <alignment horizontal="center" vertical="center" textRotation="0" wrapText="false" indent="0" shrinkToFit="false"/>
      <protection locked="true" hidden="false"/>
    </xf>
    <xf numFmtId="165" fontId="72" fillId="3" borderId="0" xfId="52" applyFont="true" applyBorder="false" applyAlignment="true" applyProtection="true">
      <alignment horizontal="center" vertical="center" textRotation="0" wrapText="false" indent="0" shrinkToFit="false"/>
      <protection locked="false" hidden="false"/>
    </xf>
    <xf numFmtId="165" fontId="72" fillId="2" borderId="1" xfId="52" applyFont="true" applyBorder="true" applyAlignment="true" applyProtection="true">
      <alignment horizontal="center" vertical="center" textRotation="0" wrapText="false" indent="0" shrinkToFit="false"/>
      <protection locked="false" hidden="false"/>
    </xf>
    <xf numFmtId="165" fontId="72" fillId="2" borderId="0" xfId="52" applyFont="true" applyBorder="false" applyAlignment="true" applyProtection="true">
      <alignment horizontal="center" vertical="center" textRotation="0" wrapText="false" indent="0" shrinkToFit="false"/>
      <protection locked="false" hidden="false"/>
    </xf>
    <xf numFmtId="180" fontId="72" fillId="2" borderId="1" xfId="52" applyFont="true" applyBorder="true" applyAlignment="true" applyProtection="true">
      <alignment horizontal="center" vertical="center" textRotation="0" wrapText="false" indent="0" shrinkToFit="false"/>
      <protection locked="false" hidden="false"/>
    </xf>
    <xf numFmtId="165" fontId="72" fillId="3" borderId="0" xfId="52" applyFont="true" applyBorder="false" applyAlignment="true" applyProtection="true">
      <alignment horizontal="right" vertical="center" textRotation="0" wrapText="false" indent="0" shrinkToFit="false"/>
      <protection locked="false" hidden="false"/>
    </xf>
    <xf numFmtId="165" fontId="72" fillId="3" borderId="0" xfId="52" applyFont="true" applyBorder="false" applyAlignment="true" applyProtection="true">
      <alignment horizontal="general" vertical="center" textRotation="0" wrapText="false" indent="0" shrinkToFit="false"/>
      <protection locked="false" hidden="false"/>
    </xf>
    <xf numFmtId="165" fontId="72" fillId="2" borderId="1" xfId="52" applyFont="true" applyBorder="true" applyAlignment="true" applyProtection="true">
      <alignment horizontal="left" vertical="center" textRotation="0" wrapText="false" indent="0" shrinkToFit="false"/>
      <protection locked="false" hidden="false"/>
    </xf>
    <xf numFmtId="180" fontId="72" fillId="3" borderId="1" xfId="52" applyFont="true" applyBorder="true" applyAlignment="true" applyProtection="true">
      <alignment horizontal="center" vertical="center" textRotation="0" wrapText="false" indent="0" shrinkToFit="false"/>
      <protection locked="false" hidden="false"/>
    </xf>
    <xf numFmtId="165" fontId="75" fillId="2" borderId="2" xfId="52" applyFont="true" applyBorder="true" applyAlignment="true" applyProtection="true">
      <alignment horizontal="center" vertical="center" textRotation="0" wrapText="false" indent="0" shrinkToFit="false"/>
      <protection locked="false" hidden="false"/>
    </xf>
    <xf numFmtId="165" fontId="75" fillId="2" borderId="34" xfId="52" applyFont="true" applyBorder="true" applyAlignment="true" applyProtection="true">
      <alignment horizontal="center" vertical="center" textRotation="0" wrapText="false" indent="0" shrinkToFit="false"/>
      <protection locked="false" hidden="false"/>
    </xf>
    <xf numFmtId="165" fontId="75" fillId="2" borderId="6" xfId="52" applyFont="true" applyBorder="true" applyAlignment="true" applyProtection="true">
      <alignment horizontal="center" vertical="center" textRotation="0" wrapText="false" indent="0" shrinkToFit="false"/>
      <protection locked="false" hidden="false"/>
    </xf>
    <xf numFmtId="165" fontId="4" fillId="3" borderId="0" xfId="52" applyFont="true" applyBorder="false" applyAlignment="true" applyProtection="false">
      <alignment horizontal="general" vertical="center" textRotation="0" wrapText="false" indent="0" shrinkToFit="false"/>
      <protection locked="true" hidden="false"/>
    </xf>
    <xf numFmtId="165" fontId="59" fillId="3" borderId="0" xfId="52" applyFont="true" applyBorder="false" applyAlignment="true" applyProtection="false">
      <alignment horizontal="left" vertical="center" textRotation="0" wrapText="false" indent="0" shrinkToFit="false"/>
      <protection locked="true" hidden="false"/>
    </xf>
    <xf numFmtId="165" fontId="59" fillId="3" borderId="0" xfId="52" applyFont="true" applyBorder="false" applyAlignment="true" applyProtection="false">
      <alignment horizontal="general" vertical="center" textRotation="0" wrapText="false" indent="0" shrinkToFit="false"/>
      <protection locked="true" hidden="false"/>
    </xf>
    <xf numFmtId="165" fontId="76" fillId="3" borderId="0" xfId="52" applyFont="true" applyBorder="false" applyAlignment="true" applyProtection="false">
      <alignment horizontal="left" vertical="center" textRotation="0" wrapText="false" indent="0" shrinkToFit="false"/>
      <protection locked="true" hidden="false"/>
    </xf>
    <xf numFmtId="165" fontId="59" fillId="2" borderId="1" xfId="52" applyFont="true" applyBorder="true" applyAlignment="true" applyProtection="false">
      <alignment horizontal="left" vertical="center" textRotation="0" wrapText="false" indent="0" shrinkToFit="false"/>
      <protection locked="true" hidden="false"/>
    </xf>
    <xf numFmtId="165" fontId="59" fillId="3" borderId="0" xfId="52" applyFont="true" applyBorder="true" applyAlignment="true" applyProtection="false">
      <alignment horizontal="left" vertical="center" textRotation="0" wrapText="false" indent="1" shrinkToFit="false"/>
      <protection locked="true" hidden="false"/>
    </xf>
    <xf numFmtId="165" fontId="59" fillId="8" borderId="1" xfId="52" applyFont="true" applyBorder="true" applyAlignment="true" applyProtection="false">
      <alignment horizontal="left" vertical="center" textRotation="0" wrapText="false" indent="0" shrinkToFit="false"/>
      <protection locked="true" hidden="false"/>
    </xf>
    <xf numFmtId="165" fontId="77" fillId="3" borderId="0" xfId="52" applyFont="true" applyBorder="false" applyAlignment="true" applyProtection="false">
      <alignment horizontal="left" vertical="center" textRotation="0" wrapText="false" indent="0" shrinkToFit="false"/>
      <protection locked="true" hidden="false"/>
    </xf>
    <xf numFmtId="165" fontId="59" fillId="3" borderId="1" xfId="52" applyFont="true" applyBorder="true" applyAlignment="true" applyProtection="false">
      <alignment horizontal="center" vertical="center" textRotation="0" wrapText="false" indent="0" shrinkToFit="false"/>
      <protection locked="true" hidden="false"/>
    </xf>
    <xf numFmtId="165" fontId="59" fillId="3" borderId="1" xfId="52" applyFont="true" applyBorder="true" applyAlignment="true" applyProtection="false">
      <alignment horizontal="left" vertical="center" textRotation="0" wrapText="false" indent="0" shrinkToFit="false"/>
      <protection locked="true" hidden="false"/>
    </xf>
    <xf numFmtId="165" fontId="78" fillId="3" borderId="0" xfId="52" applyFont="true" applyBorder="false" applyAlignment="true" applyProtection="false">
      <alignment horizontal="general" vertical="center" textRotation="0" wrapText="false" indent="0" shrinkToFit="false"/>
      <protection locked="true" hidden="false"/>
    </xf>
    <xf numFmtId="165" fontId="78" fillId="3" borderId="0" xfId="52" applyFont="true" applyBorder="false" applyAlignment="true" applyProtection="false">
      <alignment horizontal="left" vertical="center" textRotation="0" wrapText="false" indent="0" shrinkToFit="false"/>
      <protection locked="true" hidden="false"/>
    </xf>
    <xf numFmtId="165" fontId="39" fillId="3" borderId="0" xfId="52" applyFont="true" applyBorder="false" applyAlignment="true" applyProtection="false">
      <alignment horizontal="general" vertical="center" textRotation="0" wrapText="false" indent="0" shrinkToFit="false"/>
      <protection locked="true" hidden="false"/>
    </xf>
    <xf numFmtId="165" fontId="78" fillId="3" borderId="0" xfId="52" applyFont="true" applyBorder="false" applyAlignment="true" applyProtection="false">
      <alignment horizontal="general" vertical="center" textRotation="0" wrapText="false" indent="0" shrinkToFit="true"/>
      <protection locked="true" hidden="false"/>
    </xf>
    <xf numFmtId="165" fontId="59" fillId="3" borderId="0" xfId="52" applyFont="true" applyBorder="false" applyAlignment="true" applyProtection="false">
      <alignment horizontal="general" vertical="center" textRotation="0" wrapText="true" indent="0" shrinkToFit="false"/>
      <protection locked="true" hidden="false"/>
    </xf>
    <xf numFmtId="165" fontId="50" fillId="3" borderId="0" xfId="52" applyFont="true" applyBorder="false" applyAlignment="true" applyProtection="false">
      <alignment horizontal="left" vertical="center" textRotation="0" wrapText="false" indent="0" shrinkToFit="false"/>
      <protection locked="true" hidden="false"/>
    </xf>
    <xf numFmtId="165" fontId="50" fillId="0" borderId="0" xfId="52" applyFont="true" applyBorder="false" applyAlignment="true" applyProtection="false">
      <alignment horizontal="left" vertical="center" textRotation="0" wrapText="false" indent="0" shrinkToFit="false"/>
      <protection locked="true" hidden="false"/>
    </xf>
    <xf numFmtId="165" fontId="59" fillId="3" borderId="1" xfId="52" applyFont="true" applyBorder="true" applyAlignment="true" applyProtection="false">
      <alignment horizontal="right" vertical="center" textRotation="0" wrapText="false" indent="0" shrinkToFit="false"/>
      <protection locked="true" hidden="false"/>
    </xf>
    <xf numFmtId="165" fontId="59" fillId="3" borderId="1" xfId="52" applyFont="true" applyBorder="true" applyAlignment="true" applyProtection="false">
      <alignment horizontal="general" vertical="center" textRotation="0" wrapText="false" indent="0" shrinkToFit="true"/>
      <protection locked="true" hidden="false"/>
    </xf>
    <xf numFmtId="165" fontId="4" fillId="3" borderId="121" xfId="52" applyFont="true" applyBorder="true" applyAlignment="true" applyProtection="false">
      <alignment horizontal="center" vertical="center" textRotation="0" wrapText="false" indent="0" shrinkToFit="false"/>
      <protection locked="true" hidden="false"/>
    </xf>
    <xf numFmtId="165" fontId="8" fillId="3" borderId="188" xfId="52" applyFont="true" applyBorder="true" applyAlignment="true" applyProtection="false">
      <alignment horizontal="center" vertical="center" textRotation="0" wrapText="false" indent="0" shrinkToFit="false"/>
      <protection locked="true" hidden="false"/>
    </xf>
    <xf numFmtId="165" fontId="8" fillId="3" borderId="136" xfId="52" applyFont="true" applyBorder="true" applyAlignment="true" applyProtection="false">
      <alignment horizontal="center" vertical="center" textRotation="0" wrapText="false" indent="0" shrinkToFit="false"/>
      <protection locked="true" hidden="false"/>
    </xf>
    <xf numFmtId="165" fontId="83" fillId="3" borderId="136" xfId="52" applyFont="true" applyBorder="true" applyAlignment="true" applyProtection="false">
      <alignment horizontal="center" vertical="center" textRotation="0" wrapText="false" indent="0" shrinkToFit="false"/>
      <protection locked="true" hidden="false"/>
    </xf>
    <xf numFmtId="165" fontId="21" fillId="3" borderId="189" xfId="52" applyFont="true" applyBorder="true" applyAlignment="true" applyProtection="false">
      <alignment horizontal="center" vertical="center" textRotation="0" wrapText="false" indent="0" shrinkToFit="false"/>
      <protection locked="true" hidden="false"/>
    </xf>
    <xf numFmtId="165" fontId="21" fillId="3" borderId="190" xfId="52" applyFont="true" applyBorder="true" applyAlignment="true" applyProtection="false">
      <alignment horizontal="general" vertical="center" textRotation="0" wrapText="false" indent="0" shrinkToFit="true"/>
      <protection locked="true" hidden="false"/>
    </xf>
    <xf numFmtId="165" fontId="21" fillId="3" borderId="153" xfId="52" applyFont="true" applyBorder="true" applyAlignment="true" applyProtection="false">
      <alignment horizontal="general" vertical="center" textRotation="0" wrapText="false" indent="0" shrinkToFit="true"/>
      <protection locked="true" hidden="false"/>
    </xf>
    <xf numFmtId="165" fontId="21" fillId="3" borderId="153" xfId="52" applyFont="true" applyBorder="true" applyAlignment="true" applyProtection="false">
      <alignment horizontal="general" vertical="center" textRotation="0" wrapText="false" indent="0" shrinkToFit="false"/>
      <protection locked="true" hidden="false"/>
    </xf>
    <xf numFmtId="165" fontId="21" fillId="3" borderId="191" xfId="52" applyFont="true" applyBorder="true" applyAlignment="true" applyProtection="false">
      <alignment horizontal="general" vertical="center" textRotation="0" wrapText="false" indent="0" shrinkToFit="false"/>
      <protection locked="true" hidden="false"/>
    </xf>
    <xf numFmtId="165" fontId="21" fillId="3" borderId="70" xfId="52" applyFont="true" applyBorder="true" applyAlignment="true" applyProtection="false">
      <alignment horizontal="general" vertical="center" textRotation="0" wrapText="false" indent="0" shrinkToFit="true"/>
      <protection locked="true" hidden="false"/>
    </xf>
    <xf numFmtId="165" fontId="21" fillId="3" borderId="1" xfId="52" applyFont="true" applyBorder="true" applyAlignment="true" applyProtection="false">
      <alignment horizontal="general" vertical="center" textRotation="0" wrapText="false" indent="0" shrinkToFit="true"/>
      <protection locked="true" hidden="false"/>
    </xf>
    <xf numFmtId="165" fontId="21" fillId="3" borderId="1" xfId="52" applyFont="true" applyBorder="true" applyAlignment="true" applyProtection="false">
      <alignment horizontal="general" vertical="center" textRotation="0" wrapText="false" indent="0" shrinkToFit="false"/>
      <protection locked="true" hidden="false"/>
    </xf>
    <xf numFmtId="165" fontId="21" fillId="3" borderId="143" xfId="52" applyFont="true" applyBorder="true" applyAlignment="true" applyProtection="false">
      <alignment horizontal="general" vertical="center" textRotation="0" wrapText="false" indent="0" shrinkToFit="false"/>
      <protection locked="true" hidden="false"/>
    </xf>
    <xf numFmtId="165" fontId="83" fillId="3" borderId="70" xfId="52" applyFont="true" applyBorder="true" applyAlignment="true" applyProtection="false">
      <alignment horizontal="general" vertical="center" textRotation="0" wrapText="false" indent="0" shrinkToFit="false"/>
      <protection locked="true" hidden="false"/>
    </xf>
    <xf numFmtId="165" fontId="83" fillId="3" borderId="150" xfId="52" applyFont="true" applyBorder="true" applyAlignment="true" applyProtection="false">
      <alignment horizontal="general" vertical="center" textRotation="0" wrapText="false" indent="0" shrinkToFit="false"/>
      <protection locked="true" hidden="false"/>
    </xf>
    <xf numFmtId="165" fontId="21" fillId="3" borderId="148" xfId="52" applyFont="true" applyBorder="true" applyAlignment="true" applyProtection="false">
      <alignment horizontal="general" vertical="center" textRotation="0" wrapText="false" indent="0" shrinkToFit="true"/>
      <protection locked="true" hidden="false"/>
    </xf>
    <xf numFmtId="165" fontId="21" fillId="3" borderId="148" xfId="52" applyFont="true" applyBorder="true" applyAlignment="true" applyProtection="false">
      <alignment horizontal="general" vertical="center" textRotation="0" wrapText="false" indent="0" shrinkToFit="false"/>
      <protection locked="true" hidden="false"/>
    </xf>
    <xf numFmtId="165" fontId="21" fillId="3" borderId="149" xfId="52" applyFont="true" applyBorder="true" applyAlignment="true" applyProtection="false">
      <alignment horizontal="general" vertical="center" textRotation="0" wrapText="false" indent="0" shrinkToFit="false"/>
      <protection locked="true" hidden="false"/>
    </xf>
    <xf numFmtId="165" fontId="0" fillId="0" borderId="0" xfId="68" applyFont="true" applyBorder="false" applyAlignment="true" applyProtection="false">
      <alignment horizontal="general" vertical="center" textRotation="0" wrapText="false" indent="0" shrinkToFit="false"/>
      <protection locked="true" hidden="false"/>
    </xf>
    <xf numFmtId="165" fontId="0" fillId="0" borderId="0" xfId="68" applyFont="true" applyBorder="false" applyAlignment="true" applyProtection="false">
      <alignment horizontal="right" vertical="center" textRotation="0" wrapText="false" indent="0" shrinkToFit="false"/>
      <protection locked="true" hidden="false"/>
    </xf>
    <xf numFmtId="165" fontId="19" fillId="0" borderId="0" xfId="68" applyFont="true" applyBorder="false" applyAlignment="true" applyProtection="false">
      <alignment horizontal="right" vertical="center" textRotation="0" wrapText="false" indent="0" shrinkToFit="false"/>
      <protection locked="true" hidden="false"/>
    </xf>
    <xf numFmtId="165" fontId="0" fillId="0" borderId="1" xfId="68" applyFont="true" applyBorder="true" applyAlignment="true" applyProtection="false">
      <alignment horizontal="center" vertical="center" textRotation="0" wrapText="false" indent="0" shrinkToFit="false"/>
      <protection locked="true" hidden="false"/>
    </xf>
    <xf numFmtId="165" fontId="0" fillId="0" borderId="0" xfId="68" applyFont="true" applyBorder="true" applyAlignment="true" applyProtection="false">
      <alignment horizontal="center" vertical="center" textRotation="0" wrapText="false" indent="0" shrinkToFit="false"/>
      <protection locked="true" hidden="false"/>
    </xf>
    <xf numFmtId="165" fontId="0" fillId="0" borderId="0" xfId="68" applyFont="true" applyBorder="false" applyAlignment="true" applyProtection="false">
      <alignment horizontal="center" vertical="center" textRotation="0" wrapText="false" indent="0" shrinkToFit="false"/>
      <protection locked="true" hidden="false"/>
    </xf>
    <xf numFmtId="165" fontId="0" fillId="0" borderId="0" xfId="68" applyFont="true" applyBorder="true" applyAlignment="true" applyProtection="false">
      <alignment horizontal="left" vertical="center" textRotation="0" wrapText="true" indent="0" shrinkToFit="false"/>
      <protection locked="true" hidden="false"/>
    </xf>
    <xf numFmtId="165" fontId="0" fillId="0" borderId="2" xfId="68" applyFont="true" applyBorder="true" applyAlignment="true" applyProtection="false">
      <alignment horizontal="center" vertical="center" textRotation="0" wrapText="false" indent="0" shrinkToFit="false"/>
      <protection locked="true" hidden="false"/>
    </xf>
    <xf numFmtId="165" fontId="0" fillId="0" borderId="34" xfId="68" applyFont="true" applyBorder="true" applyAlignment="true" applyProtection="false">
      <alignment horizontal="center" vertical="center" textRotation="0" wrapText="false" indent="0" shrinkToFit="false"/>
      <protection locked="true" hidden="false"/>
    </xf>
    <xf numFmtId="165" fontId="0" fillId="0" borderId="6" xfId="68" applyFont="true" applyBorder="true" applyAlignment="true" applyProtection="false">
      <alignment horizontal="center" vertical="center" textRotation="0" wrapText="false" indent="0" shrinkToFit="false"/>
      <protection locked="true" hidden="false"/>
    </xf>
    <xf numFmtId="165" fontId="64" fillId="0" borderId="0" xfId="68" applyFont="true" applyBorder="false" applyAlignment="true" applyProtection="false">
      <alignment horizontal="general" vertical="center" textRotation="0" wrapText="false" indent="0" shrinkToFit="false"/>
      <protection locked="true" hidden="false"/>
    </xf>
    <xf numFmtId="165" fontId="11" fillId="0" borderId="0" xfId="68" applyFont="true" applyBorder="false" applyAlignment="true" applyProtection="false">
      <alignment horizontal="general" vertical="center" textRotation="0" wrapText="false" indent="0" shrinkToFit="false"/>
      <protection locked="true" hidden="false"/>
    </xf>
    <xf numFmtId="165" fontId="6" fillId="0" borderId="0" xfId="67" applyFont="true" applyBorder="false" applyAlignment="true" applyProtection="false">
      <alignment horizontal="general" vertical="center" textRotation="0" wrapText="false" indent="0" shrinkToFit="false"/>
      <protection locked="true" hidden="false"/>
    </xf>
    <xf numFmtId="165" fontId="84" fillId="0" borderId="0" xfId="67" applyFont="true" applyBorder="false" applyAlignment="true" applyProtection="false">
      <alignment horizontal="right" vertical="center" textRotation="0" wrapText="false" indent="0" shrinkToFit="false"/>
      <protection locked="true" hidden="false"/>
    </xf>
    <xf numFmtId="165" fontId="6" fillId="0" borderId="0" xfId="67" applyFont="true" applyBorder="false" applyAlignment="true" applyProtection="false">
      <alignment horizontal="right" vertical="center" textRotation="0" wrapText="false" indent="0" shrinkToFit="false"/>
      <protection locked="true" hidden="false"/>
    </xf>
    <xf numFmtId="165" fontId="6" fillId="0" borderId="1" xfId="67" applyFont="true" applyBorder="true" applyAlignment="true" applyProtection="false">
      <alignment horizontal="center" vertical="center" textRotation="0" wrapText="false" indent="0" shrinkToFit="false"/>
      <protection locked="true" hidden="false"/>
    </xf>
    <xf numFmtId="165" fontId="6" fillId="0" borderId="0" xfId="67" applyFont="true" applyBorder="true" applyAlignment="true" applyProtection="false">
      <alignment horizontal="center" vertical="center" textRotation="0" wrapText="false" indent="0" shrinkToFit="false"/>
      <protection locked="true" hidden="false"/>
    </xf>
    <xf numFmtId="165" fontId="6" fillId="0" borderId="3" xfId="67" applyFont="true" applyBorder="true" applyAlignment="true" applyProtection="false">
      <alignment horizontal="general" vertical="center" textRotation="0" wrapText="false" indent="0" shrinkToFit="false"/>
      <protection locked="true" hidden="false"/>
    </xf>
    <xf numFmtId="165" fontId="6" fillId="0" borderId="66" xfId="67" applyFont="true" applyBorder="true" applyAlignment="true" applyProtection="false">
      <alignment horizontal="general" vertical="center" textRotation="0" wrapText="false" indent="0" shrinkToFit="false"/>
      <protection locked="true" hidden="false"/>
    </xf>
    <xf numFmtId="165" fontId="6" fillId="0" borderId="5" xfId="67" applyFont="true" applyBorder="true" applyAlignment="true" applyProtection="false">
      <alignment horizontal="general" vertical="center" textRotation="0" wrapText="false" indent="0" shrinkToFit="false"/>
      <protection locked="true" hidden="false"/>
    </xf>
    <xf numFmtId="165" fontId="6" fillId="0" borderId="20" xfId="67" applyFont="true" applyBorder="true" applyAlignment="true" applyProtection="false">
      <alignment horizontal="left" vertical="center" textRotation="0" wrapText="false" indent="0" shrinkToFit="false"/>
      <protection locked="true" hidden="false"/>
    </xf>
    <xf numFmtId="165" fontId="6" fillId="0" borderId="0" xfId="67" applyFont="true" applyBorder="false" applyAlignment="true" applyProtection="false">
      <alignment horizontal="left" vertical="center" textRotation="0" wrapText="false" indent="0" shrinkToFit="false"/>
      <protection locked="true" hidden="false"/>
    </xf>
    <xf numFmtId="165" fontId="6" fillId="0" borderId="40" xfId="67" applyFont="true" applyBorder="true" applyAlignment="true" applyProtection="false">
      <alignment horizontal="general" vertical="center" textRotation="0" wrapText="false" indent="0" shrinkToFit="false"/>
      <protection locked="true" hidden="false"/>
    </xf>
    <xf numFmtId="165" fontId="6" fillId="0" borderId="20" xfId="67" applyFont="true" applyBorder="true" applyAlignment="true" applyProtection="false">
      <alignment horizontal="general" vertical="center" textRotation="0" wrapText="false" indent="0" shrinkToFit="false"/>
      <protection locked="true" hidden="false"/>
    </xf>
    <xf numFmtId="165" fontId="6" fillId="0" borderId="20" xfId="67" applyFont="true" applyBorder="true" applyAlignment="true" applyProtection="false">
      <alignment horizontal="center" vertical="center" textRotation="0" wrapText="false" indent="0" shrinkToFit="false"/>
      <protection locked="true" hidden="false"/>
    </xf>
    <xf numFmtId="165" fontId="6" fillId="0" borderId="58" xfId="67" applyFont="true" applyBorder="true" applyAlignment="true" applyProtection="false">
      <alignment horizontal="general" vertical="center" textRotation="0" wrapText="false" indent="0" shrinkToFit="false"/>
      <protection locked="true" hidden="false"/>
    </xf>
    <xf numFmtId="165" fontId="6" fillId="0" borderId="58" xfId="67" applyFont="true" applyBorder="true" applyAlignment="true" applyProtection="false">
      <alignment horizontal="center" vertical="center" textRotation="0" wrapText="false" indent="0" shrinkToFit="false"/>
      <protection locked="true" hidden="false"/>
    </xf>
    <xf numFmtId="165" fontId="84" fillId="0" borderId="0" xfId="67" applyFont="true" applyBorder="false" applyAlignment="true" applyProtection="false">
      <alignment horizontal="general" vertical="center" textRotation="0" wrapText="false" indent="0" shrinkToFit="false"/>
      <protection locked="true" hidden="false"/>
    </xf>
    <xf numFmtId="165" fontId="85" fillId="0" borderId="1" xfId="67" applyFont="true" applyBorder="true" applyAlignment="true" applyProtection="false">
      <alignment horizontal="center" vertical="center" textRotation="0" wrapText="true" indent="0" shrinkToFit="false"/>
      <protection locked="true" hidden="false"/>
    </xf>
    <xf numFmtId="165" fontId="6" fillId="0" borderId="53" xfId="67" applyFont="true" applyBorder="true" applyAlignment="true" applyProtection="false">
      <alignment horizontal="general" vertical="center" textRotation="0" wrapText="false" indent="0" shrinkToFit="false"/>
      <protection locked="true" hidden="false"/>
    </xf>
    <xf numFmtId="165" fontId="6" fillId="0" borderId="74" xfId="67" applyFont="true" applyBorder="true" applyAlignment="true" applyProtection="false">
      <alignment horizontal="general" vertical="center" textRotation="0" wrapText="false" indent="0" shrinkToFit="false"/>
      <protection locked="true" hidden="false"/>
    </xf>
    <xf numFmtId="165" fontId="6" fillId="0" borderId="70" xfId="67" applyFont="true" applyBorder="true" applyAlignment="true" applyProtection="false">
      <alignment horizontal="general" vertical="center" textRotation="0" wrapText="false" indent="0" shrinkToFit="false"/>
      <protection locked="true" hidden="false"/>
    </xf>
    <xf numFmtId="165" fontId="6" fillId="0" borderId="7" xfId="67" applyFont="true" applyBorder="true" applyAlignment="true" applyProtection="false">
      <alignment horizontal="general" vertical="center" textRotation="0" wrapText="false" indent="0" shrinkToFit="false"/>
      <protection locked="true" hidden="false"/>
    </xf>
    <xf numFmtId="165" fontId="6" fillId="0" borderId="9" xfId="67" applyFont="true" applyBorder="true" applyAlignment="true" applyProtection="false">
      <alignment horizontal="general" vertical="center" textRotation="0" wrapText="false" indent="0" shrinkToFit="false"/>
      <protection locked="true" hidden="false"/>
    </xf>
    <xf numFmtId="165" fontId="86" fillId="0" borderId="20" xfId="67" applyFont="true" applyBorder="true" applyAlignment="true" applyProtection="false">
      <alignment horizontal="general" vertical="center" textRotation="0" wrapText="false" indent="0" shrinkToFit="false"/>
      <protection locked="true" hidden="false"/>
    </xf>
    <xf numFmtId="165" fontId="86" fillId="0" borderId="0" xfId="67" applyFont="true" applyBorder="false" applyAlignment="true" applyProtection="false">
      <alignment horizontal="general" vertical="center" textRotation="0" wrapText="false" indent="0" shrinkToFit="false"/>
      <protection locked="true" hidden="false"/>
    </xf>
    <xf numFmtId="165" fontId="84" fillId="0" borderId="0" xfId="67" applyFont="true" applyBorder="false" applyAlignment="true" applyProtection="false">
      <alignment horizontal="center" vertical="center" textRotation="0" wrapText="false" indent="0" shrinkToFit="false"/>
      <protection locked="true" hidden="false"/>
    </xf>
    <xf numFmtId="165" fontId="84" fillId="0" borderId="40" xfId="67" applyFont="true" applyBorder="true" applyAlignment="true" applyProtection="false">
      <alignment horizontal="general" vertical="center" textRotation="0" wrapText="false" indent="0" shrinkToFit="true"/>
      <protection locked="true" hidden="false"/>
    </xf>
    <xf numFmtId="165" fontId="86" fillId="0" borderId="40" xfId="67" applyFont="true" applyBorder="true" applyAlignment="true" applyProtection="false">
      <alignment horizontal="general" vertical="center" textRotation="0" wrapText="false" indent="0" shrinkToFit="false"/>
      <protection locked="true" hidden="false"/>
    </xf>
    <xf numFmtId="165" fontId="19" fillId="0" borderId="0" xfId="67" applyFont="true" applyBorder="true" applyAlignment="true" applyProtection="false">
      <alignment horizontal="left" vertical="center" textRotation="0" wrapText="true" indent="0" shrinkToFit="false"/>
      <protection locked="true" hidden="false"/>
    </xf>
    <xf numFmtId="165" fontId="0" fillId="0" borderId="0" xfId="67" applyFont="true" applyBorder="false" applyAlignment="true" applyProtection="false">
      <alignment horizontal="center" vertical="center" textRotation="0" wrapText="false" indent="0" shrinkToFit="false"/>
      <protection locked="true" hidden="false"/>
    </xf>
    <xf numFmtId="165" fontId="34" fillId="0" borderId="0" xfId="67" applyFont="true" applyBorder="false" applyAlignment="true" applyProtection="false">
      <alignment horizontal="general" vertical="center" textRotation="0" wrapText="false" indent="0" shrinkToFit="false"/>
      <protection locked="true" hidden="false"/>
    </xf>
    <xf numFmtId="165" fontId="34" fillId="0" borderId="0" xfId="67" applyFont="true" applyBorder="true" applyAlignment="true" applyProtection="false">
      <alignment horizontal="center" vertical="center" textRotation="0" wrapText="false" indent="0" shrinkToFit="false"/>
      <protection locked="true" hidden="false"/>
    </xf>
    <xf numFmtId="165" fontId="34" fillId="0" borderId="53" xfId="67" applyFont="true" applyBorder="true" applyAlignment="true" applyProtection="false">
      <alignment horizontal="right" vertical="center" textRotation="0" wrapText="false" indent="0" shrinkToFit="false"/>
      <protection locked="true" hidden="false"/>
    </xf>
    <xf numFmtId="165" fontId="34" fillId="0" borderId="70" xfId="67" applyFont="true" applyBorder="true" applyAlignment="true" applyProtection="false">
      <alignment horizontal="left" vertical="center" textRotation="0" wrapText="true" indent="0" shrinkToFit="false"/>
      <protection locked="true" hidden="false"/>
    </xf>
    <xf numFmtId="165" fontId="34" fillId="0" borderId="1" xfId="67" applyFont="true" applyBorder="true" applyAlignment="true" applyProtection="false">
      <alignment horizontal="center" vertical="center" textRotation="0" wrapText="false" indent="0" shrinkToFit="false"/>
      <protection locked="true" hidden="false"/>
    </xf>
    <xf numFmtId="165" fontId="34" fillId="0" borderId="0" xfId="67" applyFont="true" applyBorder="false" applyAlignment="true" applyProtection="false">
      <alignment horizontal="left" vertical="center" textRotation="0" wrapText="false" indent="0" shrinkToFit="false"/>
      <protection locked="true" hidden="false"/>
    </xf>
    <xf numFmtId="165" fontId="34" fillId="0" borderId="0" xfId="67" applyFont="true" applyBorder="false" applyAlignment="true" applyProtection="false">
      <alignment horizontal="right" vertical="center" textRotation="0" wrapText="false" indent="0" shrinkToFit="false"/>
      <protection locked="true" hidden="false"/>
    </xf>
    <xf numFmtId="165" fontId="34" fillId="0" borderId="1" xfId="67" applyFont="true" applyBorder="true" applyAlignment="true" applyProtection="false">
      <alignment horizontal="left" vertical="center" textRotation="0" wrapText="false" indent="0" shrinkToFit="false"/>
      <protection locked="true" hidden="false"/>
    </xf>
    <xf numFmtId="165" fontId="34" fillId="0" borderId="74" xfId="67" applyFont="true" applyBorder="true" applyAlignment="true" applyProtection="false">
      <alignment horizontal="center" vertical="center" textRotation="0" wrapText="false" indent="0" shrinkToFit="false"/>
      <protection locked="true" hidden="false"/>
    </xf>
    <xf numFmtId="165" fontId="34" fillId="0" borderId="74" xfId="67" applyFont="true" applyBorder="true" applyAlignment="true" applyProtection="false">
      <alignment horizontal="general" vertical="center" textRotation="0" wrapText="false" indent="0" shrinkToFit="false"/>
      <protection locked="true" hidden="false"/>
    </xf>
    <xf numFmtId="165" fontId="34" fillId="0" borderId="70" xfId="67" applyFont="true" applyBorder="true" applyAlignment="true" applyProtection="false">
      <alignment horizontal="general" vertical="center" textRotation="0" wrapText="false" indent="0" shrinkToFit="false"/>
      <protection locked="true" hidden="false"/>
    </xf>
    <xf numFmtId="165" fontId="87" fillId="0" borderId="0" xfId="67" applyFont="true" applyBorder="true" applyAlignment="true" applyProtection="false">
      <alignment horizontal="left" vertical="center" textRotation="0" wrapText="true" indent="0" shrinkToFit="false"/>
      <protection locked="true" hidden="false"/>
    </xf>
    <xf numFmtId="165" fontId="34" fillId="0" borderId="0" xfId="67" applyFont="true" applyBorder="false" applyAlignment="true" applyProtection="false">
      <alignment horizontal="center" vertical="center" textRotation="0" wrapText="false" indent="0" shrinkToFit="false"/>
      <protection locked="true" hidden="false"/>
    </xf>
    <xf numFmtId="165" fontId="0" fillId="0" borderId="70" xfId="67" applyFont="true" applyBorder="true" applyAlignment="true" applyProtection="false">
      <alignment horizontal="left" vertical="center" textRotation="0" wrapText="true" indent="0" shrinkToFit="false"/>
      <protection locked="true" hidden="false"/>
    </xf>
  </cellXfs>
  <cellStyles count="63">
    <cellStyle name="Normal" xfId="0" builtinId="0"/>
    <cellStyle name="Comma" xfId="15" builtinId="3"/>
    <cellStyle name="Comma [0]" xfId="16" builtinId="6"/>
    <cellStyle name="Currency" xfId="17" builtinId="4"/>
    <cellStyle name="Currency [0]" xfId="18" builtinId="7"/>
    <cellStyle name="Percent" xfId="19" builtinId="5"/>
    <cellStyle name="パーセント 2" xfId="20"/>
    <cellStyle name="パーセント 2 2" xfId="21"/>
    <cellStyle name="パーセント 2 2 2" xfId="22"/>
    <cellStyle name="桁区切り 2" xfId="23"/>
    <cellStyle name="桁区切り 3" xfId="24"/>
    <cellStyle name="桁区切り 4" xfId="25"/>
    <cellStyle name="桁区切り 5" xfId="26"/>
    <cellStyle name="桁区切り 6" xfId="27"/>
    <cellStyle name="桁区切り 7" xfId="28"/>
    <cellStyle name="桁区切り 8" xfId="29"/>
    <cellStyle name="桁区切り 9" xfId="30"/>
    <cellStyle name="標準 10" xfId="31"/>
    <cellStyle name="標準 10 2" xfId="32"/>
    <cellStyle name="標準 11" xfId="33"/>
    <cellStyle name="標準 12" xfId="34"/>
    <cellStyle name="標準 13" xfId="35"/>
    <cellStyle name="標準 14" xfId="36"/>
    <cellStyle name="標準 15" xfId="37"/>
    <cellStyle name="標準 16" xfId="38"/>
    <cellStyle name="標準 17" xfId="39"/>
    <cellStyle name="標準 18" xfId="40"/>
    <cellStyle name="標準 19" xfId="41"/>
    <cellStyle name="標準 2" xfId="42"/>
    <cellStyle name="標準 2 2" xfId="43"/>
    <cellStyle name="標準 2 2 2" xfId="44"/>
    <cellStyle name="標準 2 3" xfId="45"/>
    <cellStyle name="標準 2 3 2" xfId="46"/>
    <cellStyle name="標準 20" xfId="47"/>
    <cellStyle name="標準 20 2" xfId="48"/>
    <cellStyle name="標準 21" xfId="49"/>
    <cellStyle name="標準 21 2" xfId="50"/>
    <cellStyle name="標準 22" xfId="51"/>
    <cellStyle name="標準 23" xfId="52"/>
    <cellStyle name="標準 3" xfId="53"/>
    <cellStyle name="標準 3 2" xfId="54"/>
    <cellStyle name="標準 3 2 2" xfId="55"/>
    <cellStyle name="標準 3 3" xfId="56"/>
    <cellStyle name="標準 4" xfId="57"/>
    <cellStyle name="標準 4 2" xfId="58"/>
    <cellStyle name="標準 4 2 2" xfId="59"/>
    <cellStyle name="標準 4 3" xfId="60"/>
    <cellStyle name="標準 5" xfId="61"/>
    <cellStyle name="標準 5 2" xfId="62"/>
    <cellStyle name="標準 6" xfId="63"/>
    <cellStyle name="標準 7" xfId="64"/>
    <cellStyle name="標準 8" xfId="65"/>
    <cellStyle name="標準 9" xfId="66"/>
    <cellStyle name="標準_介護老人福祉施設（加算届）" xfId="67"/>
    <cellStyle name="標準_時間延長サービス" xfId="68"/>
    <cellStyle name="標準_特定施設（加算届）" xfId="69"/>
    <cellStyle name="標準_療養型医療施設（加算届）" xfId="70"/>
    <cellStyle name="標準_短期入所生活（加算届）" xfId="71"/>
    <cellStyle name="標準_訪問介護（加算届）" xfId="72"/>
    <cellStyle name="標準_通所リハ（加算届）" xfId="73"/>
    <cellStyle name="標準_通所介護（加算届）" xfId="74"/>
    <cellStyle name="Excel Built-in Currency [0]" xfId="75"/>
    <cellStyle name="Excel Built-in Comma [0]" xfId="76"/>
  </cellStyles>
  <dxfs count="9">
    <dxf>
      <numFmt numFmtId="164" formatCode="#,##0"/>
    </dxf>
    <dxf>
      <fill>
        <patternFill>
          <bgColor rgb="FFFFCCFF"/>
        </patternFill>
      </fill>
    </dxf>
    <dxf>
      <fill>
        <patternFill>
          <bgColor rgb="FFFFCCFF"/>
        </patternFill>
      </fill>
    </dxf>
    <dxf>
      <numFmt numFmtId="164" formatCode="#,##0"/>
    </dxf>
    <dxf>
      <fill>
        <patternFill>
          <bgColor rgb="FFFFCCFF"/>
        </patternFill>
      </fill>
    </dxf>
    <dxf>
      <fill>
        <patternFill>
          <bgColor rgb="FFFFCCFF"/>
        </patternFill>
      </fill>
    </dxf>
    <dxf>
      <numFmt numFmtId="164" formatCode="#,##0"/>
    </dxf>
    <dxf>
      <fill>
        <patternFill>
          <bgColor rgb="FFFFCCFF"/>
        </patternFill>
      </fill>
    </dxf>
    <dxf>
      <fill>
        <patternFill>
          <bgColor rgb="FFFFCCFF"/>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FFFFCC"/>
      <rgbColor rgb="FFCCFFFF"/>
      <rgbColor rgb="FF660066"/>
      <rgbColor rgb="FFFF8080"/>
      <rgbColor rgb="FF0070C0"/>
      <rgbColor rgb="FFFFCCFF"/>
      <rgbColor rgb="FF000080"/>
      <rgbColor rgb="FFFF00FF"/>
      <rgbColor rgb="FFFFFF00"/>
      <rgbColor rgb="FF00FFFF"/>
      <rgbColor rgb="FF800080"/>
      <rgbColor rgb="FF800000"/>
      <rgbColor rgb="FF008080"/>
      <rgbColor rgb="FF0000FF"/>
      <rgbColor rgb="FF00CCFF"/>
      <rgbColor rgb="FFDBEEF4"/>
      <rgbColor rgb="FFCCFFCC"/>
      <rgbColor rgb="FFFFFF99"/>
      <rgbColor rgb="FF99CCFF"/>
      <rgbColor rgb="FFFF99CC"/>
      <rgbColor rgb="FFCC99FF"/>
      <rgbColor rgb="FFFFCC99"/>
      <rgbColor rgb="FF3366FF"/>
      <rgbColor rgb="FF33CCCC"/>
      <rgbColor rgb="FF92D050"/>
      <rgbColor rgb="FFFFCC00"/>
      <rgbColor rgb="FFFFC000"/>
      <rgbColor rgb="FFFF6600"/>
      <rgbColor rgb="FF4F81BD"/>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worksheet" Target="worksheets/sheet30.xml"/><Relationship Id="rId33" Type="http://schemas.openxmlformats.org/officeDocument/2006/relationships/worksheet" Target="worksheets/sheet31.xml"/><Relationship Id="rId34" Type="http://schemas.openxmlformats.org/officeDocument/2006/relationships/worksheet" Target="worksheets/sheet32.xml"/><Relationship Id="rId35" Type="http://schemas.openxmlformats.org/officeDocument/2006/relationships/worksheet" Target="worksheets/sheet33.xml"/><Relationship Id="rId36" Type="http://schemas.openxmlformats.org/officeDocument/2006/relationships/worksheet" Target="worksheets/sheet34.xml"/><Relationship Id="rId37" Type="http://schemas.openxmlformats.org/officeDocument/2006/relationships/worksheet" Target="worksheets/sheet35.xml"/><Relationship Id="rId38" Type="http://schemas.openxmlformats.org/officeDocument/2006/relationships/worksheet" Target="worksheets/sheet36.xml"/><Relationship Id="rId39" Type="http://schemas.openxmlformats.org/officeDocument/2006/relationships/worksheet" Target="worksheets/sheet37.xml"/><Relationship Id="rId40" Type="http://schemas.openxmlformats.org/officeDocument/2006/relationships/worksheet" Target="worksheets/sheet38.xml"/><Relationship Id="rId41" Type="http://schemas.openxmlformats.org/officeDocument/2006/relationships/worksheet" Target="worksheets/sheet39.xml"/><Relationship Id="rId42" Type="http://schemas.openxmlformats.org/officeDocument/2006/relationships/worksheet" Target="worksheets/sheet40.xml"/><Relationship Id="rId43" Type="http://schemas.openxmlformats.org/officeDocument/2006/relationships/worksheet" Target="worksheets/sheet41.xml"/><Relationship Id="rId44" Type="http://schemas.openxmlformats.org/officeDocument/2006/relationships/worksheet" Target="worksheets/sheet42.xml"/><Relationship Id="rId45" Type="http://schemas.openxmlformats.org/officeDocument/2006/relationships/worksheet" Target="worksheets/sheet43.xml"/><Relationship Id="rId46" Type="http://schemas.openxmlformats.org/officeDocument/2006/relationships/worksheet" Target="worksheets/sheet44.xml"/><Relationship Id="rId47" Type="http://schemas.openxmlformats.org/officeDocument/2006/relationships/worksheet" Target="worksheets/sheet45.xml"/><Relationship Id="rId48" Type="http://schemas.openxmlformats.org/officeDocument/2006/relationships/worksheet" Target="worksheets/sheet46.xml"/><Relationship Id="rId49" Type="http://schemas.openxmlformats.org/officeDocument/2006/relationships/worksheet" Target="worksheets/sheet47.xml"/><Relationship Id="rId50" Type="http://schemas.openxmlformats.org/officeDocument/2006/relationships/worksheet" Target="worksheets/sheet48.xml"/><Relationship Id="rId51" Type="http://schemas.openxmlformats.org/officeDocument/2006/relationships/worksheet" Target="worksheets/sheet49.xml"/><Relationship Id="rId52" Type="http://schemas.openxmlformats.org/officeDocument/2006/relationships/worksheet" Target="worksheets/sheet50.xml"/><Relationship Id="rId53" Type="http://schemas.openxmlformats.org/officeDocument/2006/relationships/worksheet" Target="worksheets/sheet51.xml"/><Relationship Id="rId54" Type="http://schemas.openxmlformats.org/officeDocument/2006/relationships/worksheet" Target="worksheets/sheet52.xml"/><Relationship Id="rId55" Type="http://schemas.openxmlformats.org/officeDocument/2006/relationships/worksheet" Target="worksheets/sheet53.xml"/><Relationship Id="rId56" Type="http://schemas.openxmlformats.org/officeDocument/2006/relationships/worksheet" Target="worksheets/sheet54.xml"/><Relationship Id="rId57" Type="http://schemas.openxmlformats.org/officeDocument/2006/relationships/worksheet" Target="worksheets/sheet55.xml"/><Relationship Id="rId58" Type="http://schemas.openxmlformats.org/officeDocument/2006/relationships/worksheet" Target="worksheets/sheet56.xml"/><Relationship Id="rId59" Type="http://schemas.openxmlformats.org/officeDocument/2006/relationships/worksheet" Target="worksheets/sheet57.xml"/><Relationship Id="rId60" Type="http://schemas.openxmlformats.org/officeDocument/2006/relationships/worksheet" Target="worksheets/sheet58.xml"/><Relationship Id="rId61" Type="http://schemas.openxmlformats.org/officeDocument/2006/relationships/worksheet" Target="worksheets/sheet59.xml"/><Relationship Id="rId62" Type="http://schemas.openxmlformats.org/officeDocument/2006/relationships/worksheet" Target="worksheets/sheet60.xml"/><Relationship Id="rId63" Type="http://schemas.openxmlformats.org/officeDocument/2006/relationships/worksheet" Target="worksheets/sheet61.xml"/><Relationship Id="rId64" Type="http://schemas.openxmlformats.org/officeDocument/2006/relationships/worksheet" Target="worksheets/sheet62.xml"/><Relationship Id="rId65" Type="http://schemas.openxmlformats.org/officeDocument/2006/relationships/worksheet" Target="worksheets/sheet63.xml"/><Relationship Id="rId66" Type="http://schemas.openxmlformats.org/officeDocument/2006/relationships/worksheet" Target="worksheets/sheet64.xml"/><Relationship Id="rId67" Type="http://schemas.openxmlformats.org/officeDocument/2006/relationships/worksheet" Target="worksheets/sheet65.xml"/><Relationship Id="rId68" Type="http://schemas.openxmlformats.org/officeDocument/2006/relationships/worksheet" Target="worksheets/sheet66.xml"/><Relationship Id="rId69" Type="http://schemas.openxmlformats.org/officeDocument/2006/relationships/worksheet" Target="worksheets/sheet67.xml"/><Relationship Id="rId70" Type="http://schemas.openxmlformats.org/officeDocument/2006/relationships/worksheet" Target="worksheets/sheet68.xml"/><Relationship Id="rId71" Type="http://schemas.openxmlformats.org/officeDocument/2006/relationships/worksheet" Target="worksheets/sheet69.xml"/><Relationship Id="rId72" Type="http://schemas.openxmlformats.org/officeDocument/2006/relationships/worksheet" Target="worksheets/sheet70.xml"/><Relationship Id="rId73" Type="http://schemas.openxmlformats.org/officeDocument/2006/relationships/worksheet" Target="worksheets/sheet71.xml"/><Relationship Id="rId74" Type="http://schemas.openxmlformats.org/officeDocument/2006/relationships/worksheet" Target="worksheets/sheet72.xml"/><Relationship Id="rId75" Type="http://schemas.openxmlformats.org/officeDocument/2006/relationships/worksheet" Target="worksheets/sheet73.xml"/><Relationship Id="rId76" Type="http://schemas.openxmlformats.org/officeDocument/2006/relationships/worksheet" Target="worksheets/sheet74.xml"/><Relationship Id="rId77" Type="http://schemas.openxmlformats.org/officeDocument/2006/relationships/worksheet" Target="worksheets/sheet75.xml"/><Relationship Id="rId78" Type="http://schemas.openxmlformats.org/officeDocument/2006/relationships/worksheet" Target="worksheets/sheet76.xml"/><Relationship Id="rId79" Type="http://schemas.openxmlformats.org/officeDocument/2006/relationships/worksheet" Target="worksheets/sheet77.xml"/><Relationship Id="rId80" Type="http://schemas.openxmlformats.org/officeDocument/2006/relationships/worksheet" Target="worksheets/sheet78.xml"/><Relationship Id="rId81"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5</xdr:col>
      <xdr:colOff>2770560</xdr:colOff>
      <xdr:row>0</xdr:row>
      <xdr:rowOff>0</xdr:rowOff>
    </xdr:from>
    <xdr:to>
      <xdr:col>6</xdr:col>
      <xdr:colOff>421200</xdr:colOff>
      <xdr:row>0</xdr:row>
      <xdr:rowOff>360</xdr:rowOff>
    </xdr:to>
    <xdr:sp>
      <xdr:nvSpPr>
        <xdr:cNvPr id="1" name="Text Box 1"/>
        <xdr:cNvSpPr/>
      </xdr:nvSpPr>
      <xdr:spPr>
        <a:xfrm>
          <a:off x="11750040" y="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421200</xdr:colOff>
      <xdr:row>0</xdr:row>
      <xdr:rowOff>360</xdr:rowOff>
    </xdr:to>
    <xdr:sp>
      <xdr:nvSpPr>
        <xdr:cNvPr id="2" name="Text Box 2"/>
        <xdr:cNvSpPr/>
      </xdr:nvSpPr>
      <xdr:spPr>
        <a:xfrm>
          <a:off x="11750040" y="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431640</xdr:colOff>
      <xdr:row>0</xdr:row>
      <xdr:rowOff>360</xdr:rowOff>
    </xdr:to>
    <xdr:sp>
      <xdr:nvSpPr>
        <xdr:cNvPr id="3" name="Text Box 3"/>
        <xdr:cNvSpPr/>
      </xdr:nvSpPr>
      <xdr:spPr>
        <a:xfrm>
          <a:off x="11750040" y="0"/>
          <a:ext cx="594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158040</xdr:colOff>
      <xdr:row>0</xdr:row>
      <xdr:rowOff>0</xdr:rowOff>
    </xdr:from>
    <xdr:to>
      <xdr:col>10</xdr:col>
      <xdr:colOff>283680</xdr:colOff>
      <xdr:row>0</xdr:row>
      <xdr:rowOff>360</xdr:rowOff>
    </xdr:to>
    <xdr:sp>
      <xdr:nvSpPr>
        <xdr:cNvPr id="4" name="Text Box 4"/>
        <xdr:cNvSpPr/>
      </xdr:nvSpPr>
      <xdr:spPr>
        <a:xfrm>
          <a:off x="15090840" y="0"/>
          <a:ext cx="4982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1556640</xdr:colOff>
      <xdr:row>0</xdr:row>
      <xdr:rowOff>0</xdr:rowOff>
    </xdr:from>
    <xdr:to>
      <xdr:col>4</xdr:col>
      <xdr:colOff>2058480</xdr:colOff>
      <xdr:row>0</xdr:row>
      <xdr:rowOff>360</xdr:rowOff>
    </xdr:to>
    <xdr:sp>
      <xdr:nvSpPr>
        <xdr:cNvPr id="5" name="Text Box 5"/>
        <xdr:cNvSpPr/>
      </xdr:nvSpPr>
      <xdr:spPr>
        <a:xfrm>
          <a:off x="7447680" y="0"/>
          <a:ext cx="5018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881280</xdr:colOff>
      <xdr:row>0</xdr:row>
      <xdr:rowOff>0</xdr:rowOff>
    </xdr:from>
    <xdr:to>
      <xdr:col>1</xdr:col>
      <xdr:colOff>1400400</xdr:colOff>
      <xdr:row>0</xdr:row>
      <xdr:rowOff>360</xdr:rowOff>
    </xdr:to>
    <xdr:sp>
      <xdr:nvSpPr>
        <xdr:cNvPr id="6" name="Text Box 6"/>
        <xdr:cNvSpPr/>
      </xdr:nvSpPr>
      <xdr:spPr>
        <a:xfrm>
          <a:off x="1044360" y="0"/>
          <a:ext cx="5191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0</xdr:row>
      <xdr:rowOff>0</xdr:rowOff>
    </xdr:from>
    <xdr:to>
      <xdr:col>4</xdr:col>
      <xdr:colOff>2134440</xdr:colOff>
      <xdr:row>0</xdr:row>
      <xdr:rowOff>360</xdr:rowOff>
    </xdr:to>
    <xdr:sp>
      <xdr:nvSpPr>
        <xdr:cNvPr id="7" name="Text Box 7"/>
        <xdr:cNvSpPr/>
      </xdr:nvSpPr>
      <xdr:spPr>
        <a:xfrm>
          <a:off x="7516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1634760</xdr:colOff>
      <xdr:row>0</xdr:row>
      <xdr:rowOff>0</xdr:rowOff>
    </xdr:from>
    <xdr:to>
      <xdr:col>4</xdr:col>
      <xdr:colOff>2143440</xdr:colOff>
      <xdr:row>0</xdr:row>
      <xdr:rowOff>360</xdr:rowOff>
    </xdr:to>
    <xdr:sp>
      <xdr:nvSpPr>
        <xdr:cNvPr id="8" name="Text Box 8"/>
        <xdr:cNvSpPr/>
      </xdr:nvSpPr>
      <xdr:spPr>
        <a:xfrm>
          <a:off x="7525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0</xdr:row>
      <xdr:rowOff>0</xdr:rowOff>
    </xdr:from>
    <xdr:to>
      <xdr:col>4</xdr:col>
      <xdr:colOff>2134440</xdr:colOff>
      <xdr:row>0</xdr:row>
      <xdr:rowOff>360</xdr:rowOff>
    </xdr:to>
    <xdr:sp>
      <xdr:nvSpPr>
        <xdr:cNvPr id="9" name="Text Box 9"/>
        <xdr:cNvSpPr/>
      </xdr:nvSpPr>
      <xdr:spPr>
        <a:xfrm>
          <a:off x="7516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10" name="Text Box 10"/>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421200</xdr:colOff>
      <xdr:row>0</xdr:row>
      <xdr:rowOff>360</xdr:rowOff>
    </xdr:to>
    <xdr:sp>
      <xdr:nvSpPr>
        <xdr:cNvPr id="11" name="Text Box 11"/>
        <xdr:cNvSpPr/>
      </xdr:nvSpPr>
      <xdr:spPr>
        <a:xfrm>
          <a:off x="11750040" y="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421200</xdr:colOff>
      <xdr:row>0</xdr:row>
      <xdr:rowOff>360</xdr:rowOff>
    </xdr:to>
    <xdr:sp>
      <xdr:nvSpPr>
        <xdr:cNvPr id="12" name="Text Box 12"/>
        <xdr:cNvSpPr/>
      </xdr:nvSpPr>
      <xdr:spPr>
        <a:xfrm>
          <a:off x="11750040" y="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431640</xdr:colOff>
      <xdr:row>0</xdr:row>
      <xdr:rowOff>360</xdr:rowOff>
    </xdr:to>
    <xdr:sp>
      <xdr:nvSpPr>
        <xdr:cNvPr id="13" name="Text Box 13"/>
        <xdr:cNvSpPr/>
      </xdr:nvSpPr>
      <xdr:spPr>
        <a:xfrm>
          <a:off x="11750040" y="0"/>
          <a:ext cx="594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158040</xdr:colOff>
      <xdr:row>0</xdr:row>
      <xdr:rowOff>0</xdr:rowOff>
    </xdr:from>
    <xdr:to>
      <xdr:col>10</xdr:col>
      <xdr:colOff>283680</xdr:colOff>
      <xdr:row>0</xdr:row>
      <xdr:rowOff>360</xdr:rowOff>
    </xdr:to>
    <xdr:sp>
      <xdr:nvSpPr>
        <xdr:cNvPr id="14" name="Text Box 14"/>
        <xdr:cNvSpPr/>
      </xdr:nvSpPr>
      <xdr:spPr>
        <a:xfrm>
          <a:off x="15090840" y="0"/>
          <a:ext cx="4982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1556640</xdr:colOff>
      <xdr:row>0</xdr:row>
      <xdr:rowOff>0</xdr:rowOff>
    </xdr:from>
    <xdr:to>
      <xdr:col>4</xdr:col>
      <xdr:colOff>2058480</xdr:colOff>
      <xdr:row>0</xdr:row>
      <xdr:rowOff>360</xdr:rowOff>
    </xdr:to>
    <xdr:sp>
      <xdr:nvSpPr>
        <xdr:cNvPr id="15" name="Text Box 15"/>
        <xdr:cNvSpPr/>
      </xdr:nvSpPr>
      <xdr:spPr>
        <a:xfrm>
          <a:off x="7447680" y="0"/>
          <a:ext cx="5018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881280</xdr:colOff>
      <xdr:row>0</xdr:row>
      <xdr:rowOff>0</xdr:rowOff>
    </xdr:from>
    <xdr:to>
      <xdr:col>1</xdr:col>
      <xdr:colOff>1400400</xdr:colOff>
      <xdr:row>0</xdr:row>
      <xdr:rowOff>360</xdr:rowOff>
    </xdr:to>
    <xdr:sp>
      <xdr:nvSpPr>
        <xdr:cNvPr id="16" name="Text Box 16"/>
        <xdr:cNvSpPr/>
      </xdr:nvSpPr>
      <xdr:spPr>
        <a:xfrm>
          <a:off x="1044360" y="0"/>
          <a:ext cx="5191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0</xdr:row>
      <xdr:rowOff>0</xdr:rowOff>
    </xdr:from>
    <xdr:to>
      <xdr:col>4</xdr:col>
      <xdr:colOff>2134440</xdr:colOff>
      <xdr:row>0</xdr:row>
      <xdr:rowOff>360</xdr:rowOff>
    </xdr:to>
    <xdr:sp>
      <xdr:nvSpPr>
        <xdr:cNvPr id="17" name="Text Box 17"/>
        <xdr:cNvSpPr/>
      </xdr:nvSpPr>
      <xdr:spPr>
        <a:xfrm>
          <a:off x="7516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1634760</xdr:colOff>
      <xdr:row>0</xdr:row>
      <xdr:rowOff>0</xdr:rowOff>
    </xdr:from>
    <xdr:to>
      <xdr:col>4</xdr:col>
      <xdr:colOff>2143440</xdr:colOff>
      <xdr:row>0</xdr:row>
      <xdr:rowOff>360</xdr:rowOff>
    </xdr:to>
    <xdr:sp>
      <xdr:nvSpPr>
        <xdr:cNvPr id="18" name="Text Box 18"/>
        <xdr:cNvSpPr/>
      </xdr:nvSpPr>
      <xdr:spPr>
        <a:xfrm>
          <a:off x="7525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0</xdr:row>
      <xdr:rowOff>0</xdr:rowOff>
    </xdr:from>
    <xdr:to>
      <xdr:col>4</xdr:col>
      <xdr:colOff>2134440</xdr:colOff>
      <xdr:row>0</xdr:row>
      <xdr:rowOff>360</xdr:rowOff>
    </xdr:to>
    <xdr:sp>
      <xdr:nvSpPr>
        <xdr:cNvPr id="19" name="Text Box 19"/>
        <xdr:cNvSpPr/>
      </xdr:nvSpPr>
      <xdr:spPr>
        <a:xfrm>
          <a:off x="7516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20" name="Text Box 20"/>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333720</xdr:colOff>
      <xdr:row>0</xdr:row>
      <xdr:rowOff>0</xdr:rowOff>
    </xdr:from>
    <xdr:to>
      <xdr:col>6</xdr:col>
      <xdr:colOff>851040</xdr:colOff>
      <xdr:row>0</xdr:row>
      <xdr:rowOff>360</xdr:rowOff>
    </xdr:to>
    <xdr:sp>
      <xdr:nvSpPr>
        <xdr:cNvPr id="21" name="Text Box 21"/>
        <xdr:cNvSpPr/>
      </xdr:nvSpPr>
      <xdr:spPr>
        <a:xfrm>
          <a:off x="12246840" y="0"/>
          <a:ext cx="517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1496160</xdr:colOff>
      <xdr:row>0</xdr:row>
      <xdr:rowOff>0</xdr:rowOff>
    </xdr:from>
    <xdr:to>
      <xdr:col>4</xdr:col>
      <xdr:colOff>2008440</xdr:colOff>
      <xdr:row>0</xdr:row>
      <xdr:rowOff>360</xdr:rowOff>
    </xdr:to>
    <xdr:sp>
      <xdr:nvSpPr>
        <xdr:cNvPr id="22" name="Text Box 22"/>
        <xdr:cNvSpPr/>
      </xdr:nvSpPr>
      <xdr:spPr>
        <a:xfrm>
          <a:off x="7387200" y="0"/>
          <a:ext cx="512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421200</xdr:colOff>
      <xdr:row>0</xdr:row>
      <xdr:rowOff>360</xdr:rowOff>
    </xdr:to>
    <xdr:sp>
      <xdr:nvSpPr>
        <xdr:cNvPr id="23" name="Text Box 23"/>
        <xdr:cNvSpPr/>
      </xdr:nvSpPr>
      <xdr:spPr>
        <a:xfrm>
          <a:off x="11750040" y="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0</xdr:row>
      <xdr:rowOff>0</xdr:rowOff>
    </xdr:from>
    <xdr:to>
      <xdr:col>4</xdr:col>
      <xdr:colOff>2134440</xdr:colOff>
      <xdr:row>0</xdr:row>
      <xdr:rowOff>360</xdr:rowOff>
    </xdr:to>
    <xdr:sp>
      <xdr:nvSpPr>
        <xdr:cNvPr id="24" name="Text Box 24"/>
        <xdr:cNvSpPr/>
      </xdr:nvSpPr>
      <xdr:spPr>
        <a:xfrm>
          <a:off x="7516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421200</xdr:colOff>
      <xdr:row>0</xdr:row>
      <xdr:rowOff>360</xdr:rowOff>
    </xdr:to>
    <xdr:sp>
      <xdr:nvSpPr>
        <xdr:cNvPr id="25" name="Text Box 25"/>
        <xdr:cNvSpPr/>
      </xdr:nvSpPr>
      <xdr:spPr>
        <a:xfrm>
          <a:off x="11750040" y="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0</xdr:row>
      <xdr:rowOff>0</xdr:rowOff>
    </xdr:from>
    <xdr:to>
      <xdr:col>4</xdr:col>
      <xdr:colOff>2134440</xdr:colOff>
      <xdr:row>0</xdr:row>
      <xdr:rowOff>360</xdr:rowOff>
    </xdr:to>
    <xdr:sp>
      <xdr:nvSpPr>
        <xdr:cNvPr id="26" name="Text Box 26"/>
        <xdr:cNvSpPr/>
      </xdr:nvSpPr>
      <xdr:spPr>
        <a:xfrm>
          <a:off x="7516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27" name="Text Box 27"/>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421200</xdr:colOff>
      <xdr:row>0</xdr:row>
      <xdr:rowOff>360</xdr:rowOff>
    </xdr:to>
    <xdr:sp>
      <xdr:nvSpPr>
        <xdr:cNvPr id="28" name="Text Box 28"/>
        <xdr:cNvSpPr/>
      </xdr:nvSpPr>
      <xdr:spPr>
        <a:xfrm>
          <a:off x="11750040" y="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421200</xdr:colOff>
      <xdr:row>0</xdr:row>
      <xdr:rowOff>360</xdr:rowOff>
    </xdr:to>
    <xdr:sp>
      <xdr:nvSpPr>
        <xdr:cNvPr id="29" name="Text Box 29"/>
        <xdr:cNvSpPr/>
      </xdr:nvSpPr>
      <xdr:spPr>
        <a:xfrm>
          <a:off x="11750040" y="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431640</xdr:colOff>
      <xdr:row>0</xdr:row>
      <xdr:rowOff>360</xdr:rowOff>
    </xdr:to>
    <xdr:sp>
      <xdr:nvSpPr>
        <xdr:cNvPr id="30" name="Text Box 30"/>
        <xdr:cNvSpPr/>
      </xdr:nvSpPr>
      <xdr:spPr>
        <a:xfrm>
          <a:off x="11750040" y="0"/>
          <a:ext cx="594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158040</xdr:colOff>
      <xdr:row>0</xdr:row>
      <xdr:rowOff>0</xdr:rowOff>
    </xdr:from>
    <xdr:to>
      <xdr:col>10</xdr:col>
      <xdr:colOff>283680</xdr:colOff>
      <xdr:row>0</xdr:row>
      <xdr:rowOff>360</xdr:rowOff>
    </xdr:to>
    <xdr:sp>
      <xdr:nvSpPr>
        <xdr:cNvPr id="31" name="Text Box 31"/>
        <xdr:cNvSpPr/>
      </xdr:nvSpPr>
      <xdr:spPr>
        <a:xfrm>
          <a:off x="15090840" y="0"/>
          <a:ext cx="4982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1556640</xdr:colOff>
      <xdr:row>0</xdr:row>
      <xdr:rowOff>0</xdr:rowOff>
    </xdr:from>
    <xdr:to>
      <xdr:col>4</xdr:col>
      <xdr:colOff>2058480</xdr:colOff>
      <xdr:row>0</xdr:row>
      <xdr:rowOff>360</xdr:rowOff>
    </xdr:to>
    <xdr:sp>
      <xdr:nvSpPr>
        <xdr:cNvPr id="32" name="Text Box 32"/>
        <xdr:cNvSpPr/>
      </xdr:nvSpPr>
      <xdr:spPr>
        <a:xfrm>
          <a:off x="7447680" y="0"/>
          <a:ext cx="5018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881280</xdr:colOff>
      <xdr:row>0</xdr:row>
      <xdr:rowOff>0</xdr:rowOff>
    </xdr:from>
    <xdr:to>
      <xdr:col>1</xdr:col>
      <xdr:colOff>1400400</xdr:colOff>
      <xdr:row>0</xdr:row>
      <xdr:rowOff>360</xdr:rowOff>
    </xdr:to>
    <xdr:sp>
      <xdr:nvSpPr>
        <xdr:cNvPr id="33" name="Text Box 33"/>
        <xdr:cNvSpPr/>
      </xdr:nvSpPr>
      <xdr:spPr>
        <a:xfrm>
          <a:off x="1044360" y="0"/>
          <a:ext cx="5191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0</xdr:row>
      <xdr:rowOff>0</xdr:rowOff>
    </xdr:from>
    <xdr:to>
      <xdr:col>4</xdr:col>
      <xdr:colOff>2134440</xdr:colOff>
      <xdr:row>0</xdr:row>
      <xdr:rowOff>360</xdr:rowOff>
    </xdr:to>
    <xdr:sp>
      <xdr:nvSpPr>
        <xdr:cNvPr id="34" name="Text Box 34"/>
        <xdr:cNvSpPr/>
      </xdr:nvSpPr>
      <xdr:spPr>
        <a:xfrm>
          <a:off x="7516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1634760</xdr:colOff>
      <xdr:row>0</xdr:row>
      <xdr:rowOff>0</xdr:rowOff>
    </xdr:from>
    <xdr:to>
      <xdr:col>4</xdr:col>
      <xdr:colOff>2143440</xdr:colOff>
      <xdr:row>0</xdr:row>
      <xdr:rowOff>360</xdr:rowOff>
    </xdr:to>
    <xdr:sp>
      <xdr:nvSpPr>
        <xdr:cNvPr id="35" name="Text Box 35"/>
        <xdr:cNvSpPr/>
      </xdr:nvSpPr>
      <xdr:spPr>
        <a:xfrm>
          <a:off x="7525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0</xdr:row>
      <xdr:rowOff>0</xdr:rowOff>
    </xdr:from>
    <xdr:to>
      <xdr:col>4</xdr:col>
      <xdr:colOff>2134440</xdr:colOff>
      <xdr:row>0</xdr:row>
      <xdr:rowOff>360</xdr:rowOff>
    </xdr:to>
    <xdr:sp>
      <xdr:nvSpPr>
        <xdr:cNvPr id="36" name="Text Box 36"/>
        <xdr:cNvSpPr/>
      </xdr:nvSpPr>
      <xdr:spPr>
        <a:xfrm>
          <a:off x="7516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37" name="Text Box 37"/>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38" name="Text Box 38"/>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39" name="Text Box 39"/>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421200</xdr:colOff>
      <xdr:row>0</xdr:row>
      <xdr:rowOff>360</xdr:rowOff>
    </xdr:to>
    <xdr:sp>
      <xdr:nvSpPr>
        <xdr:cNvPr id="40" name="Text Box 40"/>
        <xdr:cNvSpPr/>
      </xdr:nvSpPr>
      <xdr:spPr>
        <a:xfrm>
          <a:off x="11750040" y="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421200</xdr:colOff>
      <xdr:row>0</xdr:row>
      <xdr:rowOff>360</xdr:rowOff>
    </xdr:to>
    <xdr:sp>
      <xdr:nvSpPr>
        <xdr:cNvPr id="41" name="Text Box 41"/>
        <xdr:cNvSpPr/>
      </xdr:nvSpPr>
      <xdr:spPr>
        <a:xfrm>
          <a:off x="11750040" y="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0</xdr:row>
      <xdr:rowOff>0</xdr:rowOff>
    </xdr:from>
    <xdr:to>
      <xdr:col>6</xdr:col>
      <xdr:colOff>431640</xdr:colOff>
      <xdr:row>0</xdr:row>
      <xdr:rowOff>360</xdr:rowOff>
    </xdr:to>
    <xdr:sp>
      <xdr:nvSpPr>
        <xdr:cNvPr id="42" name="Text Box 42"/>
        <xdr:cNvSpPr/>
      </xdr:nvSpPr>
      <xdr:spPr>
        <a:xfrm>
          <a:off x="11750040" y="0"/>
          <a:ext cx="594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158040</xdr:colOff>
      <xdr:row>0</xdr:row>
      <xdr:rowOff>0</xdr:rowOff>
    </xdr:from>
    <xdr:to>
      <xdr:col>10</xdr:col>
      <xdr:colOff>283680</xdr:colOff>
      <xdr:row>0</xdr:row>
      <xdr:rowOff>360</xdr:rowOff>
    </xdr:to>
    <xdr:sp>
      <xdr:nvSpPr>
        <xdr:cNvPr id="43" name="Text Box 43"/>
        <xdr:cNvSpPr/>
      </xdr:nvSpPr>
      <xdr:spPr>
        <a:xfrm>
          <a:off x="15090840" y="0"/>
          <a:ext cx="4982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1556640</xdr:colOff>
      <xdr:row>0</xdr:row>
      <xdr:rowOff>0</xdr:rowOff>
    </xdr:from>
    <xdr:to>
      <xdr:col>4</xdr:col>
      <xdr:colOff>2058480</xdr:colOff>
      <xdr:row>0</xdr:row>
      <xdr:rowOff>360</xdr:rowOff>
    </xdr:to>
    <xdr:sp>
      <xdr:nvSpPr>
        <xdr:cNvPr id="44" name="Text Box 44"/>
        <xdr:cNvSpPr/>
      </xdr:nvSpPr>
      <xdr:spPr>
        <a:xfrm>
          <a:off x="7447680" y="0"/>
          <a:ext cx="5018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881280</xdr:colOff>
      <xdr:row>0</xdr:row>
      <xdr:rowOff>0</xdr:rowOff>
    </xdr:from>
    <xdr:to>
      <xdr:col>1</xdr:col>
      <xdr:colOff>1400400</xdr:colOff>
      <xdr:row>0</xdr:row>
      <xdr:rowOff>360</xdr:rowOff>
    </xdr:to>
    <xdr:sp>
      <xdr:nvSpPr>
        <xdr:cNvPr id="45" name="Text Box 45"/>
        <xdr:cNvSpPr/>
      </xdr:nvSpPr>
      <xdr:spPr>
        <a:xfrm>
          <a:off x="1044360" y="0"/>
          <a:ext cx="5191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0</xdr:row>
      <xdr:rowOff>0</xdr:rowOff>
    </xdr:from>
    <xdr:to>
      <xdr:col>4</xdr:col>
      <xdr:colOff>2134440</xdr:colOff>
      <xdr:row>0</xdr:row>
      <xdr:rowOff>360</xdr:rowOff>
    </xdr:to>
    <xdr:sp>
      <xdr:nvSpPr>
        <xdr:cNvPr id="46" name="Text Box 46"/>
        <xdr:cNvSpPr/>
      </xdr:nvSpPr>
      <xdr:spPr>
        <a:xfrm>
          <a:off x="7516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1634760</xdr:colOff>
      <xdr:row>0</xdr:row>
      <xdr:rowOff>0</xdr:rowOff>
    </xdr:from>
    <xdr:to>
      <xdr:col>4</xdr:col>
      <xdr:colOff>2143440</xdr:colOff>
      <xdr:row>0</xdr:row>
      <xdr:rowOff>360</xdr:rowOff>
    </xdr:to>
    <xdr:sp>
      <xdr:nvSpPr>
        <xdr:cNvPr id="47" name="Text Box 47"/>
        <xdr:cNvSpPr/>
      </xdr:nvSpPr>
      <xdr:spPr>
        <a:xfrm>
          <a:off x="7525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0</xdr:row>
      <xdr:rowOff>0</xdr:rowOff>
    </xdr:from>
    <xdr:to>
      <xdr:col>4</xdr:col>
      <xdr:colOff>2134440</xdr:colOff>
      <xdr:row>0</xdr:row>
      <xdr:rowOff>360</xdr:rowOff>
    </xdr:to>
    <xdr:sp>
      <xdr:nvSpPr>
        <xdr:cNvPr id="48" name="Text Box 48"/>
        <xdr:cNvSpPr/>
      </xdr:nvSpPr>
      <xdr:spPr>
        <a:xfrm>
          <a:off x="7516800" y="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21</xdr:row>
      <xdr:rowOff>0</xdr:rowOff>
    </xdr:from>
    <xdr:to>
      <xdr:col>1</xdr:col>
      <xdr:colOff>17640</xdr:colOff>
      <xdr:row>21</xdr:row>
      <xdr:rowOff>360</xdr:rowOff>
    </xdr:to>
    <xdr:sp>
      <xdr:nvSpPr>
        <xdr:cNvPr id="49"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421200</xdr:colOff>
      <xdr:row>31</xdr:row>
      <xdr:rowOff>360</xdr:rowOff>
    </xdr:to>
    <xdr:sp>
      <xdr:nvSpPr>
        <xdr:cNvPr id="50" name="Text Box 53"/>
        <xdr:cNvSpPr/>
      </xdr:nvSpPr>
      <xdr:spPr>
        <a:xfrm>
          <a:off x="11750040" y="872496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421200</xdr:colOff>
      <xdr:row>31</xdr:row>
      <xdr:rowOff>360</xdr:rowOff>
    </xdr:to>
    <xdr:sp>
      <xdr:nvSpPr>
        <xdr:cNvPr id="51" name="Text Box 54"/>
        <xdr:cNvSpPr/>
      </xdr:nvSpPr>
      <xdr:spPr>
        <a:xfrm>
          <a:off x="11750040" y="872496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431640</xdr:colOff>
      <xdr:row>31</xdr:row>
      <xdr:rowOff>360</xdr:rowOff>
    </xdr:to>
    <xdr:sp>
      <xdr:nvSpPr>
        <xdr:cNvPr id="52" name="Text Box 55"/>
        <xdr:cNvSpPr/>
      </xdr:nvSpPr>
      <xdr:spPr>
        <a:xfrm>
          <a:off x="11750040" y="8724960"/>
          <a:ext cx="594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158040</xdr:colOff>
      <xdr:row>31</xdr:row>
      <xdr:rowOff>0</xdr:rowOff>
    </xdr:from>
    <xdr:to>
      <xdr:col>10</xdr:col>
      <xdr:colOff>283680</xdr:colOff>
      <xdr:row>31</xdr:row>
      <xdr:rowOff>360</xdr:rowOff>
    </xdr:to>
    <xdr:sp>
      <xdr:nvSpPr>
        <xdr:cNvPr id="53" name="Text Box 56"/>
        <xdr:cNvSpPr/>
      </xdr:nvSpPr>
      <xdr:spPr>
        <a:xfrm>
          <a:off x="15090840" y="8724960"/>
          <a:ext cx="4982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1556640</xdr:colOff>
      <xdr:row>38</xdr:row>
      <xdr:rowOff>0</xdr:rowOff>
    </xdr:from>
    <xdr:to>
      <xdr:col>4</xdr:col>
      <xdr:colOff>2058480</xdr:colOff>
      <xdr:row>38</xdr:row>
      <xdr:rowOff>360</xdr:rowOff>
    </xdr:to>
    <xdr:sp>
      <xdr:nvSpPr>
        <xdr:cNvPr id="54" name="Text Box 57"/>
        <xdr:cNvSpPr/>
      </xdr:nvSpPr>
      <xdr:spPr>
        <a:xfrm>
          <a:off x="7447680" y="10715760"/>
          <a:ext cx="5018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881280</xdr:colOff>
      <xdr:row>38</xdr:row>
      <xdr:rowOff>0</xdr:rowOff>
    </xdr:from>
    <xdr:to>
      <xdr:col>1</xdr:col>
      <xdr:colOff>1400400</xdr:colOff>
      <xdr:row>38</xdr:row>
      <xdr:rowOff>360</xdr:rowOff>
    </xdr:to>
    <xdr:sp>
      <xdr:nvSpPr>
        <xdr:cNvPr id="55" name="Text Box 58"/>
        <xdr:cNvSpPr/>
      </xdr:nvSpPr>
      <xdr:spPr>
        <a:xfrm>
          <a:off x="1044360" y="10715760"/>
          <a:ext cx="5191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38</xdr:row>
      <xdr:rowOff>0</xdr:rowOff>
    </xdr:from>
    <xdr:to>
      <xdr:col>4</xdr:col>
      <xdr:colOff>2134440</xdr:colOff>
      <xdr:row>38</xdr:row>
      <xdr:rowOff>360</xdr:rowOff>
    </xdr:to>
    <xdr:sp>
      <xdr:nvSpPr>
        <xdr:cNvPr id="56" name="Text Box 59"/>
        <xdr:cNvSpPr/>
      </xdr:nvSpPr>
      <xdr:spPr>
        <a:xfrm>
          <a:off x="7516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1634760</xdr:colOff>
      <xdr:row>38</xdr:row>
      <xdr:rowOff>0</xdr:rowOff>
    </xdr:from>
    <xdr:to>
      <xdr:col>4</xdr:col>
      <xdr:colOff>2143440</xdr:colOff>
      <xdr:row>38</xdr:row>
      <xdr:rowOff>360</xdr:rowOff>
    </xdr:to>
    <xdr:sp>
      <xdr:nvSpPr>
        <xdr:cNvPr id="57" name="Text Box 60"/>
        <xdr:cNvSpPr/>
      </xdr:nvSpPr>
      <xdr:spPr>
        <a:xfrm>
          <a:off x="7525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38</xdr:row>
      <xdr:rowOff>0</xdr:rowOff>
    </xdr:from>
    <xdr:to>
      <xdr:col>4</xdr:col>
      <xdr:colOff>2134440</xdr:colOff>
      <xdr:row>38</xdr:row>
      <xdr:rowOff>360</xdr:rowOff>
    </xdr:to>
    <xdr:sp>
      <xdr:nvSpPr>
        <xdr:cNvPr id="58" name="Text Box 61"/>
        <xdr:cNvSpPr/>
      </xdr:nvSpPr>
      <xdr:spPr>
        <a:xfrm>
          <a:off x="7516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31</xdr:row>
      <xdr:rowOff>0</xdr:rowOff>
    </xdr:from>
    <xdr:to>
      <xdr:col>1</xdr:col>
      <xdr:colOff>17640</xdr:colOff>
      <xdr:row>31</xdr:row>
      <xdr:rowOff>360</xdr:rowOff>
    </xdr:to>
    <xdr:sp>
      <xdr:nvSpPr>
        <xdr:cNvPr id="59"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21</xdr:row>
      <xdr:rowOff>0</xdr:rowOff>
    </xdr:from>
    <xdr:to>
      <xdr:col>1</xdr:col>
      <xdr:colOff>17640</xdr:colOff>
      <xdr:row>21</xdr:row>
      <xdr:rowOff>360</xdr:rowOff>
    </xdr:to>
    <xdr:sp>
      <xdr:nvSpPr>
        <xdr:cNvPr id="60"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421200</xdr:colOff>
      <xdr:row>31</xdr:row>
      <xdr:rowOff>360</xdr:rowOff>
    </xdr:to>
    <xdr:sp>
      <xdr:nvSpPr>
        <xdr:cNvPr id="61" name="Text Box 53"/>
        <xdr:cNvSpPr/>
      </xdr:nvSpPr>
      <xdr:spPr>
        <a:xfrm>
          <a:off x="11750040" y="872496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421200</xdr:colOff>
      <xdr:row>31</xdr:row>
      <xdr:rowOff>360</xdr:rowOff>
    </xdr:to>
    <xdr:sp>
      <xdr:nvSpPr>
        <xdr:cNvPr id="62" name="Text Box 54"/>
        <xdr:cNvSpPr/>
      </xdr:nvSpPr>
      <xdr:spPr>
        <a:xfrm>
          <a:off x="11750040" y="872496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431640</xdr:colOff>
      <xdr:row>31</xdr:row>
      <xdr:rowOff>360</xdr:rowOff>
    </xdr:to>
    <xdr:sp>
      <xdr:nvSpPr>
        <xdr:cNvPr id="63" name="Text Box 55"/>
        <xdr:cNvSpPr/>
      </xdr:nvSpPr>
      <xdr:spPr>
        <a:xfrm>
          <a:off x="11750040" y="8724960"/>
          <a:ext cx="594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158040</xdr:colOff>
      <xdr:row>31</xdr:row>
      <xdr:rowOff>0</xdr:rowOff>
    </xdr:from>
    <xdr:to>
      <xdr:col>10</xdr:col>
      <xdr:colOff>283680</xdr:colOff>
      <xdr:row>31</xdr:row>
      <xdr:rowOff>360</xdr:rowOff>
    </xdr:to>
    <xdr:sp>
      <xdr:nvSpPr>
        <xdr:cNvPr id="64" name="Text Box 56"/>
        <xdr:cNvSpPr/>
      </xdr:nvSpPr>
      <xdr:spPr>
        <a:xfrm>
          <a:off x="15090840" y="8724960"/>
          <a:ext cx="4982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1556640</xdr:colOff>
      <xdr:row>38</xdr:row>
      <xdr:rowOff>0</xdr:rowOff>
    </xdr:from>
    <xdr:to>
      <xdr:col>4</xdr:col>
      <xdr:colOff>2058480</xdr:colOff>
      <xdr:row>38</xdr:row>
      <xdr:rowOff>360</xdr:rowOff>
    </xdr:to>
    <xdr:sp>
      <xdr:nvSpPr>
        <xdr:cNvPr id="65" name="Text Box 57"/>
        <xdr:cNvSpPr/>
      </xdr:nvSpPr>
      <xdr:spPr>
        <a:xfrm>
          <a:off x="7447680" y="10715760"/>
          <a:ext cx="5018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881280</xdr:colOff>
      <xdr:row>38</xdr:row>
      <xdr:rowOff>0</xdr:rowOff>
    </xdr:from>
    <xdr:to>
      <xdr:col>1</xdr:col>
      <xdr:colOff>1400400</xdr:colOff>
      <xdr:row>38</xdr:row>
      <xdr:rowOff>360</xdr:rowOff>
    </xdr:to>
    <xdr:sp>
      <xdr:nvSpPr>
        <xdr:cNvPr id="66" name="Text Box 58"/>
        <xdr:cNvSpPr/>
      </xdr:nvSpPr>
      <xdr:spPr>
        <a:xfrm>
          <a:off x="1044360" y="10715760"/>
          <a:ext cx="5191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38</xdr:row>
      <xdr:rowOff>0</xdr:rowOff>
    </xdr:from>
    <xdr:to>
      <xdr:col>4</xdr:col>
      <xdr:colOff>2134440</xdr:colOff>
      <xdr:row>38</xdr:row>
      <xdr:rowOff>360</xdr:rowOff>
    </xdr:to>
    <xdr:sp>
      <xdr:nvSpPr>
        <xdr:cNvPr id="67" name="Text Box 59"/>
        <xdr:cNvSpPr/>
      </xdr:nvSpPr>
      <xdr:spPr>
        <a:xfrm>
          <a:off x="7516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1634760</xdr:colOff>
      <xdr:row>38</xdr:row>
      <xdr:rowOff>0</xdr:rowOff>
    </xdr:from>
    <xdr:to>
      <xdr:col>4</xdr:col>
      <xdr:colOff>2143440</xdr:colOff>
      <xdr:row>38</xdr:row>
      <xdr:rowOff>360</xdr:rowOff>
    </xdr:to>
    <xdr:sp>
      <xdr:nvSpPr>
        <xdr:cNvPr id="68" name="Text Box 60"/>
        <xdr:cNvSpPr/>
      </xdr:nvSpPr>
      <xdr:spPr>
        <a:xfrm>
          <a:off x="7525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38</xdr:row>
      <xdr:rowOff>0</xdr:rowOff>
    </xdr:from>
    <xdr:to>
      <xdr:col>4</xdr:col>
      <xdr:colOff>2134440</xdr:colOff>
      <xdr:row>38</xdr:row>
      <xdr:rowOff>360</xdr:rowOff>
    </xdr:to>
    <xdr:sp>
      <xdr:nvSpPr>
        <xdr:cNvPr id="69" name="Text Box 61"/>
        <xdr:cNvSpPr/>
      </xdr:nvSpPr>
      <xdr:spPr>
        <a:xfrm>
          <a:off x="7516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31</xdr:row>
      <xdr:rowOff>0</xdr:rowOff>
    </xdr:from>
    <xdr:to>
      <xdr:col>1</xdr:col>
      <xdr:colOff>17640</xdr:colOff>
      <xdr:row>31</xdr:row>
      <xdr:rowOff>360</xdr:rowOff>
    </xdr:to>
    <xdr:sp>
      <xdr:nvSpPr>
        <xdr:cNvPr id="70"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21</xdr:row>
      <xdr:rowOff>0</xdr:rowOff>
    </xdr:from>
    <xdr:to>
      <xdr:col>1</xdr:col>
      <xdr:colOff>17640</xdr:colOff>
      <xdr:row>21</xdr:row>
      <xdr:rowOff>360</xdr:rowOff>
    </xdr:to>
    <xdr:sp>
      <xdr:nvSpPr>
        <xdr:cNvPr id="71"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421200</xdr:colOff>
      <xdr:row>31</xdr:row>
      <xdr:rowOff>360</xdr:rowOff>
    </xdr:to>
    <xdr:sp>
      <xdr:nvSpPr>
        <xdr:cNvPr id="72" name="Text Box 53"/>
        <xdr:cNvSpPr/>
      </xdr:nvSpPr>
      <xdr:spPr>
        <a:xfrm>
          <a:off x="11750040" y="872496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421200</xdr:colOff>
      <xdr:row>31</xdr:row>
      <xdr:rowOff>360</xdr:rowOff>
    </xdr:to>
    <xdr:sp>
      <xdr:nvSpPr>
        <xdr:cNvPr id="73" name="Text Box 54"/>
        <xdr:cNvSpPr/>
      </xdr:nvSpPr>
      <xdr:spPr>
        <a:xfrm>
          <a:off x="11750040" y="872496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431640</xdr:colOff>
      <xdr:row>31</xdr:row>
      <xdr:rowOff>360</xdr:rowOff>
    </xdr:to>
    <xdr:sp>
      <xdr:nvSpPr>
        <xdr:cNvPr id="74" name="Text Box 55"/>
        <xdr:cNvSpPr/>
      </xdr:nvSpPr>
      <xdr:spPr>
        <a:xfrm>
          <a:off x="11750040" y="8724960"/>
          <a:ext cx="594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158040</xdr:colOff>
      <xdr:row>31</xdr:row>
      <xdr:rowOff>0</xdr:rowOff>
    </xdr:from>
    <xdr:to>
      <xdr:col>10</xdr:col>
      <xdr:colOff>283680</xdr:colOff>
      <xdr:row>31</xdr:row>
      <xdr:rowOff>360</xdr:rowOff>
    </xdr:to>
    <xdr:sp>
      <xdr:nvSpPr>
        <xdr:cNvPr id="75" name="Text Box 56"/>
        <xdr:cNvSpPr/>
      </xdr:nvSpPr>
      <xdr:spPr>
        <a:xfrm>
          <a:off x="15090840" y="8724960"/>
          <a:ext cx="4982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1556640</xdr:colOff>
      <xdr:row>38</xdr:row>
      <xdr:rowOff>0</xdr:rowOff>
    </xdr:from>
    <xdr:to>
      <xdr:col>4</xdr:col>
      <xdr:colOff>2058480</xdr:colOff>
      <xdr:row>38</xdr:row>
      <xdr:rowOff>360</xdr:rowOff>
    </xdr:to>
    <xdr:sp>
      <xdr:nvSpPr>
        <xdr:cNvPr id="76" name="Text Box 57"/>
        <xdr:cNvSpPr/>
      </xdr:nvSpPr>
      <xdr:spPr>
        <a:xfrm>
          <a:off x="7447680" y="10715760"/>
          <a:ext cx="5018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881280</xdr:colOff>
      <xdr:row>38</xdr:row>
      <xdr:rowOff>0</xdr:rowOff>
    </xdr:from>
    <xdr:to>
      <xdr:col>1</xdr:col>
      <xdr:colOff>1400400</xdr:colOff>
      <xdr:row>38</xdr:row>
      <xdr:rowOff>360</xdr:rowOff>
    </xdr:to>
    <xdr:sp>
      <xdr:nvSpPr>
        <xdr:cNvPr id="77" name="Text Box 58"/>
        <xdr:cNvSpPr/>
      </xdr:nvSpPr>
      <xdr:spPr>
        <a:xfrm>
          <a:off x="1044360" y="10715760"/>
          <a:ext cx="5191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38</xdr:row>
      <xdr:rowOff>0</xdr:rowOff>
    </xdr:from>
    <xdr:to>
      <xdr:col>4</xdr:col>
      <xdr:colOff>2134440</xdr:colOff>
      <xdr:row>38</xdr:row>
      <xdr:rowOff>360</xdr:rowOff>
    </xdr:to>
    <xdr:sp>
      <xdr:nvSpPr>
        <xdr:cNvPr id="78" name="Text Box 59"/>
        <xdr:cNvSpPr/>
      </xdr:nvSpPr>
      <xdr:spPr>
        <a:xfrm>
          <a:off x="7516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1634760</xdr:colOff>
      <xdr:row>38</xdr:row>
      <xdr:rowOff>0</xdr:rowOff>
    </xdr:from>
    <xdr:to>
      <xdr:col>4</xdr:col>
      <xdr:colOff>2143440</xdr:colOff>
      <xdr:row>38</xdr:row>
      <xdr:rowOff>360</xdr:rowOff>
    </xdr:to>
    <xdr:sp>
      <xdr:nvSpPr>
        <xdr:cNvPr id="79" name="Text Box 60"/>
        <xdr:cNvSpPr/>
      </xdr:nvSpPr>
      <xdr:spPr>
        <a:xfrm>
          <a:off x="7525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38</xdr:row>
      <xdr:rowOff>0</xdr:rowOff>
    </xdr:from>
    <xdr:to>
      <xdr:col>4</xdr:col>
      <xdr:colOff>2134440</xdr:colOff>
      <xdr:row>38</xdr:row>
      <xdr:rowOff>360</xdr:rowOff>
    </xdr:to>
    <xdr:sp>
      <xdr:nvSpPr>
        <xdr:cNvPr id="80" name="Text Box 61"/>
        <xdr:cNvSpPr/>
      </xdr:nvSpPr>
      <xdr:spPr>
        <a:xfrm>
          <a:off x="7516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31</xdr:row>
      <xdr:rowOff>0</xdr:rowOff>
    </xdr:from>
    <xdr:to>
      <xdr:col>1</xdr:col>
      <xdr:colOff>17640</xdr:colOff>
      <xdr:row>31</xdr:row>
      <xdr:rowOff>360</xdr:rowOff>
    </xdr:to>
    <xdr:sp>
      <xdr:nvSpPr>
        <xdr:cNvPr id="81"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21</xdr:row>
      <xdr:rowOff>0</xdr:rowOff>
    </xdr:from>
    <xdr:to>
      <xdr:col>1</xdr:col>
      <xdr:colOff>17640</xdr:colOff>
      <xdr:row>21</xdr:row>
      <xdr:rowOff>360</xdr:rowOff>
    </xdr:to>
    <xdr:sp>
      <xdr:nvSpPr>
        <xdr:cNvPr id="82"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421200</xdr:colOff>
      <xdr:row>31</xdr:row>
      <xdr:rowOff>360</xdr:rowOff>
    </xdr:to>
    <xdr:sp>
      <xdr:nvSpPr>
        <xdr:cNvPr id="83" name="Text Box 53"/>
        <xdr:cNvSpPr/>
      </xdr:nvSpPr>
      <xdr:spPr>
        <a:xfrm>
          <a:off x="11750040" y="872496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421200</xdr:colOff>
      <xdr:row>31</xdr:row>
      <xdr:rowOff>360</xdr:rowOff>
    </xdr:to>
    <xdr:sp>
      <xdr:nvSpPr>
        <xdr:cNvPr id="84" name="Text Box 54"/>
        <xdr:cNvSpPr/>
      </xdr:nvSpPr>
      <xdr:spPr>
        <a:xfrm>
          <a:off x="11750040" y="8724960"/>
          <a:ext cx="5842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5</xdr:col>
      <xdr:colOff>2770560</xdr:colOff>
      <xdr:row>31</xdr:row>
      <xdr:rowOff>0</xdr:rowOff>
    </xdr:from>
    <xdr:to>
      <xdr:col>6</xdr:col>
      <xdr:colOff>431640</xdr:colOff>
      <xdr:row>31</xdr:row>
      <xdr:rowOff>360</xdr:rowOff>
    </xdr:to>
    <xdr:sp>
      <xdr:nvSpPr>
        <xdr:cNvPr id="85" name="Text Box 55"/>
        <xdr:cNvSpPr/>
      </xdr:nvSpPr>
      <xdr:spPr>
        <a:xfrm>
          <a:off x="11750040" y="8724960"/>
          <a:ext cx="594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158040</xdr:colOff>
      <xdr:row>31</xdr:row>
      <xdr:rowOff>0</xdr:rowOff>
    </xdr:from>
    <xdr:to>
      <xdr:col>10</xdr:col>
      <xdr:colOff>283680</xdr:colOff>
      <xdr:row>31</xdr:row>
      <xdr:rowOff>360</xdr:rowOff>
    </xdr:to>
    <xdr:sp>
      <xdr:nvSpPr>
        <xdr:cNvPr id="86" name="Text Box 56"/>
        <xdr:cNvSpPr/>
      </xdr:nvSpPr>
      <xdr:spPr>
        <a:xfrm>
          <a:off x="15090840" y="8724960"/>
          <a:ext cx="4982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1556640</xdr:colOff>
      <xdr:row>38</xdr:row>
      <xdr:rowOff>0</xdr:rowOff>
    </xdr:from>
    <xdr:to>
      <xdr:col>4</xdr:col>
      <xdr:colOff>2058480</xdr:colOff>
      <xdr:row>38</xdr:row>
      <xdr:rowOff>360</xdr:rowOff>
    </xdr:to>
    <xdr:sp>
      <xdr:nvSpPr>
        <xdr:cNvPr id="87" name="Text Box 57"/>
        <xdr:cNvSpPr/>
      </xdr:nvSpPr>
      <xdr:spPr>
        <a:xfrm>
          <a:off x="7447680" y="10715760"/>
          <a:ext cx="5018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881280</xdr:colOff>
      <xdr:row>38</xdr:row>
      <xdr:rowOff>0</xdr:rowOff>
    </xdr:from>
    <xdr:to>
      <xdr:col>1</xdr:col>
      <xdr:colOff>1400400</xdr:colOff>
      <xdr:row>38</xdr:row>
      <xdr:rowOff>360</xdr:rowOff>
    </xdr:to>
    <xdr:sp>
      <xdr:nvSpPr>
        <xdr:cNvPr id="88" name="Text Box 58"/>
        <xdr:cNvSpPr/>
      </xdr:nvSpPr>
      <xdr:spPr>
        <a:xfrm>
          <a:off x="1044360" y="10715760"/>
          <a:ext cx="5191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38</xdr:row>
      <xdr:rowOff>0</xdr:rowOff>
    </xdr:from>
    <xdr:to>
      <xdr:col>4</xdr:col>
      <xdr:colOff>2134440</xdr:colOff>
      <xdr:row>38</xdr:row>
      <xdr:rowOff>360</xdr:rowOff>
    </xdr:to>
    <xdr:sp>
      <xdr:nvSpPr>
        <xdr:cNvPr id="89" name="Text Box 59"/>
        <xdr:cNvSpPr/>
      </xdr:nvSpPr>
      <xdr:spPr>
        <a:xfrm>
          <a:off x="7516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1634760</xdr:colOff>
      <xdr:row>38</xdr:row>
      <xdr:rowOff>0</xdr:rowOff>
    </xdr:from>
    <xdr:to>
      <xdr:col>4</xdr:col>
      <xdr:colOff>2143440</xdr:colOff>
      <xdr:row>38</xdr:row>
      <xdr:rowOff>360</xdr:rowOff>
    </xdr:to>
    <xdr:sp>
      <xdr:nvSpPr>
        <xdr:cNvPr id="90" name="Text Box 60"/>
        <xdr:cNvSpPr/>
      </xdr:nvSpPr>
      <xdr:spPr>
        <a:xfrm>
          <a:off x="7525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1625760</xdr:colOff>
      <xdr:row>38</xdr:row>
      <xdr:rowOff>0</xdr:rowOff>
    </xdr:from>
    <xdr:to>
      <xdr:col>4</xdr:col>
      <xdr:colOff>2134440</xdr:colOff>
      <xdr:row>38</xdr:row>
      <xdr:rowOff>360</xdr:rowOff>
    </xdr:to>
    <xdr:sp>
      <xdr:nvSpPr>
        <xdr:cNvPr id="91" name="Text Box 61"/>
        <xdr:cNvSpPr/>
      </xdr:nvSpPr>
      <xdr:spPr>
        <a:xfrm>
          <a:off x="7516800" y="10715760"/>
          <a:ext cx="508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31</xdr:row>
      <xdr:rowOff>0</xdr:rowOff>
    </xdr:from>
    <xdr:to>
      <xdr:col>1</xdr:col>
      <xdr:colOff>17640</xdr:colOff>
      <xdr:row>31</xdr:row>
      <xdr:rowOff>360</xdr:rowOff>
    </xdr:to>
    <xdr:sp>
      <xdr:nvSpPr>
        <xdr:cNvPr id="92"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6</xdr:col>
      <xdr:colOff>160560</xdr:colOff>
      <xdr:row>1</xdr:row>
      <xdr:rowOff>0</xdr:rowOff>
    </xdr:from>
    <xdr:to>
      <xdr:col>6</xdr:col>
      <xdr:colOff>466920</xdr:colOff>
      <xdr:row>1</xdr:row>
      <xdr:rowOff>360</xdr:rowOff>
    </xdr:to>
    <xdr:sp>
      <xdr:nvSpPr>
        <xdr:cNvPr id="93" name="Text Box 13"/>
        <xdr:cNvSpPr/>
      </xdr:nvSpPr>
      <xdr:spPr>
        <a:xfrm>
          <a:off x="1207368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94" name="Text Box 14"/>
        <xdr:cNvSpPr/>
      </xdr:nvSpPr>
      <xdr:spPr>
        <a:xfrm>
          <a:off x="1207368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95" name="Text Box 15"/>
        <xdr:cNvSpPr/>
      </xdr:nvSpPr>
      <xdr:spPr>
        <a:xfrm>
          <a:off x="1207368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171720</xdr:colOff>
      <xdr:row>1</xdr:row>
      <xdr:rowOff>0</xdr:rowOff>
    </xdr:from>
    <xdr:to>
      <xdr:col>10</xdr:col>
      <xdr:colOff>314280</xdr:colOff>
      <xdr:row>1</xdr:row>
      <xdr:rowOff>360</xdr:rowOff>
    </xdr:to>
    <xdr:sp>
      <xdr:nvSpPr>
        <xdr:cNvPr id="96" name="Text Box 16"/>
        <xdr:cNvSpPr/>
      </xdr:nvSpPr>
      <xdr:spPr>
        <a:xfrm>
          <a:off x="14398200" y="257040"/>
          <a:ext cx="5155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1725480</xdr:colOff>
      <xdr:row>1</xdr:row>
      <xdr:rowOff>0</xdr:rowOff>
    </xdr:from>
    <xdr:to>
      <xdr:col>4</xdr:col>
      <xdr:colOff>2275200</xdr:colOff>
      <xdr:row>1</xdr:row>
      <xdr:rowOff>360</xdr:rowOff>
    </xdr:to>
    <xdr:sp>
      <xdr:nvSpPr>
        <xdr:cNvPr id="97" name="Text Box 17"/>
        <xdr:cNvSpPr/>
      </xdr:nvSpPr>
      <xdr:spPr>
        <a:xfrm>
          <a:off x="761652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971280</xdr:colOff>
      <xdr:row>1</xdr:row>
      <xdr:rowOff>0</xdr:rowOff>
    </xdr:from>
    <xdr:to>
      <xdr:col>1</xdr:col>
      <xdr:colOff>1532880</xdr:colOff>
      <xdr:row>1</xdr:row>
      <xdr:rowOff>360</xdr:rowOff>
    </xdr:to>
    <xdr:sp>
      <xdr:nvSpPr>
        <xdr:cNvPr id="98" name="Text Box 18"/>
        <xdr:cNvSpPr/>
      </xdr:nvSpPr>
      <xdr:spPr>
        <a:xfrm>
          <a:off x="1134360" y="2570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99" name="Text Box 19"/>
        <xdr:cNvSpPr/>
      </xdr:nvSpPr>
      <xdr:spPr>
        <a:xfrm>
          <a:off x="770220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100" name="Text Box 20"/>
        <xdr:cNvSpPr/>
      </xdr:nvSpPr>
      <xdr:spPr>
        <a:xfrm>
          <a:off x="770220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101" name="Text Box 21"/>
        <xdr:cNvSpPr/>
      </xdr:nvSpPr>
      <xdr:spPr>
        <a:xfrm>
          <a:off x="770220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1</xdr:row>
      <xdr:rowOff>0</xdr:rowOff>
    </xdr:from>
    <xdr:to>
      <xdr:col>1</xdr:col>
      <xdr:colOff>17640</xdr:colOff>
      <xdr:row>1</xdr:row>
      <xdr:rowOff>360</xdr:rowOff>
    </xdr:to>
    <xdr:sp>
      <xdr:nvSpPr>
        <xdr:cNvPr id="102" name="Text Box 22"/>
        <xdr:cNvSpPr/>
      </xdr:nvSpPr>
      <xdr:spPr>
        <a:xfrm>
          <a:off x="9720" y="2570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03" name="Text Box 23"/>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04" name="Text Box 24"/>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05" name="Text Box 25"/>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171720</xdr:colOff>
      <xdr:row>2</xdr:row>
      <xdr:rowOff>0</xdr:rowOff>
    </xdr:from>
    <xdr:to>
      <xdr:col>10</xdr:col>
      <xdr:colOff>314280</xdr:colOff>
      <xdr:row>2</xdr:row>
      <xdr:rowOff>360</xdr:rowOff>
    </xdr:to>
    <xdr:sp>
      <xdr:nvSpPr>
        <xdr:cNvPr id="106" name="Text Box 26"/>
        <xdr:cNvSpPr/>
      </xdr:nvSpPr>
      <xdr:spPr>
        <a:xfrm>
          <a:off x="14398200" y="514440"/>
          <a:ext cx="5155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1725480</xdr:colOff>
      <xdr:row>2</xdr:row>
      <xdr:rowOff>0</xdr:rowOff>
    </xdr:from>
    <xdr:to>
      <xdr:col>4</xdr:col>
      <xdr:colOff>2275200</xdr:colOff>
      <xdr:row>2</xdr:row>
      <xdr:rowOff>360</xdr:rowOff>
    </xdr:to>
    <xdr:sp>
      <xdr:nvSpPr>
        <xdr:cNvPr id="107" name="Text Box 27"/>
        <xdr:cNvSpPr/>
      </xdr:nvSpPr>
      <xdr:spPr>
        <a:xfrm>
          <a:off x="761652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971280</xdr:colOff>
      <xdr:row>2</xdr:row>
      <xdr:rowOff>0</xdr:rowOff>
    </xdr:from>
    <xdr:to>
      <xdr:col>1</xdr:col>
      <xdr:colOff>1532880</xdr:colOff>
      <xdr:row>2</xdr:row>
      <xdr:rowOff>360</xdr:rowOff>
    </xdr:to>
    <xdr:sp>
      <xdr:nvSpPr>
        <xdr:cNvPr id="108" name="Text Box 28"/>
        <xdr:cNvSpPr/>
      </xdr:nvSpPr>
      <xdr:spPr>
        <a:xfrm>
          <a:off x="1134360" y="5144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09" name="Text Box 29"/>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10" name="Text Box 30"/>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11" name="Text Box 31"/>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xdr:row>
      <xdr:rowOff>0</xdr:rowOff>
    </xdr:from>
    <xdr:to>
      <xdr:col>1</xdr:col>
      <xdr:colOff>17640</xdr:colOff>
      <xdr:row>2</xdr:row>
      <xdr:rowOff>360</xdr:rowOff>
    </xdr:to>
    <xdr:sp>
      <xdr:nvSpPr>
        <xdr:cNvPr id="112" name="Text Box 32"/>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371520</xdr:colOff>
      <xdr:row>2</xdr:row>
      <xdr:rowOff>0</xdr:rowOff>
    </xdr:from>
    <xdr:to>
      <xdr:col>6</xdr:col>
      <xdr:colOff>933840</xdr:colOff>
      <xdr:row>2</xdr:row>
      <xdr:rowOff>360</xdr:rowOff>
    </xdr:to>
    <xdr:sp>
      <xdr:nvSpPr>
        <xdr:cNvPr id="113" name="Text Box 33"/>
        <xdr:cNvSpPr/>
      </xdr:nvSpPr>
      <xdr:spPr>
        <a:xfrm>
          <a:off x="12284640" y="514440"/>
          <a:ext cx="562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1656360</xdr:colOff>
      <xdr:row>2</xdr:row>
      <xdr:rowOff>0</xdr:rowOff>
    </xdr:from>
    <xdr:to>
      <xdr:col>4</xdr:col>
      <xdr:colOff>2248560</xdr:colOff>
      <xdr:row>2</xdr:row>
      <xdr:rowOff>360</xdr:rowOff>
    </xdr:to>
    <xdr:sp>
      <xdr:nvSpPr>
        <xdr:cNvPr id="114" name="Text Box 34"/>
        <xdr:cNvSpPr/>
      </xdr:nvSpPr>
      <xdr:spPr>
        <a:xfrm>
          <a:off x="7547400" y="514440"/>
          <a:ext cx="5922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15" name="Text Box 35"/>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16" name="Text Box 36"/>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17" name="Text Box 37"/>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18" name="Text Box 38"/>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xdr:row>
      <xdr:rowOff>0</xdr:rowOff>
    </xdr:from>
    <xdr:to>
      <xdr:col>1</xdr:col>
      <xdr:colOff>17640</xdr:colOff>
      <xdr:row>2</xdr:row>
      <xdr:rowOff>360</xdr:rowOff>
    </xdr:to>
    <xdr:sp>
      <xdr:nvSpPr>
        <xdr:cNvPr id="119" name="Text Box 39"/>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20" name="Text Box 40"/>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21" name="Text Box 41"/>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22" name="Text Box 42"/>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171720</xdr:colOff>
      <xdr:row>2</xdr:row>
      <xdr:rowOff>0</xdr:rowOff>
    </xdr:from>
    <xdr:to>
      <xdr:col>10</xdr:col>
      <xdr:colOff>314280</xdr:colOff>
      <xdr:row>2</xdr:row>
      <xdr:rowOff>360</xdr:rowOff>
    </xdr:to>
    <xdr:sp>
      <xdr:nvSpPr>
        <xdr:cNvPr id="123" name="Text Box 43"/>
        <xdr:cNvSpPr/>
      </xdr:nvSpPr>
      <xdr:spPr>
        <a:xfrm>
          <a:off x="14398200" y="514440"/>
          <a:ext cx="5155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1725480</xdr:colOff>
      <xdr:row>2</xdr:row>
      <xdr:rowOff>0</xdr:rowOff>
    </xdr:from>
    <xdr:to>
      <xdr:col>4</xdr:col>
      <xdr:colOff>2275200</xdr:colOff>
      <xdr:row>2</xdr:row>
      <xdr:rowOff>360</xdr:rowOff>
    </xdr:to>
    <xdr:sp>
      <xdr:nvSpPr>
        <xdr:cNvPr id="124" name="Text Box 44"/>
        <xdr:cNvSpPr/>
      </xdr:nvSpPr>
      <xdr:spPr>
        <a:xfrm>
          <a:off x="761652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971280</xdr:colOff>
      <xdr:row>2</xdr:row>
      <xdr:rowOff>0</xdr:rowOff>
    </xdr:from>
    <xdr:to>
      <xdr:col>1</xdr:col>
      <xdr:colOff>1532880</xdr:colOff>
      <xdr:row>2</xdr:row>
      <xdr:rowOff>360</xdr:rowOff>
    </xdr:to>
    <xdr:sp>
      <xdr:nvSpPr>
        <xdr:cNvPr id="125" name="Text Box 45"/>
        <xdr:cNvSpPr/>
      </xdr:nvSpPr>
      <xdr:spPr>
        <a:xfrm>
          <a:off x="1134360" y="5144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26" name="Text Box 46"/>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27" name="Text Box 47"/>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28" name="Text Box 48"/>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xdr:row>
      <xdr:rowOff>0</xdr:rowOff>
    </xdr:from>
    <xdr:to>
      <xdr:col>1</xdr:col>
      <xdr:colOff>17640</xdr:colOff>
      <xdr:row>2</xdr:row>
      <xdr:rowOff>360</xdr:rowOff>
    </xdr:to>
    <xdr:sp>
      <xdr:nvSpPr>
        <xdr:cNvPr id="129" name="Text Box 49"/>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xdr:row>
      <xdr:rowOff>0</xdr:rowOff>
    </xdr:from>
    <xdr:to>
      <xdr:col>1</xdr:col>
      <xdr:colOff>17640</xdr:colOff>
      <xdr:row>2</xdr:row>
      <xdr:rowOff>360</xdr:rowOff>
    </xdr:to>
    <xdr:sp>
      <xdr:nvSpPr>
        <xdr:cNvPr id="130" name="Text Box 50"/>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30</xdr:row>
      <xdr:rowOff>0</xdr:rowOff>
    </xdr:from>
    <xdr:to>
      <xdr:col>1</xdr:col>
      <xdr:colOff>17640</xdr:colOff>
      <xdr:row>30</xdr:row>
      <xdr:rowOff>360</xdr:rowOff>
    </xdr:to>
    <xdr:sp>
      <xdr:nvSpPr>
        <xdr:cNvPr id="131" name="Text Box 52"/>
        <xdr:cNvSpPr/>
      </xdr:nvSpPr>
      <xdr:spPr>
        <a:xfrm>
          <a:off x="9720" y="822960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39</xdr:row>
      <xdr:rowOff>0</xdr:rowOff>
    </xdr:from>
    <xdr:to>
      <xdr:col>6</xdr:col>
      <xdr:colOff>466920</xdr:colOff>
      <xdr:row>39</xdr:row>
      <xdr:rowOff>360</xdr:rowOff>
    </xdr:to>
    <xdr:sp>
      <xdr:nvSpPr>
        <xdr:cNvPr id="132" name="Text Box 53"/>
        <xdr:cNvSpPr/>
      </xdr:nvSpPr>
      <xdr:spPr>
        <a:xfrm>
          <a:off x="12073680" y="10544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39</xdr:row>
      <xdr:rowOff>0</xdr:rowOff>
    </xdr:from>
    <xdr:to>
      <xdr:col>6</xdr:col>
      <xdr:colOff>466920</xdr:colOff>
      <xdr:row>39</xdr:row>
      <xdr:rowOff>360</xdr:rowOff>
    </xdr:to>
    <xdr:sp>
      <xdr:nvSpPr>
        <xdr:cNvPr id="133" name="Text Box 54"/>
        <xdr:cNvSpPr/>
      </xdr:nvSpPr>
      <xdr:spPr>
        <a:xfrm>
          <a:off x="12073680" y="10544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39</xdr:row>
      <xdr:rowOff>0</xdr:rowOff>
    </xdr:from>
    <xdr:to>
      <xdr:col>6</xdr:col>
      <xdr:colOff>466920</xdr:colOff>
      <xdr:row>39</xdr:row>
      <xdr:rowOff>360</xdr:rowOff>
    </xdr:to>
    <xdr:sp>
      <xdr:nvSpPr>
        <xdr:cNvPr id="134" name="Text Box 55"/>
        <xdr:cNvSpPr/>
      </xdr:nvSpPr>
      <xdr:spPr>
        <a:xfrm>
          <a:off x="12073680" y="10544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171720</xdr:colOff>
      <xdr:row>39</xdr:row>
      <xdr:rowOff>0</xdr:rowOff>
    </xdr:from>
    <xdr:to>
      <xdr:col>10</xdr:col>
      <xdr:colOff>314280</xdr:colOff>
      <xdr:row>39</xdr:row>
      <xdr:rowOff>360</xdr:rowOff>
    </xdr:to>
    <xdr:sp>
      <xdr:nvSpPr>
        <xdr:cNvPr id="135" name="Text Box 56"/>
        <xdr:cNvSpPr/>
      </xdr:nvSpPr>
      <xdr:spPr>
        <a:xfrm>
          <a:off x="14398200" y="10544040"/>
          <a:ext cx="5155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1725480</xdr:colOff>
      <xdr:row>39</xdr:row>
      <xdr:rowOff>0</xdr:rowOff>
    </xdr:from>
    <xdr:to>
      <xdr:col>4</xdr:col>
      <xdr:colOff>2275200</xdr:colOff>
      <xdr:row>39</xdr:row>
      <xdr:rowOff>360</xdr:rowOff>
    </xdr:to>
    <xdr:sp>
      <xdr:nvSpPr>
        <xdr:cNvPr id="136" name="Text Box 57"/>
        <xdr:cNvSpPr/>
      </xdr:nvSpPr>
      <xdr:spPr>
        <a:xfrm>
          <a:off x="7616520" y="10544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971280</xdr:colOff>
      <xdr:row>39</xdr:row>
      <xdr:rowOff>0</xdr:rowOff>
    </xdr:from>
    <xdr:to>
      <xdr:col>1</xdr:col>
      <xdr:colOff>1532880</xdr:colOff>
      <xdr:row>39</xdr:row>
      <xdr:rowOff>360</xdr:rowOff>
    </xdr:to>
    <xdr:sp>
      <xdr:nvSpPr>
        <xdr:cNvPr id="137" name="Text Box 58"/>
        <xdr:cNvSpPr/>
      </xdr:nvSpPr>
      <xdr:spPr>
        <a:xfrm>
          <a:off x="1134360" y="105440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39</xdr:row>
      <xdr:rowOff>0</xdr:rowOff>
    </xdr:from>
    <xdr:to>
      <xdr:col>4</xdr:col>
      <xdr:colOff>2360880</xdr:colOff>
      <xdr:row>39</xdr:row>
      <xdr:rowOff>360</xdr:rowOff>
    </xdr:to>
    <xdr:sp>
      <xdr:nvSpPr>
        <xdr:cNvPr id="138" name="Text Box 59"/>
        <xdr:cNvSpPr/>
      </xdr:nvSpPr>
      <xdr:spPr>
        <a:xfrm>
          <a:off x="7702200" y="10544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39</xdr:row>
      <xdr:rowOff>0</xdr:rowOff>
    </xdr:from>
    <xdr:to>
      <xdr:col>4</xdr:col>
      <xdr:colOff>2360880</xdr:colOff>
      <xdr:row>39</xdr:row>
      <xdr:rowOff>360</xdr:rowOff>
    </xdr:to>
    <xdr:sp>
      <xdr:nvSpPr>
        <xdr:cNvPr id="139" name="Text Box 60"/>
        <xdr:cNvSpPr/>
      </xdr:nvSpPr>
      <xdr:spPr>
        <a:xfrm>
          <a:off x="7702200" y="10544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39</xdr:row>
      <xdr:rowOff>0</xdr:rowOff>
    </xdr:from>
    <xdr:to>
      <xdr:col>4</xdr:col>
      <xdr:colOff>2360880</xdr:colOff>
      <xdr:row>39</xdr:row>
      <xdr:rowOff>360</xdr:rowOff>
    </xdr:to>
    <xdr:sp>
      <xdr:nvSpPr>
        <xdr:cNvPr id="140" name="Text Box 61"/>
        <xdr:cNvSpPr/>
      </xdr:nvSpPr>
      <xdr:spPr>
        <a:xfrm>
          <a:off x="7702200" y="10544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39</xdr:row>
      <xdr:rowOff>0</xdr:rowOff>
    </xdr:from>
    <xdr:to>
      <xdr:col>1</xdr:col>
      <xdr:colOff>17640</xdr:colOff>
      <xdr:row>39</xdr:row>
      <xdr:rowOff>360</xdr:rowOff>
    </xdr:to>
    <xdr:sp>
      <xdr:nvSpPr>
        <xdr:cNvPr id="141" name="Text Box 62"/>
        <xdr:cNvSpPr/>
      </xdr:nvSpPr>
      <xdr:spPr>
        <a:xfrm>
          <a:off x="9720" y="105440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1095480</xdr:colOff>
      <xdr:row>26</xdr:row>
      <xdr:rowOff>181080</xdr:rowOff>
    </xdr:from>
    <xdr:to>
      <xdr:col>6</xdr:col>
      <xdr:colOff>199800</xdr:colOff>
      <xdr:row>33</xdr:row>
      <xdr:rowOff>123480</xdr:rowOff>
    </xdr:to>
    <xdr:sp>
      <xdr:nvSpPr>
        <xdr:cNvPr id="142" name="Rectangle 63"/>
        <xdr:cNvSpPr/>
      </xdr:nvSpPr>
      <xdr:spPr>
        <a:xfrm>
          <a:off x="1258560" y="7382160"/>
          <a:ext cx="10854360" cy="1742400"/>
        </a:xfrm>
        <a:prstGeom prst="rect">
          <a:avLst/>
        </a:prstGeom>
        <a:noFill/>
        <a:ln w="9525">
          <a:solidFill>
            <a:srgbClr val="000000"/>
          </a:solidFill>
          <a:miter/>
        </a:ln>
      </xdr:spPr>
      <xdr:style>
        <a:lnRef idx="0"/>
        <a:fillRef idx="0"/>
        <a:effectRef idx="0"/>
        <a:fontRef idx="minor"/>
      </xdr:style>
    </xdr:sp>
    <xdr:clientData/>
  </xdr:twoCellAnchor>
  <xdr:twoCellAnchor editAs="twoCell">
    <xdr:from>
      <xdr:col>6</xdr:col>
      <xdr:colOff>160560</xdr:colOff>
      <xdr:row>1</xdr:row>
      <xdr:rowOff>0</xdr:rowOff>
    </xdr:from>
    <xdr:to>
      <xdr:col>6</xdr:col>
      <xdr:colOff>466920</xdr:colOff>
      <xdr:row>1</xdr:row>
      <xdr:rowOff>360</xdr:rowOff>
    </xdr:to>
    <xdr:sp>
      <xdr:nvSpPr>
        <xdr:cNvPr id="143" name="Text Box 13"/>
        <xdr:cNvSpPr/>
      </xdr:nvSpPr>
      <xdr:spPr>
        <a:xfrm>
          <a:off x="1207368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144" name="Text Box 14"/>
        <xdr:cNvSpPr/>
      </xdr:nvSpPr>
      <xdr:spPr>
        <a:xfrm>
          <a:off x="1207368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1</xdr:row>
      <xdr:rowOff>0</xdr:rowOff>
    </xdr:from>
    <xdr:to>
      <xdr:col>6</xdr:col>
      <xdr:colOff>466920</xdr:colOff>
      <xdr:row>1</xdr:row>
      <xdr:rowOff>360</xdr:rowOff>
    </xdr:to>
    <xdr:sp>
      <xdr:nvSpPr>
        <xdr:cNvPr id="145" name="Text Box 15"/>
        <xdr:cNvSpPr/>
      </xdr:nvSpPr>
      <xdr:spPr>
        <a:xfrm>
          <a:off x="12073680" y="257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171720</xdr:colOff>
      <xdr:row>1</xdr:row>
      <xdr:rowOff>0</xdr:rowOff>
    </xdr:from>
    <xdr:to>
      <xdr:col>10</xdr:col>
      <xdr:colOff>314280</xdr:colOff>
      <xdr:row>1</xdr:row>
      <xdr:rowOff>360</xdr:rowOff>
    </xdr:to>
    <xdr:sp>
      <xdr:nvSpPr>
        <xdr:cNvPr id="146" name="Text Box 16"/>
        <xdr:cNvSpPr/>
      </xdr:nvSpPr>
      <xdr:spPr>
        <a:xfrm>
          <a:off x="14398200" y="257040"/>
          <a:ext cx="5155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1725480</xdr:colOff>
      <xdr:row>1</xdr:row>
      <xdr:rowOff>0</xdr:rowOff>
    </xdr:from>
    <xdr:to>
      <xdr:col>4</xdr:col>
      <xdr:colOff>2275200</xdr:colOff>
      <xdr:row>1</xdr:row>
      <xdr:rowOff>360</xdr:rowOff>
    </xdr:to>
    <xdr:sp>
      <xdr:nvSpPr>
        <xdr:cNvPr id="147" name="Text Box 17"/>
        <xdr:cNvSpPr/>
      </xdr:nvSpPr>
      <xdr:spPr>
        <a:xfrm>
          <a:off x="761652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971280</xdr:colOff>
      <xdr:row>1</xdr:row>
      <xdr:rowOff>0</xdr:rowOff>
    </xdr:from>
    <xdr:to>
      <xdr:col>1</xdr:col>
      <xdr:colOff>1532880</xdr:colOff>
      <xdr:row>1</xdr:row>
      <xdr:rowOff>360</xdr:rowOff>
    </xdr:to>
    <xdr:sp>
      <xdr:nvSpPr>
        <xdr:cNvPr id="148" name="Text Box 18"/>
        <xdr:cNvSpPr/>
      </xdr:nvSpPr>
      <xdr:spPr>
        <a:xfrm>
          <a:off x="1134360" y="2570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149" name="Text Box 19"/>
        <xdr:cNvSpPr/>
      </xdr:nvSpPr>
      <xdr:spPr>
        <a:xfrm>
          <a:off x="770220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150" name="Text Box 20"/>
        <xdr:cNvSpPr/>
      </xdr:nvSpPr>
      <xdr:spPr>
        <a:xfrm>
          <a:off x="770220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1</xdr:row>
      <xdr:rowOff>0</xdr:rowOff>
    </xdr:from>
    <xdr:to>
      <xdr:col>4</xdr:col>
      <xdr:colOff>2360880</xdr:colOff>
      <xdr:row>1</xdr:row>
      <xdr:rowOff>360</xdr:rowOff>
    </xdr:to>
    <xdr:sp>
      <xdr:nvSpPr>
        <xdr:cNvPr id="151" name="Text Box 21"/>
        <xdr:cNvSpPr/>
      </xdr:nvSpPr>
      <xdr:spPr>
        <a:xfrm>
          <a:off x="7702200" y="257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1</xdr:row>
      <xdr:rowOff>0</xdr:rowOff>
    </xdr:from>
    <xdr:to>
      <xdr:col>1</xdr:col>
      <xdr:colOff>17640</xdr:colOff>
      <xdr:row>1</xdr:row>
      <xdr:rowOff>360</xdr:rowOff>
    </xdr:to>
    <xdr:sp>
      <xdr:nvSpPr>
        <xdr:cNvPr id="152" name="Text Box 22"/>
        <xdr:cNvSpPr/>
      </xdr:nvSpPr>
      <xdr:spPr>
        <a:xfrm>
          <a:off x="9720" y="2570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53" name="Text Box 23"/>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54" name="Text Box 24"/>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55" name="Text Box 25"/>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171720</xdr:colOff>
      <xdr:row>2</xdr:row>
      <xdr:rowOff>0</xdr:rowOff>
    </xdr:from>
    <xdr:to>
      <xdr:col>10</xdr:col>
      <xdr:colOff>314280</xdr:colOff>
      <xdr:row>2</xdr:row>
      <xdr:rowOff>360</xdr:rowOff>
    </xdr:to>
    <xdr:sp>
      <xdr:nvSpPr>
        <xdr:cNvPr id="156" name="Text Box 26"/>
        <xdr:cNvSpPr/>
      </xdr:nvSpPr>
      <xdr:spPr>
        <a:xfrm>
          <a:off x="14398200" y="514440"/>
          <a:ext cx="5155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1725480</xdr:colOff>
      <xdr:row>2</xdr:row>
      <xdr:rowOff>0</xdr:rowOff>
    </xdr:from>
    <xdr:to>
      <xdr:col>4</xdr:col>
      <xdr:colOff>2275200</xdr:colOff>
      <xdr:row>2</xdr:row>
      <xdr:rowOff>360</xdr:rowOff>
    </xdr:to>
    <xdr:sp>
      <xdr:nvSpPr>
        <xdr:cNvPr id="157" name="Text Box 27"/>
        <xdr:cNvSpPr/>
      </xdr:nvSpPr>
      <xdr:spPr>
        <a:xfrm>
          <a:off x="761652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971280</xdr:colOff>
      <xdr:row>2</xdr:row>
      <xdr:rowOff>0</xdr:rowOff>
    </xdr:from>
    <xdr:to>
      <xdr:col>1</xdr:col>
      <xdr:colOff>1532880</xdr:colOff>
      <xdr:row>2</xdr:row>
      <xdr:rowOff>360</xdr:rowOff>
    </xdr:to>
    <xdr:sp>
      <xdr:nvSpPr>
        <xdr:cNvPr id="158" name="Text Box 28"/>
        <xdr:cNvSpPr/>
      </xdr:nvSpPr>
      <xdr:spPr>
        <a:xfrm>
          <a:off x="1134360" y="5144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59" name="Text Box 29"/>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60" name="Text Box 30"/>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61" name="Text Box 31"/>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xdr:row>
      <xdr:rowOff>0</xdr:rowOff>
    </xdr:from>
    <xdr:to>
      <xdr:col>1</xdr:col>
      <xdr:colOff>17640</xdr:colOff>
      <xdr:row>2</xdr:row>
      <xdr:rowOff>360</xdr:rowOff>
    </xdr:to>
    <xdr:sp>
      <xdr:nvSpPr>
        <xdr:cNvPr id="162" name="Text Box 32"/>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371520</xdr:colOff>
      <xdr:row>2</xdr:row>
      <xdr:rowOff>0</xdr:rowOff>
    </xdr:from>
    <xdr:to>
      <xdr:col>6</xdr:col>
      <xdr:colOff>933840</xdr:colOff>
      <xdr:row>2</xdr:row>
      <xdr:rowOff>360</xdr:rowOff>
    </xdr:to>
    <xdr:sp>
      <xdr:nvSpPr>
        <xdr:cNvPr id="163" name="Text Box 33"/>
        <xdr:cNvSpPr/>
      </xdr:nvSpPr>
      <xdr:spPr>
        <a:xfrm>
          <a:off x="12284640" y="514440"/>
          <a:ext cx="5623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1656360</xdr:colOff>
      <xdr:row>2</xdr:row>
      <xdr:rowOff>0</xdr:rowOff>
    </xdr:from>
    <xdr:to>
      <xdr:col>4</xdr:col>
      <xdr:colOff>2248560</xdr:colOff>
      <xdr:row>2</xdr:row>
      <xdr:rowOff>360</xdr:rowOff>
    </xdr:to>
    <xdr:sp>
      <xdr:nvSpPr>
        <xdr:cNvPr id="164" name="Text Box 34"/>
        <xdr:cNvSpPr/>
      </xdr:nvSpPr>
      <xdr:spPr>
        <a:xfrm>
          <a:off x="7547400" y="514440"/>
          <a:ext cx="5922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65" name="Text Box 35"/>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66" name="Text Box 36"/>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67" name="Text Box 37"/>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68" name="Text Box 38"/>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xdr:row>
      <xdr:rowOff>0</xdr:rowOff>
    </xdr:from>
    <xdr:to>
      <xdr:col>1</xdr:col>
      <xdr:colOff>17640</xdr:colOff>
      <xdr:row>2</xdr:row>
      <xdr:rowOff>360</xdr:rowOff>
    </xdr:to>
    <xdr:sp>
      <xdr:nvSpPr>
        <xdr:cNvPr id="169" name="Text Box 39"/>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70" name="Text Box 40"/>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71" name="Text Box 41"/>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2</xdr:row>
      <xdr:rowOff>0</xdr:rowOff>
    </xdr:from>
    <xdr:to>
      <xdr:col>6</xdr:col>
      <xdr:colOff>466920</xdr:colOff>
      <xdr:row>2</xdr:row>
      <xdr:rowOff>360</xdr:rowOff>
    </xdr:to>
    <xdr:sp>
      <xdr:nvSpPr>
        <xdr:cNvPr id="172" name="Text Box 42"/>
        <xdr:cNvSpPr/>
      </xdr:nvSpPr>
      <xdr:spPr>
        <a:xfrm>
          <a:off x="12073680" y="5144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171720</xdr:colOff>
      <xdr:row>2</xdr:row>
      <xdr:rowOff>0</xdr:rowOff>
    </xdr:from>
    <xdr:to>
      <xdr:col>10</xdr:col>
      <xdr:colOff>314280</xdr:colOff>
      <xdr:row>2</xdr:row>
      <xdr:rowOff>360</xdr:rowOff>
    </xdr:to>
    <xdr:sp>
      <xdr:nvSpPr>
        <xdr:cNvPr id="173" name="Text Box 43"/>
        <xdr:cNvSpPr/>
      </xdr:nvSpPr>
      <xdr:spPr>
        <a:xfrm>
          <a:off x="14398200" y="514440"/>
          <a:ext cx="5155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1725480</xdr:colOff>
      <xdr:row>2</xdr:row>
      <xdr:rowOff>0</xdr:rowOff>
    </xdr:from>
    <xdr:to>
      <xdr:col>4</xdr:col>
      <xdr:colOff>2275200</xdr:colOff>
      <xdr:row>2</xdr:row>
      <xdr:rowOff>360</xdr:rowOff>
    </xdr:to>
    <xdr:sp>
      <xdr:nvSpPr>
        <xdr:cNvPr id="174" name="Text Box 44"/>
        <xdr:cNvSpPr/>
      </xdr:nvSpPr>
      <xdr:spPr>
        <a:xfrm>
          <a:off x="761652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971280</xdr:colOff>
      <xdr:row>2</xdr:row>
      <xdr:rowOff>0</xdr:rowOff>
    </xdr:from>
    <xdr:to>
      <xdr:col>1</xdr:col>
      <xdr:colOff>1532880</xdr:colOff>
      <xdr:row>2</xdr:row>
      <xdr:rowOff>360</xdr:rowOff>
    </xdr:to>
    <xdr:sp>
      <xdr:nvSpPr>
        <xdr:cNvPr id="175" name="Text Box 45"/>
        <xdr:cNvSpPr/>
      </xdr:nvSpPr>
      <xdr:spPr>
        <a:xfrm>
          <a:off x="1134360" y="5144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76" name="Text Box 46"/>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77" name="Text Box 47"/>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2</xdr:row>
      <xdr:rowOff>0</xdr:rowOff>
    </xdr:from>
    <xdr:to>
      <xdr:col>4</xdr:col>
      <xdr:colOff>2360880</xdr:colOff>
      <xdr:row>2</xdr:row>
      <xdr:rowOff>360</xdr:rowOff>
    </xdr:to>
    <xdr:sp>
      <xdr:nvSpPr>
        <xdr:cNvPr id="178" name="Text Box 48"/>
        <xdr:cNvSpPr/>
      </xdr:nvSpPr>
      <xdr:spPr>
        <a:xfrm>
          <a:off x="7702200" y="5144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xdr:row>
      <xdr:rowOff>0</xdr:rowOff>
    </xdr:from>
    <xdr:to>
      <xdr:col>1</xdr:col>
      <xdr:colOff>17640</xdr:colOff>
      <xdr:row>2</xdr:row>
      <xdr:rowOff>360</xdr:rowOff>
    </xdr:to>
    <xdr:sp>
      <xdr:nvSpPr>
        <xdr:cNvPr id="179" name="Text Box 49"/>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xdr:row>
      <xdr:rowOff>0</xdr:rowOff>
    </xdr:from>
    <xdr:to>
      <xdr:col>1</xdr:col>
      <xdr:colOff>17640</xdr:colOff>
      <xdr:row>2</xdr:row>
      <xdr:rowOff>360</xdr:rowOff>
    </xdr:to>
    <xdr:sp>
      <xdr:nvSpPr>
        <xdr:cNvPr id="180" name="Text Box 50"/>
        <xdr:cNvSpPr/>
      </xdr:nvSpPr>
      <xdr:spPr>
        <a:xfrm>
          <a:off x="9720" y="5144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30</xdr:row>
      <xdr:rowOff>0</xdr:rowOff>
    </xdr:from>
    <xdr:to>
      <xdr:col>1</xdr:col>
      <xdr:colOff>17640</xdr:colOff>
      <xdr:row>30</xdr:row>
      <xdr:rowOff>360</xdr:rowOff>
    </xdr:to>
    <xdr:sp>
      <xdr:nvSpPr>
        <xdr:cNvPr id="181" name="Text Box 52"/>
        <xdr:cNvSpPr/>
      </xdr:nvSpPr>
      <xdr:spPr>
        <a:xfrm>
          <a:off x="9720" y="822960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39</xdr:row>
      <xdr:rowOff>0</xdr:rowOff>
    </xdr:from>
    <xdr:to>
      <xdr:col>6</xdr:col>
      <xdr:colOff>466920</xdr:colOff>
      <xdr:row>39</xdr:row>
      <xdr:rowOff>360</xdr:rowOff>
    </xdr:to>
    <xdr:sp>
      <xdr:nvSpPr>
        <xdr:cNvPr id="182" name="Text Box 53"/>
        <xdr:cNvSpPr/>
      </xdr:nvSpPr>
      <xdr:spPr>
        <a:xfrm>
          <a:off x="12073680" y="10544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39</xdr:row>
      <xdr:rowOff>0</xdr:rowOff>
    </xdr:from>
    <xdr:to>
      <xdr:col>6</xdr:col>
      <xdr:colOff>466920</xdr:colOff>
      <xdr:row>39</xdr:row>
      <xdr:rowOff>360</xdr:rowOff>
    </xdr:to>
    <xdr:sp>
      <xdr:nvSpPr>
        <xdr:cNvPr id="183" name="Text Box 54"/>
        <xdr:cNvSpPr/>
      </xdr:nvSpPr>
      <xdr:spPr>
        <a:xfrm>
          <a:off x="12073680" y="10544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160560</xdr:colOff>
      <xdr:row>39</xdr:row>
      <xdr:rowOff>0</xdr:rowOff>
    </xdr:from>
    <xdr:to>
      <xdr:col>6</xdr:col>
      <xdr:colOff>466920</xdr:colOff>
      <xdr:row>39</xdr:row>
      <xdr:rowOff>360</xdr:rowOff>
    </xdr:to>
    <xdr:sp>
      <xdr:nvSpPr>
        <xdr:cNvPr id="184" name="Text Box 55"/>
        <xdr:cNvSpPr/>
      </xdr:nvSpPr>
      <xdr:spPr>
        <a:xfrm>
          <a:off x="12073680" y="10544040"/>
          <a:ext cx="306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9</xdr:col>
      <xdr:colOff>171720</xdr:colOff>
      <xdr:row>39</xdr:row>
      <xdr:rowOff>0</xdr:rowOff>
    </xdr:from>
    <xdr:to>
      <xdr:col>10</xdr:col>
      <xdr:colOff>314280</xdr:colOff>
      <xdr:row>39</xdr:row>
      <xdr:rowOff>360</xdr:rowOff>
    </xdr:to>
    <xdr:sp>
      <xdr:nvSpPr>
        <xdr:cNvPr id="185" name="Text Box 56"/>
        <xdr:cNvSpPr/>
      </xdr:nvSpPr>
      <xdr:spPr>
        <a:xfrm>
          <a:off x="14398200" y="10544040"/>
          <a:ext cx="5155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1725480</xdr:colOff>
      <xdr:row>39</xdr:row>
      <xdr:rowOff>0</xdr:rowOff>
    </xdr:from>
    <xdr:to>
      <xdr:col>4</xdr:col>
      <xdr:colOff>2275200</xdr:colOff>
      <xdr:row>39</xdr:row>
      <xdr:rowOff>360</xdr:rowOff>
    </xdr:to>
    <xdr:sp>
      <xdr:nvSpPr>
        <xdr:cNvPr id="186" name="Text Box 57"/>
        <xdr:cNvSpPr/>
      </xdr:nvSpPr>
      <xdr:spPr>
        <a:xfrm>
          <a:off x="7616520" y="10544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971280</xdr:colOff>
      <xdr:row>39</xdr:row>
      <xdr:rowOff>0</xdr:rowOff>
    </xdr:from>
    <xdr:to>
      <xdr:col>1</xdr:col>
      <xdr:colOff>1532880</xdr:colOff>
      <xdr:row>39</xdr:row>
      <xdr:rowOff>360</xdr:rowOff>
    </xdr:to>
    <xdr:sp>
      <xdr:nvSpPr>
        <xdr:cNvPr id="187" name="Text Box 58"/>
        <xdr:cNvSpPr/>
      </xdr:nvSpPr>
      <xdr:spPr>
        <a:xfrm>
          <a:off x="1134360" y="10544040"/>
          <a:ext cx="561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39</xdr:row>
      <xdr:rowOff>0</xdr:rowOff>
    </xdr:from>
    <xdr:to>
      <xdr:col>4</xdr:col>
      <xdr:colOff>2360880</xdr:colOff>
      <xdr:row>39</xdr:row>
      <xdr:rowOff>360</xdr:rowOff>
    </xdr:to>
    <xdr:sp>
      <xdr:nvSpPr>
        <xdr:cNvPr id="188" name="Text Box 59"/>
        <xdr:cNvSpPr/>
      </xdr:nvSpPr>
      <xdr:spPr>
        <a:xfrm>
          <a:off x="7702200" y="10544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39</xdr:row>
      <xdr:rowOff>0</xdr:rowOff>
    </xdr:from>
    <xdr:to>
      <xdr:col>4</xdr:col>
      <xdr:colOff>2360880</xdr:colOff>
      <xdr:row>39</xdr:row>
      <xdr:rowOff>360</xdr:rowOff>
    </xdr:to>
    <xdr:sp>
      <xdr:nvSpPr>
        <xdr:cNvPr id="189" name="Text Box 60"/>
        <xdr:cNvSpPr/>
      </xdr:nvSpPr>
      <xdr:spPr>
        <a:xfrm>
          <a:off x="7702200" y="10544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1811160</xdr:colOff>
      <xdr:row>39</xdr:row>
      <xdr:rowOff>0</xdr:rowOff>
    </xdr:from>
    <xdr:to>
      <xdr:col>4</xdr:col>
      <xdr:colOff>2360880</xdr:colOff>
      <xdr:row>39</xdr:row>
      <xdr:rowOff>360</xdr:rowOff>
    </xdr:to>
    <xdr:sp>
      <xdr:nvSpPr>
        <xdr:cNvPr id="190" name="Text Box 61"/>
        <xdr:cNvSpPr/>
      </xdr:nvSpPr>
      <xdr:spPr>
        <a:xfrm>
          <a:off x="7702200" y="10544040"/>
          <a:ext cx="54972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39</xdr:row>
      <xdr:rowOff>0</xdr:rowOff>
    </xdr:from>
    <xdr:to>
      <xdr:col>1</xdr:col>
      <xdr:colOff>17640</xdr:colOff>
      <xdr:row>39</xdr:row>
      <xdr:rowOff>360</xdr:rowOff>
    </xdr:to>
    <xdr:sp>
      <xdr:nvSpPr>
        <xdr:cNvPr id="191" name="Text Box 62"/>
        <xdr:cNvSpPr/>
      </xdr:nvSpPr>
      <xdr:spPr>
        <a:xfrm>
          <a:off x="9720" y="1054404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1123920</xdr:colOff>
      <xdr:row>26</xdr:row>
      <xdr:rowOff>219240</xdr:rowOff>
    </xdr:from>
    <xdr:to>
      <xdr:col>6</xdr:col>
      <xdr:colOff>228240</xdr:colOff>
      <xdr:row>33</xdr:row>
      <xdr:rowOff>161640</xdr:rowOff>
    </xdr:to>
    <xdr:sp>
      <xdr:nvSpPr>
        <xdr:cNvPr id="192" name="Rectangle 63"/>
        <xdr:cNvSpPr/>
      </xdr:nvSpPr>
      <xdr:spPr>
        <a:xfrm>
          <a:off x="1287000" y="7420320"/>
          <a:ext cx="10854360" cy="1742400"/>
        </a:xfrm>
        <a:prstGeom prst="rect">
          <a:avLst/>
        </a:prstGeom>
        <a:noFill/>
        <a:ln w="9525">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6</xdr:col>
      <xdr:colOff>141840</xdr:colOff>
      <xdr:row>0</xdr:row>
      <xdr:rowOff>0</xdr:rowOff>
    </xdr:from>
    <xdr:to>
      <xdr:col>6</xdr:col>
      <xdr:colOff>466920</xdr:colOff>
      <xdr:row>0</xdr:row>
      <xdr:rowOff>360</xdr:rowOff>
    </xdr:to>
    <xdr:sp>
      <xdr:nvSpPr>
        <xdr:cNvPr id="193" name="Text Box 1"/>
        <xdr:cNvSpPr/>
      </xdr:nvSpPr>
      <xdr:spPr>
        <a:xfrm>
          <a:off x="1205496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194" name="Text Box 2"/>
        <xdr:cNvSpPr/>
      </xdr:nvSpPr>
      <xdr:spPr>
        <a:xfrm>
          <a:off x="1205496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485280</xdr:colOff>
      <xdr:row>0</xdr:row>
      <xdr:rowOff>360</xdr:rowOff>
    </xdr:to>
    <xdr:sp>
      <xdr:nvSpPr>
        <xdr:cNvPr id="195" name="Text Box 3"/>
        <xdr:cNvSpPr/>
      </xdr:nvSpPr>
      <xdr:spPr>
        <a:xfrm>
          <a:off x="12054960" y="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absolute">
    <xdr:from>
      <xdr:col>7</xdr:col>
      <xdr:colOff>0</xdr:colOff>
      <xdr:row>0</xdr:row>
      <xdr:rowOff>0</xdr:rowOff>
    </xdr:from>
    <xdr:to>
      <xdr:col>7</xdr:col>
      <xdr:colOff>360</xdr:colOff>
      <xdr:row>0</xdr:row>
      <xdr:rowOff>360</xdr:rowOff>
    </xdr:to>
    <xdr:sp>
      <xdr:nvSpPr>
        <xdr:cNvPr id="196" name="Text Box 4" hidden="1"/>
        <xdr:cNvSpPr/>
      </xdr:nvSpPr>
      <xdr:spPr>
        <a:xfrm>
          <a:off x="15964560" y="0"/>
          <a:ext cx="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1731960</xdr:colOff>
      <xdr:row>0</xdr:row>
      <xdr:rowOff>0</xdr:rowOff>
    </xdr:from>
    <xdr:to>
      <xdr:col>4</xdr:col>
      <xdr:colOff>2294640</xdr:colOff>
      <xdr:row>0</xdr:row>
      <xdr:rowOff>360</xdr:rowOff>
    </xdr:to>
    <xdr:sp>
      <xdr:nvSpPr>
        <xdr:cNvPr id="197" name="Text Box 5"/>
        <xdr:cNvSpPr/>
      </xdr:nvSpPr>
      <xdr:spPr>
        <a:xfrm>
          <a:off x="762300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980280</xdr:colOff>
      <xdr:row>0</xdr:row>
      <xdr:rowOff>0</xdr:rowOff>
    </xdr:from>
    <xdr:to>
      <xdr:col>1</xdr:col>
      <xdr:colOff>1553040</xdr:colOff>
      <xdr:row>0</xdr:row>
      <xdr:rowOff>360</xdr:rowOff>
    </xdr:to>
    <xdr:sp>
      <xdr:nvSpPr>
        <xdr:cNvPr id="198" name="Text Box 6"/>
        <xdr:cNvSpPr/>
      </xdr:nvSpPr>
      <xdr:spPr>
        <a:xfrm>
          <a:off x="1143360" y="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199" name="Text Box 7"/>
        <xdr:cNvSpPr/>
      </xdr:nvSpPr>
      <xdr:spPr>
        <a:xfrm>
          <a:off x="769212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1817640</xdr:colOff>
      <xdr:row>0</xdr:row>
      <xdr:rowOff>0</xdr:rowOff>
    </xdr:from>
    <xdr:to>
      <xdr:col>4</xdr:col>
      <xdr:colOff>2380320</xdr:colOff>
      <xdr:row>0</xdr:row>
      <xdr:rowOff>360</xdr:rowOff>
    </xdr:to>
    <xdr:sp>
      <xdr:nvSpPr>
        <xdr:cNvPr id="200" name="Text Box 8"/>
        <xdr:cNvSpPr/>
      </xdr:nvSpPr>
      <xdr:spPr>
        <a:xfrm>
          <a:off x="770868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201" name="Text Box 9"/>
        <xdr:cNvSpPr/>
      </xdr:nvSpPr>
      <xdr:spPr>
        <a:xfrm>
          <a:off x="769212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202" name="Text Box 10"/>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203" name="Text Box 11"/>
        <xdr:cNvSpPr/>
      </xdr:nvSpPr>
      <xdr:spPr>
        <a:xfrm>
          <a:off x="1205496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204" name="Text Box 12"/>
        <xdr:cNvSpPr/>
      </xdr:nvSpPr>
      <xdr:spPr>
        <a:xfrm>
          <a:off x="1205496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485280</xdr:colOff>
      <xdr:row>0</xdr:row>
      <xdr:rowOff>360</xdr:rowOff>
    </xdr:to>
    <xdr:sp>
      <xdr:nvSpPr>
        <xdr:cNvPr id="205" name="Text Box 13"/>
        <xdr:cNvSpPr/>
      </xdr:nvSpPr>
      <xdr:spPr>
        <a:xfrm>
          <a:off x="12054960" y="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absolute">
    <xdr:from>
      <xdr:col>7</xdr:col>
      <xdr:colOff>0</xdr:colOff>
      <xdr:row>0</xdr:row>
      <xdr:rowOff>0</xdr:rowOff>
    </xdr:from>
    <xdr:to>
      <xdr:col>7</xdr:col>
      <xdr:colOff>360</xdr:colOff>
      <xdr:row>0</xdr:row>
      <xdr:rowOff>360</xdr:rowOff>
    </xdr:to>
    <xdr:sp>
      <xdr:nvSpPr>
        <xdr:cNvPr id="206" name="Text Box 14" hidden="1"/>
        <xdr:cNvSpPr/>
      </xdr:nvSpPr>
      <xdr:spPr>
        <a:xfrm>
          <a:off x="15964560" y="0"/>
          <a:ext cx="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1731960</xdr:colOff>
      <xdr:row>0</xdr:row>
      <xdr:rowOff>0</xdr:rowOff>
    </xdr:from>
    <xdr:to>
      <xdr:col>4</xdr:col>
      <xdr:colOff>2294640</xdr:colOff>
      <xdr:row>0</xdr:row>
      <xdr:rowOff>360</xdr:rowOff>
    </xdr:to>
    <xdr:sp>
      <xdr:nvSpPr>
        <xdr:cNvPr id="207" name="Text Box 15"/>
        <xdr:cNvSpPr/>
      </xdr:nvSpPr>
      <xdr:spPr>
        <a:xfrm>
          <a:off x="762300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980280</xdr:colOff>
      <xdr:row>0</xdr:row>
      <xdr:rowOff>0</xdr:rowOff>
    </xdr:from>
    <xdr:to>
      <xdr:col>1</xdr:col>
      <xdr:colOff>1553040</xdr:colOff>
      <xdr:row>0</xdr:row>
      <xdr:rowOff>360</xdr:rowOff>
    </xdr:to>
    <xdr:sp>
      <xdr:nvSpPr>
        <xdr:cNvPr id="208" name="Text Box 16"/>
        <xdr:cNvSpPr/>
      </xdr:nvSpPr>
      <xdr:spPr>
        <a:xfrm>
          <a:off x="1143360" y="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209" name="Text Box 17"/>
        <xdr:cNvSpPr/>
      </xdr:nvSpPr>
      <xdr:spPr>
        <a:xfrm>
          <a:off x="769212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1817640</xdr:colOff>
      <xdr:row>0</xdr:row>
      <xdr:rowOff>0</xdr:rowOff>
    </xdr:from>
    <xdr:to>
      <xdr:col>4</xdr:col>
      <xdr:colOff>2380320</xdr:colOff>
      <xdr:row>0</xdr:row>
      <xdr:rowOff>360</xdr:rowOff>
    </xdr:to>
    <xdr:sp>
      <xdr:nvSpPr>
        <xdr:cNvPr id="210" name="Text Box 18"/>
        <xdr:cNvSpPr/>
      </xdr:nvSpPr>
      <xdr:spPr>
        <a:xfrm>
          <a:off x="770868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211" name="Text Box 19"/>
        <xdr:cNvSpPr/>
      </xdr:nvSpPr>
      <xdr:spPr>
        <a:xfrm>
          <a:off x="769212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212" name="Text Box 20"/>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371520</xdr:colOff>
      <xdr:row>0</xdr:row>
      <xdr:rowOff>0</xdr:rowOff>
    </xdr:from>
    <xdr:to>
      <xdr:col>6</xdr:col>
      <xdr:colOff>942120</xdr:colOff>
      <xdr:row>0</xdr:row>
      <xdr:rowOff>360</xdr:rowOff>
    </xdr:to>
    <xdr:sp>
      <xdr:nvSpPr>
        <xdr:cNvPr id="213" name="Text Box 21"/>
        <xdr:cNvSpPr/>
      </xdr:nvSpPr>
      <xdr:spPr>
        <a:xfrm>
          <a:off x="12284640" y="0"/>
          <a:ext cx="5706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1656360</xdr:colOff>
      <xdr:row>0</xdr:row>
      <xdr:rowOff>0</xdr:rowOff>
    </xdr:from>
    <xdr:to>
      <xdr:col>4</xdr:col>
      <xdr:colOff>2229120</xdr:colOff>
      <xdr:row>0</xdr:row>
      <xdr:rowOff>360</xdr:rowOff>
    </xdr:to>
    <xdr:sp>
      <xdr:nvSpPr>
        <xdr:cNvPr id="214" name="Text Box 22"/>
        <xdr:cNvSpPr/>
      </xdr:nvSpPr>
      <xdr:spPr>
        <a:xfrm>
          <a:off x="7547400" y="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215" name="Text Box 23"/>
        <xdr:cNvSpPr/>
      </xdr:nvSpPr>
      <xdr:spPr>
        <a:xfrm>
          <a:off x="1205496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216" name="Text Box 24"/>
        <xdr:cNvSpPr/>
      </xdr:nvSpPr>
      <xdr:spPr>
        <a:xfrm>
          <a:off x="769212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217" name="Text Box 25"/>
        <xdr:cNvSpPr/>
      </xdr:nvSpPr>
      <xdr:spPr>
        <a:xfrm>
          <a:off x="1205496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218" name="Text Box 26"/>
        <xdr:cNvSpPr/>
      </xdr:nvSpPr>
      <xdr:spPr>
        <a:xfrm>
          <a:off x="769212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219" name="Text Box 27"/>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220" name="Text Box 28"/>
        <xdr:cNvSpPr/>
      </xdr:nvSpPr>
      <xdr:spPr>
        <a:xfrm>
          <a:off x="1205496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221" name="Text Box 29"/>
        <xdr:cNvSpPr/>
      </xdr:nvSpPr>
      <xdr:spPr>
        <a:xfrm>
          <a:off x="1205496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485280</xdr:colOff>
      <xdr:row>0</xdr:row>
      <xdr:rowOff>360</xdr:rowOff>
    </xdr:to>
    <xdr:sp>
      <xdr:nvSpPr>
        <xdr:cNvPr id="222" name="Text Box 30"/>
        <xdr:cNvSpPr/>
      </xdr:nvSpPr>
      <xdr:spPr>
        <a:xfrm>
          <a:off x="12054960" y="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absolute">
    <xdr:from>
      <xdr:col>7</xdr:col>
      <xdr:colOff>0</xdr:colOff>
      <xdr:row>0</xdr:row>
      <xdr:rowOff>0</xdr:rowOff>
    </xdr:from>
    <xdr:to>
      <xdr:col>7</xdr:col>
      <xdr:colOff>360</xdr:colOff>
      <xdr:row>0</xdr:row>
      <xdr:rowOff>360</xdr:rowOff>
    </xdr:to>
    <xdr:sp>
      <xdr:nvSpPr>
        <xdr:cNvPr id="223" name="Text Box 31" hidden="1"/>
        <xdr:cNvSpPr/>
      </xdr:nvSpPr>
      <xdr:spPr>
        <a:xfrm>
          <a:off x="15964560" y="0"/>
          <a:ext cx="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1731960</xdr:colOff>
      <xdr:row>0</xdr:row>
      <xdr:rowOff>0</xdr:rowOff>
    </xdr:from>
    <xdr:to>
      <xdr:col>4</xdr:col>
      <xdr:colOff>2294640</xdr:colOff>
      <xdr:row>0</xdr:row>
      <xdr:rowOff>360</xdr:rowOff>
    </xdr:to>
    <xdr:sp>
      <xdr:nvSpPr>
        <xdr:cNvPr id="224" name="Text Box 32"/>
        <xdr:cNvSpPr/>
      </xdr:nvSpPr>
      <xdr:spPr>
        <a:xfrm>
          <a:off x="762300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980280</xdr:colOff>
      <xdr:row>0</xdr:row>
      <xdr:rowOff>0</xdr:rowOff>
    </xdr:from>
    <xdr:to>
      <xdr:col>1</xdr:col>
      <xdr:colOff>1553040</xdr:colOff>
      <xdr:row>0</xdr:row>
      <xdr:rowOff>360</xdr:rowOff>
    </xdr:to>
    <xdr:sp>
      <xdr:nvSpPr>
        <xdr:cNvPr id="225" name="Text Box 33"/>
        <xdr:cNvSpPr/>
      </xdr:nvSpPr>
      <xdr:spPr>
        <a:xfrm>
          <a:off x="1143360" y="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226" name="Text Box 34"/>
        <xdr:cNvSpPr/>
      </xdr:nvSpPr>
      <xdr:spPr>
        <a:xfrm>
          <a:off x="769212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1817640</xdr:colOff>
      <xdr:row>0</xdr:row>
      <xdr:rowOff>0</xdr:rowOff>
    </xdr:from>
    <xdr:to>
      <xdr:col>4</xdr:col>
      <xdr:colOff>2380320</xdr:colOff>
      <xdr:row>0</xdr:row>
      <xdr:rowOff>360</xdr:rowOff>
    </xdr:to>
    <xdr:sp>
      <xdr:nvSpPr>
        <xdr:cNvPr id="227" name="Text Box 35"/>
        <xdr:cNvSpPr/>
      </xdr:nvSpPr>
      <xdr:spPr>
        <a:xfrm>
          <a:off x="770868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228" name="Text Box 36"/>
        <xdr:cNvSpPr/>
      </xdr:nvSpPr>
      <xdr:spPr>
        <a:xfrm>
          <a:off x="769212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229" name="Text Box 37"/>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230" name="Text Box 38"/>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231" name="Text Box 39"/>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232" name="Text Box 40"/>
        <xdr:cNvSpPr/>
      </xdr:nvSpPr>
      <xdr:spPr>
        <a:xfrm>
          <a:off x="1205496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466920</xdr:colOff>
      <xdr:row>0</xdr:row>
      <xdr:rowOff>360</xdr:rowOff>
    </xdr:to>
    <xdr:sp>
      <xdr:nvSpPr>
        <xdr:cNvPr id="233" name="Text Box 41"/>
        <xdr:cNvSpPr/>
      </xdr:nvSpPr>
      <xdr:spPr>
        <a:xfrm>
          <a:off x="12054960" y="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0</xdr:row>
      <xdr:rowOff>0</xdr:rowOff>
    </xdr:from>
    <xdr:to>
      <xdr:col>6</xdr:col>
      <xdr:colOff>485280</xdr:colOff>
      <xdr:row>0</xdr:row>
      <xdr:rowOff>360</xdr:rowOff>
    </xdr:to>
    <xdr:sp>
      <xdr:nvSpPr>
        <xdr:cNvPr id="234" name="Text Box 42"/>
        <xdr:cNvSpPr/>
      </xdr:nvSpPr>
      <xdr:spPr>
        <a:xfrm>
          <a:off x="12054960" y="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absolute">
    <xdr:from>
      <xdr:col>7</xdr:col>
      <xdr:colOff>0</xdr:colOff>
      <xdr:row>0</xdr:row>
      <xdr:rowOff>0</xdr:rowOff>
    </xdr:from>
    <xdr:to>
      <xdr:col>7</xdr:col>
      <xdr:colOff>360</xdr:colOff>
      <xdr:row>0</xdr:row>
      <xdr:rowOff>360</xdr:rowOff>
    </xdr:to>
    <xdr:sp>
      <xdr:nvSpPr>
        <xdr:cNvPr id="235" name="Text Box 43" hidden="1"/>
        <xdr:cNvSpPr/>
      </xdr:nvSpPr>
      <xdr:spPr>
        <a:xfrm>
          <a:off x="15964560" y="0"/>
          <a:ext cx="3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1731960</xdr:colOff>
      <xdr:row>0</xdr:row>
      <xdr:rowOff>0</xdr:rowOff>
    </xdr:from>
    <xdr:to>
      <xdr:col>4</xdr:col>
      <xdr:colOff>2294640</xdr:colOff>
      <xdr:row>0</xdr:row>
      <xdr:rowOff>360</xdr:rowOff>
    </xdr:to>
    <xdr:sp>
      <xdr:nvSpPr>
        <xdr:cNvPr id="236" name="Text Box 44"/>
        <xdr:cNvSpPr/>
      </xdr:nvSpPr>
      <xdr:spPr>
        <a:xfrm>
          <a:off x="762300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980280</xdr:colOff>
      <xdr:row>0</xdr:row>
      <xdr:rowOff>0</xdr:rowOff>
    </xdr:from>
    <xdr:to>
      <xdr:col>1</xdr:col>
      <xdr:colOff>1553040</xdr:colOff>
      <xdr:row>0</xdr:row>
      <xdr:rowOff>360</xdr:rowOff>
    </xdr:to>
    <xdr:sp>
      <xdr:nvSpPr>
        <xdr:cNvPr id="237" name="Text Box 45"/>
        <xdr:cNvSpPr/>
      </xdr:nvSpPr>
      <xdr:spPr>
        <a:xfrm>
          <a:off x="1143360" y="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238" name="Text Box 46"/>
        <xdr:cNvSpPr/>
      </xdr:nvSpPr>
      <xdr:spPr>
        <a:xfrm>
          <a:off x="769212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1817640</xdr:colOff>
      <xdr:row>0</xdr:row>
      <xdr:rowOff>0</xdr:rowOff>
    </xdr:from>
    <xdr:to>
      <xdr:col>4</xdr:col>
      <xdr:colOff>2380320</xdr:colOff>
      <xdr:row>0</xdr:row>
      <xdr:rowOff>360</xdr:rowOff>
    </xdr:to>
    <xdr:sp>
      <xdr:nvSpPr>
        <xdr:cNvPr id="239" name="Text Box 47"/>
        <xdr:cNvSpPr/>
      </xdr:nvSpPr>
      <xdr:spPr>
        <a:xfrm>
          <a:off x="7708680" y="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0</xdr:row>
      <xdr:rowOff>0</xdr:rowOff>
    </xdr:from>
    <xdr:to>
      <xdr:col>4</xdr:col>
      <xdr:colOff>2370240</xdr:colOff>
      <xdr:row>0</xdr:row>
      <xdr:rowOff>360</xdr:rowOff>
    </xdr:to>
    <xdr:sp>
      <xdr:nvSpPr>
        <xdr:cNvPr id="240" name="Text Box 48"/>
        <xdr:cNvSpPr/>
      </xdr:nvSpPr>
      <xdr:spPr>
        <a:xfrm>
          <a:off x="7692120" y="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0</xdr:row>
      <xdr:rowOff>0</xdr:rowOff>
    </xdr:from>
    <xdr:to>
      <xdr:col>1</xdr:col>
      <xdr:colOff>17640</xdr:colOff>
      <xdr:row>0</xdr:row>
      <xdr:rowOff>360</xdr:rowOff>
    </xdr:to>
    <xdr:sp>
      <xdr:nvSpPr>
        <xdr:cNvPr id="241" name="Text Box 49"/>
        <xdr:cNvSpPr/>
      </xdr:nvSpPr>
      <xdr:spPr>
        <a:xfrm>
          <a:off x="9720" y="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21</xdr:row>
      <xdr:rowOff>0</xdr:rowOff>
    </xdr:from>
    <xdr:to>
      <xdr:col>1</xdr:col>
      <xdr:colOff>17640</xdr:colOff>
      <xdr:row>21</xdr:row>
      <xdr:rowOff>360</xdr:rowOff>
    </xdr:to>
    <xdr:sp>
      <xdr:nvSpPr>
        <xdr:cNvPr id="242"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243" name="Text Box 53"/>
        <xdr:cNvSpPr/>
      </xdr:nvSpPr>
      <xdr:spPr>
        <a:xfrm>
          <a:off x="1205496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244" name="Text Box 54"/>
        <xdr:cNvSpPr/>
      </xdr:nvSpPr>
      <xdr:spPr>
        <a:xfrm>
          <a:off x="1205496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485280</xdr:colOff>
      <xdr:row>31</xdr:row>
      <xdr:rowOff>360</xdr:rowOff>
    </xdr:to>
    <xdr:sp>
      <xdr:nvSpPr>
        <xdr:cNvPr id="245" name="Text Box 55"/>
        <xdr:cNvSpPr/>
      </xdr:nvSpPr>
      <xdr:spPr>
        <a:xfrm>
          <a:off x="12054960" y="872496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1731960</xdr:colOff>
      <xdr:row>39</xdr:row>
      <xdr:rowOff>0</xdr:rowOff>
    </xdr:from>
    <xdr:to>
      <xdr:col>4</xdr:col>
      <xdr:colOff>2294640</xdr:colOff>
      <xdr:row>39</xdr:row>
      <xdr:rowOff>360</xdr:rowOff>
    </xdr:to>
    <xdr:sp>
      <xdr:nvSpPr>
        <xdr:cNvPr id="246" name="Text Box 57"/>
        <xdr:cNvSpPr/>
      </xdr:nvSpPr>
      <xdr:spPr>
        <a:xfrm>
          <a:off x="7623000" y="10782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980280</xdr:colOff>
      <xdr:row>39</xdr:row>
      <xdr:rowOff>0</xdr:rowOff>
    </xdr:from>
    <xdr:to>
      <xdr:col>1</xdr:col>
      <xdr:colOff>1553040</xdr:colOff>
      <xdr:row>39</xdr:row>
      <xdr:rowOff>360</xdr:rowOff>
    </xdr:to>
    <xdr:sp>
      <xdr:nvSpPr>
        <xdr:cNvPr id="247" name="Text Box 58"/>
        <xdr:cNvSpPr/>
      </xdr:nvSpPr>
      <xdr:spPr>
        <a:xfrm>
          <a:off x="1143360" y="10782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39</xdr:row>
      <xdr:rowOff>0</xdr:rowOff>
    </xdr:from>
    <xdr:to>
      <xdr:col>4</xdr:col>
      <xdr:colOff>2370240</xdr:colOff>
      <xdr:row>39</xdr:row>
      <xdr:rowOff>360</xdr:rowOff>
    </xdr:to>
    <xdr:sp>
      <xdr:nvSpPr>
        <xdr:cNvPr id="248" name="Text Box 59"/>
        <xdr:cNvSpPr/>
      </xdr:nvSpPr>
      <xdr:spPr>
        <a:xfrm>
          <a:off x="7692120" y="107823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1817640</xdr:colOff>
      <xdr:row>39</xdr:row>
      <xdr:rowOff>0</xdr:rowOff>
    </xdr:from>
    <xdr:to>
      <xdr:col>4</xdr:col>
      <xdr:colOff>2380320</xdr:colOff>
      <xdr:row>39</xdr:row>
      <xdr:rowOff>360</xdr:rowOff>
    </xdr:to>
    <xdr:sp>
      <xdr:nvSpPr>
        <xdr:cNvPr id="249" name="Text Box 60"/>
        <xdr:cNvSpPr/>
      </xdr:nvSpPr>
      <xdr:spPr>
        <a:xfrm>
          <a:off x="7708680" y="10782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39</xdr:row>
      <xdr:rowOff>0</xdr:rowOff>
    </xdr:from>
    <xdr:to>
      <xdr:col>4</xdr:col>
      <xdr:colOff>2370240</xdr:colOff>
      <xdr:row>39</xdr:row>
      <xdr:rowOff>360</xdr:rowOff>
    </xdr:to>
    <xdr:sp>
      <xdr:nvSpPr>
        <xdr:cNvPr id="250" name="Text Box 61"/>
        <xdr:cNvSpPr/>
      </xdr:nvSpPr>
      <xdr:spPr>
        <a:xfrm>
          <a:off x="7692120" y="107823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31</xdr:row>
      <xdr:rowOff>0</xdr:rowOff>
    </xdr:from>
    <xdr:to>
      <xdr:col>1</xdr:col>
      <xdr:colOff>17640</xdr:colOff>
      <xdr:row>31</xdr:row>
      <xdr:rowOff>360</xdr:rowOff>
    </xdr:to>
    <xdr:sp>
      <xdr:nvSpPr>
        <xdr:cNvPr id="251"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21</xdr:row>
      <xdr:rowOff>0</xdr:rowOff>
    </xdr:from>
    <xdr:to>
      <xdr:col>1</xdr:col>
      <xdr:colOff>17640</xdr:colOff>
      <xdr:row>21</xdr:row>
      <xdr:rowOff>360</xdr:rowOff>
    </xdr:to>
    <xdr:sp>
      <xdr:nvSpPr>
        <xdr:cNvPr id="252"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253" name="Text Box 53"/>
        <xdr:cNvSpPr/>
      </xdr:nvSpPr>
      <xdr:spPr>
        <a:xfrm>
          <a:off x="1205496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254" name="Text Box 54"/>
        <xdr:cNvSpPr/>
      </xdr:nvSpPr>
      <xdr:spPr>
        <a:xfrm>
          <a:off x="1205496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485280</xdr:colOff>
      <xdr:row>31</xdr:row>
      <xdr:rowOff>360</xdr:rowOff>
    </xdr:to>
    <xdr:sp>
      <xdr:nvSpPr>
        <xdr:cNvPr id="255" name="Text Box 55"/>
        <xdr:cNvSpPr/>
      </xdr:nvSpPr>
      <xdr:spPr>
        <a:xfrm>
          <a:off x="12054960" y="872496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1731960</xdr:colOff>
      <xdr:row>39</xdr:row>
      <xdr:rowOff>0</xdr:rowOff>
    </xdr:from>
    <xdr:to>
      <xdr:col>4</xdr:col>
      <xdr:colOff>2294640</xdr:colOff>
      <xdr:row>39</xdr:row>
      <xdr:rowOff>360</xdr:rowOff>
    </xdr:to>
    <xdr:sp>
      <xdr:nvSpPr>
        <xdr:cNvPr id="256" name="Text Box 57"/>
        <xdr:cNvSpPr/>
      </xdr:nvSpPr>
      <xdr:spPr>
        <a:xfrm>
          <a:off x="7623000" y="10782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980280</xdr:colOff>
      <xdr:row>39</xdr:row>
      <xdr:rowOff>0</xdr:rowOff>
    </xdr:from>
    <xdr:to>
      <xdr:col>1</xdr:col>
      <xdr:colOff>1553040</xdr:colOff>
      <xdr:row>39</xdr:row>
      <xdr:rowOff>360</xdr:rowOff>
    </xdr:to>
    <xdr:sp>
      <xdr:nvSpPr>
        <xdr:cNvPr id="257" name="Text Box 58"/>
        <xdr:cNvSpPr/>
      </xdr:nvSpPr>
      <xdr:spPr>
        <a:xfrm>
          <a:off x="1143360" y="10782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39</xdr:row>
      <xdr:rowOff>0</xdr:rowOff>
    </xdr:from>
    <xdr:to>
      <xdr:col>4</xdr:col>
      <xdr:colOff>2370240</xdr:colOff>
      <xdr:row>39</xdr:row>
      <xdr:rowOff>360</xdr:rowOff>
    </xdr:to>
    <xdr:sp>
      <xdr:nvSpPr>
        <xdr:cNvPr id="258" name="Text Box 59"/>
        <xdr:cNvSpPr/>
      </xdr:nvSpPr>
      <xdr:spPr>
        <a:xfrm>
          <a:off x="7692120" y="107823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1817640</xdr:colOff>
      <xdr:row>39</xdr:row>
      <xdr:rowOff>0</xdr:rowOff>
    </xdr:from>
    <xdr:to>
      <xdr:col>4</xdr:col>
      <xdr:colOff>2380320</xdr:colOff>
      <xdr:row>39</xdr:row>
      <xdr:rowOff>360</xdr:rowOff>
    </xdr:to>
    <xdr:sp>
      <xdr:nvSpPr>
        <xdr:cNvPr id="259" name="Text Box 60"/>
        <xdr:cNvSpPr/>
      </xdr:nvSpPr>
      <xdr:spPr>
        <a:xfrm>
          <a:off x="7708680" y="10782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39</xdr:row>
      <xdr:rowOff>0</xdr:rowOff>
    </xdr:from>
    <xdr:to>
      <xdr:col>4</xdr:col>
      <xdr:colOff>2370240</xdr:colOff>
      <xdr:row>39</xdr:row>
      <xdr:rowOff>360</xdr:rowOff>
    </xdr:to>
    <xdr:sp>
      <xdr:nvSpPr>
        <xdr:cNvPr id="260" name="Text Box 61"/>
        <xdr:cNvSpPr/>
      </xdr:nvSpPr>
      <xdr:spPr>
        <a:xfrm>
          <a:off x="7692120" y="107823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31</xdr:row>
      <xdr:rowOff>0</xdr:rowOff>
    </xdr:from>
    <xdr:to>
      <xdr:col>1</xdr:col>
      <xdr:colOff>17640</xdr:colOff>
      <xdr:row>31</xdr:row>
      <xdr:rowOff>360</xdr:rowOff>
    </xdr:to>
    <xdr:sp>
      <xdr:nvSpPr>
        <xdr:cNvPr id="261"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21</xdr:row>
      <xdr:rowOff>0</xdr:rowOff>
    </xdr:from>
    <xdr:to>
      <xdr:col>1</xdr:col>
      <xdr:colOff>17640</xdr:colOff>
      <xdr:row>21</xdr:row>
      <xdr:rowOff>360</xdr:rowOff>
    </xdr:to>
    <xdr:sp>
      <xdr:nvSpPr>
        <xdr:cNvPr id="262"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263" name="Text Box 53"/>
        <xdr:cNvSpPr/>
      </xdr:nvSpPr>
      <xdr:spPr>
        <a:xfrm>
          <a:off x="1205496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264" name="Text Box 54"/>
        <xdr:cNvSpPr/>
      </xdr:nvSpPr>
      <xdr:spPr>
        <a:xfrm>
          <a:off x="1205496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485280</xdr:colOff>
      <xdr:row>31</xdr:row>
      <xdr:rowOff>360</xdr:rowOff>
    </xdr:to>
    <xdr:sp>
      <xdr:nvSpPr>
        <xdr:cNvPr id="265" name="Text Box 55"/>
        <xdr:cNvSpPr/>
      </xdr:nvSpPr>
      <xdr:spPr>
        <a:xfrm>
          <a:off x="12054960" y="872496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1731960</xdr:colOff>
      <xdr:row>39</xdr:row>
      <xdr:rowOff>0</xdr:rowOff>
    </xdr:from>
    <xdr:to>
      <xdr:col>4</xdr:col>
      <xdr:colOff>2294640</xdr:colOff>
      <xdr:row>39</xdr:row>
      <xdr:rowOff>360</xdr:rowOff>
    </xdr:to>
    <xdr:sp>
      <xdr:nvSpPr>
        <xdr:cNvPr id="266" name="Text Box 57"/>
        <xdr:cNvSpPr/>
      </xdr:nvSpPr>
      <xdr:spPr>
        <a:xfrm>
          <a:off x="7623000" y="10782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980280</xdr:colOff>
      <xdr:row>39</xdr:row>
      <xdr:rowOff>0</xdr:rowOff>
    </xdr:from>
    <xdr:to>
      <xdr:col>1</xdr:col>
      <xdr:colOff>1553040</xdr:colOff>
      <xdr:row>39</xdr:row>
      <xdr:rowOff>360</xdr:rowOff>
    </xdr:to>
    <xdr:sp>
      <xdr:nvSpPr>
        <xdr:cNvPr id="267" name="Text Box 58"/>
        <xdr:cNvSpPr/>
      </xdr:nvSpPr>
      <xdr:spPr>
        <a:xfrm>
          <a:off x="1143360" y="10782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39</xdr:row>
      <xdr:rowOff>0</xdr:rowOff>
    </xdr:from>
    <xdr:to>
      <xdr:col>4</xdr:col>
      <xdr:colOff>2370240</xdr:colOff>
      <xdr:row>39</xdr:row>
      <xdr:rowOff>360</xdr:rowOff>
    </xdr:to>
    <xdr:sp>
      <xdr:nvSpPr>
        <xdr:cNvPr id="268" name="Text Box 59"/>
        <xdr:cNvSpPr/>
      </xdr:nvSpPr>
      <xdr:spPr>
        <a:xfrm>
          <a:off x="7692120" y="107823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1817640</xdr:colOff>
      <xdr:row>39</xdr:row>
      <xdr:rowOff>0</xdr:rowOff>
    </xdr:from>
    <xdr:to>
      <xdr:col>4</xdr:col>
      <xdr:colOff>2380320</xdr:colOff>
      <xdr:row>39</xdr:row>
      <xdr:rowOff>360</xdr:rowOff>
    </xdr:to>
    <xdr:sp>
      <xdr:nvSpPr>
        <xdr:cNvPr id="269" name="Text Box 60"/>
        <xdr:cNvSpPr/>
      </xdr:nvSpPr>
      <xdr:spPr>
        <a:xfrm>
          <a:off x="7708680" y="10782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39</xdr:row>
      <xdr:rowOff>0</xdr:rowOff>
    </xdr:from>
    <xdr:to>
      <xdr:col>4</xdr:col>
      <xdr:colOff>2370240</xdr:colOff>
      <xdr:row>39</xdr:row>
      <xdr:rowOff>360</xdr:rowOff>
    </xdr:to>
    <xdr:sp>
      <xdr:nvSpPr>
        <xdr:cNvPr id="270" name="Text Box 61"/>
        <xdr:cNvSpPr/>
      </xdr:nvSpPr>
      <xdr:spPr>
        <a:xfrm>
          <a:off x="7692120" y="107823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31</xdr:row>
      <xdr:rowOff>0</xdr:rowOff>
    </xdr:from>
    <xdr:to>
      <xdr:col>1</xdr:col>
      <xdr:colOff>17640</xdr:colOff>
      <xdr:row>31</xdr:row>
      <xdr:rowOff>360</xdr:rowOff>
    </xdr:to>
    <xdr:sp>
      <xdr:nvSpPr>
        <xdr:cNvPr id="271"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21</xdr:row>
      <xdr:rowOff>0</xdr:rowOff>
    </xdr:from>
    <xdr:to>
      <xdr:col>1</xdr:col>
      <xdr:colOff>17640</xdr:colOff>
      <xdr:row>21</xdr:row>
      <xdr:rowOff>360</xdr:rowOff>
    </xdr:to>
    <xdr:sp>
      <xdr:nvSpPr>
        <xdr:cNvPr id="272" name="Text Box 51"/>
        <xdr:cNvSpPr/>
      </xdr:nvSpPr>
      <xdr:spPr>
        <a:xfrm>
          <a:off x="9720" y="621972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273" name="Text Box 53"/>
        <xdr:cNvSpPr/>
      </xdr:nvSpPr>
      <xdr:spPr>
        <a:xfrm>
          <a:off x="1205496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466920</xdr:colOff>
      <xdr:row>31</xdr:row>
      <xdr:rowOff>360</xdr:rowOff>
    </xdr:to>
    <xdr:sp>
      <xdr:nvSpPr>
        <xdr:cNvPr id="274" name="Text Box 54"/>
        <xdr:cNvSpPr/>
      </xdr:nvSpPr>
      <xdr:spPr>
        <a:xfrm>
          <a:off x="12054960" y="8724960"/>
          <a:ext cx="3250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6</xdr:col>
      <xdr:colOff>141840</xdr:colOff>
      <xdr:row>31</xdr:row>
      <xdr:rowOff>0</xdr:rowOff>
    </xdr:from>
    <xdr:to>
      <xdr:col>6</xdr:col>
      <xdr:colOff>485280</xdr:colOff>
      <xdr:row>31</xdr:row>
      <xdr:rowOff>360</xdr:rowOff>
    </xdr:to>
    <xdr:sp>
      <xdr:nvSpPr>
        <xdr:cNvPr id="275" name="Text Box 55"/>
        <xdr:cNvSpPr/>
      </xdr:nvSpPr>
      <xdr:spPr>
        <a:xfrm>
          <a:off x="12054960" y="8724960"/>
          <a:ext cx="34344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1731960</xdr:colOff>
      <xdr:row>39</xdr:row>
      <xdr:rowOff>0</xdr:rowOff>
    </xdr:from>
    <xdr:to>
      <xdr:col>4</xdr:col>
      <xdr:colOff>2294640</xdr:colOff>
      <xdr:row>39</xdr:row>
      <xdr:rowOff>360</xdr:rowOff>
    </xdr:to>
    <xdr:sp>
      <xdr:nvSpPr>
        <xdr:cNvPr id="276" name="Text Box 57"/>
        <xdr:cNvSpPr/>
      </xdr:nvSpPr>
      <xdr:spPr>
        <a:xfrm>
          <a:off x="7623000" y="10782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1</xdr:col>
      <xdr:colOff>980280</xdr:colOff>
      <xdr:row>39</xdr:row>
      <xdr:rowOff>0</xdr:rowOff>
    </xdr:from>
    <xdr:to>
      <xdr:col>1</xdr:col>
      <xdr:colOff>1553040</xdr:colOff>
      <xdr:row>39</xdr:row>
      <xdr:rowOff>360</xdr:rowOff>
    </xdr:to>
    <xdr:sp>
      <xdr:nvSpPr>
        <xdr:cNvPr id="277" name="Text Box 58"/>
        <xdr:cNvSpPr/>
      </xdr:nvSpPr>
      <xdr:spPr>
        <a:xfrm>
          <a:off x="1143360" y="10782360"/>
          <a:ext cx="5727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39</xdr:row>
      <xdr:rowOff>0</xdr:rowOff>
    </xdr:from>
    <xdr:to>
      <xdr:col>4</xdr:col>
      <xdr:colOff>2370240</xdr:colOff>
      <xdr:row>39</xdr:row>
      <xdr:rowOff>360</xdr:rowOff>
    </xdr:to>
    <xdr:sp>
      <xdr:nvSpPr>
        <xdr:cNvPr id="278" name="Text Box 59"/>
        <xdr:cNvSpPr/>
      </xdr:nvSpPr>
      <xdr:spPr>
        <a:xfrm>
          <a:off x="7692120" y="107823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1817640</xdr:colOff>
      <xdr:row>39</xdr:row>
      <xdr:rowOff>0</xdr:rowOff>
    </xdr:from>
    <xdr:to>
      <xdr:col>4</xdr:col>
      <xdr:colOff>2380320</xdr:colOff>
      <xdr:row>39</xdr:row>
      <xdr:rowOff>360</xdr:rowOff>
    </xdr:to>
    <xdr:sp>
      <xdr:nvSpPr>
        <xdr:cNvPr id="279" name="Text Box 60"/>
        <xdr:cNvSpPr/>
      </xdr:nvSpPr>
      <xdr:spPr>
        <a:xfrm>
          <a:off x="7708680" y="10782360"/>
          <a:ext cx="56268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4</xdr:col>
      <xdr:colOff>1801080</xdr:colOff>
      <xdr:row>39</xdr:row>
      <xdr:rowOff>0</xdr:rowOff>
    </xdr:from>
    <xdr:to>
      <xdr:col>4</xdr:col>
      <xdr:colOff>2370240</xdr:colOff>
      <xdr:row>39</xdr:row>
      <xdr:rowOff>360</xdr:rowOff>
    </xdr:to>
    <xdr:sp>
      <xdr:nvSpPr>
        <xdr:cNvPr id="280" name="Text Box 61"/>
        <xdr:cNvSpPr/>
      </xdr:nvSpPr>
      <xdr:spPr>
        <a:xfrm>
          <a:off x="7692120" y="10782360"/>
          <a:ext cx="56916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twoCellAnchor editAs="twoCell">
    <xdr:from>
      <xdr:col>0</xdr:col>
      <xdr:colOff>9720</xdr:colOff>
      <xdr:row>31</xdr:row>
      <xdr:rowOff>0</xdr:rowOff>
    </xdr:from>
    <xdr:to>
      <xdr:col>1</xdr:col>
      <xdr:colOff>17640</xdr:colOff>
      <xdr:row>31</xdr:row>
      <xdr:rowOff>360</xdr:rowOff>
    </xdr:to>
    <xdr:sp>
      <xdr:nvSpPr>
        <xdr:cNvPr id="281" name="Text Box 62"/>
        <xdr:cNvSpPr/>
      </xdr:nvSpPr>
      <xdr:spPr>
        <a:xfrm>
          <a:off x="9720" y="8724960"/>
          <a:ext cx="171000" cy="360"/>
        </a:xfrm>
        <a:prstGeom prst="rect">
          <a:avLst/>
        </a:prstGeom>
        <a:solidFill>
          <a:srgbClr val="ffffff"/>
        </a:solidFill>
        <a:ln w="9525">
          <a:noFill/>
        </a:ln>
      </xdr:spPr>
      <xdr:style>
        <a:lnRef idx="0"/>
        <a:fillRef idx="0"/>
        <a:effectRef idx="0"/>
        <a:fontRef idx="minor"/>
      </xdr:style>
      <xdr:txBody>
        <a:bodyPr vertOverflow="clip" lIns="27360" rIns="0" tIns="9360" bIns="-9000" anchor="t" upright="1">
          <a:noAutofit/>
        </a:bodyPr>
        <a:p>
          <a:pPr>
            <a:lnSpc>
              <a:spcPct val="100000"/>
            </a:lnSpc>
          </a:pPr>
          <a:r>
            <a:rPr lang="ja-JP" sz="1100" b="1" u="none" strike="noStrike">
              <a:solidFill>
                <a:srgbClr val="000000"/>
              </a:solidFill>
              <a:effectLst/>
              <a:uFillTx/>
              <a:latin typeface="ＭＳ Ｐゴシック"/>
              <a:ea typeface="ＭＳ Ｐゴシック"/>
            </a:rPr>
            <a:t>（削除）</a:t>
          </a:r>
          <a:endParaRPr lang="en-US" sz="1100" b="0" u="none" strike="noStrike">
            <a:effectLst/>
            <a:uFillTx/>
            <a:latin typeface="游明朝"/>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6</xdr:col>
      <xdr:colOff>27360</xdr:colOff>
      <xdr:row>36</xdr:row>
      <xdr:rowOff>165960</xdr:rowOff>
    </xdr:from>
    <xdr:to>
      <xdr:col>17</xdr:col>
      <xdr:colOff>255960</xdr:colOff>
      <xdr:row>38</xdr:row>
      <xdr:rowOff>42840</xdr:rowOff>
    </xdr:to>
    <xdr:sp>
      <xdr:nvSpPr>
        <xdr:cNvPr id="282" name="Line 1"/>
        <xdr:cNvSpPr/>
      </xdr:nvSpPr>
      <xdr:spPr>
        <a:xfrm flipH="1">
          <a:off x="1454040" y="6229440"/>
          <a:ext cx="2787840" cy="242640"/>
        </a:xfrm>
        <a:prstGeom prst="line">
          <a:avLst/>
        </a:prstGeom>
        <a:ln w="9525">
          <a:solidFill>
            <a:srgbClr val="000000"/>
          </a:solidFill>
          <a:round/>
          <a:tailEnd len="med" type="triangle" w="med"/>
        </a:ln>
      </xdr:spPr>
      <xdr:style>
        <a:lnRef idx="0"/>
        <a:fillRef idx="0"/>
        <a:effectRef idx="0"/>
        <a:fontRef idx="minor"/>
      </xdr:style>
    </xdr:sp>
    <xdr:clientData/>
  </xdr:twoCellAnchor>
  <xdr:twoCellAnchor editAs="twoCell">
    <xdr:from>
      <xdr:col>6</xdr:col>
      <xdr:colOff>27360</xdr:colOff>
      <xdr:row>55</xdr:row>
      <xdr:rowOff>65520</xdr:rowOff>
    </xdr:from>
    <xdr:to>
      <xdr:col>17</xdr:col>
      <xdr:colOff>240120</xdr:colOff>
      <xdr:row>56</xdr:row>
      <xdr:rowOff>122760</xdr:rowOff>
    </xdr:to>
    <xdr:sp>
      <xdr:nvSpPr>
        <xdr:cNvPr id="283" name="Line 2"/>
        <xdr:cNvSpPr/>
      </xdr:nvSpPr>
      <xdr:spPr>
        <a:xfrm flipH="1">
          <a:off x="1454040" y="9662760"/>
          <a:ext cx="2772000" cy="248040"/>
        </a:xfrm>
        <a:prstGeom prst="line">
          <a:avLst/>
        </a:prstGeom>
        <a:ln w="9525">
          <a:solidFill>
            <a:srgbClr val="000000"/>
          </a:solidFill>
          <a:round/>
          <a:tailEnd len="med" type="triangle" w="med"/>
        </a:ln>
      </xdr:spPr>
      <xdr:style>
        <a:lnRef idx="0"/>
        <a:fillRef idx="0"/>
        <a:effectRef idx="0"/>
        <a:fontRef idx="minor"/>
      </xdr:style>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1</xdr:row>
      <xdr:rowOff>0</xdr:rowOff>
    </xdr:from>
    <xdr:to>
      <xdr:col>3</xdr:col>
      <xdr:colOff>291600</xdr:colOff>
      <xdr:row>2</xdr:row>
      <xdr:rowOff>88560</xdr:rowOff>
    </xdr:to>
    <xdr:sp>
      <xdr:nvSpPr>
        <xdr:cNvPr id="284" name="正方形/長方形 1"/>
        <xdr:cNvSpPr/>
      </xdr:nvSpPr>
      <xdr:spPr>
        <a:xfrm>
          <a:off x="0" y="257040"/>
          <a:ext cx="1161720" cy="345960"/>
        </a:xfrm>
        <a:prstGeom prst="rect">
          <a:avLst/>
        </a:prstGeom>
        <a:noFill/>
        <a:ln w="2540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lang="ja-JP" sz="1600" b="0" u="none" strike="noStrike">
              <a:solidFill>
                <a:srgbClr val="ff0000"/>
              </a:solidFill>
              <a:effectLst/>
              <a:uFillTx/>
              <a:latin typeface="ＭＳ ゴシック"/>
              <a:ea typeface="ＭＳ ゴシック"/>
            </a:rPr>
            <a:t>【</a:t>
          </a:r>
          <a:r>
            <a:rPr lang="ja-JP" sz="1600" b="0" u="none" strike="noStrike">
              <a:solidFill>
                <a:srgbClr val="ff0000"/>
              </a:solidFill>
              <a:effectLst/>
              <a:uFillTx/>
              <a:latin typeface="ＭＳ ゴシック"/>
              <a:ea typeface="ＭＳ ゴシック"/>
            </a:rPr>
            <a:t>記載例】</a:t>
          </a:r>
          <a:endParaRPr lang="en-US" sz="1600" b="0" u="none" strike="noStrike">
            <a:effectLst/>
            <a:uFillTx/>
            <a:latin typeface="游明朝"/>
          </a:endParaRP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4</xdr:col>
      <xdr:colOff>571680</xdr:colOff>
      <xdr:row>3</xdr:row>
      <xdr:rowOff>56880</xdr:rowOff>
    </xdr:from>
    <xdr:to>
      <xdr:col>5</xdr:col>
      <xdr:colOff>19080</xdr:colOff>
      <xdr:row>4</xdr:row>
      <xdr:rowOff>218880</xdr:rowOff>
    </xdr:to>
    <xdr:sp>
      <xdr:nvSpPr>
        <xdr:cNvPr id="285" name="右中かっこ 1"/>
        <xdr:cNvSpPr/>
      </xdr:nvSpPr>
      <xdr:spPr>
        <a:xfrm>
          <a:off x="4762800" y="761760"/>
          <a:ext cx="75960" cy="419040"/>
        </a:xfrm>
        <a:prstGeom prst="rightBrace">
          <a:avLst>
            <a:gd name="adj1" fmla="val 8333"/>
            <a:gd name="adj2" fmla="val 50000"/>
          </a:avLst>
        </a:prstGeom>
        <a:noFill/>
        <a:ln w="19050">
          <a:solidFill>
            <a:srgbClr val="000000"/>
          </a:solidFill>
          <a:round/>
        </a:ln>
      </xdr:spPr>
      <xdr:style>
        <a:lnRef idx="1">
          <a:schemeClr val="dk1"/>
        </a:lnRef>
        <a:fillRef idx="0">
          <a:schemeClr val="dk1"/>
        </a:fillRef>
        <a:effectRef idx="0">
          <a:schemeClr val="dk1"/>
        </a:effectRef>
        <a:fontRef idx="minor"/>
      </xdr:style>
    </xdr:sp>
    <xdr:clientData/>
  </xdr:twoCellAnchor>
  <xdr:twoCellAnchor editAs="twoCell">
    <xdr:from>
      <xdr:col>1</xdr:col>
      <xdr:colOff>2160</xdr:colOff>
      <xdr:row>71</xdr:row>
      <xdr:rowOff>114120</xdr:rowOff>
    </xdr:from>
    <xdr:to>
      <xdr:col>15</xdr:col>
      <xdr:colOff>561600</xdr:colOff>
      <xdr:row>80</xdr:row>
      <xdr:rowOff>151920</xdr:rowOff>
    </xdr:to>
    <xdr:sp>
      <xdr:nvSpPr>
        <xdr:cNvPr id="286" name="正方形/長方形 2"/>
        <xdr:cNvSpPr/>
      </xdr:nvSpPr>
      <xdr:spPr>
        <a:xfrm>
          <a:off x="95400" y="16421040"/>
          <a:ext cx="11572200" cy="2180880"/>
        </a:xfrm>
        <a:prstGeom prst="rect">
          <a:avLst/>
        </a:prstGeom>
        <a:solidFill>
          <a:srgbClr val="ffffff"/>
        </a:solidFill>
        <a:ln w="25400">
          <a:solidFill>
            <a:srgbClr val="3a5f8b"/>
          </a:solidFill>
          <a:round/>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lang="ja-JP" sz="1100" b="0" u="none" strike="noStrike">
              <a:solidFill>
                <a:srgbClr val="000000"/>
              </a:solidFill>
              <a:effectLst/>
              <a:uFillTx/>
              <a:latin typeface="Calibri"/>
            </a:rPr>
            <a:t>【</a:t>
          </a:r>
          <a:r>
            <a:rPr lang="ja-JP" sz="1100" b="0" u="none" strike="noStrike">
              <a:solidFill>
                <a:srgbClr val="000000"/>
              </a:solidFill>
              <a:effectLst/>
              <a:uFillTx/>
              <a:latin typeface="Calibri"/>
            </a:rPr>
            <a:t>留意事項】</a:t>
          </a:r>
          <a:endParaRPr lang="en-US" sz="1100" b="0" u="none" strike="noStrike">
            <a:effectLst/>
            <a:uFillTx/>
            <a:latin typeface="游明朝"/>
          </a:endParaRPr>
        </a:p>
        <a:p>
          <a:pPr>
            <a:lnSpc>
              <a:spcPct val="100000"/>
            </a:lnSpc>
          </a:pPr>
          <a:r>
            <a:rPr lang="ja-JP" sz="1100" b="0" u="none" strike="noStrike">
              <a:solidFill>
                <a:srgbClr val="000000"/>
              </a:solidFill>
              <a:effectLst/>
              <a:uFillTx/>
              <a:latin typeface="Calibri"/>
            </a:rPr>
            <a:t>・初期設定では、誤入力防止のため「従業者の勤務の体制及び勤務形態一覧表」のシートに保護がかかっていますので、行の追加・削除等を行う場合は「シートの保護」を解除してください。</a:t>
          </a:r>
          <a:endParaRPr lang="en-US" sz="1100" b="0" u="none" strike="noStrike">
            <a:effectLst/>
            <a:uFillTx/>
            <a:latin typeface="游明朝"/>
          </a:endParaRPr>
        </a:p>
        <a:p>
          <a:pPr>
            <a:lnSpc>
              <a:spcPct val="100000"/>
            </a:lnSpc>
          </a:pPr>
          <a:r>
            <a:rPr lang="ja-JP" sz="1100" b="0" u="none" strike="noStrike">
              <a:solidFill>
                <a:srgbClr val="000000"/>
              </a:solidFill>
              <a:effectLst/>
              <a:uFillTx/>
              <a:latin typeface="Calibri"/>
            </a:rPr>
            <a:t>　（「校閲」⇒「シート保護の解除」をクリック。</a:t>
          </a:r>
          <a:r>
            <a:rPr lang="en-US" sz="1100" b="0" u="none" strike="noStrike">
              <a:solidFill>
                <a:srgbClr val="000000"/>
              </a:solidFill>
              <a:effectLst/>
              <a:uFillTx/>
              <a:latin typeface="Calibri"/>
            </a:rPr>
            <a:t>PW</a:t>
          </a:r>
          <a:r>
            <a:rPr lang="ja-JP" sz="1100" b="0" u="none" strike="noStrike">
              <a:solidFill>
                <a:srgbClr val="000000"/>
              </a:solidFill>
              <a:effectLst/>
              <a:uFillTx/>
              <a:latin typeface="Calibri"/>
            </a:rPr>
            <a:t>は設定していません。再度、シートを保護する場合は、「シートの保護」⇒「</a:t>
          </a:r>
          <a:r>
            <a:rPr lang="en-US" sz="1100" b="0" u="none" strike="noStrike">
              <a:solidFill>
                <a:srgbClr val="000000"/>
              </a:solidFill>
              <a:effectLst/>
              <a:uFillTx/>
              <a:latin typeface="Calibri"/>
            </a:rPr>
            <a:t>OK</a:t>
          </a:r>
          <a:r>
            <a:rPr lang="ja-JP" sz="1100" b="0" u="none" strike="noStrike">
              <a:solidFill>
                <a:srgbClr val="000000"/>
              </a:solidFill>
              <a:effectLst/>
              <a:uFillTx/>
              <a:latin typeface="Calibri"/>
            </a:rPr>
            <a:t>」をクリック。）</a:t>
          </a:r>
          <a:endParaRPr lang="en-US" sz="1100" b="0" u="none" strike="noStrike">
            <a:effectLst/>
            <a:uFillTx/>
            <a:latin typeface="游明朝"/>
          </a:endParaRPr>
        </a:p>
        <a:p>
          <a:pPr>
            <a:lnSpc>
              <a:spcPct val="100000"/>
            </a:lnSpc>
          </a:pPr>
          <a:r>
            <a:rPr lang="ja-JP" sz="1100" b="0" u="none" strike="noStrike">
              <a:solidFill>
                <a:srgbClr val="000000"/>
              </a:solidFill>
              <a:effectLst/>
              <a:uFillTx/>
              <a:latin typeface="Calibri"/>
            </a:rPr>
            <a:t>・従業者の入力行が足りない場合は、適宜、行を追加してください。その際、計算式及びプルダウンの設定に支障をきたさないよう留意してください。</a:t>
          </a:r>
          <a:endParaRPr lang="en-US" sz="1100" b="0" u="none" strike="noStrike">
            <a:effectLst/>
            <a:uFillTx/>
            <a:latin typeface="游明朝"/>
          </a:endParaRPr>
        </a:p>
        <a:p>
          <a:pPr>
            <a:lnSpc>
              <a:spcPct val="100000"/>
            </a:lnSpc>
          </a:pPr>
          <a:r>
            <a:rPr lang="ja-JP" sz="1100" b="0" u="none" strike="noStrike">
              <a:solidFill>
                <a:srgbClr val="000000"/>
              </a:solidFill>
              <a:effectLst/>
              <a:uFillTx/>
              <a:latin typeface="Calibri"/>
            </a:rPr>
            <a:t>・「従業者の勤務の体制及び勤務形態一覧表」（参考様式）には計算式を設定していますが、入力の補助を目的とするものですので、結果については作成者の責任にてご確認ください。</a:t>
          </a:r>
          <a:endParaRPr lang="en-US" sz="1100" b="0" u="none" strike="noStrike">
            <a:effectLst/>
            <a:uFillTx/>
            <a:latin typeface="游明朝"/>
          </a:endParaRPr>
        </a:p>
        <a:p>
          <a:pPr defTabSz="914400">
            <a:lnSpc>
              <a:spcPct val="100000"/>
            </a:lnSpc>
            <a:tabLst>
              <a:tab algn="l" pos="0"/>
            </a:tabLst>
          </a:pPr>
          <a:r>
            <a:rPr lang="ja-JP" sz="1100" b="0" u="none" strike="noStrike">
              <a:solidFill>
                <a:srgbClr val="000000"/>
              </a:solidFill>
              <a:effectLst/>
              <a:uFillTx/>
              <a:latin typeface="Calibri"/>
            </a:rPr>
            <a:t>・必要項目を満たしていれば、各施設で使用するシフト表等をもって代替書類として差し支えありません。</a:t>
          </a:r>
          <a:endParaRPr lang="en-US" sz="1100" b="0" u="none" strike="noStrike">
            <a:effectLst/>
            <a:uFillTx/>
            <a:latin typeface="游明朝"/>
          </a:endParaRPr>
        </a:p>
        <a:p>
          <a:pPr defTabSz="914400">
            <a:lnSpc>
              <a:spcPct val="100000"/>
            </a:lnSpc>
            <a:tabLst>
              <a:tab algn="l" pos="0"/>
            </a:tabLst>
          </a:pPr>
          <a:endParaRPr lang="en-US" sz="1100" b="0" u="none" strike="noStrike">
            <a:effectLst/>
            <a:uFillTx/>
            <a:latin typeface="游明朝"/>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twoCell">
    <xdr:from>
      <xdr:col>4</xdr:col>
      <xdr:colOff>571680</xdr:colOff>
      <xdr:row>3</xdr:row>
      <xdr:rowOff>56880</xdr:rowOff>
    </xdr:from>
    <xdr:to>
      <xdr:col>5</xdr:col>
      <xdr:colOff>19080</xdr:colOff>
      <xdr:row>4</xdr:row>
      <xdr:rowOff>218880</xdr:rowOff>
    </xdr:to>
    <xdr:sp>
      <xdr:nvSpPr>
        <xdr:cNvPr id="287" name="右中かっこ 1"/>
        <xdr:cNvSpPr/>
      </xdr:nvSpPr>
      <xdr:spPr>
        <a:xfrm>
          <a:off x="4762800" y="761760"/>
          <a:ext cx="75960" cy="419040"/>
        </a:xfrm>
        <a:prstGeom prst="rightBrace">
          <a:avLst>
            <a:gd name="adj1" fmla="val 8333"/>
            <a:gd name="adj2" fmla="val 50000"/>
          </a:avLst>
        </a:prstGeom>
        <a:noFill/>
        <a:ln w="19050">
          <a:solidFill>
            <a:srgbClr val="000000"/>
          </a:solidFill>
          <a:round/>
        </a:ln>
      </xdr:spPr>
      <xdr:style>
        <a:lnRef idx="1">
          <a:schemeClr val="dk1"/>
        </a:lnRef>
        <a:fillRef idx="0">
          <a:schemeClr val="dk1"/>
        </a:fillRef>
        <a:effectRef idx="0">
          <a:schemeClr val="dk1"/>
        </a:effectRef>
        <a:fontRef idx="minor"/>
      </xdr:style>
    </xdr:sp>
    <xdr:clientData/>
  </xdr:twoCellAnchor>
  <xdr:twoCellAnchor editAs="twoCell">
    <xdr:from>
      <xdr:col>1</xdr:col>
      <xdr:colOff>19080</xdr:colOff>
      <xdr:row>81</xdr:row>
      <xdr:rowOff>85680</xdr:rowOff>
    </xdr:from>
    <xdr:to>
      <xdr:col>15</xdr:col>
      <xdr:colOff>590400</xdr:colOff>
      <xdr:row>90</xdr:row>
      <xdr:rowOff>123480</xdr:rowOff>
    </xdr:to>
    <xdr:sp>
      <xdr:nvSpPr>
        <xdr:cNvPr id="288" name="正方形/長方形 2"/>
        <xdr:cNvSpPr/>
      </xdr:nvSpPr>
      <xdr:spPr>
        <a:xfrm>
          <a:off x="112320" y="18926280"/>
          <a:ext cx="11584080" cy="2180880"/>
        </a:xfrm>
        <a:prstGeom prst="rect">
          <a:avLst/>
        </a:prstGeom>
        <a:solidFill>
          <a:srgbClr val="ffffff"/>
        </a:solidFill>
        <a:ln w="25400">
          <a:solidFill>
            <a:srgbClr val="3a5f8b"/>
          </a:solidFill>
          <a:round/>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lang="ja-JP" sz="1100" b="0" u="none" strike="noStrike">
              <a:solidFill>
                <a:srgbClr val="000000"/>
              </a:solidFill>
              <a:effectLst/>
              <a:uFillTx/>
              <a:latin typeface="Calibri"/>
            </a:rPr>
            <a:t>【</a:t>
          </a:r>
          <a:r>
            <a:rPr lang="ja-JP" sz="1100" b="0" u="none" strike="noStrike">
              <a:solidFill>
                <a:srgbClr val="000000"/>
              </a:solidFill>
              <a:effectLst/>
              <a:uFillTx/>
              <a:latin typeface="Calibri"/>
            </a:rPr>
            <a:t>留意事項】</a:t>
          </a:r>
          <a:endParaRPr lang="en-US" sz="1100" b="0" u="none" strike="noStrike">
            <a:effectLst/>
            <a:uFillTx/>
            <a:latin typeface="游明朝"/>
          </a:endParaRPr>
        </a:p>
        <a:p>
          <a:pPr>
            <a:lnSpc>
              <a:spcPct val="100000"/>
            </a:lnSpc>
          </a:pPr>
          <a:r>
            <a:rPr lang="ja-JP" sz="1100" b="0" u="none" strike="noStrike">
              <a:solidFill>
                <a:srgbClr val="000000"/>
              </a:solidFill>
              <a:effectLst/>
              <a:uFillTx/>
              <a:latin typeface="Calibri"/>
            </a:rPr>
            <a:t>・初期設定では、誤入力防止のため「従業者の勤務の体制及び勤務形態一覧表」のシートに保護がかかっていますので、行の追加・削除等を行う場合は「シートの保護」を解除してください。</a:t>
          </a:r>
          <a:endParaRPr lang="en-US" sz="1100" b="0" u="none" strike="noStrike">
            <a:effectLst/>
            <a:uFillTx/>
            <a:latin typeface="游明朝"/>
          </a:endParaRPr>
        </a:p>
        <a:p>
          <a:pPr>
            <a:lnSpc>
              <a:spcPct val="100000"/>
            </a:lnSpc>
          </a:pPr>
          <a:r>
            <a:rPr lang="ja-JP" sz="1100" b="0" u="none" strike="noStrike">
              <a:solidFill>
                <a:srgbClr val="000000"/>
              </a:solidFill>
              <a:effectLst/>
              <a:uFillTx/>
              <a:latin typeface="Calibri"/>
            </a:rPr>
            <a:t>　（「校閲」⇒「シート保護の解除」をクリック。</a:t>
          </a:r>
          <a:r>
            <a:rPr lang="en-US" sz="1100" b="0" u="none" strike="noStrike">
              <a:solidFill>
                <a:srgbClr val="000000"/>
              </a:solidFill>
              <a:effectLst/>
              <a:uFillTx/>
              <a:latin typeface="Calibri"/>
            </a:rPr>
            <a:t>PW</a:t>
          </a:r>
          <a:r>
            <a:rPr lang="ja-JP" sz="1100" b="0" u="none" strike="noStrike">
              <a:solidFill>
                <a:srgbClr val="000000"/>
              </a:solidFill>
              <a:effectLst/>
              <a:uFillTx/>
              <a:latin typeface="Calibri"/>
            </a:rPr>
            <a:t>は設定していません。再度、シートを保護する場合は、「シートの保護」⇒「</a:t>
          </a:r>
          <a:r>
            <a:rPr lang="en-US" sz="1100" b="0" u="none" strike="noStrike">
              <a:solidFill>
                <a:srgbClr val="000000"/>
              </a:solidFill>
              <a:effectLst/>
              <a:uFillTx/>
              <a:latin typeface="Calibri"/>
            </a:rPr>
            <a:t>OK</a:t>
          </a:r>
          <a:r>
            <a:rPr lang="ja-JP" sz="1100" b="0" u="none" strike="noStrike">
              <a:solidFill>
                <a:srgbClr val="000000"/>
              </a:solidFill>
              <a:effectLst/>
              <a:uFillTx/>
              <a:latin typeface="Calibri"/>
            </a:rPr>
            <a:t>」をクリック。）</a:t>
          </a:r>
          <a:endParaRPr lang="en-US" sz="1100" b="0" u="none" strike="noStrike">
            <a:effectLst/>
            <a:uFillTx/>
            <a:latin typeface="游明朝"/>
          </a:endParaRPr>
        </a:p>
        <a:p>
          <a:pPr>
            <a:lnSpc>
              <a:spcPct val="100000"/>
            </a:lnSpc>
          </a:pPr>
          <a:r>
            <a:rPr lang="ja-JP" sz="1100" b="0" u="none" strike="noStrike">
              <a:solidFill>
                <a:srgbClr val="000000"/>
              </a:solidFill>
              <a:effectLst/>
              <a:uFillTx/>
              <a:latin typeface="Calibri"/>
            </a:rPr>
            <a:t>・従業者の入力行が足りない場合は、適宜、行を追加してください。その際、計算式及びプルダウンの設定に支障をきたさないよう留意してください。</a:t>
          </a:r>
          <a:endParaRPr lang="en-US" sz="1100" b="0" u="none" strike="noStrike">
            <a:effectLst/>
            <a:uFillTx/>
            <a:latin typeface="游明朝"/>
          </a:endParaRPr>
        </a:p>
        <a:p>
          <a:pPr>
            <a:lnSpc>
              <a:spcPct val="100000"/>
            </a:lnSpc>
          </a:pPr>
          <a:r>
            <a:rPr lang="ja-JP" sz="1100" b="0" u="none" strike="noStrike">
              <a:solidFill>
                <a:srgbClr val="000000"/>
              </a:solidFill>
              <a:effectLst/>
              <a:uFillTx/>
              <a:latin typeface="Calibri"/>
            </a:rPr>
            <a:t>・「従業者の勤務の体制及び勤務形態一覧表」（参考様式）には計算式を設定していますが、入力の補助を目的とするものですので、結果については作成者の責任にてご確認ください。</a:t>
          </a:r>
          <a:endParaRPr lang="en-US" sz="1100" b="0" u="none" strike="noStrike">
            <a:effectLst/>
            <a:uFillTx/>
            <a:latin typeface="游明朝"/>
          </a:endParaRPr>
        </a:p>
        <a:p>
          <a:pPr defTabSz="914400">
            <a:lnSpc>
              <a:spcPct val="100000"/>
            </a:lnSpc>
            <a:tabLst>
              <a:tab algn="l" pos="0"/>
            </a:tabLst>
          </a:pPr>
          <a:r>
            <a:rPr lang="ja-JP" sz="1100" b="0" u="none" strike="noStrike">
              <a:solidFill>
                <a:srgbClr val="000000"/>
              </a:solidFill>
              <a:effectLst/>
              <a:uFillTx/>
              <a:latin typeface="Calibri"/>
            </a:rPr>
            <a:t>・必要項目を満たしていれば、各施設で使用するシフト表等をもって代替書類として差し支えありません。</a:t>
          </a:r>
          <a:endParaRPr lang="en-US" sz="1100" b="0" u="none" strike="noStrike">
            <a:effectLst/>
            <a:uFillTx/>
            <a:latin typeface="游明朝"/>
          </a:endParaRPr>
        </a:p>
        <a:p>
          <a:pPr defTabSz="914400">
            <a:lnSpc>
              <a:spcPct val="100000"/>
            </a:lnSpc>
            <a:tabLst>
              <a:tab algn="l" pos="0"/>
            </a:tabLst>
          </a:pPr>
          <a:endParaRPr lang="en-US" sz="1100" b="0" u="none" strike="noStrike">
            <a:effectLst/>
            <a:uFillTx/>
            <a:latin typeface="游明朝"/>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200520</xdr:colOff>
      <xdr:row>11</xdr:row>
      <xdr:rowOff>19080</xdr:rowOff>
    </xdr:from>
    <xdr:to>
      <xdr:col>18</xdr:col>
      <xdr:colOff>181080</xdr:colOff>
      <xdr:row>14</xdr:row>
      <xdr:rowOff>190080</xdr:rowOff>
    </xdr:to>
    <xdr:sp fLocksText="0">
      <xdr:nvSpPr>
        <xdr:cNvPr id="289" name="大かっこ 1"/>
        <xdr:cNvSpPr/>
      </xdr:nvSpPr>
      <xdr:spPr>
        <a:xfrm>
          <a:off x="487440" y="2476440"/>
          <a:ext cx="4860000" cy="799920"/>
        </a:xfrm>
        <a:prstGeom prst="bracketPair">
          <a:avLst>
            <a:gd name="adj" fmla="val 16667"/>
          </a:avLst>
        </a:prstGeom>
        <a:noFill/>
        <a:ln w="9525">
          <a:solidFill>
            <a:srgbClr val="000000"/>
          </a:solidFill>
          <a:round/>
        </a:ln>
      </xdr:spPr>
      <xdr:style>
        <a:lnRef idx="1">
          <a:schemeClr val="accent1"/>
        </a:lnRef>
        <a:fillRef idx="0">
          <a:schemeClr val="accent1"/>
        </a:fillRef>
        <a:effectRef idx="0">
          <a:schemeClr val="accent1"/>
        </a:effectRef>
        <a:fontRef idx="minor"/>
      </xdr:style>
    </xdr:sp>
    <xdr:clientData/>
  </xdr:twoCellAnchor>
</xdr:wsDr>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2.xml.rels><?xml version="1.0" encoding="UTF-8"?>
<Relationships xmlns="http://schemas.openxmlformats.org/package/2006/relationships"><Relationship Id="rId1" Type="http://schemas.openxmlformats.org/officeDocument/2006/relationships/drawing" Target="../drawings/drawing1.xml"/>
</Relationships>
</file>

<file path=xl/worksheets/_rels/sheet14.xml.rels><?xml version="1.0" encoding="UTF-8"?>
<Relationships xmlns="http://schemas.openxmlformats.org/package/2006/relationships"><Relationship Id="rId1" Type="http://schemas.openxmlformats.org/officeDocument/2006/relationships/drawing" Target="../drawings/drawing2.xml"/>
</Relationships>
</file>

<file path=xl/worksheets/_rels/sheet16.xml.rels><?xml version="1.0" encoding="UTF-8"?>
<Relationships xmlns="http://schemas.openxmlformats.org/package/2006/relationships"><Relationship Id="rId1" Type="http://schemas.openxmlformats.org/officeDocument/2006/relationships/drawing" Target="../drawings/drawing3.xml"/>
</Relationships>
</file>

<file path=xl/worksheets/_rels/sheet58.xml.rels><?xml version="1.0" encoding="UTF-8"?>
<Relationships xmlns="http://schemas.openxmlformats.org/package/2006/relationships"><Relationship Id="rId1" Type="http://schemas.openxmlformats.org/officeDocument/2006/relationships/drawing" Target="../drawings/drawing4.xml"/>
</Relationships>
</file>

<file path=xl/worksheets/_rels/sheet67.xml.rels><?xml version="1.0" encoding="UTF-8"?>
<Relationships xmlns="http://schemas.openxmlformats.org/package/2006/relationships"><Relationship Id="rId1" Type="http://schemas.openxmlformats.org/officeDocument/2006/relationships/drawing" Target="../drawings/drawing5.xml"/>
</Relationships>
</file>

<file path=xl/worksheets/_rels/sheet72.xml.rels><?xml version="1.0" encoding="UTF-8"?>
<Relationships xmlns="http://schemas.openxmlformats.org/package/2006/relationships"><Relationship Id="rId1" Type="http://schemas.openxmlformats.org/officeDocument/2006/relationships/drawing" Target="../drawings/drawing6.xml"/>
</Relationships>
</file>

<file path=xl/worksheets/_rels/sheet73.xml.rels><?xml version="1.0" encoding="UTF-8"?>
<Relationships xmlns="http://schemas.openxmlformats.org/package/2006/relationships"><Relationship Id="rId1" Type="http://schemas.openxmlformats.org/officeDocument/2006/relationships/drawing" Target="../drawings/drawing7.xml"/>
</Relationships>
</file>

<file path=xl/worksheets/_rels/sheet76.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J11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K21" activeCellId="0" sqref="K21"/>
    </sheetView>
  </sheetViews>
  <sheetFormatPr defaultColWidth="9.00390625" defaultRowHeight="10.5" customHeight="false" zeroHeight="false" outlineLevelRow="0" outlineLevelCol="0"/>
  <cols>
    <col collapsed="false" customWidth="true" hidden="false" outlineLevel="0" max="1" min="1" style="1" width="1.66"/>
    <col collapsed="false" customWidth="true" hidden="false" outlineLevel="0" max="2" min="2" style="1" width="17.66"/>
    <col collapsed="false" customWidth="true" hidden="false" outlineLevel="0" max="4" min="3" style="1" width="4.33"/>
    <col collapsed="false" customWidth="true" hidden="false" outlineLevel="0" max="6" min="5" style="1" width="4.78"/>
    <col collapsed="false" customWidth="true" hidden="false" outlineLevel="0" max="7" min="7" style="2" width="2.44"/>
    <col collapsed="false" customWidth="true" hidden="false" outlineLevel="0" max="8" min="8" style="3" width="2.44"/>
    <col collapsed="false" customWidth="true" hidden="false" outlineLevel="0" max="9" min="9" style="1" width="36.34"/>
    <col collapsed="false" customWidth="true" hidden="false" outlineLevel="0" max="10" min="10" style="4" width="23.11"/>
    <col collapsed="false" customWidth="false" hidden="false" outlineLevel="0" max="16384" min="11" style="1" width="9"/>
  </cols>
  <sheetData>
    <row r="1" customFormat="false" ht="57" hidden="false" customHeight="true" outlineLevel="0" collapsed="false">
      <c r="A1" s="5" t="s">
        <v>0</v>
      </c>
      <c r="B1" s="5"/>
      <c r="C1" s="5"/>
      <c r="D1" s="5"/>
      <c r="E1" s="5"/>
      <c r="F1" s="5"/>
      <c r="G1" s="5"/>
      <c r="H1" s="5"/>
      <c r="I1" s="5"/>
      <c r="J1" s="5"/>
    </row>
    <row r="2" s="6" customFormat="true" ht="12" hidden="false" customHeight="true" outlineLevel="0" collapsed="false">
      <c r="E2" s="7"/>
      <c r="F2" s="8"/>
      <c r="I2" s="9" t="s">
        <v>1</v>
      </c>
      <c r="J2" s="10"/>
    </row>
    <row r="3" s="6" customFormat="true" ht="12" hidden="false" customHeight="true" outlineLevel="0" collapsed="false">
      <c r="E3" s="7"/>
      <c r="F3" s="8"/>
      <c r="I3" s="9" t="s">
        <v>2</v>
      </c>
      <c r="J3" s="10"/>
    </row>
    <row r="4" s="6" customFormat="true" ht="6.75" hidden="false" customHeight="true" outlineLevel="0" collapsed="false">
      <c r="E4" s="7"/>
      <c r="F4" s="8"/>
      <c r="G4" s="9"/>
      <c r="H4" s="11"/>
    </row>
    <row r="5" customFormat="false" ht="12" hidden="false" customHeight="true" outlineLevel="0" collapsed="false">
      <c r="A5" s="12" t="s">
        <v>3</v>
      </c>
    </row>
    <row r="6" s="13" customFormat="true" ht="12" hidden="false" customHeight="true" outlineLevel="0" collapsed="false">
      <c r="A6" s="12" t="s">
        <v>4</v>
      </c>
      <c r="B6" s="1"/>
      <c r="C6" s="1"/>
      <c r="D6" s="1"/>
      <c r="E6" s="1"/>
      <c r="F6" s="1"/>
      <c r="G6" s="2"/>
      <c r="H6" s="3"/>
      <c r="I6" s="1"/>
      <c r="J6" s="4"/>
    </row>
    <row r="7" s="13" customFormat="true" ht="12" hidden="false" customHeight="true" outlineLevel="0" collapsed="false">
      <c r="A7" s="14" t="s">
        <v>5</v>
      </c>
      <c r="G7" s="15"/>
      <c r="H7" s="16"/>
      <c r="J7" s="17"/>
    </row>
    <row r="8" s="13" customFormat="true" ht="12" hidden="false" customHeight="true" outlineLevel="0" collapsed="false">
      <c r="A8" s="14" t="s">
        <v>6</v>
      </c>
      <c r="G8" s="15"/>
      <c r="H8" s="16"/>
      <c r="J8" s="17"/>
    </row>
    <row r="9" s="13" customFormat="true" ht="12" hidden="false" customHeight="true" outlineLevel="0" collapsed="false">
      <c r="A9" s="14"/>
      <c r="B9" s="14" t="s">
        <v>7</v>
      </c>
      <c r="G9" s="15"/>
      <c r="H9" s="16"/>
      <c r="J9" s="17"/>
    </row>
    <row r="10" s="13" customFormat="true" ht="12" hidden="false" customHeight="true" outlineLevel="0" collapsed="false">
      <c r="A10" s="12" t="s">
        <v>8</v>
      </c>
      <c r="B10" s="1"/>
      <c r="C10" s="1"/>
      <c r="D10" s="1"/>
      <c r="E10" s="1"/>
      <c r="F10" s="1"/>
      <c r="G10" s="2"/>
      <c r="H10" s="3"/>
      <c r="I10" s="1"/>
      <c r="J10" s="4"/>
    </row>
    <row r="11" s="14" customFormat="true" ht="12" hidden="false" customHeight="true" outlineLevel="0" collapsed="false">
      <c r="A11" s="12"/>
      <c r="B11" s="12" t="s">
        <v>9</v>
      </c>
      <c r="C11" s="12"/>
      <c r="D11" s="12"/>
      <c r="E11" s="12"/>
      <c r="F11" s="12"/>
      <c r="G11" s="18"/>
      <c r="H11" s="19"/>
      <c r="I11" s="12"/>
      <c r="J11" s="20"/>
    </row>
    <row r="12" s="13" customFormat="true" ht="12" hidden="false" customHeight="true" outlineLevel="0" collapsed="false">
      <c r="A12" s="12" t="s">
        <v>10</v>
      </c>
      <c r="B12" s="1"/>
      <c r="C12" s="1"/>
      <c r="D12" s="1"/>
      <c r="E12" s="1"/>
      <c r="F12" s="1"/>
      <c r="G12" s="2"/>
      <c r="H12" s="3"/>
      <c r="I12" s="1"/>
      <c r="J12" s="4"/>
    </row>
    <row r="13" s="14" customFormat="true" ht="12" hidden="false" customHeight="true" outlineLevel="0" collapsed="false">
      <c r="A13" s="12"/>
      <c r="B13" s="12" t="s">
        <v>11</v>
      </c>
      <c r="C13" s="12"/>
      <c r="D13" s="12"/>
      <c r="E13" s="12"/>
      <c r="F13" s="12"/>
      <c r="G13" s="18"/>
      <c r="H13" s="19"/>
      <c r="I13" s="12"/>
      <c r="J13" s="20"/>
    </row>
    <row r="14" s="23" customFormat="true" ht="12" hidden="false" customHeight="true" outlineLevel="0" collapsed="false">
      <c r="A14" s="21" t="s">
        <v>12</v>
      </c>
      <c r="B14" s="22"/>
      <c r="E14" s="24"/>
      <c r="F14" s="25"/>
      <c r="H14" s="11"/>
    </row>
    <row r="15" s="23" customFormat="true" ht="12" hidden="false" customHeight="true" outlineLevel="0" collapsed="false">
      <c r="A15" s="21"/>
      <c r="B15" s="22" t="s">
        <v>13</v>
      </c>
      <c r="E15" s="24"/>
      <c r="F15" s="25"/>
      <c r="H15" s="11"/>
    </row>
    <row r="16" s="23" customFormat="true" ht="12" hidden="false" customHeight="true" outlineLevel="0" collapsed="false">
      <c r="A16" s="26" t="s">
        <v>14</v>
      </c>
      <c r="B16" s="22"/>
      <c r="E16" s="24"/>
      <c r="F16" s="25"/>
      <c r="H16" s="11"/>
    </row>
    <row r="17" s="23" customFormat="true" ht="12" hidden="false" customHeight="true" outlineLevel="0" collapsed="false">
      <c r="A17" s="21" t="s">
        <v>15</v>
      </c>
      <c r="B17" s="25"/>
      <c r="E17" s="24"/>
      <c r="F17" s="25"/>
      <c r="H17" s="11"/>
    </row>
    <row r="18" s="23" customFormat="true" ht="12" hidden="false" customHeight="true" outlineLevel="0" collapsed="false">
      <c r="A18" s="21"/>
      <c r="B18" s="22" t="s">
        <v>16</v>
      </c>
      <c r="E18" s="24"/>
      <c r="F18" s="25"/>
      <c r="H18" s="11"/>
    </row>
    <row r="19" s="13" customFormat="true" ht="12" hidden="false" customHeight="true" outlineLevel="0" collapsed="false">
      <c r="A19" s="12" t="s">
        <v>17</v>
      </c>
      <c r="B19" s="1"/>
      <c r="C19" s="1"/>
      <c r="D19" s="1"/>
      <c r="E19" s="1"/>
      <c r="F19" s="1"/>
      <c r="G19" s="2"/>
      <c r="H19" s="3"/>
      <c r="I19" s="1"/>
      <c r="J19" s="4"/>
    </row>
    <row r="20" s="32" customFormat="true" ht="13.5" hidden="false" customHeight="true" outlineLevel="0" collapsed="false">
      <c r="A20" s="27"/>
      <c r="B20" s="27"/>
      <c r="C20" s="28"/>
      <c r="D20" s="28"/>
      <c r="E20" s="29" t="s">
        <v>18</v>
      </c>
      <c r="F20" s="29"/>
      <c r="G20" s="30"/>
      <c r="H20" s="30"/>
      <c r="I20" s="30"/>
      <c r="J20" s="31"/>
    </row>
    <row r="21" s="32" customFormat="true" ht="40.35" hidden="false" customHeight="false" outlineLevel="0" collapsed="false">
      <c r="A21" s="33" t="s">
        <v>19</v>
      </c>
      <c r="B21" s="33"/>
      <c r="C21" s="34" t="s">
        <v>20</v>
      </c>
      <c r="D21" s="34" t="s">
        <v>21</v>
      </c>
      <c r="E21" s="34" t="s">
        <v>22</v>
      </c>
      <c r="F21" s="35" t="s">
        <v>23</v>
      </c>
      <c r="G21" s="36" t="s">
        <v>24</v>
      </c>
      <c r="H21" s="36"/>
      <c r="I21" s="36"/>
      <c r="J21" s="37" t="s">
        <v>25</v>
      </c>
    </row>
    <row r="22" s="32" customFormat="true" ht="24" hidden="false" customHeight="true" outlineLevel="0" collapsed="false">
      <c r="A22" s="38" t="s">
        <v>26</v>
      </c>
      <c r="B22" s="38"/>
      <c r="C22" s="39" t="s">
        <v>27</v>
      </c>
      <c r="D22" s="40" t="s">
        <v>27</v>
      </c>
      <c r="E22" s="41" t="s">
        <v>28</v>
      </c>
      <c r="F22" s="41"/>
      <c r="G22" s="42" t="s">
        <v>29</v>
      </c>
      <c r="H22" s="43" t="s">
        <v>30</v>
      </c>
      <c r="I22" s="43"/>
      <c r="J22" s="44"/>
    </row>
    <row r="23" s="32" customFormat="true" ht="22.5" hidden="false" customHeight="true" outlineLevel="0" collapsed="false">
      <c r="A23" s="38"/>
      <c r="B23" s="38"/>
      <c r="C23" s="45" t="s">
        <v>27</v>
      </c>
      <c r="D23" s="46" t="s">
        <v>27</v>
      </c>
      <c r="E23" s="39" t="s">
        <v>31</v>
      </c>
      <c r="F23" s="39"/>
      <c r="G23" s="42" t="s">
        <v>29</v>
      </c>
      <c r="H23" s="47" t="s">
        <v>32</v>
      </c>
      <c r="I23" s="47"/>
      <c r="J23" s="44" t="s">
        <v>33</v>
      </c>
    </row>
    <row r="24" s="32" customFormat="true" ht="16.85" hidden="false" customHeight="false" outlineLevel="0" collapsed="false">
      <c r="A24" s="38"/>
      <c r="B24" s="38"/>
      <c r="C24" s="39" t="s">
        <v>27</v>
      </c>
      <c r="D24" s="40" t="s">
        <v>27</v>
      </c>
      <c r="E24" s="39" t="s">
        <v>31</v>
      </c>
      <c r="F24" s="39"/>
      <c r="G24" s="42" t="s">
        <v>29</v>
      </c>
      <c r="H24" s="48" t="s">
        <v>34</v>
      </c>
      <c r="I24" s="48"/>
      <c r="J24" s="49" t="s">
        <v>35</v>
      </c>
    </row>
    <row r="25" s="32" customFormat="true" ht="12" hidden="false" customHeight="true" outlineLevel="0" collapsed="false">
      <c r="A25" s="38"/>
      <c r="B25" s="38"/>
      <c r="C25" s="50"/>
      <c r="D25" s="51" t="s">
        <v>27</v>
      </c>
      <c r="E25" s="52" t="s">
        <v>36</v>
      </c>
      <c r="F25" s="53" t="s">
        <v>36</v>
      </c>
      <c r="G25" s="54" t="s">
        <v>29</v>
      </c>
      <c r="H25" s="55" t="s">
        <v>37</v>
      </c>
      <c r="I25" s="56"/>
      <c r="J25" s="57" t="s">
        <v>38</v>
      </c>
    </row>
    <row r="26" s="32" customFormat="true" ht="12" hidden="false" customHeight="true" outlineLevel="0" collapsed="false">
      <c r="A26" s="38"/>
      <c r="B26" s="38"/>
      <c r="C26" s="50"/>
      <c r="D26" s="51"/>
      <c r="E26" s="51"/>
      <c r="F26" s="53"/>
      <c r="G26" s="54"/>
      <c r="H26" s="58" t="s">
        <v>39</v>
      </c>
      <c r="I26" s="59" t="s">
        <v>40</v>
      </c>
      <c r="J26" s="57"/>
    </row>
    <row r="27" s="32" customFormat="true" ht="12" hidden="false" customHeight="true" outlineLevel="0" collapsed="false">
      <c r="A27" s="38"/>
      <c r="B27" s="38"/>
      <c r="C27" s="50"/>
      <c r="D27" s="51"/>
      <c r="E27" s="51"/>
      <c r="F27" s="53"/>
      <c r="G27" s="54"/>
      <c r="H27" s="55"/>
      <c r="I27" s="56"/>
      <c r="J27" s="57"/>
    </row>
    <row r="28" s="32" customFormat="true" ht="11.45" hidden="false" customHeight="false" outlineLevel="0" collapsed="false">
      <c r="A28" s="38"/>
      <c r="B28" s="38"/>
      <c r="C28" s="50"/>
      <c r="D28" s="51"/>
      <c r="E28" s="51"/>
      <c r="F28" s="53"/>
      <c r="G28" s="60"/>
      <c r="H28" s="55"/>
      <c r="I28" s="56"/>
      <c r="J28" s="57"/>
    </row>
    <row r="29" s="32" customFormat="true" ht="30" hidden="false" customHeight="true" outlineLevel="0" collapsed="false">
      <c r="A29" s="61"/>
      <c r="B29" s="62" t="s">
        <v>41</v>
      </c>
      <c r="C29" s="39" t="s">
        <v>27</v>
      </c>
      <c r="D29" s="39" t="s">
        <v>27</v>
      </c>
      <c r="E29" s="39" t="s">
        <v>28</v>
      </c>
      <c r="F29" s="39"/>
      <c r="G29" s="63"/>
      <c r="H29" s="64"/>
      <c r="I29" s="64"/>
      <c r="J29" s="65" t="s">
        <v>42</v>
      </c>
    </row>
    <row r="30" s="32" customFormat="true" ht="30" hidden="false" customHeight="true" outlineLevel="0" collapsed="false">
      <c r="A30" s="61"/>
      <c r="B30" s="66" t="s">
        <v>43</v>
      </c>
      <c r="C30" s="39" t="s">
        <v>27</v>
      </c>
      <c r="D30" s="39" t="s">
        <v>27</v>
      </c>
      <c r="E30" s="39" t="s">
        <v>28</v>
      </c>
      <c r="F30" s="39"/>
      <c r="G30" s="67" t="s">
        <v>29</v>
      </c>
      <c r="H30" s="68" t="s">
        <v>44</v>
      </c>
      <c r="I30" s="68"/>
      <c r="J30" s="69"/>
    </row>
    <row r="31" s="32" customFormat="true" ht="30" hidden="false" customHeight="true" outlineLevel="0" collapsed="false">
      <c r="A31" s="61"/>
      <c r="B31" s="66"/>
      <c r="C31" s="39" t="s">
        <v>27</v>
      </c>
      <c r="D31" s="39" t="s">
        <v>27</v>
      </c>
      <c r="E31" s="39" t="s">
        <v>28</v>
      </c>
      <c r="F31" s="39"/>
      <c r="G31" s="70" t="s">
        <v>29</v>
      </c>
      <c r="H31" s="68" t="s">
        <v>45</v>
      </c>
      <c r="I31" s="68"/>
      <c r="J31" s="69" t="s">
        <v>46</v>
      </c>
    </row>
    <row r="32" customFormat="false" ht="18" hidden="false" customHeight="true" outlineLevel="0" collapsed="false">
      <c r="A32" s="71"/>
      <c r="B32" s="66" t="s">
        <v>47</v>
      </c>
      <c r="C32" s="72"/>
      <c r="D32" s="73" t="s">
        <v>27</v>
      </c>
      <c r="E32" s="39" t="s">
        <v>28</v>
      </c>
      <c r="F32" s="39"/>
      <c r="G32" s="74" t="s">
        <v>29</v>
      </c>
      <c r="H32" s="75" t="s">
        <v>48</v>
      </c>
      <c r="I32" s="75"/>
      <c r="J32" s="76" t="s">
        <v>49</v>
      </c>
    </row>
    <row r="33" customFormat="false" ht="28.5" hidden="false" customHeight="true" outlineLevel="0" collapsed="false">
      <c r="A33" s="71"/>
      <c r="B33" s="66"/>
      <c r="C33" s="72"/>
      <c r="D33" s="73" t="s">
        <v>27</v>
      </c>
      <c r="E33" s="39" t="s">
        <v>28</v>
      </c>
      <c r="F33" s="39"/>
      <c r="G33" s="70" t="s">
        <v>29</v>
      </c>
      <c r="H33" s="68" t="s">
        <v>45</v>
      </c>
      <c r="I33" s="68"/>
      <c r="J33" s="77"/>
    </row>
    <row r="34" customFormat="false" ht="18" hidden="false" customHeight="true" outlineLevel="0" collapsed="false">
      <c r="A34" s="71"/>
      <c r="B34" s="78" t="s">
        <v>50</v>
      </c>
      <c r="C34" s="72"/>
      <c r="D34" s="79" t="s">
        <v>27</v>
      </c>
      <c r="E34" s="39" t="s">
        <v>28</v>
      </c>
      <c r="F34" s="39"/>
      <c r="G34" s="80" t="s">
        <v>29</v>
      </c>
      <c r="H34" s="81" t="s">
        <v>48</v>
      </c>
      <c r="I34" s="81"/>
      <c r="J34" s="82" t="s">
        <v>49</v>
      </c>
    </row>
    <row r="35" customFormat="false" ht="30.75" hidden="false" customHeight="true" outlineLevel="0" collapsed="false">
      <c r="A35" s="71"/>
      <c r="B35" s="78"/>
      <c r="C35" s="72"/>
      <c r="D35" s="83" t="s">
        <v>27</v>
      </c>
      <c r="E35" s="83" t="s">
        <v>28</v>
      </c>
      <c r="F35" s="83"/>
      <c r="G35" s="18" t="s">
        <v>51</v>
      </c>
      <c r="H35" s="84" t="s">
        <v>45</v>
      </c>
      <c r="I35" s="84"/>
      <c r="J35" s="85" t="s">
        <v>52</v>
      </c>
    </row>
    <row r="36" customFormat="false" ht="66" hidden="false" customHeight="true" outlineLevel="0" collapsed="false">
      <c r="A36" s="71"/>
      <c r="B36" s="78"/>
      <c r="C36" s="72"/>
      <c r="D36" s="83"/>
      <c r="E36" s="83"/>
      <c r="F36" s="83"/>
      <c r="G36" s="18"/>
      <c r="H36" s="86" t="s">
        <v>53</v>
      </c>
      <c r="I36" s="86"/>
      <c r="J36" s="85"/>
    </row>
    <row r="37" customFormat="false" ht="18" hidden="false" customHeight="true" outlineLevel="0" collapsed="false">
      <c r="A37" s="71"/>
      <c r="B37" s="78"/>
      <c r="C37" s="72"/>
      <c r="D37" s="79" t="s">
        <v>27</v>
      </c>
      <c r="E37" s="39" t="s">
        <v>28</v>
      </c>
      <c r="F37" s="39"/>
      <c r="G37" s="80" t="s">
        <v>29</v>
      </c>
      <c r="H37" s="81" t="s">
        <v>54</v>
      </c>
      <c r="I37" s="81"/>
      <c r="J37" s="82" t="s">
        <v>49</v>
      </c>
    </row>
    <row r="38" customFormat="false" ht="18" hidden="false" customHeight="true" outlineLevel="0" collapsed="false">
      <c r="A38" s="71"/>
      <c r="B38" s="78"/>
      <c r="C38" s="72"/>
      <c r="D38" s="79" t="s">
        <v>27</v>
      </c>
      <c r="E38" s="39" t="s">
        <v>28</v>
      </c>
      <c r="F38" s="39"/>
      <c r="G38" s="80" t="s">
        <v>29</v>
      </c>
      <c r="H38" s="81" t="s">
        <v>55</v>
      </c>
      <c r="I38" s="81"/>
      <c r="J38" s="82" t="s">
        <v>56</v>
      </c>
    </row>
    <row r="39" customFormat="false" ht="18" hidden="false" customHeight="true" outlineLevel="0" collapsed="false">
      <c r="A39" s="71"/>
      <c r="B39" s="87" t="s">
        <v>57</v>
      </c>
      <c r="C39" s="88"/>
      <c r="D39" s="89"/>
      <c r="E39" s="90"/>
      <c r="F39" s="91"/>
      <c r="G39" s="92"/>
      <c r="H39" s="92"/>
      <c r="I39" s="92"/>
      <c r="J39" s="82"/>
    </row>
    <row r="40" customFormat="false" ht="18" hidden="false" customHeight="true" outlineLevel="0" collapsed="false">
      <c r="A40" s="71"/>
      <c r="B40" s="66" t="s">
        <v>58</v>
      </c>
      <c r="C40" s="93"/>
      <c r="D40" s="79" t="s">
        <v>27</v>
      </c>
      <c r="E40" s="39" t="s">
        <v>28</v>
      </c>
      <c r="F40" s="39"/>
      <c r="G40" s="94" t="s">
        <v>29</v>
      </c>
      <c r="H40" s="95" t="s">
        <v>48</v>
      </c>
      <c r="I40" s="95"/>
      <c r="J40" s="96" t="s">
        <v>49</v>
      </c>
    </row>
    <row r="41" customFormat="false" ht="45" hidden="false" customHeight="true" outlineLevel="0" collapsed="false">
      <c r="A41" s="71"/>
      <c r="B41" s="66"/>
      <c r="C41" s="93"/>
      <c r="D41" s="79" t="s">
        <v>27</v>
      </c>
      <c r="E41" s="39" t="s">
        <v>28</v>
      </c>
      <c r="F41" s="39"/>
      <c r="G41" s="94" t="s">
        <v>29</v>
      </c>
      <c r="H41" s="95" t="s">
        <v>59</v>
      </c>
      <c r="I41" s="95"/>
      <c r="J41" s="96" t="s">
        <v>60</v>
      </c>
    </row>
    <row r="42" customFormat="false" ht="18" hidden="false" customHeight="true" outlineLevel="0" collapsed="false">
      <c r="A42" s="71"/>
      <c r="B42" s="97" t="s">
        <v>61</v>
      </c>
      <c r="C42" s="93"/>
      <c r="D42" s="79" t="s">
        <v>27</v>
      </c>
      <c r="E42" s="98" t="s">
        <v>36</v>
      </c>
      <c r="F42" s="99"/>
      <c r="G42" s="80" t="s">
        <v>29</v>
      </c>
      <c r="H42" s="95" t="s">
        <v>48</v>
      </c>
      <c r="I42" s="95"/>
      <c r="J42" s="96" t="s">
        <v>49</v>
      </c>
    </row>
    <row r="43" customFormat="false" ht="45" hidden="false" customHeight="true" outlineLevel="0" collapsed="false">
      <c r="A43" s="71"/>
      <c r="B43" s="97"/>
      <c r="C43" s="93"/>
      <c r="D43" s="83" t="s">
        <v>27</v>
      </c>
      <c r="E43" s="100" t="s">
        <v>36</v>
      </c>
      <c r="F43" s="99"/>
      <c r="G43" s="80" t="s">
        <v>29</v>
      </c>
      <c r="H43" s="101" t="s">
        <v>62</v>
      </c>
      <c r="I43" s="101"/>
      <c r="J43" s="96" t="s">
        <v>63</v>
      </c>
    </row>
    <row r="44" customFormat="false" ht="18" hidden="false" customHeight="true" outlineLevel="0" collapsed="false">
      <c r="A44" s="71"/>
      <c r="B44" s="102" t="s">
        <v>64</v>
      </c>
      <c r="C44" s="93"/>
      <c r="D44" s="79" t="s">
        <v>27</v>
      </c>
      <c r="E44" s="39" t="s">
        <v>28</v>
      </c>
      <c r="F44" s="39"/>
      <c r="G44" s="103" t="s">
        <v>29</v>
      </c>
      <c r="H44" s="104" t="s">
        <v>48</v>
      </c>
      <c r="I44" s="104"/>
      <c r="J44" s="105" t="s">
        <v>49</v>
      </c>
    </row>
    <row r="45" customFormat="false" ht="45" hidden="false" customHeight="true" outlineLevel="0" collapsed="false">
      <c r="A45" s="71"/>
      <c r="B45" s="102"/>
      <c r="C45" s="93"/>
      <c r="D45" s="79" t="s">
        <v>27</v>
      </c>
      <c r="E45" s="39" t="s">
        <v>28</v>
      </c>
      <c r="F45" s="39"/>
      <c r="G45" s="106" t="s">
        <v>29</v>
      </c>
      <c r="H45" s="104" t="s">
        <v>65</v>
      </c>
      <c r="I45" s="104"/>
      <c r="J45" s="105" t="s">
        <v>66</v>
      </c>
    </row>
    <row r="46" customFormat="false" ht="18.75" hidden="false" customHeight="true" outlineLevel="0" collapsed="false">
      <c r="A46" s="71"/>
      <c r="B46" s="102" t="s">
        <v>67</v>
      </c>
      <c r="C46" s="93"/>
      <c r="D46" s="107" t="s">
        <v>27</v>
      </c>
      <c r="E46" s="108" t="s">
        <v>28</v>
      </c>
      <c r="F46" s="108"/>
      <c r="G46" s="103" t="s">
        <v>29</v>
      </c>
      <c r="H46" s="104" t="s">
        <v>48</v>
      </c>
      <c r="I46" s="104"/>
      <c r="J46" s="105" t="s">
        <v>49</v>
      </c>
    </row>
    <row r="47" customFormat="false" ht="51" hidden="false" customHeight="true" outlineLevel="0" collapsed="false">
      <c r="A47" s="71"/>
      <c r="B47" s="102"/>
      <c r="C47" s="93"/>
      <c r="D47" s="79" t="s">
        <v>27</v>
      </c>
      <c r="E47" s="39" t="s">
        <v>28</v>
      </c>
      <c r="F47" s="39"/>
      <c r="G47" s="103" t="s">
        <v>29</v>
      </c>
      <c r="H47" s="104" t="s">
        <v>68</v>
      </c>
      <c r="I47" s="104"/>
      <c r="J47" s="105" t="s">
        <v>69</v>
      </c>
    </row>
    <row r="48" customFormat="false" ht="24.65" hidden="false" customHeight="true" outlineLevel="0" collapsed="false">
      <c r="A48" s="71"/>
      <c r="B48" s="102"/>
      <c r="C48" s="93"/>
      <c r="D48" s="79" t="s">
        <v>27</v>
      </c>
      <c r="E48" s="39" t="s">
        <v>28</v>
      </c>
      <c r="F48" s="39"/>
      <c r="G48" s="106" t="s">
        <v>29</v>
      </c>
      <c r="H48" s="104" t="s">
        <v>70</v>
      </c>
      <c r="I48" s="104"/>
      <c r="J48" s="105" t="s">
        <v>71</v>
      </c>
    </row>
    <row r="49" customFormat="false" ht="26.25" hidden="false" customHeight="true" outlineLevel="0" collapsed="false">
      <c r="A49" s="71"/>
      <c r="B49" s="109" t="s">
        <v>72</v>
      </c>
      <c r="C49" s="93"/>
      <c r="D49" s="79" t="s">
        <v>27</v>
      </c>
      <c r="E49" s="98" t="s">
        <v>36</v>
      </c>
      <c r="F49" s="110"/>
      <c r="G49" s="111" t="s">
        <v>29</v>
      </c>
      <c r="H49" s="112" t="s">
        <v>73</v>
      </c>
      <c r="I49" s="112"/>
      <c r="J49" s="113"/>
    </row>
    <row r="50" customFormat="false" ht="31.5" hidden="false" customHeight="true" outlineLevel="0" collapsed="false">
      <c r="A50" s="71"/>
      <c r="B50" s="109"/>
      <c r="C50" s="114" t="s">
        <v>27</v>
      </c>
      <c r="D50" s="79" t="s">
        <v>27</v>
      </c>
      <c r="E50" s="98" t="s">
        <v>36</v>
      </c>
      <c r="F50" s="110"/>
      <c r="G50" s="111" t="s">
        <v>29</v>
      </c>
      <c r="H50" s="115" t="s">
        <v>45</v>
      </c>
      <c r="I50" s="115"/>
      <c r="J50" s="113" t="s">
        <v>74</v>
      </c>
    </row>
    <row r="51" customFormat="false" ht="24.75" hidden="false" customHeight="true" outlineLevel="0" collapsed="false">
      <c r="A51" s="71"/>
      <c r="B51" s="109"/>
      <c r="C51" s="79" t="s">
        <v>27</v>
      </c>
      <c r="D51" s="79" t="s">
        <v>27</v>
      </c>
      <c r="E51" s="98" t="s">
        <v>36</v>
      </c>
      <c r="F51" s="110"/>
      <c r="G51" s="111" t="s">
        <v>29</v>
      </c>
      <c r="H51" s="116" t="s">
        <v>75</v>
      </c>
      <c r="I51" s="116"/>
      <c r="J51" s="113"/>
    </row>
    <row r="52" customFormat="false" ht="18" hidden="false" customHeight="true" outlineLevel="0" collapsed="false">
      <c r="A52" s="71"/>
      <c r="B52" s="117" t="s">
        <v>76</v>
      </c>
      <c r="C52" s="79" t="s">
        <v>27</v>
      </c>
      <c r="D52" s="118" t="s">
        <v>27</v>
      </c>
      <c r="E52" s="45" t="s">
        <v>28</v>
      </c>
      <c r="F52" s="45"/>
      <c r="G52" s="94" t="s">
        <v>29</v>
      </c>
      <c r="H52" s="119" t="s">
        <v>77</v>
      </c>
      <c r="I52" s="119"/>
      <c r="J52" s="82"/>
    </row>
    <row r="53" customFormat="false" ht="30.75" hidden="false" customHeight="true" outlineLevel="0" collapsed="false">
      <c r="A53" s="71"/>
      <c r="B53" s="117"/>
      <c r="C53" s="93"/>
      <c r="D53" s="73" t="s">
        <v>27</v>
      </c>
      <c r="E53" s="39" t="s">
        <v>28</v>
      </c>
      <c r="F53" s="39"/>
      <c r="G53" s="80" t="s">
        <v>29</v>
      </c>
      <c r="H53" s="84" t="s">
        <v>45</v>
      </c>
      <c r="I53" s="84"/>
      <c r="J53" s="96" t="s">
        <v>74</v>
      </c>
    </row>
    <row r="54" customFormat="false" ht="18" hidden="false" customHeight="true" outlineLevel="0" collapsed="false">
      <c r="A54" s="71"/>
      <c r="B54" s="120" t="s">
        <v>57</v>
      </c>
      <c r="C54" s="79" t="s">
        <v>27</v>
      </c>
      <c r="D54" s="79" t="s">
        <v>27</v>
      </c>
      <c r="E54" s="45" t="s">
        <v>28</v>
      </c>
      <c r="F54" s="45"/>
      <c r="G54" s="121"/>
      <c r="H54" s="121"/>
      <c r="I54" s="121"/>
      <c r="J54" s="76"/>
    </row>
    <row r="55" customFormat="false" ht="30" hidden="false" customHeight="true" outlineLevel="0" collapsed="false">
      <c r="A55" s="71"/>
      <c r="B55" s="120" t="s">
        <v>78</v>
      </c>
      <c r="C55" s="79" t="s">
        <v>27</v>
      </c>
      <c r="D55" s="79" t="s">
        <v>27</v>
      </c>
      <c r="E55" s="45" t="s">
        <v>28</v>
      </c>
      <c r="F55" s="45"/>
      <c r="G55" s="122" t="s">
        <v>29</v>
      </c>
      <c r="H55" s="123" t="s">
        <v>79</v>
      </c>
      <c r="I55" s="123"/>
      <c r="J55" s="76"/>
    </row>
    <row r="56" customFormat="false" ht="24" hidden="false" customHeight="true" outlineLevel="0" collapsed="false">
      <c r="A56" s="71"/>
      <c r="B56" s="78" t="s">
        <v>80</v>
      </c>
      <c r="C56" s="79" t="s">
        <v>27</v>
      </c>
      <c r="D56" s="79" t="s">
        <v>27</v>
      </c>
      <c r="E56" s="39" t="s">
        <v>28</v>
      </c>
      <c r="F56" s="39"/>
      <c r="G56" s="80" t="s">
        <v>29</v>
      </c>
      <c r="H56" s="81" t="s">
        <v>81</v>
      </c>
      <c r="I56" s="81"/>
      <c r="J56" s="82"/>
    </row>
    <row r="57" customFormat="false" ht="21.75" hidden="false" customHeight="true" outlineLevel="0" collapsed="false">
      <c r="A57" s="71"/>
      <c r="B57" s="124" t="s">
        <v>82</v>
      </c>
      <c r="C57" s="79" t="s">
        <v>27</v>
      </c>
      <c r="D57" s="79" t="s">
        <v>27</v>
      </c>
      <c r="E57" s="125" t="s">
        <v>27</v>
      </c>
      <c r="F57" s="99"/>
      <c r="G57" s="94" t="s">
        <v>29</v>
      </c>
      <c r="H57" s="116" t="s">
        <v>83</v>
      </c>
      <c r="I57" s="116"/>
      <c r="J57" s="126" t="s">
        <v>84</v>
      </c>
    </row>
    <row r="58" customFormat="false" ht="34.5" hidden="false" customHeight="true" outlineLevel="0" collapsed="false">
      <c r="A58" s="71"/>
      <c r="B58" s="124"/>
      <c r="C58" s="93"/>
      <c r="D58" s="79" t="s">
        <v>27</v>
      </c>
      <c r="E58" s="98" t="s">
        <v>36</v>
      </c>
      <c r="F58" s="110"/>
      <c r="G58" s="80" t="s">
        <v>29</v>
      </c>
      <c r="H58" s="84" t="s">
        <v>45</v>
      </c>
      <c r="I58" s="84"/>
      <c r="J58" s="96" t="s">
        <v>74</v>
      </c>
    </row>
    <row r="59" customFormat="false" ht="24.75" hidden="false" customHeight="true" outlineLevel="0" collapsed="false">
      <c r="A59" s="71"/>
      <c r="B59" s="124"/>
      <c r="C59" s="79" t="s">
        <v>27</v>
      </c>
      <c r="D59" s="79" t="s">
        <v>27</v>
      </c>
      <c r="E59" s="98" t="s">
        <v>36</v>
      </c>
      <c r="F59" s="110"/>
      <c r="G59" s="94" t="s">
        <v>29</v>
      </c>
      <c r="H59" s="116" t="s">
        <v>75</v>
      </c>
      <c r="I59" s="116"/>
      <c r="J59" s="113"/>
    </row>
    <row r="60" customFormat="false" ht="18" hidden="false" customHeight="true" outlineLevel="0" collapsed="false">
      <c r="A60" s="71"/>
      <c r="B60" s="78" t="s">
        <v>85</v>
      </c>
      <c r="C60" s="79" t="s">
        <v>27</v>
      </c>
      <c r="D60" s="79" t="s">
        <v>27</v>
      </c>
      <c r="E60" s="39" t="s">
        <v>28</v>
      </c>
      <c r="F60" s="39"/>
      <c r="G60" s="80" t="s">
        <v>29</v>
      </c>
      <c r="H60" s="123" t="s">
        <v>86</v>
      </c>
      <c r="I60" s="123"/>
      <c r="J60" s="82"/>
    </row>
    <row r="61" customFormat="false" ht="24" hidden="false" customHeight="true" outlineLevel="0" collapsed="false">
      <c r="A61" s="71"/>
      <c r="B61" s="127" t="s">
        <v>87</v>
      </c>
      <c r="C61" s="118" t="s">
        <v>27</v>
      </c>
      <c r="D61" s="114" t="s">
        <v>27</v>
      </c>
      <c r="E61" s="39" t="s">
        <v>28</v>
      </c>
      <c r="F61" s="39"/>
      <c r="G61" s="80" t="s">
        <v>29</v>
      </c>
      <c r="H61" s="68" t="s">
        <v>88</v>
      </c>
      <c r="I61" s="68"/>
      <c r="J61" s="82" t="s">
        <v>89</v>
      </c>
    </row>
    <row r="62" customFormat="false" ht="24" hidden="false" customHeight="true" outlineLevel="0" collapsed="false">
      <c r="A62" s="71"/>
      <c r="B62" s="127"/>
      <c r="C62" s="79" t="s">
        <v>27</v>
      </c>
      <c r="D62" s="128" t="s">
        <v>27</v>
      </c>
      <c r="E62" s="39" t="s">
        <v>28</v>
      </c>
      <c r="F62" s="39"/>
      <c r="G62" s="94" t="s">
        <v>29</v>
      </c>
      <c r="H62" s="75" t="s">
        <v>90</v>
      </c>
      <c r="I62" s="75"/>
      <c r="J62" s="82"/>
    </row>
    <row r="63" customFormat="false" ht="24" hidden="false" customHeight="true" outlineLevel="0" collapsed="false">
      <c r="A63" s="71"/>
      <c r="B63" s="127"/>
      <c r="C63" s="79" t="s">
        <v>27</v>
      </c>
      <c r="D63" s="128" t="s">
        <v>27</v>
      </c>
      <c r="E63" s="39" t="s">
        <v>28</v>
      </c>
      <c r="F63" s="39"/>
      <c r="G63" s="80" t="s">
        <v>29</v>
      </c>
      <c r="H63" s="75" t="s">
        <v>91</v>
      </c>
      <c r="I63" s="75"/>
      <c r="J63" s="82"/>
    </row>
    <row r="64" customFormat="false" ht="24" hidden="false" customHeight="true" outlineLevel="0" collapsed="false">
      <c r="A64" s="71"/>
      <c r="B64" s="127"/>
      <c r="C64" s="79" t="s">
        <v>27</v>
      </c>
      <c r="D64" s="128" t="s">
        <v>27</v>
      </c>
      <c r="E64" s="39" t="s">
        <v>28</v>
      </c>
      <c r="F64" s="39"/>
      <c r="G64" s="80" t="s">
        <v>29</v>
      </c>
      <c r="H64" s="68" t="s">
        <v>92</v>
      </c>
      <c r="I64" s="68"/>
      <c r="J64" s="82"/>
    </row>
    <row r="65" customFormat="false" ht="37.5" hidden="false" customHeight="true" outlineLevel="0" collapsed="false">
      <c r="A65" s="71"/>
      <c r="B65" s="127"/>
      <c r="C65" s="79" t="s">
        <v>27</v>
      </c>
      <c r="D65" s="128" t="s">
        <v>27</v>
      </c>
      <c r="E65" s="39" t="s">
        <v>28</v>
      </c>
      <c r="F65" s="39"/>
      <c r="G65" s="80" t="s">
        <v>29</v>
      </c>
      <c r="H65" s="75" t="s">
        <v>93</v>
      </c>
      <c r="I65" s="75"/>
      <c r="J65" s="82"/>
    </row>
    <row r="66" customFormat="false" ht="30" hidden="false" customHeight="true" outlineLevel="0" collapsed="false">
      <c r="A66" s="71"/>
      <c r="B66" s="127"/>
      <c r="C66" s="79" t="s">
        <v>27</v>
      </c>
      <c r="D66" s="128" t="s">
        <v>27</v>
      </c>
      <c r="E66" s="39" t="s">
        <v>28</v>
      </c>
      <c r="F66" s="39"/>
      <c r="G66" s="80" t="s">
        <v>29</v>
      </c>
      <c r="H66" s="75" t="s">
        <v>94</v>
      </c>
      <c r="I66" s="75"/>
      <c r="J66" s="82"/>
    </row>
    <row r="67" customFormat="false" ht="24" hidden="false" customHeight="true" outlineLevel="0" collapsed="false">
      <c r="A67" s="71"/>
      <c r="B67" s="129" t="s">
        <v>95</v>
      </c>
      <c r="C67" s="118" t="s">
        <v>27</v>
      </c>
      <c r="D67" s="128" t="s">
        <v>27</v>
      </c>
      <c r="E67" s="39" t="s">
        <v>28</v>
      </c>
      <c r="F67" s="39"/>
      <c r="G67" s="80" t="s">
        <v>29</v>
      </c>
      <c r="H67" s="68" t="s">
        <v>96</v>
      </c>
      <c r="I67" s="68"/>
      <c r="J67" s="82" t="s">
        <v>97</v>
      </c>
    </row>
    <row r="68" customFormat="false" ht="24" hidden="false" customHeight="true" outlineLevel="0" collapsed="false">
      <c r="A68" s="71"/>
      <c r="B68" s="129"/>
      <c r="C68" s="118" t="s">
        <v>27</v>
      </c>
      <c r="D68" s="128" t="s">
        <v>27</v>
      </c>
      <c r="E68" s="39" t="s">
        <v>28</v>
      </c>
      <c r="F68" s="39"/>
      <c r="G68" s="80" t="s">
        <v>29</v>
      </c>
      <c r="H68" s="68" t="s">
        <v>92</v>
      </c>
      <c r="I68" s="68"/>
      <c r="J68" s="82"/>
    </row>
    <row r="69" customFormat="false" ht="36.75" hidden="false" customHeight="true" outlineLevel="0" collapsed="false">
      <c r="A69" s="71"/>
      <c r="B69" s="129"/>
      <c r="C69" s="79" t="s">
        <v>27</v>
      </c>
      <c r="D69" s="128" t="s">
        <v>27</v>
      </c>
      <c r="E69" s="39" t="s">
        <v>28</v>
      </c>
      <c r="F69" s="39"/>
      <c r="G69" s="80" t="s">
        <v>29</v>
      </c>
      <c r="H69" s="75" t="s">
        <v>93</v>
      </c>
      <c r="I69" s="75"/>
      <c r="J69" s="82"/>
    </row>
    <row r="70" customFormat="false" ht="24" hidden="false" customHeight="true" outlineLevel="0" collapsed="false">
      <c r="A70" s="71"/>
      <c r="B70" s="129"/>
      <c r="C70" s="79" t="s">
        <v>27</v>
      </c>
      <c r="D70" s="128" t="s">
        <v>27</v>
      </c>
      <c r="E70" s="39" t="s">
        <v>28</v>
      </c>
      <c r="F70" s="39"/>
      <c r="G70" s="80" t="s">
        <v>29</v>
      </c>
      <c r="H70" s="75" t="s">
        <v>98</v>
      </c>
      <c r="I70" s="75"/>
      <c r="J70" s="82"/>
    </row>
    <row r="71" customFormat="false" ht="18" hidden="false" customHeight="true" outlineLevel="0" collapsed="false">
      <c r="A71" s="130"/>
      <c r="B71" s="129"/>
      <c r="C71" s="79" t="s">
        <v>27</v>
      </c>
      <c r="D71" s="128" t="s">
        <v>27</v>
      </c>
      <c r="E71" s="39" t="s">
        <v>28</v>
      </c>
      <c r="F71" s="39"/>
      <c r="G71" s="94" t="s">
        <v>29</v>
      </c>
      <c r="H71" s="75" t="s">
        <v>99</v>
      </c>
      <c r="I71" s="75"/>
      <c r="J71" s="82"/>
    </row>
    <row r="72" customFormat="false" ht="30.75" hidden="false" customHeight="true" outlineLevel="0" collapsed="false">
      <c r="A72" s="71"/>
      <c r="B72" s="131" t="s">
        <v>100</v>
      </c>
      <c r="C72" s="118" t="s">
        <v>27</v>
      </c>
      <c r="D72" s="118" t="s">
        <v>27</v>
      </c>
      <c r="E72" s="132" t="s">
        <v>36</v>
      </c>
      <c r="F72" s="133"/>
      <c r="G72" s="18"/>
      <c r="H72" s="134"/>
      <c r="I72" s="135"/>
      <c r="J72" s="82"/>
    </row>
    <row r="73" customFormat="false" ht="29.25" hidden="false" customHeight="true" outlineLevel="0" collapsed="false">
      <c r="A73" s="71"/>
      <c r="B73" s="129" t="s">
        <v>101</v>
      </c>
      <c r="C73" s="79" t="s">
        <v>27</v>
      </c>
      <c r="D73" s="79" t="s">
        <v>27</v>
      </c>
      <c r="E73" s="98" t="s">
        <v>36</v>
      </c>
      <c r="F73" s="99"/>
      <c r="G73" s="136" t="s">
        <v>29</v>
      </c>
      <c r="H73" s="137" t="s">
        <v>102</v>
      </c>
      <c r="I73" s="137"/>
      <c r="J73" s="138"/>
    </row>
    <row r="74" customFormat="false" ht="27" hidden="false" customHeight="true" outlineLevel="0" collapsed="false">
      <c r="A74" s="71"/>
      <c r="B74" s="129"/>
      <c r="C74" s="93"/>
      <c r="D74" s="79" t="s">
        <v>27</v>
      </c>
      <c r="E74" s="98" t="s">
        <v>36</v>
      </c>
      <c r="F74" s="99"/>
      <c r="G74" s="139" t="s">
        <v>29</v>
      </c>
      <c r="H74" s="68" t="s">
        <v>45</v>
      </c>
      <c r="I74" s="68"/>
      <c r="J74" s="140" t="s">
        <v>74</v>
      </c>
    </row>
    <row r="75" customFormat="false" ht="36.75" hidden="false" customHeight="true" outlineLevel="0" collapsed="false">
      <c r="A75" s="71"/>
      <c r="B75" s="129"/>
      <c r="C75" s="79" t="s">
        <v>27</v>
      </c>
      <c r="D75" s="79" t="s">
        <v>27</v>
      </c>
      <c r="E75" s="98" t="s">
        <v>36</v>
      </c>
      <c r="F75" s="99"/>
      <c r="G75" s="141" t="s">
        <v>29</v>
      </c>
      <c r="H75" s="142" t="s">
        <v>103</v>
      </c>
      <c r="I75" s="142"/>
      <c r="J75" s="143" t="s">
        <v>104</v>
      </c>
    </row>
    <row r="76" customFormat="false" ht="18" hidden="false" customHeight="true" outlineLevel="0" collapsed="false">
      <c r="A76" s="71"/>
      <c r="B76" s="97" t="s">
        <v>105</v>
      </c>
      <c r="C76" s="79" t="s">
        <v>27</v>
      </c>
      <c r="D76" s="79" t="s">
        <v>27</v>
      </c>
      <c r="E76" s="39" t="s">
        <v>28</v>
      </c>
      <c r="F76" s="39"/>
      <c r="G76" s="80" t="s">
        <v>29</v>
      </c>
      <c r="H76" s="104" t="s">
        <v>106</v>
      </c>
      <c r="I76" s="104"/>
      <c r="J76" s="82"/>
    </row>
    <row r="77" customFormat="false" ht="18" hidden="false" customHeight="true" outlineLevel="0" collapsed="false">
      <c r="A77" s="71"/>
      <c r="B77" s="97"/>
      <c r="C77" s="79" t="s">
        <v>27</v>
      </c>
      <c r="D77" s="79" t="s">
        <v>27</v>
      </c>
      <c r="E77" s="39" t="s">
        <v>28</v>
      </c>
      <c r="F77" s="39"/>
      <c r="G77" s="94" t="s">
        <v>29</v>
      </c>
      <c r="H77" s="95" t="s">
        <v>107</v>
      </c>
      <c r="I77" s="95"/>
      <c r="J77" s="96"/>
    </row>
    <row r="78" customFormat="false" ht="18" hidden="false" customHeight="true" outlineLevel="0" collapsed="false">
      <c r="A78" s="71"/>
      <c r="B78" s="97"/>
      <c r="C78" s="79" t="s">
        <v>27</v>
      </c>
      <c r="D78" s="79" t="s">
        <v>27</v>
      </c>
      <c r="E78" s="39" t="s">
        <v>28</v>
      </c>
      <c r="F78" s="39"/>
      <c r="G78" s="94" t="s">
        <v>29</v>
      </c>
      <c r="H78" s="95" t="s">
        <v>108</v>
      </c>
      <c r="I78" s="95"/>
      <c r="J78" s="96" t="s">
        <v>109</v>
      </c>
    </row>
    <row r="79" s="144" customFormat="true" ht="18" hidden="false" customHeight="true" outlineLevel="0" collapsed="false">
      <c r="A79" s="71"/>
      <c r="B79" s="97"/>
      <c r="C79" s="79" t="s">
        <v>27</v>
      </c>
      <c r="D79" s="79" t="s">
        <v>27</v>
      </c>
      <c r="E79" s="39" t="s">
        <v>28</v>
      </c>
      <c r="F79" s="39"/>
      <c r="G79" s="94" t="s">
        <v>29</v>
      </c>
      <c r="H79" s="95" t="s">
        <v>110</v>
      </c>
      <c r="I79" s="95"/>
      <c r="J79" s="96"/>
    </row>
    <row r="80" s="144" customFormat="true" ht="42.75" hidden="false" customHeight="true" outlineLevel="0" collapsed="false">
      <c r="A80" s="71"/>
      <c r="B80" s="97"/>
      <c r="C80" s="79" t="s">
        <v>27</v>
      </c>
      <c r="D80" s="79" t="s">
        <v>27</v>
      </c>
      <c r="E80" s="39" t="s">
        <v>28</v>
      </c>
      <c r="F80" s="39"/>
      <c r="G80" s="145" t="s">
        <v>29</v>
      </c>
      <c r="H80" s="104" t="s">
        <v>111</v>
      </c>
      <c r="I80" s="104"/>
      <c r="J80" s="105" t="s">
        <v>112</v>
      </c>
    </row>
    <row r="81" s="144" customFormat="true" ht="30.75" hidden="false" customHeight="true" outlineLevel="0" collapsed="false">
      <c r="A81" s="71"/>
      <c r="B81" s="97"/>
      <c r="C81" s="79" t="s">
        <v>27</v>
      </c>
      <c r="D81" s="79" t="s">
        <v>27</v>
      </c>
      <c r="E81" s="39" t="s">
        <v>28</v>
      </c>
      <c r="F81" s="39"/>
      <c r="G81" s="145" t="s">
        <v>29</v>
      </c>
      <c r="H81" s="104" t="s">
        <v>113</v>
      </c>
      <c r="I81" s="104"/>
      <c r="J81" s="105" t="s">
        <v>109</v>
      </c>
    </row>
    <row r="82" s="144" customFormat="true" ht="21" hidden="false" customHeight="true" outlineLevel="0" collapsed="false">
      <c r="A82" s="71"/>
      <c r="B82" s="146" t="s">
        <v>114</v>
      </c>
      <c r="C82" s="147" t="s">
        <v>27</v>
      </c>
      <c r="D82" s="147" t="s">
        <v>27</v>
      </c>
      <c r="E82" s="148" t="s">
        <v>36</v>
      </c>
      <c r="F82" s="149"/>
      <c r="G82" s="103" t="s">
        <v>29</v>
      </c>
      <c r="H82" s="150" t="s">
        <v>115</v>
      </c>
      <c r="I82" s="150"/>
      <c r="J82" s="105"/>
    </row>
    <row r="83" s="144" customFormat="true" ht="33" hidden="false" customHeight="true" outlineLevel="0" collapsed="false">
      <c r="A83" s="71"/>
      <c r="B83" s="146"/>
      <c r="C83" s="147" t="s">
        <v>27</v>
      </c>
      <c r="D83" s="147" t="s">
        <v>27</v>
      </c>
      <c r="E83" s="148" t="s">
        <v>36</v>
      </c>
      <c r="F83" s="149"/>
      <c r="G83" s="103" t="s">
        <v>29</v>
      </c>
      <c r="H83" s="150" t="s">
        <v>116</v>
      </c>
      <c r="I83" s="150"/>
      <c r="J83" s="105" t="s">
        <v>117</v>
      </c>
    </row>
    <row r="84" s="144" customFormat="true" ht="18.75" hidden="false" customHeight="true" outlineLevel="0" collapsed="false">
      <c r="A84" s="71"/>
      <c r="B84" s="146"/>
      <c r="C84" s="147" t="s">
        <v>27</v>
      </c>
      <c r="D84" s="147" t="s">
        <v>27</v>
      </c>
      <c r="E84" s="148" t="s">
        <v>36</v>
      </c>
      <c r="F84" s="149"/>
      <c r="G84" s="103" t="s">
        <v>29</v>
      </c>
      <c r="H84" s="151" t="s">
        <v>118</v>
      </c>
      <c r="I84" s="151"/>
      <c r="J84" s="105" t="s">
        <v>119</v>
      </c>
    </row>
    <row r="85" s="144" customFormat="true" ht="18.75" hidden="false" customHeight="true" outlineLevel="0" collapsed="false">
      <c r="A85" s="71"/>
      <c r="B85" s="146"/>
      <c r="C85" s="147" t="s">
        <v>27</v>
      </c>
      <c r="D85" s="147" t="s">
        <v>27</v>
      </c>
      <c r="E85" s="148" t="s">
        <v>36</v>
      </c>
      <c r="F85" s="149"/>
      <c r="G85" s="103" t="s">
        <v>29</v>
      </c>
      <c r="H85" s="151" t="s">
        <v>120</v>
      </c>
      <c r="I85" s="151"/>
      <c r="J85" s="105" t="s">
        <v>121</v>
      </c>
    </row>
    <row r="86" s="144" customFormat="true" ht="18.75" hidden="false" customHeight="true" outlineLevel="0" collapsed="false">
      <c r="A86" s="71"/>
      <c r="B86" s="146"/>
      <c r="C86" s="147" t="s">
        <v>27</v>
      </c>
      <c r="D86" s="147" t="s">
        <v>27</v>
      </c>
      <c r="E86" s="148" t="s">
        <v>36</v>
      </c>
      <c r="F86" s="149"/>
      <c r="G86" s="103" t="s">
        <v>29</v>
      </c>
      <c r="H86" s="151" t="s">
        <v>122</v>
      </c>
      <c r="I86" s="151"/>
      <c r="J86" s="105"/>
    </row>
    <row r="87" s="144" customFormat="true" ht="28.5" hidden="false" customHeight="true" outlineLevel="0" collapsed="false">
      <c r="A87" s="71"/>
      <c r="B87" s="97" t="s">
        <v>123</v>
      </c>
      <c r="C87" s="79" t="s">
        <v>27</v>
      </c>
      <c r="D87" s="79" t="s">
        <v>27</v>
      </c>
      <c r="E87" s="98" t="s">
        <v>36</v>
      </c>
      <c r="F87" s="99"/>
      <c r="G87" s="152" t="s">
        <v>29</v>
      </c>
      <c r="H87" s="153" t="s">
        <v>124</v>
      </c>
      <c r="I87" s="153"/>
      <c r="J87" s="143"/>
    </row>
    <row r="88" s="144" customFormat="true" ht="28.5" hidden="false" customHeight="true" outlineLevel="0" collapsed="false">
      <c r="A88" s="71"/>
      <c r="B88" s="97"/>
      <c r="C88" s="93"/>
      <c r="D88" s="79" t="s">
        <v>27</v>
      </c>
      <c r="E88" s="98" t="s">
        <v>36</v>
      </c>
      <c r="F88" s="99"/>
      <c r="G88" s="154" t="s">
        <v>29</v>
      </c>
      <c r="H88" s="68" t="s">
        <v>45</v>
      </c>
      <c r="I88" s="68"/>
      <c r="J88" s="140" t="s">
        <v>74</v>
      </c>
    </row>
    <row r="89" s="144" customFormat="true" ht="28.5" hidden="false" customHeight="true" outlineLevel="0" collapsed="false">
      <c r="A89" s="71"/>
      <c r="B89" s="97"/>
      <c r="C89" s="79" t="s">
        <v>27</v>
      </c>
      <c r="D89" s="79" t="s">
        <v>27</v>
      </c>
      <c r="E89" s="98" t="s">
        <v>36</v>
      </c>
      <c r="F89" s="99"/>
      <c r="G89" s="141" t="s">
        <v>29</v>
      </c>
      <c r="H89" s="137" t="s">
        <v>103</v>
      </c>
      <c r="I89" s="137"/>
      <c r="J89" s="143" t="s">
        <v>125</v>
      </c>
    </row>
    <row r="90" customFormat="false" ht="24.75" hidden="false" customHeight="true" outlineLevel="0" collapsed="false">
      <c r="A90" s="71"/>
      <c r="B90" s="97" t="s">
        <v>126</v>
      </c>
      <c r="C90" s="79" t="s">
        <v>27</v>
      </c>
      <c r="D90" s="79" t="s">
        <v>27</v>
      </c>
      <c r="E90" s="98" t="s">
        <v>36</v>
      </c>
      <c r="F90" s="110"/>
      <c r="G90" s="94" t="s">
        <v>29</v>
      </c>
      <c r="H90" s="81" t="s">
        <v>127</v>
      </c>
      <c r="I90" s="81"/>
      <c r="J90" s="126" t="s">
        <v>84</v>
      </c>
    </row>
    <row r="91" customFormat="false" ht="24.75" hidden="false" customHeight="true" outlineLevel="0" collapsed="false">
      <c r="A91" s="71"/>
      <c r="B91" s="97" t="s">
        <v>128</v>
      </c>
      <c r="C91" s="79" t="s">
        <v>27</v>
      </c>
      <c r="D91" s="79" t="s">
        <v>27</v>
      </c>
      <c r="E91" s="98" t="s">
        <v>36</v>
      </c>
      <c r="F91" s="110"/>
      <c r="G91" s="80" t="s">
        <v>29</v>
      </c>
      <c r="H91" s="81" t="s">
        <v>129</v>
      </c>
      <c r="I91" s="81"/>
      <c r="J91" s="126" t="s">
        <v>84</v>
      </c>
    </row>
    <row r="92" customFormat="false" ht="33" hidden="false" customHeight="true" outlineLevel="0" collapsed="false">
      <c r="A92" s="71"/>
      <c r="B92" s="97" t="s">
        <v>130</v>
      </c>
      <c r="C92" s="79" t="s">
        <v>27</v>
      </c>
      <c r="D92" s="79" t="s">
        <v>27</v>
      </c>
      <c r="E92" s="98" t="s">
        <v>36</v>
      </c>
      <c r="F92" s="110"/>
      <c r="G92" s="80"/>
      <c r="H92" s="81"/>
      <c r="I92" s="81"/>
      <c r="J92" s="126" t="s">
        <v>84</v>
      </c>
    </row>
    <row r="93" customFormat="false" ht="24.75" hidden="false" customHeight="true" outlineLevel="0" collapsed="false">
      <c r="A93" s="71"/>
      <c r="B93" s="155" t="s">
        <v>131</v>
      </c>
      <c r="C93" s="79" t="s">
        <v>27</v>
      </c>
      <c r="D93" s="79" t="s">
        <v>27</v>
      </c>
      <c r="E93" s="98" t="s">
        <v>36</v>
      </c>
      <c r="F93" s="110"/>
      <c r="G93" s="94" t="s">
        <v>29</v>
      </c>
      <c r="H93" s="81" t="s">
        <v>132</v>
      </c>
      <c r="I93" s="81"/>
      <c r="J93" s="126"/>
    </row>
    <row r="94" customFormat="false" ht="24.75" hidden="false" customHeight="true" outlineLevel="0" collapsed="false">
      <c r="A94" s="71"/>
      <c r="B94" s="156" t="s">
        <v>133</v>
      </c>
      <c r="C94" s="157" t="s">
        <v>27</v>
      </c>
      <c r="D94" s="158" t="s">
        <v>27</v>
      </c>
      <c r="E94" s="98" t="s">
        <v>36</v>
      </c>
      <c r="F94" s="99"/>
      <c r="G94" s="106" t="s">
        <v>29</v>
      </c>
      <c r="H94" s="159" t="s">
        <v>134</v>
      </c>
      <c r="I94" s="159"/>
      <c r="J94" s="160"/>
    </row>
    <row r="95" customFormat="false" ht="20.25" hidden="false" customHeight="true" outlineLevel="0" collapsed="false">
      <c r="A95" s="71"/>
      <c r="B95" s="156"/>
      <c r="C95" s="157" t="s">
        <v>27</v>
      </c>
      <c r="D95" s="158" t="s">
        <v>27</v>
      </c>
      <c r="E95" s="98" t="s">
        <v>36</v>
      </c>
      <c r="F95" s="99"/>
      <c r="G95" s="106" t="s">
        <v>29</v>
      </c>
      <c r="H95" s="159" t="s">
        <v>135</v>
      </c>
      <c r="I95" s="159"/>
      <c r="J95" s="160" t="s">
        <v>136</v>
      </c>
    </row>
    <row r="96" customFormat="false" ht="20.25" hidden="false" customHeight="true" outlineLevel="0" collapsed="false">
      <c r="A96" s="71"/>
      <c r="B96" s="156"/>
      <c r="C96" s="157" t="s">
        <v>27</v>
      </c>
      <c r="D96" s="158" t="s">
        <v>27</v>
      </c>
      <c r="E96" s="98" t="s">
        <v>36</v>
      </c>
      <c r="F96" s="99"/>
      <c r="G96" s="106" t="s">
        <v>29</v>
      </c>
      <c r="H96" s="159" t="s">
        <v>137</v>
      </c>
      <c r="I96" s="159"/>
      <c r="J96" s="160" t="s">
        <v>109</v>
      </c>
    </row>
    <row r="97" customFormat="false" ht="39.75" hidden="false" customHeight="true" outlineLevel="0" collapsed="false">
      <c r="A97" s="71"/>
      <c r="B97" s="156"/>
      <c r="C97" s="161"/>
      <c r="D97" s="162"/>
      <c r="E97" s="98" t="s">
        <v>36</v>
      </c>
      <c r="F97" s="99"/>
      <c r="G97" s="106" t="s">
        <v>39</v>
      </c>
      <c r="H97" s="159" t="s">
        <v>138</v>
      </c>
      <c r="I97" s="159"/>
      <c r="J97" s="160" t="s">
        <v>139</v>
      </c>
    </row>
    <row r="98" customFormat="false" ht="21" hidden="false" customHeight="true" outlineLevel="0" collapsed="false">
      <c r="A98" s="71"/>
      <c r="B98" s="156" t="s">
        <v>140</v>
      </c>
      <c r="C98" s="93"/>
      <c r="D98" s="163" t="s">
        <v>27</v>
      </c>
      <c r="E98" s="98" t="s">
        <v>36</v>
      </c>
      <c r="F98" s="99"/>
      <c r="G98" s="106" t="s">
        <v>29</v>
      </c>
      <c r="H98" s="159" t="s">
        <v>141</v>
      </c>
      <c r="I98" s="159"/>
      <c r="J98" s="160"/>
    </row>
    <row r="99" customFormat="false" ht="39.75" hidden="false" customHeight="true" outlineLevel="0" collapsed="false">
      <c r="A99" s="71"/>
      <c r="B99" s="156"/>
      <c r="C99" s="93"/>
      <c r="D99" s="163" t="s">
        <v>27</v>
      </c>
      <c r="E99" s="98" t="s">
        <v>36</v>
      </c>
      <c r="F99" s="99"/>
      <c r="G99" s="106" t="s">
        <v>29</v>
      </c>
      <c r="H99" s="164" t="s">
        <v>142</v>
      </c>
      <c r="I99" s="164"/>
      <c r="J99" s="105" t="s">
        <v>143</v>
      </c>
    </row>
    <row r="100" customFormat="false" ht="37.5" hidden="false" customHeight="true" outlineLevel="0" collapsed="false">
      <c r="A100" s="71"/>
      <c r="B100" s="156"/>
      <c r="C100" s="93"/>
      <c r="D100" s="163" t="s">
        <v>27</v>
      </c>
      <c r="E100" s="98" t="s">
        <v>36</v>
      </c>
      <c r="F100" s="99"/>
      <c r="G100" s="106" t="s">
        <v>29</v>
      </c>
      <c r="H100" s="164" t="s">
        <v>144</v>
      </c>
      <c r="I100" s="164"/>
      <c r="J100" s="105" t="s">
        <v>145</v>
      </c>
    </row>
    <row r="101" customFormat="false" ht="39.75" hidden="false" customHeight="true" outlineLevel="0" collapsed="false">
      <c r="A101" s="71"/>
      <c r="B101" s="156"/>
      <c r="C101" s="93"/>
      <c r="D101" s="163" t="s">
        <v>27</v>
      </c>
      <c r="E101" s="98" t="s">
        <v>36</v>
      </c>
      <c r="F101" s="99"/>
      <c r="G101" s="106" t="s">
        <v>29</v>
      </c>
      <c r="H101" s="164" t="s">
        <v>146</v>
      </c>
      <c r="I101" s="164"/>
      <c r="J101" s="105" t="s">
        <v>147</v>
      </c>
    </row>
    <row r="102" customFormat="false" ht="36" hidden="false" customHeight="true" outlineLevel="0" collapsed="false">
      <c r="A102" s="71"/>
      <c r="B102" s="165" t="s">
        <v>148</v>
      </c>
      <c r="C102" s="93"/>
      <c r="D102" s="163" t="s">
        <v>27</v>
      </c>
      <c r="E102" s="39" t="s">
        <v>28</v>
      </c>
      <c r="F102" s="39"/>
      <c r="G102" s="80" t="s">
        <v>29</v>
      </c>
      <c r="H102" s="81" t="s">
        <v>149</v>
      </c>
      <c r="I102" s="81"/>
      <c r="J102" s="82"/>
    </row>
    <row r="103" customFormat="false" ht="35.25" hidden="false" customHeight="true" outlineLevel="0" collapsed="false">
      <c r="A103" s="71"/>
      <c r="B103" s="165"/>
      <c r="C103" s="93"/>
      <c r="D103" s="163" t="s">
        <v>27</v>
      </c>
      <c r="E103" s="39" t="s">
        <v>28</v>
      </c>
      <c r="F103" s="39"/>
      <c r="G103" s="80" t="s">
        <v>29</v>
      </c>
      <c r="H103" s="84" t="s">
        <v>45</v>
      </c>
      <c r="I103" s="84"/>
      <c r="J103" s="166" t="s">
        <v>150</v>
      </c>
    </row>
    <row r="104" customFormat="false" ht="36" hidden="false" customHeight="true" outlineLevel="0" collapsed="false">
      <c r="A104" s="71"/>
      <c r="B104" s="165"/>
      <c r="C104" s="93"/>
      <c r="D104" s="163" t="s">
        <v>27</v>
      </c>
      <c r="E104" s="39" t="s">
        <v>28</v>
      </c>
      <c r="F104" s="39"/>
      <c r="G104" s="80" t="s">
        <v>29</v>
      </c>
      <c r="H104" s="167" t="s">
        <v>151</v>
      </c>
      <c r="I104" s="167"/>
      <c r="J104" s="168" t="s">
        <v>152</v>
      </c>
    </row>
    <row r="105" customFormat="false" ht="24" hidden="false" customHeight="true" outlineLevel="0" collapsed="false">
      <c r="A105" s="71"/>
      <c r="B105" s="169" t="s">
        <v>153</v>
      </c>
      <c r="C105" s="79" t="s">
        <v>27</v>
      </c>
      <c r="D105" s="170" t="s">
        <v>27</v>
      </c>
      <c r="E105" s="171"/>
      <c r="F105" s="124" t="s">
        <v>36</v>
      </c>
      <c r="G105" s="172" t="s">
        <v>29</v>
      </c>
      <c r="H105" s="173" t="s">
        <v>154</v>
      </c>
      <c r="I105" s="173"/>
      <c r="J105" s="174" t="s">
        <v>155</v>
      </c>
    </row>
    <row r="106" customFormat="false" ht="18" hidden="false" customHeight="true" outlineLevel="0" collapsed="false">
      <c r="A106" s="71"/>
      <c r="B106" s="169"/>
      <c r="C106" s="79" t="s">
        <v>27</v>
      </c>
      <c r="D106" s="170" t="s">
        <v>27</v>
      </c>
      <c r="E106" s="171"/>
      <c r="F106" s="124" t="s">
        <v>36</v>
      </c>
      <c r="G106" s="172" t="s">
        <v>29</v>
      </c>
      <c r="H106" s="173" t="s">
        <v>156</v>
      </c>
      <c r="I106" s="173"/>
      <c r="J106" s="174"/>
    </row>
    <row r="107" customFormat="false" ht="18" hidden="false" customHeight="true" outlineLevel="0" collapsed="false">
      <c r="A107" s="71"/>
      <c r="B107" s="169"/>
      <c r="C107" s="79" t="s">
        <v>27</v>
      </c>
      <c r="D107" s="170" t="s">
        <v>27</v>
      </c>
      <c r="E107" s="171"/>
      <c r="F107" s="124" t="s">
        <v>36</v>
      </c>
      <c r="G107" s="172" t="s">
        <v>29</v>
      </c>
      <c r="H107" s="173" t="s">
        <v>157</v>
      </c>
      <c r="I107" s="173"/>
      <c r="J107" s="174"/>
    </row>
    <row r="108" customFormat="false" ht="18" hidden="false" customHeight="true" outlineLevel="0" collapsed="false">
      <c r="A108" s="71"/>
      <c r="B108" s="169"/>
      <c r="C108" s="118" t="s">
        <v>27</v>
      </c>
      <c r="D108" s="170" t="s">
        <v>27</v>
      </c>
      <c r="E108" s="171"/>
      <c r="F108" s="124" t="s">
        <v>36</v>
      </c>
      <c r="G108" s="175" t="s">
        <v>29</v>
      </c>
      <c r="H108" s="84" t="s">
        <v>158</v>
      </c>
      <c r="I108" s="84"/>
      <c r="J108" s="176" t="s">
        <v>49</v>
      </c>
    </row>
    <row r="109" customFormat="false" ht="18" hidden="false" customHeight="true" outlineLevel="0" collapsed="false">
      <c r="A109" s="71"/>
      <c r="B109" s="177" t="s">
        <v>159</v>
      </c>
      <c r="C109" s="118" t="s">
        <v>27</v>
      </c>
      <c r="D109" s="170" t="s">
        <v>27</v>
      </c>
      <c r="E109" s="178"/>
      <c r="F109" s="124" t="s">
        <v>36</v>
      </c>
      <c r="G109" s="179" t="s">
        <v>29</v>
      </c>
      <c r="H109" s="180" t="s">
        <v>160</v>
      </c>
      <c r="I109" s="180"/>
      <c r="J109" s="181"/>
    </row>
    <row r="110" customFormat="false" ht="28.5" hidden="false" customHeight="true" outlineLevel="0" collapsed="false">
      <c r="A110" s="71"/>
      <c r="B110" s="177"/>
      <c r="C110" s="118" t="s">
        <v>27</v>
      </c>
      <c r="D110" s="170" t="s">
        <v>27</v>
      </c>
      <c r="E110" s="178"/>
      <c r="F110" s="124" t="s">
        <v>36</v>
      </c>
      <c r="G110" s="182" t="s">
        <v>29</v>
      </c>
      <c r="H110" s="150" t="s">
        <v>161</v>
      </c>
      <c r="I110" s="150"/>
      <c r="J110" s="181"/>
    </row>
    <row r="111" s="6" customFormat="true" ht="32.25" hidden="false" customHeight="true" outlineLevel="0" collapsed="false">
      <c r="A111" s="183"/>
      <c r="B111" s="184" t="s">
        <v>162</v>
      </c>
      <c r="C111" s="157" t="s">
        <v>27</v>
      </c>
      <c r="D111" s="158" t="s">
        <v>27</v>
      </c>
      <c r="E111" s="39" t="s">
        <v>28</v>
      </c>
      <c r="F111" s="39"/>
      <c r="G111" s="106" t="s">
        <v>29</v>
      </c>
      <c r="H111" s="159" t="s">
        <v>163</v>
      </c>
      <c r="I111" s="159"/>
      <c r="J111" s="185" t="s">
        <v>164</v>
      </c>
    </row>
    <row r="112" s="6" customFormat="true" ht="32.25" hidden="false" customHeight="true" outlineLevel="0" collapsed="false">
      <c r="A112" s="183"/>
      <c r="B112" s="184" t="s">
        <v>165</v>
      </c>
      <c r="C112" s="157" t="s">
        <v>27</v>
      </c>
      <c r="D112" s="158" t="s">
        <v>27</v>
      </c>
      <c r="E112" s="39" t="s">
        <v>28</v>
      </c>
      <c r="F112" s="39"/>
      <c r="G112" s="106" t="s">
        <v>29</v>
      </c>
      <c r="H112" s="159" t="s">
        <v>163</v>
      </c>
      <c r="I112" s="159"/>
      <c r="J112" s="185" t="s">
        <v>164</v>
      </c>
    </row>
    <row r="113" s="6" customFormat="true" ht="32.25" hidden="false" customHeight="true" outlineLevel="0" collapsed="false">
      <c r="A113" s="186"/>
      <c r="B113" s="187" t="s">
        <v>166</v>
      </c>
      <c r="C113" s="188" t="s">
        <v>27</v>
      </c>
      <c r="D113" s="189" t="s">
        <v>27</v>
      </c>
      <c r="E113" s="39" t="s">
        <v>28</v>
      </c>
      <c r="F113" s="39"/>
      <c r="G113" s="103" t="s">
        <v>29</v>
      </c>
      <c r="H113" s="104" t="s">
        <v>163</v>
      </c>
      <c r="I113" s="104"/>
      <c r="J113" s="190" t="s">
        <v>164</v>
      </c>
    </row>
  </sheetData>
  <mergeCells count="188">
    <mergeCell ref="A1:J1"/>
    <mergeCell ref="A20:B20"/>
    <mergeCell ref="E20:F20"/>
    <mergeCell ref="G20:I20"/>
    <mergeCell ref="A21:B21"/>
    <mergeCell ref="G21:I21"/>
    <mergeCell ref="A22:B28"/>
    <mergeCell ref="E22:F22"/>
    <mergeCell ref="H22:I22"/>
    <mergeCell ref="E23:F23"/>
    <mergeCell ref="H23:I23"/>
    <mergeCell ref="E24:F24"/>
    <mergeCell ref="H24:I24"/>
    <mergeCell ref="C25:C28"/>
    <mergeCell ref="D25:D28"/>
    <mergeCell ref="E25:E28"/>
    <mergeCell ref="F25:F28"/>
    <mergeCell ref="J25:J28"/>
    <mergeCell ref="E29:F29"/>
    <mergeCell ref="H29:I29"/>
    <mergeCell ref="B30:B31"/>
    <mergeCell ref="E30:F30"/>
    <mergeCell ref="H30:I30"/>
    <mergeCell ref="E31:F31"/>
    <mergeCell ref="H31:I31"/>
    <mergeCell ref="B32:B33"/>
    <mergeCell ref="C32:C33"/>
    <mergeCell ref="E32:F32"/>
    <mergeCell ref="H32:I32"/>
    <mergeCell ref="E33:F33"/>
    <mergeCell ref="H33:I33"/>
    <mergeCell ref="B34:B38"/>
    <mergeCell ref="C34:C38"/>
    <mergeCell ref="E34:F34"/>
    <mergeCell ref="H34:I34"/>
    <mergeCell ref="D35:D36"/>
    <mergeCell ref="E35:F36"/>
    <mergeCell ref="H35:I35"/>
    <mergeCell ref="J35:J36"/>
    <mergeCell ref="H36:I36"/>
    <mergeCell ref="E37:F37"/>
    <mergeCell ref="H37:I37"/>
    <mergeCell ref="E38:F38"/>
    <mergeCell ref="H38:I38"/>
    <mergeCell ref="G39:I39"/>
    <mergeCell ref="B40:B41"/>
    <mergeCell ref="C40:C41"/>
    <mergeCell ref="E40:F40"/>
    <mergeCell ref="H40:I40"/>
    <mergeCell ref="E41:F41"/>
    <mergeCell ref="H41:I41"/>
    <mergeCell ref="B42:B43"/>
    <mergeCell ref="C42:C43"/>
    <mergeCell ref="F42:F43"/>
    <mergeCell ref="H42:I42"/>
    <mergeCell ref="H43:I43"/>
    <mergeCell ref="B44:B45"/>
    <mergeCell ref="C44:C45"/>
    <mergeCell ref="E44:F44"/>
    <mergeCell ref="H44:I44"/>
    <mergeCell ref="E45:F45"/>
    <mergeCell ref="H45:I45"/>
    <mergeCell ref="B46:B48"/>
    <mergeCell ref="C46:C48"/>
    <mergeCell ref="E46:F46"/>
    <mergeCell ref="H46:I46"/>
    <mergeCell ref="E47:F47"/>
    <mergeCell ref="H47:I47"/>
    <mergeCell ref="E48:F48"/>
    <mergeCell ref="H48:I48"/>
    <mergeCell ref="B49:B51"/>
    <mergeCell ref="H49:I49"/>
    <mergeCell ref="H50:I50"/>
    <mergeCell ref="H51:I51"/>
    <mergeCell ref="B52:B53"/>
    <mergeCell ref="E52:F52"/>
    <mergeCell ref="H52:I52"/>
    <mergeCell ref="E53:F53"/>
    <mergeCell ref="H53:I53"/>
    <mergeCell ref="E54:F54"/>
    <mergeCell ref="G54:I54"/>
    <mergeCell ref="E55:F55"/>
    <mergeCell ref="H55:I55"/>
    <mergeCell ref="E56:F56"/>
    <mergeCell ref="H56:I56"/>
    <mergeCell ref="B57:B59"/>
    <mergeCell ref="H57:I57"/>
    <mergeCell ref="H58:I58"/>
    <mergeCell ref="H59:I59"/>
    <mergeCell ref="E60:F60"/>
    <mergeCell ref="H60:I60"/>
    <mergeCell ref="B61:B66"/>
    <mergeCell ref="E61:F61"/>
    <mergeCell ref="H61:I61"/>
    <mergeCell ref="J61:J66"/>
    <mergeCell ref="E62:F62"/>
    <mergeCell ref="H62:I62"/>
    <mergeCell ref="E63:F63"/>
    <mergeCell ref="H63:I63"/>
    <mergeCell ref="E64:F64"/>
    <mergeCell ref="H64:I64"/>
    <mergeCell ref="E65:F65"/>
    <mergeCell ref="H65:I65"/>
    <mergeCell ref="E66:F66"/>
    <mergeCell ref="H66:I66"/>
    <mergeCell ref="B67:B71"/>
    <mergeCell ref="E67:F67"/>
    <mergeCell ref="H67:I67"/>
    <mergeCell ref="J67:J70"/>
    <mergeCell ref="E68:F68"/>
    <mergeCell ref="H68:I68"/>
    <mergeCell ref="E69:F69"/>
    <mergeCell ref="H69:I69"/>
    <mergeCell ref="E70:F70"/>
    <mergeCell ref="H70:I70"/>
    <mergeCell ref="E71:F71"/>
    <mergeCell ref="H71:I71"/>
    <mergeCell ref="B73:B75"/>
    <mergeCell ref="F73:F75"/>
    <mergeCell ref="H73:I73"/>
    <mergeCell ref="H74:I74"/>
    <mergeCell ref="H75:I75"/>
    <mergeCell ref="B76:B81"/>
    <mergeCell ref="E76:F76"/>
    <mergeCell ref="H76:I76"/>
    <mergeCell ref="E77:F77"/>
    <mergeCell ref="H77:I77"/>
    <mergeCell ref="E78:F78"/>
    <mergeCell ref="H78:I78"/>
    <mergeCell ref="E79:F79"/>
    <mergeCell ref="H79:I79"/>
    <mergeCell ref="E80:F80"/>
    <mergeCell ref="H80:I80"/>
    <mergeCell ref="E81:F81"/>
    <mergeCell ref="H81:I81"/>
    <mergeCell ref="B82:B86"/>
    <mergeCell ref="F82:F86"/>
    <mergeCell ref="H82:I82"/>
    <mergeCell ref="H83:I83"/>
    <mergeCell ref="H84:I84"/>
    <mergeCell ref="H85:I85"/>
    <mergeCell ref="H86:I86"/>
    <mergeCell ref="B87:B89"/>
    <mergeCell ref="F87:F89"/>
    <mergeCell ref="H87:I87"/>
    <mergeCell ref="H88:I88"/>
    <mergeCell ref="H89:I89"/>
    <mergeCell ref="H90:I90"/>
    <mergeCell ref="H91:I91"/>
    <mergeCell ref="H92:I92"/>
    <mergeCell ref="H93:I93"/>
    <mergeCell ref="B94:B97"/>
    <mergeCell ref="F94:F97"/>
    <mergeCell ref="H94:I94"/>
    <mergeCell ref="H95:I95"/>
    <mergeCell ref="H96:I96"/>
    <mergeCell ref="H97:I97"/>
    <mergeCell ref="B98:B101"/>
    <mergeCell ref="C98:C101"/>
    <mergeCell ref="F98:F101"/>
    <mergeCell ref="H98:I98"/>
    <mergeCell ref="H99:I99"/>
    <mergeCell ref="H100:I100"/>
    <mergeCell ref="H101:I101"/>
    <mergeCell ref="B102:B104"/>
    <mergeCell ref="C102:C104"/>
    <mergeCell ref="E102:F102"/>
    <mergeCell ref="H102:I102"/>
    <mergeCell ref="E103:F103"/>
    <mergeCell ref="H103:I103"/>
    <mergeCell ref="E104:F104"/>
    <mergeCell ref="H104:I104"/>
    <mergeCell ref="B105:B108"/>
    <mergeCell ref="E105:E108"/>
    <mergeCell ref="H105:I105"/>
    <mergeCell ref="H106:I106"/>
    <mergeCell ref="H107:I107"/>
    <mergeCell ref="H108:I108"/>
    <mergeCell ref="B109:B110"/>
    <mergeCell ref="E109:E110"/>
    <mergeCell ref="H109:I109"/>
    <mergeCell ref="H110:I110"/>
    <mergeCell ref="E111:F111"/>
    <mergeCell ref="H111:I111"/>
    <mergeCell ref="E112:F112"/>
    <mergeCell ref="H112:I112"/>
    <mergeCell ref="E113:F113"/>
    <mergeCell ref="H113:I113"/>
  </mergeCells>
  <printOptions headings="false" gridLines="false" gridLinesSet="true" horizontalCentered="true" verticalCentered="false"/>
  <pageMargins left="0.590277777777778" right="0.39375" top="0.7875" bottom="0.196527777777778" header="0.511805555555556" footer="0.511811023622047"/>
  <pageSetup paperSize="9" scale="84" fitToWidth="1" fitToHeight="1" pageOrder="downThenOver" orientation="portrait" blackAndWhite="false" draft="false" cellComments="none" horizontalDpi="300" verticalDpi="300" copies="1"/>
  <headerFooter differentFirst="false" differentOddEven="false">
    <oddHeader>&amp;R（福岡市様式）&lt;加算様式２&gt;</oddHeader>
    <oddFooter/>
  </headerFooter>
  <rowBreaks count="3" manualBreakCount="3">
    <brk id="45" man="true" max="16383" min="0"/>
    <brk id="71" man="true" max="16383" min="0"/>
    <brk id="104" man="true" max="16383" min="0"/>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G57"/>
  <sheetViews>
    <sheetView showFormulas="false" showGridLines="true" showRowColHeaders="true" showZeros="true" rightToLeft="false" tabSelected="false" showOutlineSymbols="true" defaultGridColor="true" view="pageBreakPreview" topLeftCell="A36" colorId="64" zoomScale="100" zoomScaleNormal="100" zoomScalePageLayoutView="100" workbookViewId="0">
      <selection pane="topLeft" activeCell="E55" activeCellId="0" sqref="E55"/>
    </sheetView>
  </sheetViews>
  <sheetFormatPr defaultColWidth="8.89453125" defaultRowHeight="12.75" customHeight="false" zeroHeight="false" outlineLevelRow="0" outlineLevelCol="0"/>
  <cols>
    <col collapsed="false" customWidth="true" hidden="false" outlineLevel="0" max="2" min="1" style="635" width="4.22"/>
    <col collapsed="false" customWidth="true" hidden="false" outlineLevel="0" max="3" min="3" style="635" width="25"/>
    <col collapsed="false" customWidth="true" hidden="false" outlineLevel="0" max="4" min="4" style="635" width="4.89"/>
    <col collapsed="false" customWidth="true" hidden="false" outlineLevel="0" max="5" min="5" style="635" width="43.66"/>
    <col collapsed="false" customWidth="true" hidden="false" outlineLevel="0" max="6" min="6" style="635" width="4.89"/>
    <col collapsed="false" customWidth="true" hidden="false" outlineLevel="0" max="7" min="7" style="635" width="21.45"/>
    <col collapsed="false" customWidth="true" hidden="false" outlineLevel="0" max="8" min="8" style="635" width="33.89"/>
    <col collapsed="false" customWidth="true" hidden="false" outlineLevel="0" max="32" min="9" style="635" width="4.89"/>
    <col collapsed="false" customWidth="true" hidden="false" outlineLevel="0" max="33" min="33" style="635" width="12"/>
    <col collapsed="false" customWidth="false" hidden="false" outlineLevel="0" max="267" min="34" style="635" width="8.89"/>
    <col collapsed="false" customWidth="true" hidden="false" outlineLevel="0" max="268" min="268" style="635" width="4.22"/>
    <col collapsed="false" customWidth="true" hidden="false" outlineLevel="0" max="269" min="269" style="635" width="25"/>
    <col collapsed="false" customWidth="true" hidden="false" outlineLevel="0" max="270" min="270" style="635" width="41.66"/>
    <col collapsed="false" customWidth="true" hidden="false" outlineLevel="0" max="271" min="271" style="635" width="19.66"/>
    <col collapsed="false" customWidth="true" hidden="false" outlineLevel="0" max="272" min="272" style="635" width="33.89"/>
    <col collapsed="false" customWidth="true" hidden="false" outlineLevel="0" max="273" min="273" style="635" width="25"/>
    <col collapsed="false" customWidth="true" hidden="false" outlineLevel="0" max="274" min="274" style="635" width="13.66"/>
    <col collapsed="false" customWidth="true" hidden="false" outlineLevel="0" max="288" min="275" style="635" width="4.89"/>
    <col collapsed="false" customWidth="true" hidden="false" outlineLevel="0" max="289" min="289" style="635" width="12"/>
    <col collapsed="false" customWidth="false" hidden="false" outlineLevel="0" max="523" min="290" style="635" width="8.89"/>
    <col collapsed="false" customWidth="true" hidden="false" outlineLevel="0" max="524" min="524" style="635" width="4.22"/>
    <col collapsed="false" customWidth="true" hidden="false" outlineLevel="0" max="525" min="525" style="635" width="25"/>
    <col collapsed="false" customWidth="true" hidden="false" outlineLevel="0" max="526" min="526" style="635" width="41.66"/>
    <col collapsed="false" customWidth="true" hidden="false" outlineLevel="0" max="527" min="527" style="635" width="19.66"/>
    <col collapsed="false" customWidth="true" hidden="false" outlineLevel="0" max="528" min="528" style="635" width="33.89"/>
    <col collapsed="false" customWidth="true" hidden="false" outlineLevel="0" max="529" min="529" style="635" width="25"/>
    <col collapsed="false" customWidth="true" hidden="false" outlineLevel="0" max="530" min="530" style="635" width="13.66"/>
    <col collapsed="false" customWidth="true" hidden="false" outlineLevel="0" max="544" min="531" style="635" width="4.89"/>
    <col collapsed="false" customWidth="true" hidden="false" outlineLevel="0" max="545" min="545" style="635" width="12"/>
    <col collapsed="false" customWidth="false" hidden="false" outlineLevel="0" max="779" min="546" style="635" width="8.89"/>
    <col collapsed="false" customWidth="true" hidden="false" outlineLevel="0" max="780" min="780" style="635" width="4.22"/>
    <col collapsed="false" customWidth="true" hidden="false" outlineLevel="0" max="781" min="781" style="635" width="25"/>
    <col collapsed="false" customWidth="true" hidden="false" outlineLevel="0" max="782" min="782" style="635" width="41.66"/>
    <col collapsed="false" customWidth="true" hidden="false" outlineLevel="0" max="783" min="783" style="635" width="19.66"/>
    <col collapsed="false" customWidth="true" hidden="false" outlineLevel="0" max="784" min="784" style="635" width="33.89"/>
    <col collapsed="false" customWidth="true" hidden="false" outlineLevel="0" max="785" min="785" style="635" width="25"/>
    <col collapsed="false" customWidth="true" hidden="false" outlineLevel="0" max="786" min="786" style="635" width="13.66"/>
    <col collapsed="false" customWidth="true" hidden="false" outlineLevel="0" max="800" min="787" style="635" width="4.89"/>
    <col collapsed="false" customWidth="true" hidden="false" outlineLevel="0" max="801" min="801" style="635" width="12"/>
    <col collapsed="false" customWidth="false" hidden="false" outlineLevel="0" max="1035" min="802" style="635" width="8.89"/>
    <col collapsed="false" customWidth="true" hidden="false" outlineLevel="0" max="1036" min="1036" style="635" width="4.22"/>
    <col collapsed="false" customWidth="true" hidden="false" outlineLevel="0" max="1037" min="1037" style="635" width="25"/>
    <col collapsed="false" customWidth="true" hidden="false" outlineLevel="0" max="1038" min="1038" style="635" width="41.66"/>
    <col collapsed="false" customWidth="true" hidden="false" outlineLevel="0" max="1039" min="1039" style="635" width="19.66"/>
    <col collapsed="false" customWidth="true" hidden="false" outlineLevel="0" max="1040" min="1040" style="635" width="33.89"/>
    <col collapsed="false" customWidth="true" hidden="false" outlineLevel="0" max="1041" min="1041" style="635" width="25"/>
    <col collapsed="false" customWidth="true" hidden="false" outlineLevel="0" max="1042" min="1042" style="635" width="13.66"/>
    <col collapsed="false" customWidth="true" hidden="false" outlineLevel="0" max="1056" min="1043" style="635" width="4.89"/>
    <col collapsed="false" customWidth="true" hidden="false" outlineLevel="0" max="1057" min="1057" style="635" width="12"/>
    <col collapsed="false" customWidth="false" hidden="false" outlineLevel="0" max="1291" min="1058" style="635" width="8.89"/>
    <col collapsed="false" customWidth="true" hidden="false" outlineLevel="0" max="1292" min="1292" style="635" width="4.22"/>
    <col collapsed="false" customWidth="true" hidden="false" outlineLevel="0" max="1293" min="1293" style="635" width="25"/>
    <col collapsed="false" customWidth="true" hidden="false" outlineLevel="0" max="1294" min="1294" style="635" width="41.66"/>
    <col collapsed="false" customWidth="true" hidden="false" outlineLevel="0" max="1295" min="1295" style="635" width="19.66"/>
    <col collapsed="false" customWidth="true" hidden="false" outlineLevel="0" max="1296" min="1296" style="635" width="33.89"/>
    <col collapsed="false" customWidth="true" hidden="false" outlineLevel="0" max="1297" min="1297" style="635" width="25"/>
    <col collapsed="false" customWidth="true" hidden="false" outlineLevel="0" max="1298" min="1298" style="635" width="13.66"/>
    <col collapsed="false" customWidth="true" hidden="false" outlineLevel="0" max="1312" min="1299" style="635" width="4.89"/>
    <col collapsed="false" customWidth="true" hidden="false" outlineLevel="0" max="1313" min="1313" style="635" width="12"/>
    <col collapsed="false" customWidth="false" hidden="false" outlineLevel="0" max="1547" min="1314" style="635" width="8.89"/>
    <col collapsed="false" customWidth="true" hidden="false" outlineLevel="0" max="1548" min="1548" style="635" width="4.22"/>
    <col collapsed="false" customWidth="true" hidden="false" outlineLevel="0" max="1549" min="1549" style="635" width="25"/>
    <col collapsed="false" customWidth="true" hidden="false" outlineLevel="0" max="1550" min="1550" style="635" width="41.66"/>
    <col collapsed="false" customWidth="true" hidden="false" outlineLevel="0" max="1551" min="1551" style="635" width="19.66"/>
    <col collapsed="false" customWidth="true" hidden="false" outlineLevel="0" max="1552" min="1552" style="635" width="33.89"/>
    <col collapsed="false" customWidth="true" hidden="false" outlineLevel="0" max="1553" min="1553" style="635" width="25"/>
    <col collapsed="false" customWidth="true" hidden="false" outlineLevel="0" max="1554" min="1554" style="635" width="13.66"/>
    <col collapsed="false" customWidth="true" hidden="false" outlineLevel="0" max="1568" min="1555" style="635" width="4.89"/>
    <col collapsed="false" customWidth="true" hidden="false" outlineLevel="0" max="1569" min="1569" style="635" width="12"/>
    <col collapsed="false" customWidth="false" hidden="false" outlineLevel="0" max="1803" min="1570" style="635" width="8.89"/>
    <col collapsed="false" customWidth="true" hidden="false" outlineLevel="0" max="1804" min="1804" style="635" width="4.22"/>
    <col collapsed="false" customWidth="true" hidden="false" outlineLevel="0" max="1805" min="1805" style="635" width="25"/>
    <col collapsed="false" customWidth="true" hidden="false" outlineLevel="0" max="1806" min="1806" style="635" width="41.66"/>
    <col collapsed="false" customWidth="true" hidden="false" outlineLevel="0" max="1807" min="1807" style="635" width="19.66"/>
    <col collapsed="false" customWidth="true" hidden="false" outlineLevel="0" max="1808" min="1808" style="635" width="33.89"/>
    <col collapsed="false" customWidth="true" hidden="false" outlineLevel="0" max="1809" min="1809" style="635" width="25"/>
    <col collapsed="false" customWidth="true" hidden="false" outlineLevel="0" max="1810" min="1810" style="635" width="13.66"/>
    <col collapsed="false" customWidth="true" hidden="false" outlineLevel="0" max="1824" min="1811" style="635" width="4.89"/>
    <col collapsed="false" customWidth="true" hidden="false" outlineLevel="0" max="1825" min="1825" style="635" width="12"/>
    <col collapsed="false" customWidth="false" hidden="false" outlineLevel="0" max="2059" min="1826" style="635" width="8.89"/>
    <col collapsed="false" customWidth="true" hidden="false" outlineLevel="0" max="2060" min="2060" style="635" width="4.22"/>
    <col collapsed="false" customWidth="true" hidden="false" outlineLevel="0" max="2061" min="2061" style="635" width="25"/>
    <col collapsed="false" customWidth="true" hidden="false" outlineLevel="0" max="2062" min="2062" style="635" width="41.66"/>
    <col collapsed="false" customWidth="true" hidden="false" outlineLevel="0" max="2063" min="2063" style="635" width="19.66"/>
    <col collapsed="false" customWidth="true" hidden="false" outlineLevel="0" max="2064" min="2064" style="635" width="33.89"/>
    <col collapsed="false" customWidth="true" hidden="false" outlineLevel="0" max="2065" min="2065" style="635" width="25"/>
    <col collapsed="false" customWidth="true" hidden="false" outlineLevel="0" max="2066" min="2066" style="635" width="13.66"/>
    <col collapsed="false" customWidth="true" hidden="false" outlineLevel="0" max="2080" min="2067" style="635" width="4.89"/>
    <col collapsed="false" customWidth="true" hidden="false" outlineLevel="0" max="2081" min="2081" style="635" width="12"/>
    <col collapsed="false" customWidth="false" hidden="false" outlineLevel="0" max="2315" min="2082" style="635" width="8.89"/>
    <col collapsed="false" customWidth="true" hidden="false" outlineLevel="0" max="2316" min="2316" style="635" width="4.22"/>
    <col collapsed="false" customWidth="true" hidden="false" outlineLevel="0" max="2317" min="2317" style="635" width="25"/>
    <col collapsed="false" customWidth="true" hidden="false" outlineLevel="0" max="2318" min="2318" style="635" width="41.66"/>
    <col collapsed="false" customWidth="true" hidden="false" outlineLevel="0" max="2319" min="2319" style="635" width="19.66"/>
    <col collapsed="false" customWidth="true" hidden="false" outlineLevel="0" max="2320" min="2320" style="635" width="33.89"/>
    <col collapsed="false" customWidth="true" hidden="false" outlineLevel="0" max="2321" min="2321" style="635" width="25"/>
    <col collapsed="false" customWidth="true" hidden="false" outlineLevel="0" max="2322" min="2322" style="635" width="13.66"/>
    <col collapsed="false" customWidth="true" hidden="false" outlineLevel="0" max="2336" min="2323" style="635" width="4.89"/>
    <col collapsed="false" customWidth="true" hidden="false" outlineLevel="0" max="2337" min="2337" style="635" width="12"/>
    <col collapsed="false" customWidth="false" hidden="false" outlineLevel="0" max="2571" min="2338" style="635" width="8.89"/>
    <col collapsed="false" customWidth="true" hidden="false" outlineLevel="0" max="2572" min="2572" style="635" width="4.22"/>
    <col collapsed="false" customWidth="true" hidden="false" outlineLevel="0" max="2573" min="2573" style="635" width="25"/>
    <col collapsed="false" customWidth="true" hidden="false" outlineLevel="0" max="2574" min="2574" style="635" width="41.66"/>
    <col collapsed="false" customWidth="true" hidden="false" outlineLevel="0" max="2575" min="2575" style="635" width="19.66"/>
    <col collapsed="false" customWidth="true" hidden="false" outlineLevel="0" max="2576" min="2576" style="635" width="33.89"/>
    <col collapsed="false" customWidth="true" hidden="false" outlineLevel="0" max="2577" min="2577" style="635" width="25"/>
    <col collapsed="false" customWidth="true" hidden="false" outlineLevel="0" max="2578" min="2578" style="635" width="13.66"/>
    <col collapsed="false" customWidth="true" hidden="false" outlineLevel="0" max="2592" min="2579" style="635" width="4.89"/>
    <col collapsed="false" customWidth="true" hidden="false" outlineLevel="0" max="2593" min="2593" style="635" width="12"/>
    <col collapsed="false" customWidth="false" hidden="false" outlineLevel="0" max="2827" min="2594" style="635" width="8.89"/>
    <col collapsed="false" customWidth="true" hidden="false" outlineLevel="0" max="2828" min="2828" style="635" width="4.22"/>
    <col collapsed="false" customWidth="true" hidden="false" outlineLevel="0" max="2829" min="2829" style="635" width="25"/>
    <col collapsed="false" customWidth="true" hidden="false" outlineLevel="0" max="2830" min="2830" style="635" width="41.66"/>
    <col collapsed="false" customWidth="true" hidden="false" outlineLevel="0" max="2831" min="2831" style="635" width="19.66"/>
    <col collapsed="false" customWidth="true" hidden="false" outlineLevel="0" max="2832" min="2832" style="635" width="33.89"/>
    <col collapsed="false" customWidth="true" hidden="false" outlineLevel="0" max="2833" min="2833" style="635" width="25"/>
    <col collapsed="false" customWidth="true" hidden="false" outlineLevel="0" max="2834" min="2834" style="635" width="13.66"/>
    <col collapsed="false" customWidth="true" hidden="false" outlineLevel="0" max="2848" min="2835" style="635" width="4.89"/>
    <col collapsed="false" customWidth="true" hidden="false" outlineLevel="0" max="2849" min="2849" style="635" width="12"/>
    <col collapsed="false" customWidth="false" hidden="false" outlineLevel="0" max="3083" min="2850" style="635" width="8.89"/>
    <col collapsed="false" customWidth="true" hidden="false" outlineLevel="0" max="3084" min="3084" style="635" width="4.22"/>
    <col collapsed="false" customWidth="true" hidden="false" outlineLevel="0" max="3085" min="3085" style="635" width="25"/>
    <col collapsed="false" customWidth="true" hidden="false" outlineLevel="0" max="3086" min="3086" style="635" width="41.66"/>
    <col collapsed="false" customWidth="true" hidden="false" outlineLevel="0" max="3087" min="3087" style="635" width="19.66"/>
    <col collapsed="false" customWidth="true" hidden="false" outlineLevel="0" max="3088" min="3088" style="635" width="33.89"/>
    <col collapsed="false" customWidth="true" hidden="false" outlineLevel="0" max="3089" min="3089" style="635" width="25"/>
    <col collapsed="false" customWidth="true" hidden="false" outlineLevel="0" max="3090" min="3090" style="635" width="13.66"/>
    <col collapsed="false" customWidth="true" hidden="false" outlineLevel="0" max="3104" min="3091" style="635" width="4.89"/>
    <col collapsed="false" customWidth="true" hidden="false" outlineLevel="0" max="3105" min="3105" style="635" width="12"/>
    <col collapsed="false" customWidth="false" hidden="false" outlineLevel="0" max="3339" min="3106" style="635" width="8.89"/>
    <col collapsed="false" customWidth="true" hidden="false" outlineLevel="0" max="3340" min="3340" style="635" width="4.22"/>
    <col collapsed="false" customWidth="true" hidden="false" outlineLevel="0" max="3341" min="3341" style="635" width="25"/>
    <col collapsed="false" customWidth="true" hidden="false" outlineLevel="0" max="3342" min="3342" style="635" width="41.66"/>
    <col collapsed="false" customWidth="true" hidden="false" outlineLevel="0" max="3343" min="3343" style="635" width="19.66"/>
    <col collapsed="false" customWidth="true" hidden="false" outlineLevel="0" max="3344" min="3344" style="635" width="33.89"/>
    <col collapsed="false" customWidth="true" hidden="false" outlineLevel="0" max="3345" min="3345" style="635" width="25"/>
    <col collapsed="false" customWidth="true" hidden="false" outlineLevel="0" max="3346" min="3346" style="635" width="13.66"/>
    <col collapsed="false" customWidth="true" hidden="false" outlineLevel="0" max="3360" min="3347" style="635" width="4.89"/>
    <col collapsed="false" customWidth="true" hidden="false" outlineLevel="0" max="3361" min="3361" style="635" width="12"/>
    <col collapsed="false" customWidth="false" hidden="false" outlineLevel="0" max="3595" min="3362" style="635" width="8.89"/>
    <col collapsed="false" customWidth="true" hidden="false" outlineLevel="0" max="3596" min="3596" style="635" width="4.22"/>
    <col collapsed="false" customWidth="true" hidden="false" outlineLevel="0" max="3597" min="3597" style="635" width="25"/>
    <col collapsed="false" customWidth="true" hidden="false" outlineLevel="0" max="3598" min="3598" style="635" width="41.66"/>
    <col collapsed="false" customWidth="true" hidden="false" outlineLevel="0" max="3599" min="3599" style="635" width="19.66"/>
    <col collapsed="false" customWidth="true" hidden="false" outlineLevel="0" max="3600" min="3600" style="635" width="33.89"/>
    <col collapsed="false" customWidth="true" hidden="false" outlineLevel="0" max="3601" min="3601" style="635" width="25"/>
    <col collapsed="false" customWidth="true" hidden="false" outlineLevel="0" max="3602" min="3602" style="635" width="13.66"/>
    <col collapsed="false" customWidth="true" hidden="false" outlineLevel="0" max="3616" min="3603" style="635" width="4.89"/>
    <col collapsed="false" customWidth="true" hidden="false" outlineLevel="0" max="3617" min="3617" style="635" width="12"/>
    <col collapsed="false" customWidth="false" hidden="false" outlineLevel="0" max="3851" min="3618" style="635" width="8.89"/>
    <col collapsed="false" customWidth="true" hidden="false" outlineLevel="0" max="3852" min="3852" style="635" width="4.22"/>
    <col collapsed="false" customWidth="true" hidden="false" outlineLevel="0" max="3853" min="3853" style="635" width="25"/>
    <col collapsed="false" customWidth="true" hidden="false" outlineLevel="0" max="3854" min="3854" style="635" width="41.66"/>
    <col collapsed="false" customWidth="true" hidden="false" outlineLevel="0" max="3855" min="3855" style="635" width="19.66"/>
    <col collapsed="false" customWidth="true" hidden="false" outlineLevel="0" max="3856" min="3856" style="635" width="33.89"/>
    <col collapsed="false" customWidth="true" hidden="false" outlineLevel="0" max="3857" min="3857" style="635" width="25"/>
    <col collapsed="false" customWidth="true" hidden="false" outlineLevel="0" max="3858" min="3858" style="635" width="13.66"/>
    <col collapsed="false" customWidth="true" hidden="false" outlineLevel="0" max="3872" min="3859" style="635" width="4.89"/>
    <col collapsed="false" customWidth="true" hidden="false" outlineLevel="0" max="3873" min="3873" style="635" width="12"/>
    <col collapsed="false" customWidth="false" hidden="false" outlineLevel="0" max="4107" min="3874" style="635" width="8.89"/>
    <col collapsed="false" customWidth="true" hidden="false" outlineLevel="0" max="4108" min="4108" style="635" width="4.22"/>
    <col collapsed="false" customWidth="true" hidden="false" outlineLevel="0" max="4109" min="4109" style="635" width="25"/>
    <col collapsed="false" customWidth="true" hidden="false" outlineLevel="0" max="4110" min="4110" style="635" width="41.66"/>
    <col collapsed="false" customWidth="true" hidden="false" outlineLevel="0" max="4111" min="4111" style="635" width="19.66"/>
    <col collapsed="false" customWidth="true" hidden="false" outlineLevel="0" max="4112" min="4112" style="635" width="33.89"/>
    <col collapsed="false" customWidth="true" hidden="false" outlineLevel="0" max="4113" min="4113" style="635" width="25"/>
    <col collapsed="false" customWidth="true" hidden="false" outlineLevel="0" max="4114" min="4114" style="635" width="13.66"/>
    <col collapsed="false" customWidth="true" hidden="false" outlineLevel="0" max="4128" min="4115" style="635" width="4.89"/>
    <col collapsed="false" customWidth="true" hidden="false" outlineLevel="0" max="4129" min="4129" style="635" width="12"/>
    <col collapsed="false" customWidth="false" hidden="false" outlineLevel="0" max="4363" min="4130" style="635" width="8.89"/>
    <col collapsed="false" customWidth="true" hidden="false" outlineLevel="0" max="4364" min="4364" style="635" width="4.22"/>
    <col collapsed="false" customWidth="true" hidden="false" outlineLevel="0" max="4365" min="4365" style="635" width="25"/>
    <col collapsed="false" customWidth="true" hidden="false" outlineLevel="0" max="4366" min="4366" style="635" width="41.66"/>
    <col collapsed="false" customWidth="true" hidden="false" outlineLevel="0" max="4367" min="4367" style="635" width="19.66"/>
    <col collapsed="false" customWidth="true" hidden="false" outlineLevel="0" max="4368" min="4368" style="635" width="33.89"/>
    <col collapsed="false" customWidth="true" hidden="false" outlineLevel="0" max="4369" min="4369" style="635" width="25"/>
    <col collapsed="false" customWidth="true" hidden="false" outlineLevel="0" max="4370" min="4370" style="635" width="13.66"/>
    <col collapsed="false" customWidth="true" hidden="false" outlineLevel="0" max="4384" min="4371" style="635" width="4.89"/>
    <col collapsed="false" customWidth="true" hidden="false" outlineLevel="0" max="4385" min="4385" style="635" width="12"/>
    <col collapsed="false" customWidth="false" hidden="false" outlineLevel="0" max="4619" min="4386" style="635" width="8.89"/>
    <col collapsed="false" customWidth="true" hidden="false" outlineLevel="0" max="4620" min="4620" style="635" width="4.22"/>
    <col collapsed="false" customWidth="true" hidden="false" outlineLevel="0" max="4621" min="4621" style="635" width="25"/>
    <col collapsed="false" customWidth="true" hidden="false" outlineLevel="0" max="4622" min="4622" style="635" width="41.66"/>
    <col collapsed="false" customWidth="true" hidden="false" outlineLevel="0" max="4623" min="4623" style="635" width="19.66"/>
    <col collapsed="false" customWidth="true" hidden="false" outlineLevel="0" max="4624" min="4624" style="635" width="33.89"/>
    <col collapsed="false" customWidth="true" hidden="false" outlineLevel="0" max="4625" min="4625" style="635" width="25"/>
    <col collapsed="false" customWidth="true" hidden="false" outlineLevel="0" max="4626" min="4626" style="635" width="13.66"/>
    <col collapsed="false" customWidth="true" hidden="false" outlineLevel="0" max="4640" min="4627" style="635" width="4.89"/>
    <col collapsed="false" customWidth="true" hidden="false" outlineLevel="0" max="4641" min="4641" style="635" width="12"/>
    <col collapsed="false" customWidth="false" hidden="false" outlineLevel="0" max="4875" min="4642" style="635" width="8.89"/>
    <col collapsed="false" customWidth="true" hidden="false" outlineLevel="0" max="4876" min="4876" style="635" width="4.22"/>
    <col collapsed="false" customWidth="true" hidden="false" outlineLevel="0" max="4877" min="4877" style="635" width="25"/>
    <col collapsed="false" customWidth="true" hidden="false" outlineLevel="0" max="4878" min="4878" style="635" width="41.66"/>
    <col collapsed="false" customWidth="true" hidden="false" outlineLevel="0" max="4879" min="4879" style="635" width="19.66"/>
    <col collapsed="false" customWidth="true" hidden="false" outlineLevel="0" max="4880" min="4880" style="635" width="33.89"/>
    <col collapsed="false" customWidth="true" hidden="false" outlineLevel="0" max="4881" min="4881" style="635" width="25"/>
    <col collapsed="false" customWidth="true" hidden="false" outlineLevel="0" max="4882" min="4882" style="635" width="13.66"/>
    <col collapsed="false" customWidth="true" hidden="false" outlineLevel="0" max="4896" min="4883" style="635" width="4.89"/>
    <col collapsed="false" customWidth="true" hidden="false" outlineLevel="0" max="4897" min="4897" style="635" width="12"/>
    <col collapsed="false" customWidth="false" hidden="false" outlineLevel="0" max="5131" min="4898" style="635" width="8.89"/>
    <col collapsed="false" customWidth="true" hidden="false" outlineLevel="0" max="5132" min="5132" style="635" width="4.22"/>
    <col collapsed="false" customWidth="true" hidden="false" outlineLevel="0" max="5133" min="5133" style="635" width="25"/>
    <col collapsed="false" customWidth="true" hidden="false" outlineLevel="0" max="5134" min="5134" style="635" width="41.66"/>
    <col collapsed="false" customWidth="true" hidden="false" outlineLevel="0" max="5135" min="5135" style="635" width="19.66"/>
    <col collapsed="false" customWidth="true" hidden="false" outlineLevel="0" max="5136" min="5136" style="635" width="33.89"/>
    <col collapsed="false" customWidth="true" hidden="false" outlineLevel="0" max="5137" min="5137" style="635" width="25"/>
    <col collapsed="false" customWidth="true" hidden="false" outlineLevel="0" max="5138" min="5138" style="635" width="13.66"/>
    <col collapsed="false" customWidth="true" hidden="false" outlineLevel="0" max="5152" min="5139" style="635" width="4.89"/>
    <col collapsed="false" customWidth="true" hidden="false" outlineLevel="0" max="5153" min="5153" style="635" width="12"/>
    <col collapsed="false" customWidth="false" hidden="false" outlineLevel="0" max="5387" min="5154" style="635" width="8.89"/>
    <col collapsed="false" customWidth="true" hidden="false" outlineLevel="0" max="5388" min="5388" style="635" width="4.22"/>
    <col collapsed="false" customWidth="true" hidden="false" outlineLevel="0" max="5389" min="5389" style="635" width="25"/>
    <col collapsed="false" customWidth="true" hidden="false" outlineLevel="0" max="5390" min="5390" style="635" width="41.66"/>
    <col collapsed="false" customWidth="true" hidden="false" outlineLevel="0" max="5391" min="5391" style="635" width="19.66"/>
    <col collapsed="false" customWidth="true" hidden="false" outlineLevel="0" max="5392" min="5392" style="635" width="33.89"/>
    <col collapsed="false" customWidth="true" hidden="false" outlineLevel="0" max="5393" min="5393" style="635" width="25"/>
    <col collapsed="false" customWidth="true" hidden="false" outlineLevel="0" max="5394" min="5394" style="635" width="13.66"/>
    <col collapsed="false" customWidth="true" hidden="false" outlineLevel="0" max="5408" min="5395" style="635" width="4.89"/>
    <col collapsed="false" customWidth="true" hidden="false" outlineLevel="0" max="5409" min="5409" style="635" width="12"/>
    <col collapsed="false" customWidth="false" hidden="false" outlineLevel="0" max="5643" min="5410" style="635" width="8.89"/>
    <col collapsed="false" customWidth="true" hidden="false" outlineLevel="0" max="5644" min="5644" style="635" width="4.22"/>
    <col collapsed="false" customWidth="true" hidden="false" outlineLevel="0" max="5645" min="5645" style="635" width="25"/>
    <col collapsed="false" customWidth="true" hidden="false" outlineLevel="0" max="5646" min="5646" style="635" width="41.66"/>
    <col collapsed="false" customWidth="true" hidden="false" outlineLevel="0" max="5647" min="5647" style="635" width="19.66"/>
    <col collapsed="false" customWidth="true" hidden="false" outlineLevel="0" max="5648" min="5648" style="635" width="33.89"/>
    <col collapsed="false" customWidth="true" hidden="false" outlineLevel="0" max="5649" min="5649" style="635" width="25"/>
    <col collapsed="false" customWidth="true" hidden="false" outlineLevel="0" max="5650" min="5650" style="635" width="13.66"/>
    <col collapsed="false" customWidth="true" hidden="false" outlineLevel="0" max="5664" min="5651" style="635" width="4.89"/>
    <col collapsed="false" customWidth="true" hidden="false" outlineLevel="0" max="5665" min="5665" style="635" width="12"/>
    <col collapsed="false" customWidth="false" hidden="false" outlineLevel="0" max="5899" min="5666" style="635" width="8.89"/>
    <col collapsed="false" customWidth="true" hidden="false" outlineLevel="0" max="5900" min="5900" style="635" width="4.22"/>
    <col collapsed="false" customWidth="true" hidden="false" outlineLevel="0" max="5901" min="5901" style="635" width="25"/>
    <col collapsed="false" customWidth="true" hidden="false" outlineLevel="0" max="5902" min="5902" style="635" width="41.66"/>
    <col collapsed="false" customWidth="true" hidden="false" outlineLevel="0" max="5903" min="5903" style="635" width="19.66"/>
    <col collapsed="false" customWidth="true" hidden="false" outlineLevel="0" max="5904" min="5904" style="635" width="33.89"/>
    <col collapsed="false" customWidth="true" hidden="false" outlineLevel="0" max="5905" min="5905" style="635" width="25"/>
    <col collapsed="false" customWidth="true" hidden="false" outlineLevel="0" max="5906" min="5906" style="635" width="13.66"/>
    <col collapsed="false" customWidth="true" hidden="false" outlineLevel="0" max="5920" min="5907" style="635" width="4.89"/>
    <col collapsed="false" customWidth="true" hidden="false" outlineLevel="0" max="5921" min="5921" style="635" width="12"/>
    <col collapsed="false" customWidth="false" hidden="false" outlineLevel="0" max="6155" min="5922" style="635" width="8.89"/>
    <col collapsed="false" customWidth="true" hidden="false" outlineLevel="0" max="6156" min="6156" style="635" width="4.22"/>
    <col collapsed="false" customWidth="true" hidden="false" outlineLevel="0" max="6157" min="6157" style="635" width="25"/>
    <col collapsed="false" customWidth="true" hidden="false" outlineLevel="0" max="6158" min="6158" style="635" width="41.66"/>
    <col collapsed="false" customWidth="true" hidden="false" outlineLevel="0" max="6159" min="6159" style="635" width="19.66"/>
    <col collapsed="false" customWidth="true" hidden="false" outlineLevel="0" max="6160" min="6160" style="635" width="33.89"/>
    <col collapsed="false" customWidth="true" hidden="false" outlineLevel="0" max="6161" min="6161" style="635" width="25"/>
    <col collapsed="false" customWidth="true" hidden="false" outlineLevel="0" max="6162" min="6162" style="635" width="13.66"/>
    <col collapsed="false" customWidth="true" hidden="false" outlineLevel="0" max="6176" min="6163" style="635" width="4.89"/>
    <col collapsed="false" customWidth="true" hidden="false" outlineLevel="0" max="6177" min="6177" style="635" width="12"/>
    <col collapsed="false" customWidth="false" hidden="false" outlineLevel="0" max="6411" min="6178" style="635" width="8.89"/>
    <col collapsed="false" customWidth="true" hidden="false" outlineLevel="0" max="6412" min="6412" style="635" width="4.22"/>
    <col collapsed="false" customWidth="true" hidden="false" outlineLevel="0" max="6413" min="6413" style="635" width="25"/>
    <col collapsed="false" customWidth="true" hidden="false" outlineLevel="0" max="6414" min="6414" style="635" width="41.66"/>
    <col collapsed="false" customWidth="true" hidden="false" outlineLevel="0" max="6415" min="6415" style="635" width="19.66"/>
    <col collapsed="false" customWidth="true" hidden="false" outlineLevel="0" max="6416" min="6416" style="635" width="33.89"/>
    <col collapsed="false" customWidth="true" hidden="false" outlineLevel="0" max="6417" min="6417" style="635" width="25"/>
    <col collapsed="false" customWidth="true" hidden="false" outlineLevel="0" max="6418" min="6418" style="635" width="13.66"/>
    <col collapsed="false" customWidth="true" hidden="false" outlineLevel="0" max="6432" min="6419" style="635" width="4.89"/>
    <col collapsed="false" customWidth="true" hidden="false" outlineLevel="0" max="6433" min="6433" style="635" width="12"/>
    <col collapsed="false" customWidth="false" hidden="false" outlineLevel="0" max="6667" min="6434" style="635" width="8.89"/>
    <col collapsed="false" customWidth="true" hidden="false" outlineLevel="0" max="6668" min="6668" style="635" width="4.22"/>
    <col collapsed="false" customWidth="true" hidden="false" outlineLevel="0" max="6669" min="6669" style="635" width="25"/>
    <col collapsed="false" customWidth="true" hidden="false" outlineLevel="0" max="6670" min="6670" style="635" width="41.66"/>
    <col collapsed="false" customWidth="true" hidden="false" outlineLevel="0" max="6671" min="6671" style="635" width="19.66"/>
    <col collapsed="false" customWidth="true" hidden="false" outlineLevel="0" max="6672" min="6672" style="635" width="33.89"/>
    <col collapsed="false" customWidth="true" hidden="false" outlineLevel="0" max="6673" min="6673" style="635" width="25"/>
    <col collapsed="false" customWidth="true" hidden="false" outlineLevel="0" max="6674" min="6674" style="635" width="13.66"/>
    <col collapsed="false" customWidth="true" hidden="false" outlineLevel="0" max="6688" min="6675" style="635" width="4.89"/>
    <col collapsed="false" customWidth="true" hidden="false" outlineLevel="0" max="6689" min="6689" style="635" width="12"/>
    <col collapsed="false" customWidth="false" hidden="false" outlineLevel="0" max="6923" min="6690" style="635" width="8.89"/>
    <col collapsed="false" customWidth="true" hidden="false" outlineLevel="0" max="6924" min="6924" style="635" width="4.22"/>
    <col collapsed="false" customWidth="true" hidden="false" outlineLevel="0" max="6925" min="6925" style="635" width="25"/>
    <col collapsed="false" customWidth="true" hidden="false" outlineLevel="0" max="6926" min="6926" style="635" width="41.66"/>
    <col collapsed="false" customWidth="true" hidden="false" outlineLevel="0" max="6927" min="6927" style="635" width="19.66"/>
    <col collapsed="false" customWidth="true" hidden="false" outlineLevel="0" max="6928" min="6928" style="635" width="33.89"/>
    <col collapsed="false" customWidth="true" hidden="false" outlineLevel="0" max="6929" min="6929" style="635" width="25"/>
    <col collapsed="false" customWidth="true" hidden="false" outlineLevel="0" max="6930" min="6930" style="635" width="13.66"/>
    <col collapsed="false" customWidth="true" hidden="false" outlineLevel="0" max="6944" min="6931" style="635" width="4.89"/>
    <col collapsed="false" customWidth="true" hidden="false" outlineLevel="0" max="6945" min="6945" style="635" width="12"/>
    <col collapsed="false" customWidth="false" hidden="false" outlineLevel="0" max="7179" min="6946" style="635" width="8.89"/>
    <col collapsed="false" customWidth="true" hidden="false" outlineLevel="0" max="7180" min="7180" style="635" width="4.22"/>
    <col collapsed="false" customWidth="true" hidden="false" outlineLevel="0" max="7181" min="7181" style="635" width="25"/>
    <col collapsed="false" customWidth="true" hidden="false" outlineLevel="0" max="7182" min="7182" style="635" width="41.66"/>
    <col collapsed="false" customWidth="true" hidden="false" outlineLevel="0" max="7183" min="7183" style="635" width="19.66"/>
    <col collapsed="false" customWidth="true" hidden="false" outlineLevel="0" max="7184" min="7184" style="635" width="33.89"/>
    <col collapsed="false" customWidth="true" hidden="false" outlineLevel="0" max="7185" min="7185" style="635" width="25"/>
    <col collapsed="false" customWidth="true" hidden="false" outlineLevel="0" max="7186" min="7186" style="635" width="13.66"/>
    <col collapsed="false" customWidth="true" hidden="false" outlineLevel="0" max="7200" min="7187" style="635" width="4.89"/>
    <col collapsed="false" customWidth="true" hidden="false" outlineLevel="0" max="7201" min="7201" style="635" width="12"/>
    <col collapsed="false" customWidth="false" hidden="false" outlineLevel="0" max="7435" min="7202" style="635" width="8.89"/>
    <col collapsed="false" customWidth="true" hidden="false" outlineLevel="0" max="7436" min="7436" style="635" width="4.22"/>
    <col collapsed="false" customWidth="true" hidden="false" outlineLevel="0" max="7437" min="7437" style="635" width="25"/>
    <col collapsed="false" customWidth="true" hidden="false" outlineLevel="0" max="7438" min="7438" style="635" width="41.66"/>
    <col collapsed="false" customWidth="true" hidden="false" outlineLevel="0" max="7439" min="7439" style="635" width="19.66"/>
    <col collapsed="false" customWidth="true" hidden="false" outlineLevel="0" max="7440" min="7440" style="635" width="33.89"/>
    <col collapsed="false" customWidth="true" hidden="false" outlineLevel="0" max="7441" min="7441" style="635" width="25"/>
    <col collapsed="false" customWidth="true" hidden="false" outlineLevel="0" max="7442" min="7442" style="635" width="13.66"/>
    <col collapsed="false" customWidth="true" hidden="false" outlineLevel="0" max="7456" min="7443" style="635" width="4.89"/>
    <col collapsed="false" customWidth="true" hidden="false" outlineLevel="0" max="7457" min="7457" style="635" width="12"/>
    <col collapsed="false" customWidth="false" hidden="false" outlineLevel="0" max="7691" min="7458" style="635" width="8.89"/>
    <col collapsed="false" customWidth="true" hidden="false" outlineLevel="0" max="7692" min="7692" style="635" width="4.22"/>
    <col collapsed="false" customWidth="true" hidden="false" outlineLevel="0" max="7693" min="7693" style="635" width="25"/>
    <col collapsed="false" customWidth="true" hidden="false" outlineLevel="0" max="7694" min="7694" style="635" width="41.66"/>
    <col collapsed="false" customWidth="true" hidden="false" outlineLevel="0" max="7695" min="7695" style="635" width="19.66"/>
    <col collapsed="false" customWidth="true" hidden="false" outlineLevel="0" max="7696" min="7696" style="635" width="33.89"/>
    <col collapsed="false" customWidth="true" hidden="false" outlineLevel="0" max="7697" min="7697" style="635" width="25"/>
    <col collapsed="false" customWidth="true" hidden="false" outlineLevel="0" max="7698" min="7698" style="635" width="13.66"/>
    <col collapsed="false" customWidth="true" hidden="false" outlineLevel="0" max="7712" min="7699" style="635" width="4.89"/>
    <col collapsed="false" customWidth="true" hidden="false" outlineLevel="0" max="7713" min="7713" style="635" width="12"/>
    <col collapsed="false" customWidth="false" hidden="false" outlineLevel="0" max="7947" min="7714" style="635" width="8.89"/>
    <col collapsed="false" customWidth="true" hidden="false" outlineLevel="0" max="7948" min="7948" style="635" width="4.22"/>
    <col collapsed="false" customWidth="true" hidden="false" outlineLevel="0" max="7949" min="7949" style="635" width="25"/>
    <col collapsed="false" customWidth="true" hidden="false" outlineLevel="0" max="7950" min="7950" style="635" width="41.66"/>
    <col collapsed="false" customWidth="true" hidden="false" outlineLevel="0" max="7951" min="7951" style="635" width="19.66"/>
    <col collapsed="false" customWidth="true" hidden="false" outlineLevel="0" max="7952" min="7952" style="635" width="33.89"/>
    <col collapsed="false" customWidth="true" hidden="false" outlineLevel="0" max="7953" min="7953" style="635" width="25"/>
    <col collapsed="false" customWidth="true" hidden="false" outlineLevel="0" max="7954" min="7954" style="635" width="13.66"/>
    <col collapsed="false" customWidth="true" hidden="false" outlineLevel="0" max="7968" min="7955" style="635" width="4.89"/>
    <col collapsed="false" customWidth="true" hidden="false" outlineLevel="0" max="7969" min="7969" style="635" width="12"/>
    <col collapsed="false" customWidth="false" hidden="false" outlineLevel="0" max="8203" min="7970" style="635" width="8.89"/>
    <col collapsed="false" customWidth="true" hidden="false" outlineLevel="0" max="8204" min="8204" style="635" width="4.22"/>
    <col collapsed="false" customWidth="true" hidden="false" outlineLevel="0" max="8205" min="8205" style="635" width="25"/>
    <col collapsed="false" customWidth="true" hidden="false" outlineLevel="0" max="8206" min="8206" style="635" width="41.66"/>
    <col collapsed="false" customWidth="true" hidden="false" outlineLevel="0" max="8207" min="8207" style="635" width="19.66"/>
    <col collapsed="false" customWidth="true" hidden="false" outlineLevel="0" max="8208" min="8208" style="635" width="33.89"/>
    <col collapsed="false" customWidth="true" hidden="false" outlineLevel="0" max="8209" min="8209" style="635" width="25"/>
    <col collapsed="false" customWidth="true" hidden="false" outlineLevel="0" max="8210" min="8210" style="635" width="13.66"/>
    <col collapsed="false" customWidth="true" hidden="false" outlineLevel="0" max="8224" min="8211" style="635" width="4.89"/>
    <col collapsed="false" customWidth="true" hidden="false" outlineLevel="0" max="8225" min="8225" style="635" width="12"/>
    <col collapsed="false" customWidth="false" hidden="false" outlineLevel="0" max="8459" min="8226" style="635" width="8.89"/>
    <col collapsed="false" customWidth="true" hidden="false" outlineLevel="0" max="8460" min="8460" style="635" width="4.22"/>
    <col collapsed="false" customWidth="true" hidden="false" outlineLevel="0" max="8461" min="8461" style="635" width="25"/>
    <col collapsed="false" customWidth="true" hidden="false" outlineLevel="0" max="8462" min="8462" style="635" width="41.66"/>
    <col collapsed="false" customWidth="true" hidden="false" outlineLevel="0" max="8463" min="8463" style="635" width="19.66"/>
    <col collapsed="false" customWidth="true" hidden="false" outlineLevel="0" max="8464" min="8464" style="635" width="33.89"/>
    <col collapsed="false" customWidth="true" hidden="false" outlineLevel="0" max="8465" min="8465" style="635" width="25"/>
    <col collapsed="false" customWidth="true" hidden="false" outlineLevel="0" max="8466" min="8466" style="635" width="13.66"/>
    <col collapsed="false" customWidth="true" hidden="false" outlineLevel="0" max="8480" min="8467" style="635" width="4.89"/>
    <col collapsed="false" customWidth="true" hidden="false" outlineLevel="0" max="8481" min="8481" style="635" width="12"/>
    <col collapsed="false" customWidth="false" hidden="false" outlineLevel="0" max="8715" min="8482" style="635" width="8.89"/>
    <col collapsed="false" customWidth="true" hidden="false" outlineLevel="0" max="8716" min="8716" style="635" width="4.22"/>
    <col collapsed="false" customWidth="true" hidden="false" outlineLevel="0" max="8717" min="8717" style="635" width="25"/>
    <col collapsed="false" customWidth="true" hidden="false" outlineLevel="0" max="8718" min="8718" style="635" width="41.66"/>
    <col collapsed="false" customWidth="true" hidden="false" outlineLevel="0" max="8719" min="8719" style="635" width="19.66"/>
    <col collapsed="false" customWidth="true" hidden="false" outlineLevel="0" max="8720" min="8720" style="635" width="33.89"/>
    <col collapsed="false" customWidth="true" hidden="false" outlineLevel="0" max="8721" min="8721" style="635" width="25"/>
    <col collapsed="false" customWidth="true" hidden="false" outlineLevel="0" max="8722" min="8722" style="635" width="13.66"/>
    <col collapsed="false" customWidth="true" hidden="false" outlineLevel="0" max="8736" min="8723" style="635" width="4.89"/>
    <col collapsed="false" customWidth="true" hidden="false" outlineLevel="0" max="8737" min="8737" style="635" width="12"/>
    <col collapsed="false" customWidth="false" hidden="false" outlineLevel="0" max="8971" min="8738" style="635" width="8.89"/>
    <col collapsed="false" customWidth="true" hidden="false" outlineLevel="0" max="8972" min="8972" style="635" width="4.22"/>
    <col collapsed="false" customWidth="true" hidden="false" outlineLevel="0" max="8973" min="8973" style="635" width="25"/>
    <col collapsed="false" customWidth="true" hidden="false" outlineLevel="0" max="8974" min="8974" style="635" width="41.66"/>
    <col collapsed="false" customWidth="true" hidden="false" outlineLevel="0" max="8975" min="8975" style="635" width="19.66"/>
    <col collapsed="false" customWidth="true" hidden="false" outlineLevel="0" max="8976" min="8976" style="635" width="33.89"/>
    <col collapsed="false" customWidth="true" hidden="false" outlineLevel="0" max="8977" min="8977" style="635" width="25"/>
    <col collapsed="false" customWidth="true" hidden="false" outlineLevel="0" max="8978" min="8978" style="635" width="13.66"/>
    <col collapsed="false" customWidth="true" hidden="false" outlineLevel="0" max="8992" min="8979" style="635" width="4.89"/>
    <col collapsed="false" customWidth="true" hidden="false" outlineLevel="0" max="8993" min="8993" style="635" width="12"/>
    <col collapsed="false" customWidth="false" hidden="false" outlineLevel="0" max="9227" min="8994" style="635" width="8.89"/>
    <col collapsed="false" customWidth="true" hidden="false" outlineLevel="0" max="9228" min="9228" style="635" width="4.22"/>
    <col collapsed="false" customWidth="true" hidden="false" outlineLevel="0" max="9229" min="9229" style="635" width="25"/>
    <col collapsed="false" customWidth="true" hidden="false" outlineLevel="0" max="9230" min="9230" style="635" width="41.66"/>
    <col collapsed="false" customWidth="true" hidden="false" outlineLevel="0" max="9231" min="9231" style="635" width="19.66"/>
    <col collapsed="false" customWidth="true" hidden="false" outlineLevel="0" max="9232" min="9232" style="635" width="33.89"/>
    <col collapsed="false" customWidth="true" hidden="false" outlineLevel="0" max="9233" min="9233" style="635" width="25"/>
    <col collapsed="false" customWidth="true" hidden="false" outlineLevel="0" max="9234" min="9234" style="635" width="13.66"/>
    <col collapsed="false" customWidth="true" hidden="false" outlineLevel="0" max="9248" min="9235" style="635" width="4.89"/>
    <col collapsed="false" customWidth="true" hidden="false" outlineLevel="0" max="9249" min="9249" style="635" width="12"/>
    <col collapsed="false" customWidth="false" hidden="false" outlineLevel="0" max="9483" min="9250" style="635" width="8.89"/>
    <col collapsed="false" customWidth="true" hidden="false" outlineLevel="0" max="9484" min="9484" style="635" width="4.22"/>
    <col collapsed="false" customWidth="true" hidden="false" outlineLevel="0" max="9485" min="9485" style="635" width="25"/>
    <col collapsed="false" customWidth="true" hidden="false" outlineLevel="0" max="9486" min="9486" style="635" width="41.66"/>
    <col collapsed="false" customWidth="true" hidden="false" outlineLevel="0" max="9487" min="9487" style="635" width="19.66"/>
    <col collapsed="false" customWidth="true" hidden="false" outlineLevel="0" max="9488" min="9488" style="635" width="33.89"/>
    <col collapsed="false" customWidth="true" hidden="false" outlineLevel="0" max="9489" min="9489" style="635" width="25"/>
    <col collapsed="false" customWidth="true" hidden="false" outlineLevel="0" max="9490" min="9490" style="635" width="13.66"/>
    <col collapsed="false" customWidth="true" hidden="false" outlineLevel="0" max="9504" min="9491" style="635" width="4.89"/>
    <col collapsed="false" customWidth="true" hidden="false" outlineLevel="0" max="9505" min="9505" style="635" width="12"/>
    <col collapsed="false" customWidth="false" hidden="false" outlineLevel="0" max="9739" min="9506" style="635" width="8.89"/>
    <col collapsed="false" customWidth="true" hidden="false" outlineLevel="0" max="9740" min="9740" style="635" width="4.22"/>
    <col collapsed="false" customWidth="true" hidden="false" outlineLevel="0" max="9741" min="9741" style="635" width="25"/>
    <col collapsed="false" customWidth="true" hidden="false" outlineLevel="0" max="9742" min="9742" style="635" width="41.66"/>
    <col collapsed="false" customWidth="true" hidden="false" outlineLevel="0" max="9743" min="9743" style="635" width="19.66"/>
    <col collapsed="false" customWidth="true" hidden="false" outlineLevel="0" max="9744" min="9744" style="635" width="33.89"/>
    <col collapsed="false" customWidth="true" hidden="false" outlineLevel="0" max="9745" min="9745" style="635" width="25"/>
    <col collapsed="false" customWidth="true" hidden="false" outlineLevel="0" max="9746" min="9746" style="635" width="13.66"/>
    <col collapsed="false" customWidth="true" hidden="false" outlineLevel="0" max="9760" min="9747" style="635" width="4.89"/>
    <col collapsed="false" customWidth="true" hidden="false" outlineLevel="0" max="9761" min="9761" style="635" width="12"/>
    <col collapsed="false" customWidth="false" hidden="false" outlineLevel="0" max="9995" min="9762" style="635" width="8.89"/>
    <col collapsed="false" customWidth="true" hidden="false" outlineLevel="0" max="9996" min="9996" style="635" width="4.22"/>
    <col collapsed="false" customWidth="true" hidden="false" outlineLevel="0" max="9997" min="9997" style="635" width="25"/>
    <col collapsed="false" customWidth="true" hidden="false" outlineLevel="0" max="9998" min="9998" style="635" width="41.66"/>
    <col collapsed="false" customWidth="true" hidden="false" outlineLevel="0" max="9999" min="9999" style="635" width="19.66"/>
    <col collapsed="false" customWidth="true" hidden="false" outlineLevel="0" max="10000" min="10000" style="635" width="33.89"/>
    <col collapsed="false" customWidth="true" hidden="false" outlineLevel="0" max="10001" min="10001" style="635" width="25"/>
    <col collapsed="false" customWidth="true" hidden="false" outlineLevel="0" max="10002" min="10002" style="635" width="13.66"/>
    <col collapsed="false" customWidth="true" hidden="false" outlineLevel="0" max="10016" min="10003" style="635" width="4.89"/>
    <col collapsed="false" customWidth="true" hidden="false" outlineLevel="0" max="10017" min="10017" style="635" width="12"/>
    <col collapsed="false" customWidth="false" hidden="false" outlineLevel="0" max="10251" min="10018" style="635" width="8.89"/>
    <col collapsed="false" customWidth="true" hidden="false" outlineLevel="0" max="10252" min="10252" style="635" width="4.22"/>
    <col collapsed="false" customWidth="true" hidden="false" outlineLevel="0" max="10253" min="10253" style="635" width="25"/>
    <col collapsed="false" customWidth="true" hidden="false" outlineLevel="0" max="10254" min="10254" style="635" width="41.66"/>
    <col collapsed="false" customWidth="true" hidden="false" outlineLevel="0" max="10255" min="10255" style="635" width="19.66"/>
    <col collapsed="false" customWidth="true" hidden="false" outlineLevel="0" max="10256" min="10256" style="635" width="33.89"/>
    <col collapsed="false" customWidth="true" hidden="false" outlineLevel="0" max="10257" min="10257" style="635" width="25"/>
    <col collapsed="false" customWidth="true" hidden="false" outlineLevel="0" max="10258" min="10258" style="635" width="13.66"/>
    <col collapsed="false" customWidth="true" hidden="false" outlineLevel="0" max="10272" min="10259" style="635" width="4.89"/>
    <col collapsed="false" customWidth="true" hidden="false" outlineLevel="0" max="10273" min="10273" style="635" width="12"/>
    <col collapsed="false" customWidth="false" hidden="false" outlineLevel="0" max="10507" min="10274" style="635" width="8.89"/>
    <col collapsed="false" customWidth="true" hidden="false" outlineLevel="0" max="10508" min="10508" style="635" width="4.22"/>
    <col collapsed="false" customWidth="true" hidden="false" outlineLevel="0" max="10509" min="10509" style="635" width="25"/>
    <col collapsed="false" customWidth="true" hidden="false" outlineLevel="0" max="10510" min="10510" style="635" width="41.66"/>
    <col collapsed="false" customWidth="true" hidden="false" outlineLevel="0" max="10511" min="10511" style="635" width="19.66"/>
    <col collapsed="false" customWidth="true" hidden="false" outlineLevel="0" max="10512" min="10512" style="635" width="33.89"/>
    <col collapsed="false" customWidth="true" hidden="false" outlineLevel="0" max="10513" min="10513" style="635" width="25"/>
    <col collapsed="false" customWidth="true" hidden="false" outlineLevel="0" max="10514" min="10514" style="635" width="13.66"/>
    <col collapsed="false" customWidth="true" hidden="false" outlineLevel="0" max="10528" min="10515" style="635" width="4.89"/>
    <col collapsed="false" customWidth="true" hidden="false" outlineLevel="0" max="10529" min="10529" style="635" width="12"/>
    <col collapsed="false" customWidth="false" hidden="false" outlineLevel="0" max="10763" min="10530" style="635" width="8.89"/>
    <col collapsed="false" customWidth="true" hidden="false" outlineLevel="0" max="10764" min="10764" style="635" width="4.22"/>
    <col collapsed="false" customWidth="true" hidden="false" outlineLevel="0" max="10765" min="10765" style="635" width="25"/>
    <col collapsed="false" customWidth="true" hidden="false" outlineLevel="0" max="10766" min="10766" style="635" width="41.66"/>
    <col collapsed="false" customWidth="true" hidden="false" outlineLevel="0" max="10767" min="10767" style="635" width="19.66"/>
    <col collapsed="false" customWidth="true" hidden="false" outlineLevel="0" max="10768" min="10768" style="635" width="33.89"/>
    <col collapsed="false" customWidth="true" hidden="false" outlineLevel="0" max="10769" min="10769" style="635" width="25"/>
    <col collapsed="false" customWidth="true" hidden="false" outlineLevel="0" max="10770" min="10770" style="635" width="13.66"/>
    <col collapsed="false" customWidth="true" hidden="false" outlineLevel="0" max="10784" min="10771" style="635" width="4.89"/>
    <col collapsed="false" customWidth="true" hidden="false" outlineLevel="0" max="10785" min="10785" style="635" width="12"/>
    <col collapsed="false" customWidth="false" hidden="false" outlineLevel="0" max="11019" min="10786" style="635" width="8.89"/>
    <col collapsed="false" customWidth="true" hidden="false" outlineLevel="0" max="11020" min="11020" style="635" width="4.22"/>
    <col collapsed="false" customWidth="true" hidden="false" outlineLevel="0" max="11021" min="11021" style="635" width="25"/>
    <col collapsed="false" customWidth="true" hidden="false" outlineLevel="0" max="11022" min="11022" style="635" width="41.66"/>
    <col collapsed="false" customWidth="true" hidden="false" outlineLevel="0" max="11023" min="11023" style="635" width="19.66"/>
    <col collapsed="false" customWidth="true" hidden="false" outlineLevel="0" max="11024" min="11024" style="635" width="33.89"/>
    <col collapsed="false" customWidth="true" hidden="false" outlineLevel="0" max="11025" min="11025" style="635" width="25"/>
    <col collapsed="false" customWidth="true" hidden="false" outlineLevel="0" max="11026" min="11026" style="635" width="13.66"/>
    <col collapsed="false" customWidth="true" hidden="false" outlineLevel="0" max="11040" min="11027" style="635" width="4.89"/>
    <col collapsed="false" customWidth="true" hidden="false" outlineLevel="0" max="11041" min="11041" style="635" width="12"/>
    <col collapsed="false" customWidth="false" hidden="false" outlineLevel="0" max="11275" min="11042" style="635" width="8.89"/>
    <col collapsed="false" customWidth="true" hidden="false" outlineLevel="0" max="11276" min="11276" style="635" width="4.22"/>
    <col collapsed="false" customWidth="true" hidden="false" outlineLevel="0" max="11277" min="11277" style="635" width="25"/>
    <col collapsed="false" customWidth="true" hidden="false" outlineLevel="0" max="11278" min="11278" style="635" width="41.66"/>
    <col collapsed="false" customWidth="true" hidden="false" outlineLevel="0" max="11279" min="11279" style="635" width="19.66"/>
    <col collapsed="false" customWidth="true" hidden="false" outlineLevel="0" max="11280" min="11280" style="635" width="33.89"/>
    <col collapsed="false" customWidth="true" hidden="false" outlineLevel="0" max="11281" min="11281" style="635" width="25"/>
    <col collapsed="false" customWidth="true" hidden="false" outlineLevel="0" max="11282" min="11282" style="635" width="13.66"/>
    <col collapsed="false" customWidth="true" hidden="false" outlineLevel="0" max="11296" min="11283" style="635" width="4.89"/>
    <col collapsed="false" customWidth="true" hidden="false" outlineLevel="0" max="11297" min="11297" style="635" width="12"/>
    <col collapsed="false" customWidth="false" hidden="false" outlineLevel="0" max="11531" min="11298" style="635" width="8.89"/>
    <col collapsed="false" customWidth="true" hidden="false" outlineLevel="0" max="11532" min="11532" style="635" width="4.22"/>
    <col collapsed="false" customWidth="true" hidden="false" outlineLevel="0" max="11533" min="11533" style="635" width="25"/>
    <col collapsed="false" customWidth="true" hidden="false" outlineLevel="0" max="11534" min="11534" style="635" width="41.66"/>
    <col collapsed="false" customWidth="true" hidden="false" outlineLevel="0" max="11535" min="11535" style="635" width="19.66"/>
    <col collapsed="false" customWidth="true" hidden="false" outlineLevel="0" max="11536" min="11536" style="635" width="33.89"/>
    <col collapsed="false" customWidth="true" hidden="false" outlineLevel="0" max="11537" min="11537" style="635" width="25"/>
    <col collapsed="false" customWidth="true" hidden="false" outlineLevel="0" max="11538" min="11538" style="635" width="13.66"/>
    <col collapsed="false" customWidth="true" hidden="false" outlineLevel="0" max="11552" min="11539" style="635" width="4.89"/>
    <col collapsed="false" customWidth="true" hidden="false" outlineLevel="0" max="11553" min="11553" style="635" width="12"/>
    <col collapsed="false" customWidth="false" hidden="false" outlineLevel="0" max="11787" min="11554" style="635" width="8.89"/>
    <col collapsed="false" customWidth="true" hidden="false" outlineLevel="0" max="11788" min="11788" style="635" width="4.22"/>
    <col collapsed="false" customWidth="true" hidden="false" outlineLevel="0" max="11789" min="11789" style="635" width="25"/>
    <col collapsed="false" customWidth="true" hidden="false" outlineLevel="0" max="11790" min="11790" style="635" width="41.66"/>
    <col collapsed="false" customWidth="true" hidden="false" outlineLevel="0" max="11791" min="11791" style="635" width="19.66"/>
    <col collapsed="false" customWidth="true" hidden="false" outlineLevel="0" max="11792" min="11792" style="635" width="33.89"/>
    <col collapsed="false" customWidth="true" hidden="false" outlineLevel="0" max="11793" min="11793" style="635" width="25"/>
    <col collapsed="false" customWidth="true" hidden="false" outlineLevel="0" max="11794" min="11794" style="635" width="13.66"/>
    <col collapsed="false" customWidth="true" hidden="false" outlineLevel="0" max="11808" min="11795" style="635" width="4.89"/>
    <col collapsed="false" customWidth="true" hidden="false" outlineLevel="0" max="11809" min="11809" style="635" width="12"/>
    <col collapsed="false" customWidth="false" hidden="false" outlineLevel="0" max="12043" min="11810" style="635" width="8.89"/>
    <col collapsed="false" customWidth="true" hidden="false" outlineLevel="0" max="12044" min="12044" style="635" width="4.22"/>
    <col collapsed="false" customWidth="true" hidden="false" outlineLevel="0" max="12045" min="12045" style="635" width="25"/>
    <col collapsed="false" customWidth="true" hidden="false" outlineLevel="0" max="12046" min="12046" style="635" width="41.66"/>
    <col collapsed="false" customWidth="true" hidden="false" outlineLevel="0" max="12047" min="12047" style="635" width="19.66"/>
    <col collapsed="false" customWidth="true" hidden="false" outlineLevel="0" max="12048" min="12048" style="635" width="33.89"/>
    <col collapsed="false" customWidth="true" hidden="false" outlineLevel="0" max="12049" min="12049" style="635" width="25"/>
    <col collapsed="false" customWidth="true" hidden="false" outlineLevel="0" max="12050" min="12050" style="635" width="13.66"/>
    <col collapsed="false" customWidth="true" hidden="false" outlineLevel="0" max="12064" min="12051" style="635" width="4.89"/>
    <col collapsed="false" customWidth="true" hidden="false" outlineLevel="0" max="12065" min="12065" style="635" width="12"/>
    <col collapsed="false" customWidth="false" hidden="false" outlineLevel="0" max="12299" min="12066" style="635" width="8.89"/>
    <col collapsed="false" customWidth="true" hidden="false" outlineLevel="0" max="12300" min="12300" style="635" width="4.22"/>
    <col collapsed="false" customWidth="true" hidden="false" outlineLevel="0" max="12301" min="12301" style="635" width="25"/>
    <col collapsed="false" customWidth="true" hidden="false" outlineLevel="0" max="12302" min="12302" style="635" width="41.66"/>
    <col collapsed="false" customWidth="true" hidden="false" outlineLevel="0" max="12303" min="12303" style="635" width="19.66"/>
    <col collapsed="false" customWidth="true" hidden="false" outlineLevel="0" max="12304" min="12304" style="635" width="33.89"/>
    <col collapsed="false" customWidth="true" hidden="false" outlineLevel="0" max="12305" min="12305" style="635" width="25"/>
    <col collapsed="false" customWidth="true" hidden="false" outlineLevel="0" max="12306" min="12306" style="635" width="13.66"/>
    <col collapsed="false" customWidth="true" hidden="false" outlineLevel="0" max="12320" min="12307" style="635" width="4.89"/>
    <col collapsed="false" customWidth="true" hidden="false" outlineLevel="0" max="12321" min="12321" style="635" width="12"/>
    <col collapsed="false" customWidth="false" hidden="false" outlineLevel="0" max="12555" min="12322" style="635" width="8.89"/>
    <col collapsed="false" customWidth="true" hidden="false" outlineLevel="0" max="12556" min="12556" style="635" width="4.22"/>
    <col collapsed="false" customWidth="true" hidden="false" outlineLevel="0" max="12557" min="12557" style="635" width="25"/>
    <col collapsed="false" customWidth="true" hidden="false" outlineLevel="0" max="12558" min="12558" style="635" width="41.66"/>
    <col collapsed="false" customWidth="true" hidden="false" outlineLevel="0" max="12559" min="12559" style="635" width="19.66"/>
    <col collapsed="false" customWidth="true" hidden="false" outlineLevel="0" max="12560" min="12560" style="635" width="33.89"/>
    <col collapsed="false" customWidth="true" hidden="false" outlineLevel="0" max="12561" min="12561" style="635" width="25"/>
    <col collapsed="false" customWidth="true" hidden="false" outlineLevel="0" max="12562" min="12562" style="635" width="13.66"/>
    <col collapsed="false" customWidth="true" hidden="false" outlineLevel="0" max="12576" min="12563" style="635" width="4.89"/>
    <col collapsed="false" customWidth="true" hidden="false" outlineLevel="0" max="12577" min="12577" style="635" width="12"/>
    <col collapsed="false" customWidth="false" hidden="false" outlineLevel="0" max="12811" min="12578" style="635" width="8.89"/>
    <col collapsed="false" customWidth="true" hidden="false" outlineLevel="0" max="12812" min="12812" style="635" width="4.22"/>
    <col collapsed="false" customWidth="true" hidden="false" outlineLevel="0" max="12813" min="12813" style="635" width="25"/>
    <col collapsed="false" customWidth="true" hidden="false" outlineLevel="0" max="12814" min="12814" style="635" width="41.66"/>
    <col collapsed="false" customWidth="true" hidden="false" outlineLevel="0" max="12815" min="12815" style="635" width="19.66"/>
    <col collapsed="false" customWidth="true" hidden="false" outlineLevel="0" max="12816" min="12816" style="635" width="33.89"/>
    <col collapsed="false" customWidth="true" hidden="false" outlineLevel="0" max="12817" min="12817" style="635" width="25"/>
    <col collapsed="false" customWidth="true" hidden="false" outlineLevel="0" max="12818" min="12818" style="635" width="13.66"/>
    <col collapsed="false" customWidth="true" hidden="false" outlineLevel="0" max="12832" min="12819" style="635" width="4.89"/>
    <col collapsed="false" customWidth="true" hidden="false" outlineLevel="0" max="12833" min="12833" style="635" width="12"/>
    <col collapsed="false" customWidth="false" hidden="false" outlineLevel="0" max="13067" min="12834" style="635" width="8.89"/>
    <col collapsed="false" customWidth="true" hidden="false" outlineLevel="0" max="13068" min="13068" style="635" width="4.22"/>
    <col collapsed="false" customWidth="true" hidden="false" outlineLevel="0" max="13069" min="13069" style="635" width="25"/>
    <col collapsed="false" customWidth="true" hidden="false" outlineLevel="0" max="13070" min="13070" style="635" width="41.66"/>
    <col collapsed="false" customWidth="true" hidden="false" outlineLevel="0" max="13071" min="13071" style="635" width="19.66"/>
    <col collapsed="false" customWidth="true" hidden="false" outlineLevel="0" max="13072" min="13072" style="635" width="33.89"/>
    <col collapsed="false" customWidth="true" hidden="false" outlineLevel="0" max="13073" min="13073" style="635" width="25"/>
    <col collapsed="false" customWidth="true" hidden="false" outlineLevel="0" max="13074" min="13074" style="635" width="13.66"/>
    <col collapsed="false" customWidth="true" hidden="false" outlineLevel="0" max="13088" min="13075" style="635" width="4.89"/>
    <col collapsed="false" customWidth="true" hidden="false" outlineLevel="0" max="13089" min="13089" style="635" width="12"/>
    <col collapsed="false" customWidth="false" hidden="false" outlineLevel="0" max="13323" min="13090" style="635" width="8.89"/>
    <col collapsed="false" customWidth="true" hidden="false" outlineLevel="0" max="13324" min="13324" style="635" width="4.22"/>
    <col collapsed="false" customWidth="true" hidden="false" outlineLevel="0" max="13325" min="13325" style="635" width="25"/>
    <col collapsed="false" customWidth="true" hidden="false" outlineLevel="0" max="13326" min="13326" style="635" width="41.66"/>
    <col collapsed="false" customWidth="true" hidden="false" outlineLevel="0" max="13327" min="13327" style="635" width="19.66"/>
    <col collapsed="false" customWidth="true" hidden="false" outlineLevel="0" max="13328" min="13328" style="635" width="33.89"/>
    <col collapsed="false" customWidth="true" hidden="false" outlineLevel="0" max="13329" min="13329" style="635" width="25"/>
    <col collapsed="false" customWidth="true" hidden="false" outlineLevel="0" max="13330" min="13330" style="635" width="13.66"/>
    <col collapsed="false" customWidth="true" hidden="false" outlineLevel="0" max="13344" min="13331" style="635" width="4.89"/>
    <col collapsed="false" customWidth="true" hidden="false" outlineLevel="0" max="13345" min="13345" style="635" width="12"/>
    <col collapsed="false" customWidth="false" hidden="false" outlineLevel="0" max="13579" min="13346" style="635" width="8.89"/>
    <col collapsed="false" customWidth="true" hidden="false" outlineLevel="0" max="13580" min="13580" style="635" width="4.22"/>
    <col collapsed="false" customWidth="true" hidden="false" outlineLevel="0" max="13581" min="13581" style="635" width="25"/>
    <col collapsed="false" customWidth="true" hidden="false" outlineLevel="0" max="13582" min="13582" style="635" width="41.66"/>
    <col collapsed="false" customWidth="true" hidden="false" outlineLevel="0" max="13583" min="13583" style="635" width="19.66"/>
    <col collapsed="false" customWidth="true" hidden="false" outlineLevel="0" max="13584" min="13584" style="635" width="33.89"/>
    <col collapsed="false" customWidth="true" hidden="false" outlineLevel="0" max="13585" min="13585" style="635" width="25"/>
    <col collapsed="false" customWidth="true" hidden="false" outlineLevel="0" max="13586" min="13586" style="635" width="13.66"/>
    <col collapsed="false" customWidth="true" hidden="false" outlineLevel="0" max="13600" min="13587" style="635" width="4.89"/>
    <col collapsed="false" customWidth="true" hidden="false" outlineLevel="0" max="13601" min="13601" style="635" width="12"/>
    <col collapsed="false" customWidth="false" hidden="false" outlineLevel="0" max="13835" min="13602" style="635" width="8.89"/>
    <col collapsed="false" customWidth="true" hidden="false" outlineLevel="0" max="13836" min="13836" style="635" width="4.22"/>
    <col collapsed="false" customWidth="true" hidden="false" outlineLevel="0" max="13837" min="13837" style="635" width="25"/>
    <col collapsed="false" customWidth="true" hidden="false" outlineLevel="0" max="13838" min="13838" style="635" width="41.66"/>
    <col collapsed="false" customWidth="true" hidden="false" outlineLevel="0" max="13839" min="13839" style="635" width="19.66"/>
    <col collapsed="false" customWidth="true" hidden="false" outlineLevel="0" max="13840" min="13840" style="635" width="33.89"/>
    <col collapsed="false" customWidth="true" hidden="false" outlineLevel="0" max="13841" min="13841" style="635" width="25"/>
    <col collapsed="false" customWidth="true" hidden="false" outlineLevel="0" max="13842" min="13842" style="635" width="13.66"/>
    <col collapsed="false" customWidth="true" hidden="false" outlineLevel="0" max="13856" min="13843" style="635" width="4.89"/>
    <col collapsed="false" customWidth="true" hidden="false" outlineLevel="0" max="13857" min="13857" style="635" width="12"/>
    <col collapsed="false" customWidth="false" hidden="false" outlineLevel="0" max="14091" min="13858" style="635" width="8.89"/>
    <col collapsed="false" customWidth="true" hidden="false" outlineLevel="0" max="14092" min="14092" style="635" width="4.22"/>
    <col collapsed="false" customWidth="true" hidden="false" outlineLevel="0" max="14093" min="14093" style="635" width="25"/>
    <col collapsed="false" customWidth="true" hidden="false" outlineLevel="0" max="14094" min="14094" style="635" width="41.66"/>
    <col collapsed="false" customWidth="true" hidden="false" outlineLevel="0" max="14095" min="14095" style="635" width="19.66"/>
    <col collapsed="false" customWidth="true" hidden="false" outlineLevel="0" max="14096" min="14096" style="635" width="33.89"/>
    <col collapsed="false" customWidth="true" hidden="false" outlineLevel="0" max="14097" min="14097" style="635" width="25"/>
    <col collapsed="false" customWidth="true" hidden="false" outlineLevel="0" max="14098" min="14098" style="635" width="13.66"/>
    <col collapsed="false" customWidth="true" hidden="false" outlineLevel="0" max="14112" min="14099" style="635" width="4.89"/>
    <col collapsed="false" customWidth="true" hidden="false" outlineLevel="0" max="14113" min="14113" style="635" width="12"/>
    <col collapsed="false" customWidth="false" hidden="false" outlineLevel="0" max="14347" min="14114" style="635" width="8.89"/>
    <col collapsed="false" customWidth="true" hidden="false" outlineLevel="0" max="14348" min="14348" style="635" width="4.22"/>
    <col collapsed="false" customWidth="true" hidden="false" outlineLevel="0" max="14349" min="14349" style="635" width="25"/>
    <col collapsed="false" customWidth="true" hidden="false" outlineLevel="0" max="14350" min="14350" style="635" width="41.66"/>
    <col collapsed="false" customWidth="true" hidden="false" outlineLevel="0" max="14351" min="14351" style="635" width="19.66"/>
    <col collapsed="false" customWidth="true" hidden="false" outlineLevel="0" max="14352" min="14352" style="635" width="33.89"/>
    <col collapsed="false" customWidth="true" hidden="false" outlineLevel="0" max="14353" min="14353" style="635" width="25"/>
    <col collapsed="false" customWidth="true" hidden="false" outlineLevel="0" max="14354" min="14354" style="635" width="13.66"/>
    <col collapsed="false" customWidth="true" hidden="false" outlineLevel="0" max="14368" min="14355" style="635" width="4.89"/>
    <col collapsed="false" customWidth="true" hidden="false" outlineLevel="0" max="14369" min="14369" style="635" width="12"/>
    <col collapsed="false" customWidth="false" hidden="false" outlineLevel="0" max="14603" min="14370" style="635" width="8.89"/>
    <col collapsed="false" customWidth="true" hidden="false" outlineLevel="0" max="14604" min="14604" style="635" width="4.22"/>
    <col collapsed="false" customWidth="true" hidden="false" outlineLevel="0" max="14605" min="14605" style="635" width="25"/>
    <col collapsed="false" customWidth="true" hidden="false" outlineLevel="0" max="14606" min="14606" style="635" width="41.66"/>
    <col collapsed="false" customWidth="true" hidden="false" outlineLevel="0" max="14607" min="14607" style="635" width="19.66"/>
    <col collapsed="false" customWidth="true" hidden="false" outlineLevel="0" max="14608" min="14608" style="635" width="33.89"/>
    <col collapsed="false" customWidth="true" hidden="false" outlineLevel="0" max="14609" min="14609" style="635" width="25"/>
    <col collapsed="false" customWidth="true" hidden="false" outlineLevel="0" max="14610" min="14610" style="635" width="13.66"/>
    <col collapsed="false" customWidth="true" hidden="false" outlineLevel="0" max="14624" min="14611" style="635" width="4.89"/>
    <col collapsed="false" customWidth="true" hidden="false" outlineLevel="0" max="14625" min="14625" style="635" width="12"/>
    <col collapsed="false" customWidth="false" hidden="false" outlineLevel="0" max="14859" min="14626" style="635" width="8.89"/>
    <col collapsed="false" customWidth="true" hidden="false" outlineLevel="0" max="14860" min="14860" style="635" width="4.22"/>
    <col collapsed="false" customWidth="true" hidden="false" outlineLevel="0" max="14861" min="14861" style="635" width="25"/>
    <col collapsed="false" customWidth="true" hidden="false" outlineLevel="0" max="14862" min="14862" style="635" width="41.66"/>
    <col collapsed="false" customWidth="true" hidden="false" outlineLevel="0" max="14863" min="14863" style="635" width="19.66"/>
    <col collapsed="false" customWidth="true" hidden="false" outlineLevel="0" max="14864" min="14864" style="635" width="33.89"/>
    <col collapsed="false" customWidth="true" hidden="false" outlineLevel="0" max="14865" min="14865" style="635" width="25"/>
    <col collapsed="false" customWidth="true" hidden="false" outlineLevel="0" max="14866" min="14866" style="635" width="13.66"/>
    <col collapsed="false" customWidth="true" hidden="false" outlineLevel="0" max="14880" min="14867" style="635" width="4.89"/>
    <col collapsed="false" customWidth="true" hidden="false" outlineLevel="0" max="14881" min="14881" style="635" width="12"/>
    <col collapsed="false" customWidth="false" hidden="false" outlineLevel="0" max="15115" min="14882" style="635" width="8.89"/>
    <col collapsed="false" customWidth="true" hidden="false" outlineLevel="0" max="15116" min="15116" style="635" width="4.22"/>
    <col collapsed="false" customWidth="true" hidden="false" outlineLevel="0" max="15117" min="15117" style="635" width="25"/>
    <col collapsed="false" customWidth="true" hidden="false" outlineLevel="0" max="15118" min="15118" style="635" width="41.66"/>
    <col collapsed="false" customWidth="true" hidden="false" outlineLevel="0" max="15119" min="15119" style="635" width="19.66"/>
    <col collapsed="false" customWidth="true" hidden="false" outlineLevel="0" max="15120" min="15120" style="635" width="33.89"/>
    <col collapsed="false" customWidth="true" hidden="false" outlineLevel="0" max="15121" min="15121" style="635" width="25"/>
    <col collapsed="false" customWidth="true" hidden="false" outlineLevel="0" max="15122" min="15122" style="635" width="13.66"/>
    <col collapsed="false" customWidth="true" hidden="false" outlineLevel="0" max="15136" min="15123" style="635" width="4.89"/>
    <col collapsed="false" customWidth="true" hidden="false" outlineLevel="0" max="15137" min="15137" style="635" width="12"/>
    <col collapsed="false" customWidth="false" hidden="false" outlineLevel="0" max="15371" min="15138" style="635" width="8.89"/>
    <col collapsed="false" customWidth="true" hidden="false" outlineLevel="0" max="15372" min="15372" style="635" width="4.22"/>
    <col collapsed="false" customWidth="true" hidden="false" outlineLevel="0" max="15373" min="15373" style="635" width="25"/>
    <col collapsed="false" customWidth="true" hidden="false" outlineLevel="0" max="15374" min="15374" style="635" width="41.66"/>
    <col collapsed="false" customWidth="true" hidden="false" outlineLevel="0" max="15375" min="15375" style="635" width="19.66"/>
    <col collapsed="false" customWidth="true" hidden="false" outlineLevel="0" max="15376" min="15376" style="635" width="33.89"/>
    <col collapsed="false" customWidth="true" hidden="false" outlineLevel="0" max="15377" min="15377" style="635" width="25"/>
    <col collapsed="false" customWidth="true" hidden="false" outlineLevel="0" max="15378" min="15378" style="635" width="13.66"/>
    <col collapsed="false" customWidth="true" hidden="false" outlineLevel="0" max="15392" min="15379" style="635" width="4.89"/>
    <col collapsed="false" customWidth="true" hidden="false" outlineLevel="0" max="15393" min="15393" style="635" width="12"/>
    <col collapsed="false" customWidth="false" hidden="false" outlineLevel="0" max="15627" min="15394" style="635" width="8.89"/>
    <col collapsed="false" customWidth="true" hidden="false" outlineLevel="0" max="15628" min="15628" style="635" width="4.22"/>
    <col collapsed="false" customWidth="true" hidden="false" outlineLevel="0" max="15629" min="15629" style="635" width="25"/>
    <col collapsed="false" customWidth="true" hidden="false" outlineLevel="0" max="15630" min="15630" style="635" width="41.66"/>
    <col collapsed="false" customWidth="true" hidden="false" outlineLevel="0" max="15631" min="15631" style="635" width="19.66"/>
    <col collapsed="false" customWidth="true" hidden="false" outlineLevel="0" max="15632" min="15632" style="635" width="33.89"/>
    <col collapsed="false" customWidth="true" hidden="false" outlineLevel="0" max="15633" min="15633" style="635" width="25"/>
    <col collapsed="false" customWidth="true" hidden="false" outlineLevel="0" max="15634" min="15634" style="635" width="13.66"/>
    <col collapsed="false" customWidth="true" hidden="false" outlineLevel="0" max="15648" min="15635" style="635" width="4.89"/>
    <col collapsed="false" customWidth="true" hidden="false" outlineLevel="0" max="15649" min="15649" style="635" width="12"/>
    <col collapsed="false" customWidth="false" hidden="false" outlineLevel="0" max="15883" min="15650" style="635" width="8.89"/>
    <col collapsed="false" customWidth="true" hidden="false" outlineLevel="0" max="15884" min="15884" style="635" width="4.22"/>
    <col collapsed="false" customWidth="true" hidden="false" outlineLevel="0" max="15885" min="15885" style="635" width="25"/>
    <col collapsed="false" customWidth="true" hidden="false" outlineLevel="0" max="15886" min="15886" style="635" width="41.66"/>
    <col collapsed="false" customWidth="true" hidden="false" outlineLevel="0" max="15887" min="15887" style="635" width="19.66"/>
    <col collapsed="false" customWidth="true" hidden="false" outlineLevel="0" max="15888" min="15888" style="635" width="33.89"/>
    <col collapsed="false" customWidth="true" hidden="false" outlineLevel="0" max="15889" min="15889" style="635" width="25"/>
    <col collapsed="false" customWidth="true" hidden="false" outlineLevel="0" max="15890" min="15890" style="635" width="13.66"/>
    <col collapsed="false" customWidth="true" hidden="false" outlineLevel="0" max="15904" min="15891" style="635" width="4.89"/>
    <col collapsed="false" customWidth="true" hidden="false" outlineLevel="0" max="15905" min="15905" style="635" width="12"/>
    <col collapsed="false" customWidth="false" hidden="false" outlineLevel="0" max="16139" min="15906" style="635" width="8.89"/>
    <col collapsed="false" customWidth="true" hidden="false" outlineLevel="0" max="16140" min="16140" style="635" width="4.22"/>
    <col collapsed="false" customWidth="true" hidden="false" outlineLevel="0" max="16141" min="16141" style="635" width="25"/>
    <col collapsed="false" customWidth="true" hidden="false" outlineLevel="0" max="16142" min="16142" style="635" width="41.66"/>
    <col collapsed="false" customWidth="true" hidden="false" outlineLevel="0" max="16143" min="16143" style="635" width="19.66"/>
    <col collapsed="false" customWidth="true" hidden="false" outlineLevel="0" max="16144" min="16144" style="635" width="33.89"/>
    <col collapsed="false" customWidth="true" hidden="false" outlineLevel="0" max="16145" min="16145" style="635" width="25"/>
    <col collapsed="false" customWidth="true" hidden="false" outlineLevel="0" max="16146" min="16146" style="635" width="13.66"/>
    <col collapsed="false" customWidth="true" hidden="false" outlineLevel="0" max="16160" min="16147" style="635" width="4.89"/>
    <col collapsed="false" customWidth="true" hidden="false" outlineLevel="0" max="16161" min="16161" style="635" width="12"/>
    <col collapsed="false" customWidth="false" hidden="false" outlineLevel="0" max="16384" min="16162" style="635" width="8.89"/>
  </cols>
  <sheetData>
    <row r="1" s="637" customFormat="true" ht="20.25" hidden="false" customHeight="true" outlineLevel="0" collapsed="false">
      <c r="A1" s="636"/>
      <c r="B1" s="636"/>
      <c r="G1" s="638"/>
    </row>
    <row r="2" s="637" customFormat="true" ht="20.25" hidden="false" customHeight="true" outlineLevel="0" collapsed="false">
      <c r="A2" s="639" t="s">
        <v>487</v>
      </c>
      <c r="B2" s="639"/>
      <c r="G2" s="638"/>
    </row>
    <row r="3" s="637" customFormat="true" ht="20.25" hidden="false" customHeight="true" outlineLevel="0" collapsed="false">
      <c r="A3" s="640" t="s">
        <v>488</v>
      </c>
      <c r="B3" s="640"/>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row>
    <row r="4" s="637" customFormat="true" ht="20.25" hidden="false" customHeight="true" outlineLevel="0" collapsed="false">
      <c r="A4" s="636"/>
      <c r="B4" s="636"/>
      <c r="G4" s="638"/>
    </row>
    <row r="5" s="637" customFormat="true" ht="30" hidden="false" customHeight="true" outlineLevel="0" collapsed="false">
      <c r="A5" s="636"/>
      <c r="B5" s="636"/>
      <c r="G5" s="638"/>
      <c r="J5" s="636"/>
      <c r="K5" s="636"/>
      <c r="L5" s="636"/>
      <c r="M5" s="636"/>
      <c r="N5" s="636"/>
      <c r="O5" s="636"/>
      <c r="P5" s="636"/>
      <c r="Q5" s="636"/>
      <c r="R5" s="636"/>
      <c r="S5" s="641" t="s">
        <v>489</v>
      </c>
      <c r="T5" s="641"/>
      <c r="U5" s="641"/>
      <c r="V5" s="641"/>
      <c r="W5" s="642"/>
      <c r="X5" s="643"/>
      <c r="Y5" s="643"/>
      <c r="Z5" s="643"/>
      <c r="AA5" s="643"/>
      <c r="AB5" s="643"/>
      <c r="AC5" s="643"/>
      <c r="AD5" s="643"/>
      <c r="AE5" s="643"/>
      <c r="AF5" s="644"/>
    </row>
    <row r="6" s="637" customFormat="true" ht="20.25" hidden="false" customHeight="true" outlineLevel="0" collapsed="false">
      <c r="A6" s="636"/>
      <c r="B6" s="636"/>
      <c r="G6" s="638"/>
    </row>
    <row r="7" s="637" customFormat="true" ht="18" hidden="false" customHeight="true" outlineLevel="0" collapsed="false">
      <c r="A7" s="641" t="s">
        <v>490</v>
      </c>
      <c r="B7" s="641"/>
      <c r="C7" s="641"/>
      <c r="D7" s="641" t="s">
        <v>211</v>
      </c>
      <c r="E7" s="641"/>
      <c r="F7" s="645" t="s">
        <v>288</v>
      </c>
      <c r="G7" s="645"/>
      <c r="H7" s="641" t="s">
        <v>491</v>
      </c>
      <c r="I7" s="641"/>
      <c r="J7" s="641"/>
      <c r="K7" s="641"/>
      <c r="L7" s="641"/>
      <c r="M7" s="641"/>
      <c r="N7" s="641"/>
      <c r="O7" s="641"/>
      <c r="P7" s="641"/>
      <c r="Q7" s="641"/>
      <c r="R7" s="641"/>
      <c r="S7" s="641"/>
      <c r="T7" s="641"/>
      <c r="U7" s="641"/>
      <c r="V7" s="641"/>
      <c r="W7" s="641"/>
      <c r="X7" s="641"/>
      <c r="Y7" s="641" t="s">
        <v>41</v>
      </c>
      <c r="Z7" s="641"/>
      <c r="AA7" s="641"/>
      <c r="AB7" s="641"/>
      <c r="AC7" s="641" t="s">
        <v>492</v>
      </c>
      <c r="AD7" s="641"/>
      <c r="AE7" s="641"/>
      <c r="AF7" s="641"/>
    </row>
    <row r="8" s="637" customFormat="true" ht="18.75" hidden="false" customHeight="true" outlineLevel="0" collapsed="false">
      <c r="A8" s="641" t="s">
        <v>493</v>
      </c>
      <c r="B8" s="641"/>
      <c r="C8" s="641"/>
      <c r="D8" s="646"/>
      <c r="E8" s="647"/>
      <c r="F8" s="648"/>
      <c r="G8" s="649"/>
      <c r="H8" s="650" t="s">
        <v>494</v>
      </c>
      <c r="I8" s="651" t="s">
        <v>27</v>
      </c>
      <c r="J8" s="652" t="s">
        <v>495</v>
      </c>
      <c r="K8" s="653"/>
      <c r="L8" s="653"/>
      <c r="M8" s="651" t="s">
        <v>27</v>
      </c>
      <c r="N8" s="652" t="s">
        <v>496</v>
      </c>
      <c r="O8" s="653"/>
      <c r="P8" s="653"/>
      <c r="Q8" s="651" t="s">
        <v>27</v>
      </c>
      <c r="R8" s="652" t="s">
        <v>497</v>
      </c>
      <c r="S8" s="653"/>
      <c r="T8" s="653"/>
      <c r="U8" s="651" t="s">
        <v>27</v>
      </c>
      <c r="V8" s="652" t="s">
        <v>498</v>
      </c>
      <c r="W8" s="653"/>
      <c r="X8" s="654"/>
      <c r="Y8" s="655"/>
      <c r="Z8" s="655"/>
      <c r="AA8" s="655"/>
      <c r="AB8" s="655"/>
      <c r="AC8" s="655"/>
      <c r="AD8" s="655"/>
      <c r="AE8" s="655"/>
      <c r="AF8" s="655"/>
    </row>
    <row r="9" s="637" customFormat="true" ht="18.75" hidden="false" customHeight="true" outlineLevel="0" collapsed="false">
      <c r="A9" s="641"/>
      <c r="B9" s="641"/>
      <c r="C9" s="641"/>
      <c r="D9" s="656"/>
      <c r="E9" s="657"/>
      <c r="F9" s="658"/>
      <c r="G9" s="659"/>
      <c r="H9" s="650"/>
      <c r="I9" s="660" t="s">
        <v>27</v>
      </c>
      <c r="J9" s="661" t="s">
        <v>499</v>
      </c>
      <c r="K9" s="662"/>
      <c r="L9" s="662"/>
      <c r="M9" s="663" t="s">
        <v>27</v>
      </c>
      <c r="N9" s="661" t="s">
        <v>500</v>
      </c>
      <c r="O9" s="662"/>
      <c r="P9" s="662"/>
      <c r="Q9" s="663" t="s">
        <v>27</v>
      </c>
      <c r="R9" s="661" t="s">
        <v>501</v>
      </c>
      <c r="S9" s="662"/>
      <c r="T9" s="662"/>
      <c r="U9" s="663" t="s">
        <v>27</v>
      </c>
      <c r="V9" s="661" t="s">
        <v>502</v>
      </c>
      <c r="W9" s="662"/>
      <c r="X9" s="664"/>
      <c r="Y9" s="655"/>
      <c r="Z9" s="655"/>
      <c r="AA9" s="655"/>
      <c r="AB9" s="655"/>
      <c r="AC9" s="655"/>
      <c r="AD9" s="655"/>
      <c r="AE9" s="655"/>
      <c r="AF9" s="655"/>
    </row>
    <row r="10" s="637" customFormat="true" ht="18.75" hidden="false" customHeight="true" outlineLevel="0" collapsed="false">
      <c r="A10" s="665"/>
      <c r="B10" s="666"/>
      <c r="C10" s="667"/>
      <c r="D10" s="668"/>
      <c r="E10" s="654"/>
      <c r="F10" s="668"/>
      <c r="G10" s="654"/>
      <c r="H10" s="669" t="s">
        <v>47</v>
      </c>
      <c r="I10" s="670" t="s">
        <v>27</v>
      </c>
      <c r="J10" s="671" t="s">
        <v>503</v>
      </c>
      <c r="K10" s="672"/>
      <c r="L10" s="673"/>
      <c r="M10" s="674" t="s">
        <v>27</v>
      </c>
      <c r="N10" s="671" t="s">
        <v>504</v>
      </c>
      <c r="O10" s="675"/>
      <c r="P10" s="675"/>
      <c r="Q10" s="675"/>
      <c r="R10" s="675"/>
      <c r="S10" s="675"/>
      <c r="T10" s="675"/>
      <c r="U10" s="675"/>
      <c r="V10" s="675"/>
      <c r="W10" s="675"/>
      <c r="X10" s="676"/>
      <c r="Y10" s="677" t="s">
        <v>27</v>
      </c>
      <c r="Z10" s="652" t="s">
        <v>505</v>
      </c>
      <c r="AA10" s="652"/>
      <c r="AB10" s="678"/>
      <c r="AC10" s="677" t="s">
        <v>27</v>
      </c>
      <c r="AD10" s="652" t="s">
        <v>505</v>
      </c>
      <c r="AE10" s="652"/>
      <c r="AF10" s="678"/>
      <c r="AG10" s="679"/>
    </row>
    <row r="11" s="637" customFormat="true" ht="18.75" hidden="false" customHeight="true" outlineLevel="0" collapsed="false">
      <c r="A11" s="680"/>
      <c r="B11" s="681"/>
      <c r="C11" s="682"/>
      <c r="D11" s="683"/>
      <c r="E11" s="684"/>
      <c r="F11" s="683"/>
      <c r="G11" s="684"/>
      <c r="H11" s="685" t="s">
        <v>50</v>
      </c>
      <c r="I11" s="686" t="s">
        <v>27</v>
      </c>
      <c r="J11" s="687" t="s">
        <v>506</v>
      </c>
      <c r="K11" s="687"/>
      <c r="L11" s="688"/>
      <c r="M11" s="689" t="s">
        <v>27</v>
      </c>
      <c r="N11" s="687" t="s">
        <v>507</v>
      </c>
      <c r="O11" s="687"/>
      <c r="P11" s="688"/>
      <c r="Q11" s="689" t="s">
        <v>27</v>
      </c>
      <c r="R11" s="690" t="s">
        <v>508</v>
      </c>
      <c r="S11" s="690"/>
      <c r="T11" s="690"/>
      <c r="U11" s="690"/>
      <c r="V11" s="690"/>
      <c r="W11" s="690"/>
      <c r="X11" s="691"/>
      <c r="Y11" s="692" t="s">
        <v>27</v>
      </c>
      <c r="Z11" s="693" t="s">
        <v>509</v>
      </c>
      <c r="AA11" s="694"/>
      <c r="AB11" s="695"/>
      <c r="AC11" s="692" t="s">
        <v>27</v>
      </c>
      <c r="AD11" s="693" t="s">
        <v>509</v>
      </c>
      <c r="AE11" s="694"/>
      <c r="AF11" s="695"/>
    </row>
    <row r="12" s="637" customFormat="true" ht="18.75" hidden="false" customHeight="true" outlineLevel="0" collapsed="false">
      <c r="A12" s="680"/>
      <c r="B12" s="681"/>
      <c r="C12" s="682"/>
      <c r="D12" s="683"/>
      <c r="E12" s="684"/>
      <c r="F12" s="683"/>
      <c r="G12" s="684"/>
      <c r="H12" s="685"/>
      <c r="I12" s="696" t="s">
        <v>27</v>
      </c>
      <c r="J12" s="697" t="s">
        <v>510</v>
      </c>
      <c r="K12" s="697"/>
      <c r="L12" s="698"/>
      <c r="M12" s="698"/>
      <c r="N12" s="698"/>
      <c r="O12" s="698"/>
      <c r="P12" s="698"/>
      <c r="Q12" s="698"/>
      <c r="R12" s="698"/>
      <c r="S12" s="698"/>
      <c r="T12" s="698"/>
      <c r="U12" s="698"/>
      <c r="V12" s="698"/>
      <c r="W12" s="698"/>
      <c r="X12" s="699"/>
      <c r="Y12" s="700"/>
      <c r="Z12" s="694"/>
      <c r="AA12" s="694"/>
      <c r="AB12" s="695"/>
      <c r="AC12" s="700"/>
      <c r="AD12" s="694"/>
      <c r="AE12" s="694"/>
      <c r="AF12" s="695"/>
    </row>
    <row r="13" s="637" customFormat="true" ht="18.75" hidden="false" customHeight="true" outlineLevel="0" collapsed="false">
      <c r="A13" s="680"/>
      <c r="B13" s="681"/>
      <c r="C13" s="682"/>
      <c r="D13" s="683"/>
      <c r="E13" s="684"/>
      <c r="F13" s="683"/>
      <c r="G13" s="684"/>
      <c r="H13" s="685" t="s">
        <v>57</v>
      </c>
      <c r="I13" s="701" t="s">
        <v>27</v>
      </c>
      <c r="J13" s="702" t="s">
        <v>511</v>
      </c>
      <c r="K13" s="703"/>
      <c r="L13" s="704"/>
      <c r="M13" s="705" t="s">
        <v>27</v>
      </c>
      <c r="N13" s="702" t="s">
        <v>512</v>
      </c>
      <c r="O13" s="706"/>
      <c r="P13" s="706"/>
      <c r="Q13" s="706"/>
      <c r="R13" s="706"/>
      <c r="S13" s="706"/>
      <c r="T13" s="706"/>
      <c r="U13" s="706"/>
      <c r="V13" s="706"/>
      <c r="W13" s="706"/>
      <c r="X13" s="707"/>
      <c r="Y13" s="700"/>
      <c r="Z13" s="694"/>
      <c r="AA13" s="694"/>
      <c r="AB13" s="695"/>
      <c r="AC13" s="700"/>
      <c r="AD13" s="694"/>
      <c r="AE13" s="694"/>
      <c r="AF13" s="695"/>
    </row>
    <row r="14" s="637" customFormat="true" ht="18.75" hidden="false" customHeight="true" outlineLevel="0" collapsed="false">
      <c r="A14" s="680"/>
      <c r="B14" s="681"/>
      <c r="C14" s="682"/>
      <c r="D14" s="683"/>
      <c r="E14" s="684"/>
      <c r="F14" s="683"/>
      <c r="G14" s="684"/>
      <c r="H14" s="708" t="s">
        <v>253</v>
      </c>
      <c r="I14" s="701" t="s">
        <v>27</v>
      </c>
      <c r="J14" s="702" t="s">
        <v>513</v>
      </c>
      <c r="K14" s="703"/>
      <c r="L14" s="704"/>
      <c r="M14" s="705" t="s">
        <v>27</v>
      </c>
      <c r="N14" s="702" t="s">
        <v>514</v>
      </c>
      <c r="O14" s="706"/>
      <c r="P14" s="706"/>
      <c r="Q14" s="703"/>
      <c r="R14" s="703"/>
      <c r="S14" s="703"/>
      <c r="T14" s="703"/>
      <c r="U14" s="703"/>
      <c r="V14" s="703"/>
      <c r="W14" s="703"/>
      <c r="X14" s="709"/>
      <c r="Y14" s="700"/>
      <c r="Z14" s="694"/>
      <c r="AA14" s="694"/>
      <c r="AB14" s="695"/>
      <c r="AC14" s="700"/>
      <c r="AD14" s="694"/>
      <c r="AE14" s="694"/>
      <c r="AF14" s="695"/>
    </row>
    <row r="15" s="637" customFormat="true" ht="18.75" hidden="false" customHeight="true" outlineLevel="0" collapsed="false">
      <c r="A15" s="680"/>
      <c r="B15" s="681"/>
      <c r="C15" s="682"/>
      <c r="D15" s="683"/>
      <c r="E15" s="684"/>
      <c r="F15" s="683"/>
      <c r="G15" s="684"/>
      <c r="H15" s="710" t="s">
        <v>61</v>
      </c>
      <c r="I15" s="701" t="s">
        <v>27</v>
      </c>
      <c r="J15" s="702" t="s">
        <v>513</v>
      </c>
      <c r="K15" s="703"/>
      <c r="L15" s="704"/>
      <c r="M15" s="705" t="s">
        <v>27</v>
      </c>
      <c r="N15" s="702" t="s">
        <v>514</v>
      </c>
      <c r="O15" s="706"/>
      <c r="P15" s="706"/>
      <c r="Q15" s="703"/>
      <c r="R15" s="703"/>
      <c r="S15" s="703"/>
      <c r="T15" s="703"/>
      <c r="U15" s="703"/>
      <c r="V15" s="703"/>
      <c r="W15" s="703"/>
      <c r="X15" s="709"/>
      <c r="Y15" s="700"/>
      <c r="Z15" s="694"/>
      <c r="AA15" s="694"/>
      <c r="AB15" s="695"/>
      <c r="AC15" s="700"/>
      <c r="AD15" s="694"/>
      <c r="AE15" s="694"/>
      <c r="AF15" s="695"/>
    </row>
    <row r="16" s="637" customFormat="true" ht="18.75" hidden="false" customHeight="true" outlineLevel="0" collapsed="false">
      <c r="A16" s="680"/>
      <c r="B16" s="681"/>
      <c r="C16" s="682"/>
      <c r="D16" s="683"/>
      <c r="E16" s="684"/>
      <c r="F16" s="683"/>
      <c r="G16" s="684"/>
      <c r="H16" s="711" t="s">
        <v>64</v>
      </c>
      <c r="I16" s="701" t="s">
        <v>27</v>
      </c>
      <c r="J16" s="702" t="s">
        <v>513</v>
      </c>
      <c r="K16" s="703"/>
      <c r="L16" s="704"/>
      <c r="M16" s="705" t="s">
        <v>27</v>
      </c>
      <c r="N16" s="702" t="s">
        <v>514</v>
      </c>
      <c r="O16" s="705"/>
      <c r="P16" s="702"/>
      <c r="Q16" s="706"/>
      <c r="R16" s="706"/>
      <c r="S16" s="706"/>
      <c r="T16" s="706"/>
      <c r="U16" s="706"/>
      <c r="V16" s="706"/>
      <c r="W16" s="706"/>
      <c r="X16" s="707"/>
      <c r="Y16" s="700"/>
      <c r="Z16" s="694"/>
      <c r="AA16" s="694"/>
      <c r="AB16" s="695"/>
      <c r="AC16" s="700"/>
      <c r="AD16" s="694"/>
      <c r="AE16" s="694"/>
      <c r="AF16" s="695"/>
    </row>
    <row r="17" s="637" customFormat="true" ht="18.75" hidden="false" customHeight="true" outlineLevel="0" collapsed="false">
      <c r="A17" s="680"/>
      <c r="B17" s="681"/>
      <c r="C17" s="682"/>
      <c r="D17" s="683"/>
      <c r="E17" s="684"/>
      <c r="F17" s="683"/>
      <c r="G17" s="684"/>
      <c r="H17" s="711" t="s">
        <v>67</v>
      </c>
      <c r="I17" s="701" t="s">
        <v>27</v>
      </c>
      <c r="J17" s="702" t="s">
        <v>513</v>
      </c>
      <c r="K17" s="703"/>
      <c r="L17" s="704"/>
      <c r="M17" s="705" t="s">
        <v>27</v>
      </c>
      <c r="N17" s="702" t="s">
        <v>514</v>
      </c>
      <c r="O17" s="705"/>
      <c r="P17" s="702"/>
      <c r="Q17" s="706"/>
      <c r="R17" s="706"/>
      <c r="S17" s="706"/>
      <c r="T17" s="706"/>
      <c r="U17" s="706"/>
      <c r="V17" s="706"/>
      <c r="W17" s="706"/>
      <c r="X17" s="707"/>
      <c r="Y17" s="700"/>
      <c r="Z17" s="694"/>
      <c r="AA17" s="694"/>
      <c r="AB17" s="695"/>
      <c r="AC17" s="700"/>
      <c r="AD17" s="694"/>
      <c r="AE17" s="694"/>
      <c r="AF17" s="695"/>
    </row>
    <row r="18" s="637" customFormat="true" ht="18.75" hidden="false" customHeight="true" outlineLevel="0" collapsed="false">
      <c r="A18" s="680"/>
      <c r="B18" s="681"/>
      <c r="C18" s="682"/>
      <c r="D18" s="683"/>
      <c r="E18" s="684"/>
      <c r="F18" s="683"/>
      <c r="G18" s="684"/>
      <c r="H18" s="712" t="s">
        <v>515</v>
      </c>
      <c r="I18" s="713" t="s">
        <v>27</v>
      </c>
      <c r="J18" s="714" t="s">
        <v>506</v>
      </c>
      <c r="K18" s="714"/>
      <c r="L18" s="713" t="s">
        <v>27</v>
      </c>
      <c r="M18" s="714" t="s">
        <v>516</v>
      </c>
      <c r="N18" s="714"/>
      <c r="O18" s="687"/>
      <c r="P18" s="687"/>
      <c r="Q18" s="687"/>
      <c r="R18" s="687"/>
      <c r="S18" s="687"/>
      <c r="T18" s="687"/>
      <c r="U18" s="687"/>
      <c r="V18" s="687"/>
      <c r="W18" s="687"/>
      <c r="X18" s="715"/>
      <c r="Y18" s="700"/>
      <c r="Z18" s="694"/>
      <c r="AA18" s="694"/>
      <c r="AB18" s="695"/>
      <c r="AC18" s="700"/>
      <c r="AD18" s="694"/>
      <c r="AE18" s="694"/>
      <c r="AF18" s="695"/>
    </row>
    <row r="19" s="637" customFormat="true" ht="18.75" hidden="false" customHeight="true" outlineLevel="0" collapsed="false">
      <c r="A19" s="680"/>
      <c r="B19" s="681"/>
      <c r="C19" s="682"/>
      <c r="D19" s="683"/>
      <c r="E19" s="684"/>
      <c r="F19" s="683"/>
      <c r="G19" s="684"/>
      <c r="H19" s="712"/>
      <c r="I19" s="713"/>
      <c r="J19" s="714"/>
      <c r="K19" s="714"/>
      <c r="L19" s="713"/>
      <c r="M19" s="714"/>
      <c r="N19" s="714"/>
      <c r="O19" s="697"/>
      <c r="P19" s="697"/>
      <c r="Q19" s="697"/>
      <c r="R19" s="697"/>
      <c r="S19" s="697"/>
      <c r="T19" s="697"/>
      <c r="U19" s="697"/>
      <c r="V19" s="697"/>
      <c r="W19" s="697"/>
      <c r="X19" s="716"/>
      <c r="Y19" s="700"/>
      <c r="Z19" s="694"/>
      <c r="AA19" s="694"/>
      <c r="AB19" s="695"/>
      <c r="AC19" s="700"/>
      <c r="AD19" s="694"/>
      <c r="AE19" s="694"/>
      <c r="AF19" s="695"/>
    </row>
    <row r="20" s="637" customFormat="true" ht="18.75" hidden="false" customHeight="true" outlineLevel="0" collapsed="false">
      <c r="A20" s="680"/>
      <c r="B20" s="681"/>
      <c r="C20" s="682"/>
      <c r="D20" s="683"/>
      <c r="E20" s="684"/>
      <c r="F20" s="683"/>
      <c r="G20" s="684"/>
      <c r="H20" s="685" t="s">
        <v>517</v>
      </c>
      <c r="I20" s="701" t="s">
        <v>27</v>
      </c>
      <c r="J20" s="702" t="s">
        <v>506</v>
      </c>
      <c r="K20" s="703"/>
      <c r="L20" s="705" t="s">
        <v>27</v>
      </c>
      <c r="M20" s="702" t="s">
        <v>516</v>
      </c>
      <c r="N20" s="714"/>
      <c r="O20" s="714"/>
      <c r="P20" s="714"/>
      <c r="Q20" s="714"/>
      <c r="R20" s="714"/>
      <c r="S20" s="714"/>
      <c r="T20" s="714"/>
      <c r="U20" s="714"/>
      <c r="V20" s="714"/>
      <c r="W20" s="714"/>
      <c r="X20" s="717"/>
      <c r="Y20" s="700"/>
      <c r="Z20" s="694"/>
      <c r="AA20" s="694"/>
      <c r="AB20" s="695"/>
      <c r="AC20" s="700"/>
      <c r="AD20" s="694"/>
      <c r="AE20" s="694"/>
      <c r="AF20" s="695"/>
    </row>
    <row r="21" s="637" customFormat="true" ht="18.75" hidden="false" customHeight="true" outlineLevel="0" collapsed="false">
      <c r="A21" s="680"/>
      <c r="B21" s="681"/>
      <c r="C21" s="682"/>
      <c r="D21" s="683"/>
      <c r="E21" s="684"/>
      <c r="F21" s="683"/>
      <c r="G21" s="684"/>
      <c r="H21" s="712" t="s">
        <v>341</v>
      </c>
      <c r="I21" s="713" t="s">
        <v>27</v>
      </c>
      <c r="J21" s="714" t="s">
        <v>506</v>
      </c>
      <c r="K21" s="714"/>
      <c r="L21" s="713" t="s">
        <v>27</v>
      </c>
      <c r="M21" s="714" t="s">
        <v>516</v>
      </c>
      <c r="N21" s="714"/>
      <c r="O21" s="687"/>
      <c r="P21" s="687"/>
      <c r="Q21" s="687"/>
      <c r="R21" s="687"/>
      <c r="S21" s="687"/>
      <c r="T21" s="687"/>
      <c r="U21" s="687"/>
      <c r="V21" s="687"/>
      <c r="W21" s="687"/>
      <c r="X21" s="715"/>
      <c r="Y21" s="700"/>
      <c r="Z21" s="694"/>
      <c r="AA21" s="694"/>
      <c r="AB21" s="695"/>
      <c r="AC21" s="700"/>
      <c r="AD21" s="694"/>
      <c r="AE21" s="694"/>
      <c r="AF21" s="695"/>
    </row>
    <row r="22" s="637" customFormat="true" ht="18.75" hidden="false" customHeight="true" outlineLevel="0" collapsed="false">
      <c r="A22" s="680"/>
      <c r="B22" s="681"/>
      <c r="C22" s="682"/>
      <c r="D22" s="683"/>
      <c r="E22" s="684"/>
      <c r="F22" s="683"/>
      <c r="G22" s="684"/>
      <c r="H22" s="712"/>
      <c r="I22" s="713"/>
      <c r="J22" s="714"/>
      <c r="K22" s="714"/>
      <c r="L22" s="713"/>
      <c r="M22" s="714"/>
      <c r="N22" s="714"/>
      <c r="O22" s="697"/>
      <c r="P22" s="697"/>
      <c r="Q22" s="697"/>
      <c r="R22" s="697"/>
      <c r="S22" s="697"/>
      <c r="T22" s="697"/>
      <c r="U22" s="697"/>
      <c r="V22" s="697"/>
      <c r="W22" s="697"/>
      <c r="X22" s="716"/>
      <c r="Y22" s="700"/>
      <c r="Z22" s="694"/>
      <c r="AA22" s="694"/>
      <c r="AB22" s="695"/>
      <c r="AC22" s="700"/>
      <c r="AD22" s="694"/>
      <c r="AE22" s="694"/>
      <c r="AF22" s="695"/>
    </row>
    <row r="23" s="637" customFormat="true" ht="18.75" hidden="false" customHeight="true" outlineLevel="0" collapsed="false">
      <c r="A23" s="680"/>
      <c r="B23" s="681"/>
      <c r="C23" s="682"/>
      <c r="D23" s="683"/>
      <c r="E23" s="684"/>
      <c r="F23" s="683"/>
      <c r="G23" s="684"/>
      <c r="H23" s="685" t="s">
        <v>518</v>
      </c>
      <c r="I23" s="701" t="s">
        <v>27</v>
      </c>
      <c r="J23" s="702" t="s">
        <v>506</v>
      </c>
      <c r="K23" s="703"/>
      <c r="L23" s="705" t="s">
        <v>27</v>
      </c>
      <c r="M23" s="702" t="s">
        <v>516</v>
      </c>
      <c r="N23" s="714"/>
      <c r="O23" s="714"/>
      <c r="P23" s="714"/>
      <c r="Q23" s="714"/>
      <c r="R23" s="714"/>
      <c r="S23" s="714"/>
      <c r="T23" s="714"/>
      <c r="U23" s="714"/>
      <c r="V23" s="714"/>
      <c r="W23" s="714"/>
      <c r="X23" s="717"/>
      <c r="Y23" s="700"/>
      <c r="Z23" s="694"/>
      <c r="AA23" s="694"/>
      <c r="AB23" s="695"/>
      <c r="AC23" s="700"/>
      <c r="AD23" s="694"/>
      <c r="AE23" s="694"/>
      <c r="AF23" s="695"/>
    </row>
    <row r="24" s="637" customFormat="true" ht="18.75" hidden="false" customHeight="true" outlineLevel="0" collapsed="false">
      <c r="A24" s="680"/>
      <c r="B24" s="681"/>
      <c r="C24" s="682"/>
      <c r="D24" s="683"/>
      <c r="E24" s="684"/>
      <c r="F24" s="683"/>
      <c r="G24" s="684"/>
      <c r="H24" s="685" t="s">
        <v>519</v>
      </c>
      <c r="I24" s="701" t="s">
        <v>27</v>
      </c>
      <c r="J24" s="702" t="s">
        <v>506</v>
      </c>
      <c r="K24" s="703"/>
      <c r="L24" s="705" t="s">
        <v>27</v>
      </c>
      <c r="M24" s="702" t="s">
        <v>516</v>
      </c>
      <c r="N24" s="714"/>
      <c r="O24" s="714"/>
      <c r="P24" s="714"/>
      <c r="Q24" s="714"/>
      <c r="R24" s="714"/>
      <c r="S24" s="714"/>
      <c r="T24" s="714"/>
      <c r="U24" s="714"/>
      <c r="V24" s="714"/>
      <c r="W24" s="714"/>
      <c r="X24" s="717"/>
      <c r="Y24" s="700"/>
      <c r="Z24" s="694"/>
      <c r="AA24" s="694"/>
      <c r="AB24" s="695"/>
      <c r="AC24" s="700"/>
      <c r="AD24" s="694"/>
      <c r="AE24" s="694"/>
      <c r="AF24" s="695"/>
    </row>
    <row r="25" s="637" customFormat="true" ht="18.75" hidden="false" customHeight="true" outlineLevel="0" collapsed="false">
      <c r="A25" s="680"/>
      <c r="B25" s="681"/>
      <c r="C25" s="682"/>
      <c r="D25" s="683"/>
      <c r="E25" s="684"/>
      <c r="F25" s="683"/>
      <c r="G25" s="684"/>
      <c r="H25" s="685" t="s">
        <v>179</v>
      </c>
      <c r="I25" s="686" t="s">
        <v>27</v>
      </c>
      <c r="J25" s="702" t="s">
        <v>506</v>
      </c>
      <c r="K25" s="702"/>
      <c r="L25" s="705" t="s">
        <v>27</v>
      </c>
      <c r="M25" s="702" t="s">
        <v>520</v>
      </c>
      <c r="N25" s="702"/>
      <c r="O25" s="703"/>
      <c r="P25" s="703"/>
      <c r="Q25" s="705" t="s">
        <v>27</v>
      </c>
      <c r="R25" s="702" t="s">
        <v>521</v>
      </c>
      <c r="S25" s="702"/>
      <c r="T25" s="703"/>
      <c r="U25" s="703"/>
      <c r="V25" s="703"/>
      <c r="W25" s="703"/>
      <c r="X25" s="709"/>
      <c r="Y25" s="700"/>
      <c r="Z25" s="694"/>
      <c r="AA25" s="694"/>
      <c r="AB25" s="695"/>
      <c r="AC25" s="700"/>
      <c r="AD25" s="694"/>
      <c r="AE25" s="694"/>
      <c r="AF25" s="695"/>
    </row>
    <row r="26" s="637" customFormat="true" ht="18.75" hidden="false" customHeight="true" outlineLevel="0" collapsed="false">
      <c r="A26" s="680"/>
      <c r="B26" s="681"/>
      <c r="C26" s="682"/>
      <c r="D26" s="683"/>
      <c r="E26" s="684"/>
      <c r="F26" s="683"/>
      <c r="G26" s="684"/>
      <c r="H26" s="712" t="s">
        <v>324</v>
      </c>
      <c r="I26" s="713" t="s">
        <v>27</v>
      </c>
      <c r="J26" s="714" t="s">
        <v>506</v>
      </c>
      <c r="K26" s="714"/>
      <c r="L26" s="713" t="s">
        <v>27</v>
      </c>
      <c r="M26" s="714" t="s">
        <v>516</v>
      </c>
      <c r="N26" s="714"/>
      <c r="O26" s="687"/>
      <c r="P26" s="687"/>
      <c r="Q26" s="687"/>
      <c r="R26" s="687"/>
      <c r="S26" s="687"/>
      <c r="T26" s="687"/>
      <c r="U26" s="687"/>
      <c r="V26" s="687"/>
      <c r="W26" s="687"/>
      <c r="X26" s="715"/>
      <c r="Y26" s="700"/>
      <c r="Z26" s="694"/>
      <c r="AA26" s="694"/>
      <c r="AB26" s="695"/>
      <c r="AC26" s="700"/>
      <c r="AD26" s="694"/>
      <c r="AE26" s="694"/>
      <c r="AF26" s="695"/>
    </row>
    <row r="27" s="637" customFormat="true" ht="18.75" hidden="false" customHeight="true" outlineLevel="0" collapsed="false">
      <c r="A27" s="680"/>
      <c r="B27" s="681"/>
      <c r="C27" s="682"/>
      <c r="D27" s="683"/>
      <c r="E27" s="684"/>
      <c r="F27" s="683"/>
      <c r="G27" s="684"/>
      <c r="H27" s="712"/>
      <c r="I27" s="713"/>
      <c r="J27" s="714"/>
      <c r="K27" s="714"/>
      <c r="L27" s="713"/>
      <c r="M27" s="714"/>
      <c r="N27" s="714"/>
      <c r="O27" s="697"/>
      <c r="P27" s="697"/>
      <c r="Q27" s="697"/>
      <c r="R27" s="697"/>
      <c r="S27" s="697"/>
      <c r="T27" s="697"/>
      <c r="U27" s="697"/>
      <c r="V27" s="697"/>
      <c r="W27" s="697"/>
      <c r="X27" s="716"/>
      <c r="Y27" s="700"/>
      <c r="Z27" s="694"/>
      <c r="AA27" s="694"/>
      <c r="AB27" s="695"/>
      <c r="AC27" s="700"/>
      <c r="AD27" s="694"/>
      <c r="AE27" s="694"/>
      <c r="AF27" s="695"/>
    </row>
    <row r="28" s="637" customFormat="true" ht="18.75" hidden="false" customHeight="true" outlineLevel="0" collapsed="false">
      <c r="A28" s="680"/>
      <c r="B28" s="681"/>
      <c r="C28" s="682"/>
      <c r="F28" s="683"/>
      <c r="G28" s="684"/>
      <c r="H28" s="685" t="s">
        <v>346</v>
      </c>
      <c r="I28" s="701" t="s">
        <v>27</v>
      </c>
      <c r="J28" s="702" t="s">
        <v>511</v>
      </c>
      <c r="K28" s="703"/>
      <c r="L28" s="704"/>
      <c r="M28" s="705" t="s">
        <v>27</v>
      </c>
      <c r="N28" s="702" t="s">
        <v>512</v>
      </c>
      <c r="O28" s="706"/>
      <c r="P28" s="706"/>
      <c r="Q28" s="706"/>
      <c r="R28" s="706"/>
      <c r="S28" s="706"/>
      <c r="T28" s="706"/>
      <c r="U28" s="706"/>
      <c r="V28" s="706"/>
      <c r="W28" s="706"/>
      <c r="X28" s="707"/>
      <c r="Y28" s="700"/>
      <c r="Z28" s="694"/>
      <c r="AA28" s="694"/>
      <c r="AB28" s="695"/>
      <c r="AC28" s="700"/>
      <c r="AD28" s="694"/>
      <c r="AE28" s="694"/>
      <c r="AF28" s="695"/>
    </row>
    <row r="29" s="637" customFormat="true" ht="18.75" hidden="false" customHeight="true" outlineLevel="0" collapsed="false">
      <c r="A29" s="680"/>
      <c r="B29" s="681"/>
      <c r="C29" s="682"/>
      <c r="D29" s="692" t="s">
        <v>27</v>
      </c>
      <c r="E29" s="684" t="s">
        <v>522</v>
      </c>
      <c r="F29" s="683"/>
      <c r="G29" s="684"/>
      <c r="H29" s="712" t="s">
        <v>263</v>
      </c>
      <c r="I29" s="701" t="s">
        <v>27</v>
      </c>
      <c r="J29" s="702" t="s">
        <v>506</v>
      </c>
      <c r="K29" s="702"/>
      <c r="L29" s="705" t="s">
        <v>27</v>
      </c>
      <c r="M29" s="702" t="s">
        <v>523</v>
      </c>
      <c r="N29" s="702"/>
      <c r="O29" s="705" t="s">
        <v>27</v>
      </c>
      <c r="P29" s="702" t="s">
        <v>524</v>
      </c>
      <c r="Q29" s="714"/>
      <c r="R29" s="714"/>
      <c r="S29" s="714"/>
      <c r="T29" s="714"/>
      <c r="U29" s="714"/>
      <c r="V29" s="714"/>
      <c r="W29" s="714"/>
      <c r="X29" s="717"/>
      <c r="Y29" s="700"/>
      <c r="Z29" s="694"/>
      <c r="AA29" s="694"/>
      <c r="AB29" s="695"/>
      <c r="AC29" s="700"/>
      <c r="AD29" s="694"/>
      <c r="AE29" s="694"/>
      <c r="AF29" s="695"/>
    </row>
    <row r="30" s="637" customFormat="true" ht="18.75" hidden="false" customHeight="true" outlineLevel="0" collapsed="false">
      <c r="A30" s="680"/>
      <c r="B30" s="681"/>
      <c r="C30" s="682" t="s">
        <v>525</v>
      </c>
      <c r="D30" s="692" t="s">
        <v>27</v>
      </c>
      <c r="E30" s="684" t="s">
        <v>526</v>
      </c>
      <c r="F30" s="692" t="s">
        <v>27</v>
      </c>
      <c r="G30" s="684" t="s">
        <v>527</v>
      </c>
      <c r="H30" s="712" t="s">
        <v>267</v>
      </c>
      <c r="I30" s="701" t="s">
        <v>27</v>
      </c>
      <c r="J30" s="702" t="s">
        <v>506</v>
      </c>
      <c r="K30" s="703"/>
      <c r="L30" s="705" t="s">
        <v>27</v>
      </c>
      <c r="M30" s="702" t="s">
        <v>523</v>
      </c>
      <c r="N30" s="714"/>
      <c r="O30" s="705" t="s">
        <v>27</v>
      </c>
      <c r="P30" s="702" t="s">
        <v>528</v>
      </c>
      <c r="Q30" s="714"/>
      <c r="R30" s="705" t="s">
        <v>27</v>
      </c>
      <c r="S30" s="702" t="s">
        <v>529</v>
      </c>
      <c r="T30" s="714"/>
      <c r="U30" s="705"/>
      <c r="V30" s="702"/>
      <c r="W30" s="714"/>
      <c r="X30" s="705"/>
      <c r="Y30" s="700"/>
      <c r="Z30" s="694"/>
      <c r="AA30" s="694"/>
      <c r="AB30" s="695"/>
      <c r="AC30" s="700"/>
      <c r="AD30" s="694"/>
      <c r="AE30" s="694"/>
      <c r="AF30" s="695"/>
    </row>
    <row r="31" s="637" customFormat="true" ht="18.75" hidden="false" customHeight="true" outlineLevel="0" collapsed="false">
      <c r="A31" s="692" t="s">
        <v>27</v>
      </c>
      <c r="B31" s="681" t="n">
        <v>54</v>
      </c>
      <c r="C31" s="682" t="s">
        <v>530</v>
      </c>
      <c r="D31" s="683"/>
      <c r="E31" s="684" t="s">
        <v>531</v>
      </c>
      <c r="F31" s="692" t="s">
        <v>27</v>
      </c>
      <c r="G31" s="684" t="s">
        <v>532</v>
      </c>
      <c r="H31" s="710" t="s">
        <v>533</v>
      </c>
      <c r="I31" s="701" t="s">
        <v>27</v>
      </c>
      <c r="J31" s="702" t="s">
        <v>506</v>
      </c>
      <c r="K31" s="703"/>
      <c r="L31" s="705" t="s">
        <v>27</v>
      </c>
      <c r="M31" s="702" t="s">
        <v>516</v>
      </c>
      <c r="N31" s="714"/>
      <c r="O31" s="714"/>
      <c r="P31" s="714"/>
      <c r="Q31" s="714"/>
      <c r="R31" s="714"/>
      <c r="S31" s="714"/>
      <c r="T31" s="714"/>
      <c r="U31" s="714"/>
      <c r="V31" s="714"/>
      <c r="W31" s="714"/>
      <c r="X31" s="717"/>
      <c r="Y31" s="700"/>
      <c r="Z31" s="694"/>
      <c r="AA31" s="694"/>
      <c r="AB31" s="695"/>
      <c r="AC31" s="700"/>
      <c r="AD31" s="694"/>
      <c r="AE31" s="694"/>
      <c r="AF31" s="695"/>
    </row>
    <row r="32" s="637" customFormat="true" ht="18.75" hidden="false" customHeight="true" outlineLevel="0" collapsed="false">
      <c r="A32" s="680"/>
      <c r="B32" s="681"/>
      <c r="C32" s="682" t="s">
        <v>534</v>
      </c>
      <c r="D32" s="692" t="s">
        <v>27</v>
      </c>
      <c r="E32" s="684" t="s">
        <v>535</v>
      </c>
      <c r="F32" s="683"/>
      <c r="G32" s="684"/>
      <c r="H32" s="685" t="s">
        <v>80</v>
      </c>
      <c r="I32" s="701" t="s">
        <v>27</v>
      </c>
      <c r="J32" s="702" t="s">
        <v>506</v>
      </c>
      <c r="K32" s="703"/>
      <c r="L32" s="705" t="s">
        <v>27</v>
      </c>
      <c r="M32" s="702" t="s">
        <v>516</v>
      </c>
      <c r="N32" s="714"/>
      <c r="O32" s="714"/>
      <c r="P32" s="714"/>
      <c r="Q32" s="714"/>
      <c r="R32" s="714"/>
      <c r="S32" s="714"/>
      <c r="T32" s="714"/>
      <c r="U32" s="714"/>
      <c r="V32" s="714"/>
      <c r="W32" s="714"/>
      <c r="X32" s="717"/>
      <c r="Y32" s="700"/>
      <c r="Z32" s="694"/>
      <c r="AA32" s="694"/>
      <c r="AB32" s="695"/>
      <c r="AC32" s="700"/>
      <c r="AD32" s="694"/>
      <c r="AE32" s="694"/>
      <c r="AF32" s="695"/>
    </row>
    <row r="33" s="637" customFormat="true" ht="18.75" hidden="false" customHeight="true" outlineLevel="0" collapsed="false">
      <c r="A33" s="680"/>
      <c r="B33" s="681"/>
      <c r="C33" s="682"/>
      <c r="D33" s="692" t="s">
        <v>27</v>
      </c>
      <c r="E33" s="684" t="s">
        <v>536</v>
      </c>
      <c r="F33" s="683"/>
      <c r="G33" s="684"/>
      <c r="H33" s="685" t="s">
        <v>350</v>
      </c>
      <c r="I33" s="701" t="s">
        <v>27</v>
      </c>
      <c r="J33" s="702" t="s">
        <v>506</v>
      </c>
      <c r="K33" s="703"/>
      <c r="L33" s="705" t="s">
        <v>27</v>
      </c>
      <c r="M33" s="702" t="s">
        <v>516</v>
      </c>
      <c r="N33" s="714"/>
      <c r="O33" s="714"/>
      <c r="P33" s="714"/>
      <c r="Q33" s="714"/>
      <c r="R33" s="714"/>
      <c r="S33" s="714"/>
      <c r="T33" s="714"/>
      <c r="U33" s="714"/>
      <c r="V33" s="714"/>
      <c r="W33" s="714"/>
      <c r="X33" s="717"/>
      <c r="Y33" s="700"/>
      <c r="Z33" s="694"/>
      <c r="AA33" s="694"/>
      <c r="AB33" s="695"/>
      <c r="AC33" s="700"/>
      <c r="AD33" s="694"/>
      <c r="AE33" s="694"/>
      <c r="AF33" s="695"/>
    </row>
    <row r="34" s="637" customFormat="true" ht="18.75" hidden="false" customHeight="true" outlineLevel="0" collapsed="false">
      <c r="A34" s="680"/>
      <c r="B34" s="681"/>
      <c r="C34" s="682"/>
      <c r="D34" s="683"/>
      <c r="E34" s="684" t="s">
        <v>537</v>
      </c>
      <c r="F34" s="683"/>
      <c r="G34" s="684"/>
      <c r="H34" s="685" t="s">
        <v>353</v>
      </c>
      <c r="I34" s="701" t="s">
        <v>27</v>
      </c>
      <c r="J34" s="702" t="s">
        <v>506</v>
      </c>
      <c r="K34" s="703"/>
      <c r="L34" s="705" t="s">
        <v>27</v>
      </c>
      <c r="M34" s="702" t="s">
        <v>516</v>
      </c>
      <c r="N34" s="714"/>
      <c r="O34" s="714"/>
      <c r="P34" s="714"/>
      <c r="Q34" s="714"/>
      <c r="R34" s="714"/>
      <c r="S34" s="714"/>
      <c r="T34" s="714"/>
      <c r="U34" s="714"/>
      <c r="V34" s="714"/>
      <c r="W34" s="714"/>
      <c r="X34" s="717"/>
      <c r="Y34" s="700"/>
      <c r="Z34" s="694"/>
      <c r="AA34" s="694"/>
      <c r="AB34" s="695"/>
      <c r="AC34" s="700"/>
      <c r="AD34" s="694"/>
      <c r="AE34" s="694"/>
      <c r="AF34" s="695"/>
    </row>
    <row r="35" s="637" customFormat="true" ht="18.75" hidden="false" customHeight="true" outlineLevel="0" collapsed="false">
      <c r="A35" s="680"/>
      <c r="B35" s="681"/>
      <c r="C35" s="682"/>
      <c r="D35" s="683"/>
      <c r="E35" s="684"/>
      <c r="F35" s="683"/>
      <c r="G35" s="684"/>
      <c r="H35" s="685" t="s">
        <v>356</v>
      </c>
      <c r="I35" s="686" t="s">
        <v>27</v>
      </c>
      <c r="J35" s="702" t="s">
        <v>506</v>
      </c>
      <c r="K35" s="702"/>
      <c r="L35" s="705" t="s">
        <v>27</v>
      </c>
      <c r="M35" s="702" t="s">
        <v>538</v>
      </c>
      <c r="N35" s="702"/>
      <c r="O35" s="689" t="s">
        <v>27</v>
      </c>
      <c r="P35" s="702" t="s">
        <v>539</v>
      </c>
      <c r="Q35" s="714"/>
      <c r="R35" s="714"/>
      <c r="S35" s="714"/>
      <c r="T35" s="714"/>
      <c r="U35" s="714"/>
      <c r="V35" s="714"/>
      <c r="W35" s="714"/>
      <c r="X35" s="717"/>
      <c r="Y35" s="700"/>
      <c r="Z35" s="694"/>
      <c r="AA35" s="694"/>
      <c r="AB35" s="695"/>
      <c r="AC35" s="700"/>
      <c r="AD35" s="694"/>
      <c r="AE35" s="694"/>
      <c r="AF35" s="695"/>
    </row>
    <row r="36" s="637" customFormat="true" ht="18.75" hidden="false" customHeight="true" outlineLevel="0" collapsed="false">
      <c r="A36" s="680"/>
      <c r="B36" s="681"/>
      <c r="C36" s="682"/>
      <c r="D36" s="683"/>
      <c r="E36" s="684"/>
      <c r="F36" s="683"/>
      <c r="G36" s="684"/>
      <c r="H36" s="710" t="s">
        <v>82</v>
      </c>
      <c r="I36" s="701" t="s">
        <v>27</v>
      </c>
      <c r="J36" s="702" t="s">
        <v>506</v>
      </c>
      <c r="K36" s="703"/>
      <c r="L36" s="705" t="s">
        <v>27</v>
      </c>
      <c r="M36" s="702" t="s">
        <v>516</v>
      </c>
      <c r="N36" s="714"/>
      <c r="O36" s="714"/>
      <c r="P36" s="714"/>
      <c r="Q36" s="714"/>
      <c r="R36" s="714"/>
      <c r="S36" s="714"/>
      <c r="T36" s="714"/>
      <c r="U36" s="714"/>
      <c r="V36" s="714"/>
      <c r="W36" s="714"/>
      <c r="X36" s="717"/>
      <c r="Y36" s="700"/>
      <c r="Z36" s="694"/>
      <c r="AA36" s="694"/>
      <c r="AB36" s="695"/>
      <c r="AC36" s="700"/>
      <c r="AD36" s="694"/>
      <c r="AE36" s="694"/>
      <c r="AF36" s="695"/>
    </row>
    <row r="37" s="637" customFormat="true" ht="18.75" hidden="false" customHeight="true" outlineLevel="0" collapsed="false">
      <c r="A37" s="680"/>
      <c r="B37" s="681"/>
      <c r="C37" s="682"/>
      <c r="D37" s="683"/>
      <c r="E37" s="684"/>
      <c r="F37" s="683"/>
      <c r="G37" s="684"/>
      <c r="H37" s="685" t="s">
        <v>85</v>
      </c>
      <c r="I37" s="701" t="s">
        <v>27</v>
      </c>
      <c r="J37" s="702" t="s">
        <v>506</v>
      </c>
      <c r="K37" s="703"/>
      <c r="L37" s="705" t="s">
        <v>27</v>
      </c>
      <c r="M37" s="702" t="s">
        <v>516</v>
      </c>
      <c r="N37" s="714"/>
      <c r="O37" s="714"/>
      <c r="P37" s="714"/>
      <c r="Q37" s="714"/>
      <c r="R37" s="714"/>
      <c r="S37" s="714"/>
      <c r="T37" s="714"/>
      <c r="U37" s="714"/>
      <c r="V37" s="714"/>
      <c r="W37" s="714"/>
      <c r="X37" s="717"/>
      <c r="Y37" s="700"/>
      <c r="Z37" s="694"/>
      <c r="AA37" s="694"/>
      <c r="AB37" s="695"/>
      <c r="AC37" s="700"/>
      <c r="AD37" s="694"/>
      <c r="AE37" s="694"/>
      <c r="AF37" s="695"/>
    </row>
    <row r="38" s="637" customFormat="true" ht="18.75" hidden="false" customHeight="true" outlineLevel="0" collapsed="false">
      <c r="A38" s="680"/>
      <c r="B38" s="681"/>
      <c r="C38" s="682"/>
      <c r="D38" s="683"/>
      <c r="E38" s="684"/>
      <c r="F38" s="683"/>
      <c r="G38" s="684"/>
      <c r="H38" s="685" t="s">
        <v>361</v>
      </c>
      <c r="I38" s="701" t="s">
        <v>27</v>
      </c>
      <c r="J38" s="702" t="s">
        <v>506</v>
      </c>
      <c r="K38" s="703"/>
      <c r="L38" s="705" t="s">
        <v>27</v>
      </c>
      <c r="M38" s="702" t="s">
        <v>516</v>
      </c>
      <c r="N38" s="714"/>
      <c r="O38" s="714"/>
      <c r="P38" s="714"/>
      <c r="Q38" s="714"/>
      <c r="R38" s="714"/>
      <c r="S38" s="714"/>
      <c r="T38" s="714"/>
      <c r="U38" s="714"/>
      <c r="V38" s="714"/>
      <c r="W38" s="714"/>
      <c r="X38" s="717"/>
      <c r="Y38" s="700"/>
      <c r="Z38" s="694"/>
      <c r="AA38" s="694"/>
      <c r="AB38" s="695"/>
      <c r="AC38" s="700"/>
      <c r="AD38" s="694"/>
      <c r="AE38" s="694"/>
      <c r="AF38" s="695"/>
    </row>
    <row r="39" s="637" customFormat="true" ht="18.75" hidden="false" customHeight="true" outlineLevel="0" collapsed="false">
      <c r="A39" s="680"/>
      <c r="B39" s="681"/>
      <c r="C39" s="682"/>
      <c r="D39" s="683"/>
      <c r="E39" s="684"/>
      <c r="F39" s="683"/>
      <c r="G39" s="684"/>
      <c r="H39" s="685" t="s">
        <v>364</v>
      </c>
      <c r="I39" s="686" t="s">
        <v>27</v>
      </c>
      <c r="J39" s="702" t="s">
        <v>506</v>
      </c>
      <c r="K39" s="702"/>
      <c r="L39" s="705" t="s">
        <v>27</v>
      </c>
      <c r="M39" s="702" t="s">
        <v>538</v>
      </c>
      <c r="N39" s="702"/>
      <c r="O39" s="689" t="s">
        <v>27</v>
      </c>
      <c r="P39" s="702" t="s">
        <v>539</v>
      </c>
      <c r="Q39" s="714"/>
      <c r="R39" s="714"/>
      <c r="S39" s="714"/>
      <c r="T39" s="714"/>
      <c r="U39" s="714"/>
      <c r="V39" s="714"/>
      <c r="W39" s="714"/>
      <c r="X39" s="717"/>
      <c r="Y39" s="700"/>
      <c r="Z39" s="694"/>
      <c r="AA39" s="694"/>
      <c r="AB39" s="695"/>
      <c r="AC39" s="700"/>
      <c r="AD39" s="694"/>
      <c r="AE39" s="694"/>
      <c r="AF39" s="695"/>
    </row>
    <row r="40" s="637" customFormat="true" ht="18.75" hidden="false" customHeight="true" outlineLevel="0" collapsed="false">
      <c r="A40" s="680"/>
      <c r="B40" s="681"/>
      <c r="C40" s="682"/>
      <c r="D40" s="683"/>
      <c r="E40" s="684"/>
      <c r="F40" s="683"/>
      <c r="G40" s="684"/>
      <c r="H40" s="685" t="s">
        <v>367</v>
      </c>
      <c r="I40" s="701" t="s">
        <v>27</v>
      </c>
      <c r="J40" s="702" t="s">
        <v>511</v>
      </c>
      <c r="K40" s="703"/>
      <c r="L40" s="704"/>
      <c r="M40" s="705" t="s">
        <v>27</v>
      </c>
      <c r="N40" s="702" t="s">
        <v>512</v>
      </c>
      <c r="O40" s="706"/>
      <c r="P40" s="706"/>
      <c r="Q40" s="706"/>
      <c r="R40" s="706"/>
      <c r="S40" s="706"/>
      <c r="T40" s="706"/>
      <c r="U40" s="706"/>
      <c r="V40" s="706"/>
      <c r="W40" s="706"/>
      <c r="X40" s="707"/>
      <c r="Y40" s="700"/>
      <c r="Z40" s="694"/>
      <c r="AA40" s="694"/>
      <c r="AB40" s="695"/>
      <c r="AC40" s="700"/>
      <c r="AD40" s="694"/>
      <c r="AE40" s="694"/>
      <c r="AF40" s="695"/>
    </row>
    <row r="41" s="637" customFormat="true" ht="18.75" hidden="false" customHeight="true" outlineLevel="0" collapsed="false">
      <c r="A41" s="680"/>
      <c r="B41" s="681"/>
      <c r="C41" s="682"/>
      <c r="D41" s="683"/>
      <c r="E41" s="684"/>
      <c r="F41" s="683"/>
      <c r="G41" s="684"/>
      <c r="H41" s="685" t="s">
        <v>380</v>
      </c>
      <c r="I41" s="701" t="s">
        <v>27</v>
      </c>
      <c r="J41" s="702" t="s">
        <v>506</v>
      </c>
      <c r="K41" s="703"/>
      <c r="L41" s="705" t="s">
        <v>27</v>
      </c>
      <c r="M41" s="702" t="s">
        <v>516</v>
      </c>
      <c r="N41" s="714"/>
      <c r="O41" s="714"/>
      <c r="P41" s="714"/>
      <c r="Q41" s="714"/>
      <c r="R41" s="714"/>
      <c r="S41" s="714"/>
      <c r="T41" s="714"/>
      <c r="U41" s="714"/>
      <c r="V41" s="714"/>
      <c r="W41" s="714"/>
      <c r="X41" s="717"/>
      <c r="Y41" s="700"/>
      <c r="Z41" s="694"/>
      <c r="AA41" s="694"/>
      <c r="AB41" s="695"/>
      <c r="AC41" s="700"/>
      <c r="AD41" s="694"/>
      <c r="AE41" s="694"/>
      <c r="AF41" s="695"/>
    </row>
    <row r="42" s="637" customFormat="true" ht="18.75" hidden="false" customHeight="true" outlineLevel="0" collapsed="false">
      <c r="A42" s="680"/>
      <c r="B42" s="681"/>
      <c r="C42" s="682"/>
      <c r="D42" s="683"/>
      <c r="E42" s="684"/>
      <c r="F42" s="683"/>
      <c r="G42" s="684"/>
      <c r="H42" s="685" t="s">
        <v>105</v>
      </c>
      <c r="I42" s="686" t="s">
        <v>27</v>
      </c>
      <c r="J42" s="702" t="s">
        <v>506</v>
      </c>
      <c r="K42" s="702"/>
      <c r="L42" s="705" t="s">
        <v>27</v>
      </c>
      <c r="M42" s="702" t="s">
        <v>538</v>
      </c>
      <c r="N42" s="702"/>
      <c r="O42" s="689" t="s">
        <v>27</v>
      </c>
      <c r="P42" s="702" t="s">
        <v>539</v>
      </c>
      <c r="Q42" s="714"/>
      <c r="R42" s="714"/>
      <c r="S42" s="714"/>
      <c r="T42" s="714"/>
      <c r="U42" s="714"/>
      <c r="V42" s="714"/>
      <c r="W42" s="714"/>
      <c r="X42" s="717"/>
      <c r="Y42" s="700"/>
      <c r="Z42" s="694"/>
      <c r="AA42" s="694"/>
      <c r="AB42" s="695"/>
      <c r="AC42" s="700"/>
      <c r="AD42" s="694"/>
      <c r="AE42" s="694"/>
      <c r="AF42" s="695"/>
    </row>
    <row r="43" s="637" customFormat="true" ht="18.75" hidden="false" customHeight="true" outlineLevel="0" collapsed="false">
      <c r="A43" s="680"/>
      <c r="B43" s="681"/>
      <c r="C43" s="682"/>
      <c r="D43" s="683"/>
      <c r="E43" s="684"/>
      <c r="F43" s="683"/>
      <c r="G43" s="684"/>
      <c r="H43" s="710" t="s">
        <v>114</v>
      </c>
      <c r="I43" s="701" t="s">
        <v>27</v>
      </c>
      <c r="J43" s="702" t="s">
        <v>506</v>
      </c>
      <c r="K43" s="702"/>
      <c r="L43" s="705" t="s">
        <v>27</v>
      </c>
      <c r="M43" s="702" t="s">
        <v>538</v>
      </c>
      <c r="N43" s="702"/>
      <c r="O43" s="705" t="s">
        <v>27</v>
      </c>
      <c r="P43" s="702" t="s">
        <v>539</v>
      </c>
      <c r="Q43" s="703"/>
      <c r="R43" s="703"/>
      <c r="S43" s="703"/>
      <c r="T43" s="703"/>
      <c r="U43" s="703"/>
      <c r="V43" s="703"/>
      <c r="W43" s="703"/>
      <c r="X43" s="709"/>
      <c r="Y43" s="700"/>
      <c r="Z43" s="694"/>
      <c r="AA43" s="694"/>
      <c r="AB43" s="695"/>
      <c r="AC43" s="700"/>
      <c r="AD43" s="694"/>
      <c r="AE43" s="694"/>
      <c r="AF43" s="695"/>
    </row>
    <row r="44" s="637" customFormat="true" ht="18.75" hidden="false" customHeight="true" outlineLevel="0" collapsed="false">
      <c r="A44" s="680"/>
      <c r="B44" s="681"/>
      <c r="C44" s="682"/>
      <c r="D44" s="683"/>
      <c r="E44" s="684"/>
      <c r="F44" s="683"/>
      <c r="G44" s="684"/>
      <c r="H44" s="710" t="s">
        <v>197</v>
      </c>
      <c r="I44" s="701" t="s">
        <v>27</v>
      </c>
      <c r="J44" s="702" t="s">
        <v>506</v>
      </c>
      <c r="K44" s="703"/>
      <c r="L44" s="705" t="s">
        <v>27</v>
      </c>
      <c r="M44" s="702" t="s">
        <v>516</v>
      </c>
      <c r="N44" s="714"/>
      <c r="O44" s="714"/>
      <c r="P44" s="714"/>
      <c r="Q44" s="714"/>
      <c r="R44" s="714"/>
      <c r="S44" s="714"/>
      <c r="T44" s="714"/>
      <c r="U44" s="714"/>
      <c r="V44" s="714"/>
      <c r="W44" s="714"/>
      <c r="X44" s="717"/>
      <c r="Y44" s="700"/>
      <c r="Z44" s="694"/>
      <c r="AA44" s="694"/>
      <c r="AB44" s="695"/>
      <c r="AC44" s="700"/>
      <c r="AD44" s="694"/>
      <c r="AE44" s="694"/>
      <c r="AF44" s="695"/>
    </row>
    <row r="45" s="637" customFormat="true" ht="18.75" hidden="false" customHeight="true" outlineLevel="0" collapsed="false">
      <c r="A45" s="680"/>
      <c r="B45" s="681"/>
      <c r="C45" s="682"/>
      <c r="D45" s="683"/>
      <c r="E45" s="684"/>
      <c r="F45" s="683"/>
      <c r="G45" s="684"/>
      <c r="H45" s="718" t="s">
        <v>126</v>
      </c>
      <c r="I45" s="701" t="s">
        <v>27</v>
      </c>
      <c r="J45" s="702" t="s">
        <v>506</v>
      </c>
      <c r="K45" s="703"/>
      <c r="L45" s="705" t="s">
        <v>27</v>
      </c>
      <c r="M45" s="702" t="s">
        <v>516</v>
      </c>
      <c r="N45" s="714"/>
      <c r="O45" s="714"/>
      <c r="P45" s="714"/>
      <c r="Q45" s="714"/>
      <c r="R45" s="714"/>
      <c r="S45" s="714"/>
      <c r="T45" s="714"/>
      <c r="U45" s="714"/>
      <c r="V45" s="714"/>
      <c r="W45" s="714"/>
      <c r="X45" s="717"/>
      <c r="Y45" s="700"/>
      <c r="Z45" s="694"/>
      <c r="AA45" s="694"/>
      <c r="AB45" s="695"/>
      <c r="AC45" s="700"/>
      <c r="AD45" s="694"/>
      <c r="AE45" s="694"/>
      <c r="AF45" s="695"/>
    </row>
    <row r="46" s="637" customFormat="true" ht="18.75" hidden="false" customHeight="true" outlineLevel="0" collapsed="false">
      <c r="A46" s="680"/>
      <c r="B46" s="681"/>
      <c r="C46" s="682"/>
      <c r="D46" s="683"/>
      <c r="E46" s="684"/>
      <c r="F46" s="683"/>
      <c r="G46" s="684"/>
      <c r="H46" s="710" t="s">
        <v>128</v>
      </c>
      <c r="I46" s="701" t="s">
        <v>27</v>
      </c>
      <c r="J46" s="702" t="s">
        <v>506</v>
      </c>
      <c r="K46" s="703"/>
      <c r="L46" s="705" t="s">
        <v>27</v>
      </c>
      <c r="M46" s="702" t="s">
        <v>516</v>
      </c>
      <c r="N46" s="714"/>
      <c r="O46" s="714"/>
      <c r="P46" s="714"/>
      <c r="Q46" s="714"/>
      <c r="R46" s="714"/>
      <c r="S46" s="714"/>
      <c r="T46" s="714"/>
      <c r="U46" s="714"/>
      <c r="V46" s="714"/>
      <c r="W46" s="714"/>
      <c r="X46" s="717"/>
      <c r="Y46" s="700"/>
      <c r="Z46" s="694"/>
      <c r="AA46" s="694"/>
      <c r="AB46" s="695"/>
      <c r="AC46" s="700"/>
      <c r="AD46" s="694"/>
      <c r="AE46" s="694"/>
      <c r="AF46" s="695"/>
    </row>
    <row r="47" s="637" customFormat="true" ht="18.75" hidden="false" customHeight="true" outlineLevel="0" collapsed="false">
      <c r="A47" s="680"/>
      <c r="B47" s="681"/>
      <c r="C47" s="682"/>
      <c r="D47" s="683"/>
      <c r="E47" s="684"/>
      <c r="F47" s="683"/>
      <c r="G47" s="684"/>
      <c r="H47" s="710" t="s">
        <v>130</v>
      </c>
      <c r="I47" s="701" t="s">
        <v>27</v>
      </c>
      <c r="J47" s="702" t="s">
        <v>506</v>
      </c>
      <c r="K47" s="703"/>
      <c r="L47" s="705" t="s">
        <v>27</v>
      </c>
      <c r="M47" s="702" t="s">
        <v>516</v>
      </c>
      <c r="N47" s="714"/>
      <c r="O47" s="714"/>
      <c r="P47" s="714"/>
      <c r="Q47" s="714"/>
      <c r="R47" s="714"/>
      <c r="S47" s="714"/>
      <c r="T47" s="714"/>
      <c r="U47" s="714"/>
      <c r="V47" s="714"/>
      <c r="W47" s="714"/>
      <c r="X47" s="717"/>
      <c r="Y47" s="700"/>
      <c r="Z47" s="694"/>
      <c r="AA47" s="694"/>
      <c r="AB47" s="695"/>
      <c r="AC47" s="700"/>
      <c r="AD47" s="694"/>
      <c r="AE47" s="694"/>
      <c r="AF47" s="695"/>
    </row>
    <row r="48" s="637" customFormat="true" ht="18.75" hidden="false" customHeight="true" outlineLevel="0" collapsed="false">
      <c r="A48" s="680"/>
      <c r="B48" s="681"/>
      <c r="C48" s="682"/>
      <c r="D48" s="683"/>
      <c r="E48" s="684"/>
      <c r="F48" s="683"/>
      <c r="G48" s="684"/>
      <c r="H48" s="710" t="s">
        <v>131</v>
      </c>
      <c r="I48" s="701" t="s">
        <v>27</v>
      </c>
      <c r="J48" s="702" t="s">
        <v>506</v>
      </c>
      <c r="K48" s="703"/>
      <c r="L48" s="705" t="s">
        <v>27</v>
      </c>
      <c r="M48" s="702" t="s">
        <v>516</v>
      </c>
      <c r="N48" s="714"/>
      <c r="O48" s="714"/>
      <c r="P48" s="714"/>
      <c r="Q48" s="714"/>
      <c r="R48" s="714"/>
      <c r="S48" s="714"/>
      <c r="T48" s="714"/>
      <c r="U48" s="714"/>
      <c r="V48" s="714"/>
      <c r="W48" s="714"/>
      <c r="X48" s="717"/>
      <c r="Y48" s="700"/>
      <c r="Z48" s="694"/>
      <c r="AA48" s="694"/>
      <c r="AB48" s="695"/>
      <c r="AC48" s="700"/>
      <c r="AD48" s="694"/>
      <c r="AE48" s="694"/>
      <c r="AF48" s="695"/>
    </row>
    <row r="49" s="637" customFormat="true" ht="18.75" hidden="false" customHeight="true" outlineLevel="0" collapsed="false">
      <c r="A49" s="680"/>
      <c r="B49" s="681"/>
      <c r="C49" s="682"/>
      <c r="D49" s="683"/>
      <c r="E49" s="684"/>
      <c r="F49" s="683"/>
      <c r="G49" s="684"/>
      <c r="H49" s="710" t="s">
        <v>540</v>
      </c>
      <c r="I49" s="701" t="s">
        <v>27</v>
      </c>
      <c r="J49" s="702" t="s">
        <v>506</v>
      </c>
      <c r="K49" s="702"/>
      <c r="L49" s="705" t="s">
        <v>27</v>
      </c>
      <c r="M49" s="697" t="s">
        <v>516</v>
      </c>
      <c r="N49" s="702"/>
      <c r="O49" s="702"/>
      <c r="P49" s="702"/>
      <c r="Q49" s="703"/>
      <c r="R49" s="703"/>
      <c r="S49" s="703"/>
      <c r="T49" s="703"/>
      <c r="U49" s="703"/>
      <c r="V49" s="703"/>
      <c r="W49" s="703"/>
      <c r="X49" s="709"/>
      <c r="Y49" s="700"/>
      <c r="Z49" s="694"/>
      <c r="AA49" s="694"/>
      <c r="AB49" s="695"/>
      <c r="AC49" s="700"/>
      <c r="AD49" s="694"/>
      <c r="AE49" s="694"/>
      <c r="AF49" s="695"/>
    </row>
    <row r="50" s="637" customFormat="true" ht="18.75" hidden="false" customHeight="true" outlineLevel="0" collapsed="false">
      <c r="A50" s="680"/>
      <c r="B50" s="681"/>
      <c r="C50" s="682"/>
      <c r="D50" s="683"/>
      <c r="E50" s="684"/>
      <c r="F50" s="683"/>
      <c r="G50" s="684"/>
      <c r="H50" s="710" t="s">
        <v>541</v>
      </c>
      <c r="I50" s="701" t="s">
        <v>27</v>
      </c>
      <c r="J50" s="702" t="s">
        <v>506</v>
      </c>
      <c r="K50" s="702"/>
      <c r="L50" s="705" t="s">
        <v>27</v>
      </c>
      <c r="M50" s="697" t="s">
        <v>516</v>
      </c>
      <c r="N50" s="702"/>
      <c r="O50" s="702"/>
      <c r="P50" s="702"/>
      <c r="Q50" s="703"/>
      <c r="R50" s="703"/>
      <c r="S50" s="703"/>
      <c r="T50" s="703"/>
      <c r="U50" s="703"/>
      <c r="V50" s="703"/>
      <c r="W50" s="703"/>
      <c r="X50" s="709"/>
      <c r="Y50" s="700"/>
      <c r="Z50" s="694"/>
      <c r="AA50" s="694"/>
      <c r="AB50" s="695"/>
      <c r="AC50" s="700"/>
      <c r="AD50" s="694"/>
      <c r="AE50" s="694"/>
      <c r="AF50" s="695"/>
    </row>
    <row r="51" s="637" customFormat="true" ht="18.75" hidden="false" customHeight="true" outlineLevel="0" collapsed="false">
      <c r="A51" s="680"/>
      <c r="B51" s="681"/>
      <c r="C51" s="682"/>
      <c r="D51" s="683"/>
      <c r="E51" s="684"/>
      <c r="F51" s="683"/>
      <c r="G51" s="684"/>
      <c r="H51" s="719" t="s">
        <v>140</v>
      </c>
      <c r="I51" s="701" t="s">
        <v>27</v>
      </c>
      <c r="J51" s="702" t="s">
        <v>506</v>
      </c>
      <c r="K51" s="702"/>
      <c r="L51" s="705" t="s">
        <v>27</v>
      </c>
      <c r="M51" s="702" t="s">
        <v>538</v>
      </c>
      <c r="N51" s="702"/>
      <c r="O51" s="705" t="s">
        <v>27</v>
      </c>
      <c r="P51" s="702" t="s">
        <v>539</v>
      </c>
      <c r="Q51" s="706"/>
      <c r="R51" s="706"/>
      <c r="S51" s="706"/>
      <c r="T51" s="706"/>
      <c r="U51" s="720"/>
      <c r="V51" s="720"/>
      <c r="W51" s="720"/>
      <c r="X51" s="721"/>
      <c r="Y51" s="700"/>
      <c r="Z51" s="694"/>
      <c r="AA51" s="694"/>
      <c r="AB51" s="695"/>
      <c r="AC51" s="700"/>
      <c r="AD51" s="694"/>
      <c r="AE51" s="694"/>
      <c r="AF51" s="695"/>
    </row>
    <row r="52" s="637" customFormat="true" ht="18.75" hidden="false" customHeight="true" outlineLevel="0" collapsed="false">
      <c r="A52" s="680"/>
      <c r="B52" s="681"/>
      <c r="C52" s="682"/>
      <c r="D52" s="683"/>
      <c r="E52" s="684"/>
      <c r="F52" s="683"/>
      <c r="G52" s="684"/>
      <c r="H52" s="685" t="s">
        <v>148</v>
      </c>
      <c r="I52" s="701" t="s">
        <v>27</v>
      </c>
      <c r="J52" s="702" t="s">
        <v>506</v>
      </c>
      <c r="K52" s="702"/>
      <c r="L52" s="705" t="s">
        <v>27</v>
      </c>
      <c r="M52" s="702" t="s">
        <v>542</v>
      </c>
      <c r="N52" s="702"/>
      <c r="O52" s="705" t="s">
        <v>27</v>
      </c>
      <c r="P52" s="702" t="s">
        <v>543</v>
      </c>
      <c r="Q52" s="714"/>
      <c r="R52" s="705" t="s">
        <v>27</v>
      </c>
      <c r="S52" s="702" t="s">
        <v>544</v>
      </c>
      <c r="T52" s="714"/>
      <c r="U52" s="714"/>
      <c r="V52" s="714"/>
      <c r="W52" s="714"/>
      <c r="X52" s="717"/>
      <c r="Y52" s="700"/>
      <c r="Z52" s="694"/>
      <c r="AA52" s="694"/>
      <c r="AB52" s="695"/>
      <c r="AC52" s="700"/>
      <c r="AD52" s="694"/>
      <c r="AE52" s="694"/>
      <c r="AF52" s="695"/>
    </row>
    <row r="53" s="637" customFormat="true" ht="18.75" hidden="false" customHeight="true" outlineLevel="0" collapsed="false">
      <c r="A53" s="680"/>
      <c r="B53" s="681"/>
      <c r="C53" s="682"/>
      <c r="D53" s="683"/>
      <c r="E53" s="684"/>
      <c r="F53" s="683"/>
      <c r="G53" s="684"/>
      <c r="H53" s="722" t="s">
        <v>382</v>
      </c>
      <c r="I53" s="723" t="s">
        <v>27</v>
      </c>
      <c r="J53" s="724" t="s">
        <v>506</v>
      </c>
      <c r="K53" s="724"/>
      <c r="L53" s="725" t="s">
        <v>27</v>
      </c>
      <c r="M53" s="724" t="s">
        <v>545</v>
      </c>
      <c r="N53" s="726"/>
      <c r="O53" s="725" t="s">
        <v>27</v>
      </c>
      <c r="P53" s="727" t="s">
        <v>546</v>
      </c>
      <c r="Q53" s="728"/>
      <c r="R53" s="725" t="s">
        <v>27</v>
      </c>
      <c r="S53" s="724" t="s">
        <v>547</v>
      </c>
      <c r="T53" s="728"/>
      <c r="U53" s="725" t="s">
        <v>27</v>
      </c>
      <c r="V53" s="724" t="s">
        <v>548</v>
      </c>
      <c r="W53" s="729"/>
      <c r="X53" s="730"/>
      <c r="Y53" s="700"/>
      <c r="Z53" s="694"/>
      <c r="AA53" s="694"/>
      <c r="AB53" s="695"/>
      <c r="AC53" s="700"/>
      <c r="AD53" s="694"/>
      <c r="AE53" s="694"/>
      <c r="AF53" s="695"/>
    </row>
    <row r="54" customFormat="false" ht="13.8" hidden="false" customHeight="false" outlineLevel="0" collapsed="false">
      <c r="H54" s="722"/>
      <c r="I54" s="731" t="s">
        <v>27</v>
      </c>
      <c r="J54" s="732" t="s">
        <v>549</v>
      </c>
      <c r="K54" s="733"/>
      <c r="L54" s="734"/>
      <c r="M54" s="734" t="s">
        <v>27</v>
      </c>
      <c r="N54" s="732" t="s">
        <v>550</v>
      </c>
      <c r="O54" s="734"/>
      <c r="P54" s="734"/>
      <c r="Q54" s="734" t="s">
        <v>27</v>
      </c>
      <c r="R54" s="732" t="s">
        <v>551</v>
      </c>
      <c r="S54" s="735"/>
      <c r="T54" s="733"/>
      <c r="U54" s="734" t="s">
        <v>27</v>
      </c>
      <c r="V54" s="732" t="s">
        <v>552</v>
      </c>
      <c r="W54" s="735"/>
      <c r="X54" s="736"/>
    </row>
    <row r="55" s="637" customFormat="true" ht="18.75" hidden="false" customHeight="true" outlineLevel="0" collapsed="false">
      <c r="A55" s="680"/>
      <c r="B55" s="681"/>
      <c r="C55" s="682"/>
      <c r="D55" s="683"/>
      <c r="E55" s="684"/>
      <c r="F55" s="683"/>
      <c r="G55" s="684"/>
      <c r="H55" s="722"/>
      <c r="I55" s="731" t="s">
        <v>27</v>
      </c>
      <c r="J55" s="732" t="s">
        <v>553</v>
      </c>
      <c r="K55" s="733"/>
      <c r="L55" s="737"/>
      <c r="M55" s="734" t="s">
        <v>27</v>
      </c>
      <c r="N55" s="732" t="s">
        <v>554</v>
      </c>
      <c r="O55" s="734"/>
      <c r="P55" s="734"/>
      <c r="Q55" s="734" t="s">
        <v>27</v>
      </c>
      <c r="R55" s="732" t="s">
        <v>555</v>
      </c>
      <c r="S55" s="738"/>
      <c r="T55" s="739"/>
      <c r="U55" s="734" t="s">
        <v>27</v>
      </c>
      <c r="V55" s="732" t="s">
        <v>556</v>
      </c>
      <c r="W55" s="735"/>
      <c r="X55" s="736"/>
      <c r="Y55" s="700"/>
      <c r="Z55" s="694"/>
      <c r="AA55" s="694"/>
      <c r="AB55" s="695"/>
      <c r="AC55" s="700"/>
      <c r="AD55" s="694"/>
      <c r="AE55" s="694"/>
      <c r="AF55" s="695"/>
    </row>
    <row r="56" s="637" customFormat="true" ht="18.75" hidden="false" customHeight="true" outlineLevel="0" collapsed="false">
      <c r="A56" s="680"/>
      <c r="B56" s="681"/>
      <c r="C56" s="682"/>
      <c r="D56" s="683"/>
      <c r="E56" s="684"/>
      <c r="F56" s="683"/>
      <c r="G56" s="684"/>
      <c r="H56" s="722"/>
      <c r="I56" s="731" t="s">
        <v>27</v>
      </c>
      <c r="J56" s="732" t="s">
        <v>557</v>
      </c>
      <c r="K56" s="733"/>
      <c r="L56" s="737"/>
      <c r="M56" s="734" t="s">
        <v>27</v>
      </c>
      <c r="N56" s="732" t="s">
        <v>558</v>
      </c>
      <c r="O56" s="734"/>
      <c r="P56" s="734"/>
      <c r="Q56" s="734" t="s">
        <v>27</v>
      </c>
      <c r="R56" s="732" t="s">
        <v>559</v>
      </c>
      <c r="S56" s="738"/>
      <c r="T56" s="739"/>
      <c r="U56" s="734" t="s">
        <v>27</v>
      </c>
      <c r="V56" s="732" t="s">
        <v>560</v>
      </c>
      <c r="W56" s="735"/>
      <c r="X56" s="736"/>
      <c r="Y56" s="700"/>
      <c r="Z56" s="694"/>
      <c r="AA56" s="694"/>
      <c r="AB56" s="695"/>
      <c r="AC56" s="700"/>
      <c r="AD56" s="694"/>
      <c r="AE56" s="694"/>
      <c r="AF56" s="695"/>
    </row>
    <row r="57" s="637" customFormat="true" ht="18.75" hidden="false" customHeight="true" outlineLevel="0" collapsed="false">
      <c r="A57" s="740"/>
      <c r="B57" s="741"/>
      <c r="C57" s="742"/>
      <c r="D57" s="743"/>
      <c r="E57" s="664"/>
      <c r="F57" s="743"/>
      <c r="G57" s="664"/>
      <c r="H57" s="722"/>
      <c r="I57" s="744" t="s">
        <v>27</v>
      </c>
      <c r="J57" s="745" t="s">
        <v>561</v>
      </c>
      <c r="K57" s="746"/>
      <c r="L57" s="747"/>
      <c r="M57" s="748" t="s">
        <v>27</v>
      </c>
      <c r="N57" s="745" t="s">
        <v>562</v>
      </c>
      <c r="O57" s="748"/>
      <c r="P57" s="748"/>
      <c r="Q57" s="749"/>
      <c r="R57" s="749"/>
      <c r="S57" s="750"/>
      <c r="T57" s="749"/>
      <c r="U57" s="749"/>
      <c r="V57" s="749"/>
      <c r="W57" s="751"/>
      <c r="X57" s="752"/>
      <c r="Y57" s="753"/>
      <c r="Z57" s="754"/>
      <c r="AA57" s="754"/>
      <c r="AB57" s="755"/>
      <c r="AC57" s="753"/>
      <c r="AD57" s="754"/>
      <c r="AE57" s="754"/>
      <c r="AF57" s="755"/>
    </row>
  </sheetData>
  <mergeCells count="29">
    <mergeCell ref="A3:AF3"/>
    <mergeCell ref="S5:V5"/>
    <mergeCell ref="A7:C7"/>
    <mergeCell ref="D7:E7"/>
    <mergeCell ref="F7:G7"/>
    <mergeCell ref="H7:X7"/>
    <mergeCell ref="Y7:AB7"/>
    <mergeCell ref="AC7:AF7"/>
    <mergeCell ref="A8:C9"/>
    <mergeCell ref="H8:H9"/>
    <mergeCell ref="Y8:AB9"/>
    <mergeCell ref="AC8:AF9"/>
    <mergeCell ref="H11:H12"/>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M26:N27"/>
    <mergeCell ref="H53:H57"/>
  </mergeCells>
  <dataValidations count="1">
    <dataValidation allowBlank="true" errorStyle="stop" operator="between" showDropDown="false" showErrorMessage="true" showInputMessage="true" sqref="I8:I52 M8:M11 Q8:Q9 U8:U9 Y10:Y11 AC10:AC11 Q11 M13:M17 O16:O17 L18:L27 Q25 M28 D29:D30 L29:L39 O29:O30 F30:F31 R30 U30 X30 A31 D32:D33 O35 O39 M40 L41:L53 O42:O43 O51:O53 R52:R53 U53:U56 M54:M57 P54:Q56 P57" type="list">
      <formula1>"□,■"</formula1>
      <formula2>0</formula2>
    </dataValidation>
  </dataValidations>
  <printOptions headings="false" gridLines="false" gridLinesSet="true" horizontalCentered="true" verticalCentered="true"/>
  <pageMargins left="0.708333333333333" right="0.708333333333333" top="0.747916666666667" bottom="0.55138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00"/>
    <pageSetUpPr fitToPage="true"/>
  </sheetPr>
  <dimension ref="A1:AG54"/>
  <sheetViews>
    <sheetView showFormulas="false" showGridLines="true" showRowColHeaders="true" showZeros="true" rightToLeft="false" tabSelected="false" showOutlineSymbols="true" defaultGridColor="true" view="pageBreakPreview" topLeftCell="I38" colorId="64" zoomScale="100" zoomScaleNormal="100" zoomScalePageLayoutView="100" workbookViewId="0">
      <selection pane="topLeft" activeCell="I53" activeCellId="0" sqref="I53"/>
    </sheetView>
  </sheetViews>
  <sheetFormatPr defaultColWidth="8.89453125" defaultRowHeight="12.75" customHeight="false" zeroHeight="false" outlineLevelRow="0" outlineLevelCol="0"/>
  <cols>
    <col collapsed="false" customWidth="true" hidden="false" outlineLevel="0" max="2" min="1" style="635" width="4.22"/>
    <col collapsed="false" customWidth="true" hidden="false" outlineLevel="0" max="3" min="3" style="635" width="25"/>
    <col collapsed="false" customWidth="true" hidden="false" outlineLevel="0" max="4" min="4" style="635" width="4.89"/>
    <col collapsed="false" customWidth="true" hidden="false" outlineLevel="0" max="5" min="5" style="635" width="43.66"/>
    <col collapsed="false" customWidth="true" hidden="false" outlineLevel="0" max="6" min="6" style="635" width="4.89"/>
    <col collapsed="false" customWidth="true" hidden="false" outlineLevel="0" max="7" min="7" style="635" width="21.45"/>
    <col collapsed="false" customWidth="true" hidden="false" outlineLevel="0" max="8" min="8" style="635" width="33.89"/>
    <col collapsed="false" customWidth="true" hidden="false" outlineLevel="0" max="10" min="9" style="635" width="4.89"/>
    <col collapsed="false" customWidth="true" hidden="false" outlineLevel="0" max="11" min="11" style="635" width="7.11"/>
    <col collapsed="false" customWidth="true" hidden="false" outlineLevel="0" max="13" min="12" style="635" width="4.89"/>
    <col collapsed="false" customWidth="true" hidden="false" outlineLevel="0" max="14" min="14" style="635" width="6"/>
    <col collapsed="false" customWidth="true" hidden="false" outlineLevel="0" max="32" min="15" style="635" width="4.89"/>
    <col collapsed="false" customWidth="true" hidden="false" outlineLevel="0" max="33" min="33" style="635" width="12"/>
    <col collapsed="false" customWidth="false" hidden="false" outlineLevel="0" max="267" min="34" style="635" width="8.89"/>
    <col collapsed="false" customWidth="true" hidden="false" outlineLevel="0" max="268" min="268" style="635" width="4.22"/>
    <col collapsed="false" customWidth="true" hidden="false" outlineLevel="0" max="269" min="269" style="635" width="25"/>
    <col collapsed="false" customWidth="true" hidden="false" outlineLevel="0" max="270" min="270" style="635" width="41.66"/>
    <col collapsed="false" customWidth="true" hidden="false" outlineLevel="0" max="271" min="271" style="635" width="19.66"/>
    <col collapsed="false" customWidth="true" hidden="false" outlineLevel="0" max="272" min="272" style="635" width="33.89"/>
    <col collapsed="false" customWidth="true" hidden="false" outlineLevel="0" max="273" min="273" style="635" width="25"/>
    <col collapsed="false" customWidth="true" hidden="false" outlineLevel="0" max="274" min="274" style="635" width="13.66"/>
    <col collapsed="false" customWidth="true" hidden="false" outlineLevel="0" max="288" min="275" style="635" width="4.89"/>
    <col collapsed="false" customWidth="true" hidden="false" outlineLevel="0" max="289" min="289" style="635" width="12"/>
    <col collapsed="false" customWidth="false" hidden="false" outlineLevel="0" max="523" min="290" style="635" width="8.89"/>
    <col collapsed="false" customWidth="true" hidden="false" outlineLevel="0" max="524" min="524" style="635" width="4.22"/>
    <col collapsed="false" customWidth="true" hidden="false" outlineLevel="0" max="525" min="525" style="635" width="25"/>
    <col collapsed="false" customWidth="true" hidden="false" outlineLevel="0" max="526" min="526" style="635" width="41.66"/>
    <col collapsed="false" customWidth="true" hidden="false" outlineLevel="0" max="527" min="527" style="635" width="19.66"/>
    <col collapsed="false" customWidth="true" hidden="false" outlineLevel="0" max="528" min="528" style="635" width="33.89"/>
    <col collapsed="false" customWidth="true" hidden="false" outlineLevel="0" max="529" min="529" style="635" width="25"/>
    <col collapsed="false" customWidth="true" hidden="false" outlineLevel="0" max="530" min="530" style="635" width="13.66"/>
    <col collapsed="false" customWidth="true" hidden="false" outlineLevel="0" max="544" min="531" style="635" width="4.89"/>
    <col collapsed="false" customWidth="true" hidden="false" outlineLevel="0" max="545" min="545" style="635" width="12"/>
    <col collapsed="false" customWidth="false" hidden="false" outlineLevel="0" max="779" min="546" style="635" width="8.89"/>
    <col collapsed="false" customWidth="true" hidden="false" outlineLevel="0" max="780" min="780" style="635" width="4.22"/>
    <col collapsed="false" customWidth="true" hidden="false" outlineLevel="0" max="781" min="781" style="635" width="25"/>
    <col collapsed="false" customWidth="true" hidden="false" outlineLevel="0" max="782" min="782" style="635" width="41.66"/>
    <col collapsed="false" customWidth="true" hidden="false" outlineLevel="0" max="783" min="783" style="635" width="19.66"/>
    <col collapsed="false" customWidth="true" hidden="false" outlineLevel="0" max="784" min="784" style="635" width="33.89"/>
    <col collapsed="false" customWidth="true" hidden="false" outlineLevel="0" max="785" min="785" style="635" width="25"/>
    <col collapsed="false" customWidth="true" hidden="false" outlineLevel="0" max="786" min="786" style="635" width="13.66"/>
    <col collapsed="false" customWidth="true" hidden="false" outlineLevel="0" max="800" min="787" style="635" width="4.89"/>
    <col collapsed="false" customWidth="true" hidden="false" outlineLevel="0" max="801" min="801" style="635" width="12"/>
    <col collapsed="false" customWidth="false" hidden="false" outlineLevel="0" max="1035" min="802" style="635" width="8.89"/>
    <col collapsed="false" customWidth="true" hidden="false" outlineLevel="0" max="1036" min="1036" style="635" width="4.22"/>
    <col collapsed="false" customWidth="true" hidden="false" outlineLevel="0" max="1037" min="1037" style="635" width="25"/>
    <col collapsed="false" customWidth="true" hidden="false" outlineLevel="0" max="1038" min="1038" style="635" width="41.66"/>
    <col collapsed="false" customWidth="true" hidden="false" outlineLevel="0" max="1039" min="1039" style="635" width="19.66"/>
    <col collapsed="false" customWidth="true" hidden="false" outlineLevel="0" max="1040" min="1040" style="635" width="33.89"/>
    <col collapsed="false" customWidth="true" hidden="false" outlineLevel="0" max="1041" min="1041" style="635" width="25"/>
    <col collapsed="false" customWidth="true" hidden="false" outlineLevel="0" max="1042" min="1042" style="635" width="13.66"/>
    <col collapsed="false" customWidth="true" hidden="false" outlineLevel="0" max="1056" min="1043" style="635" width="4.89"/>
    <col collapsed="false" customWidth="true" hidden="false" outlineLevel="0" max="1057" min="1057" style="635" width="12"/>
    <col collapsed="false" customWidth="false" hidden="false" outlineLevel="0" max="1291" min="1058" style="635" width="8.89"/>
    <col collapsed="false" customWidth="true" hidden="false" outlineLevel="0" max="1292" min="1292" style="635" width="4.22"/>
    <col collapsed="false" customWidth="true" hidden="false" outlineLevel="0" max="1293" min="1293" style="635" width="25"/>
    <col collapsed="false" customWidth="true" hidden="false" outlineLevel="0" max="1294" min="1294" style="635" width="41.66"/>
    <col collapsed="false" customWidth="true" hidden="false" outlineLevel="0" max="1295" min="1295" style="635" width="19.66"/>
    <col collapsed="false" customWidth="true" hidden="false" outlineLevel="0" max="1296" min="1296" style="635" width="33.89"/>
    <col collapsed="false" customWidth="true" hidden="false" outlineLevel="0" max="1297" min="1297" style="635" width="25"/>
    <col collapsed="false" customWidth="true" hidden="false" outlineLevel="0" max="1298" min="1298" style="635" width="13.66"/>
    <col collapsed="false" customWidth="true" hidden="false" outlineLevel="0" max="1312" min="1299" style="635" width="4.89"/>
    <col collapsed="false" customWidth="true" hidden="false" outlineLevel="0" max="1313" min="1313" style="635" width="12"/>
    <col collapsed="false" customWidth="false" hidden="false" outlineLevel="0" max="1547" min="1314" style="635" width="8.89"/>
    <col collapsed="false" customWidth="true" hidden="false" outlineLevel="0" max="1548" min="1548" style="635" width="4.22"/>
    <col collapsed="false" customWidth="true" hidden="false" outlineLevel="0" max="1549" min="1549" style="635" width="25"/>
    <col collapsed="false" customWidth="true" hidden="false" outlineLevel="0" max="1550" min="1550" style="635" width="41.66"/>
    <col collapsed="false" customWidth="true" hidden="false" outlineLevel="0" max="1551" min="1551" style="635" width="19.66"/>
    <col collapsed="false" customWidth="true" hidden="false" outlineLevel="0" max="1552" min="1552" style="635" width="33.89"/>
    <col collapsed="false" customWidth="true" hidden="false" outlineLevel="0" max="1553" min="1553" style="635" width="25"/>
    <col collapsed="false" customWidth="true" hidden="false" outlineLevel="0" max="1554" min="1554" style="635" width="13.66"/>
    <col collapsed="false" customWidth="true" hidden="false" outlineLevel="0" max="1568" min="1555" style="635" width="4.89"/>
    <col collapsed="false" customWidth="true" hidden="false" outlineLevel="0" max="1569" min="1569" style="635" width="12"/>
    <col collapsed="false" customWidth="false" hidden="false" outlineLevel="0" max="1803" min="1570" style="635" width="8.89"/>
    <col collapsed="false" customWidth="true" hidden="false" outlineLevel="0" max="1804" min="1804" style="635" width="4.22"/>
    <col collapsed="false" customWidth="true" hidden="false" outlineLevel="0" max="1805" min="1805" style="635" width="25"/>
    <col collapsed="false" customWidth="true" hidden="false" outlineLevel="0" max="1806" min="1806" style="635" width="41.66"/>
    <col collapsed="false" customWidth="true" hidden="false" outlineLevel="0" max="1807" min="1807" style="635" width="19.66"/>
    <col collapsed="false" customWidth="true" hidden="false" outlineLevel="0" max="1808" min="1808" style="635" width="33.89"/>
    <col collapsed="false" customWidth="true" hidden="false" outlineLevel="0" max="1809" min="1809" style="635" width="25"/>
    <col collapsed="false" customWidth="true" hidden="false" outlineLevel="0" max="1810" min="1810" style="635" width="13.66"/>
    <col collapsed="false" customWidth="true" hidden="false" outlineLevel="0" max="1824" min="1811" style="635" width="4.89"/>
    <col collapsed="false" customWidth="true" hidden="false" outlineLevel="0" max="1825" min="1825" style="635" width="12"/>
    <col collapsed="false" customWidth="false" hidden="false" outlineLevel="0" max="2059" min="1826" style="635" width="8.89"/>
    <col collapsed="false" customWidth="true" hidden="false" outlineLevel="0" max="2060" min="2060" style="635" width="4.22"/>
    <col collapsed="false" customWidth="true" hidden="false" outlineLevel="0" max="2061" min="2061" style="635" width="25"/>
    <col collapsed="false" customWidth="true" hidden="false" outlineLevel="0" max="2062" min="2062" style="635" width="41.66"/>
    <col collapsed="false" customWidth="true" hidden="false" outlineLevel="0" max="2063" min="2063" style="635" width="19.66"/>
    <col collapsed="false" customWidth="true" hidden="false" outlineLevel="0" max="2064" min="2064" style="635" width="33.89"/>
    <col collapsed="false" customWidth="true" hidden="false" outlineLevel="0" max="2065" min="2065" style="635" width="25"/>
    <col collapsed="false" customWidth="true" hidden="false" outlineLevel="0" max="2066" min="2066" style="635" width="13.66"/>
    <col collapsed="false" customWidth="true" hidden="false" outlineLevel="0" max="2080" min="2067" style="635" width="4.89"/>
    <col collapsed="false" customWidth="true" hidden="false" outlineLevel="0" max="2081" min="2081" style="635" width="12"/>
    <col collapsed="false" customWidth="false" hidden="false" outlineLevel="0" max="2315" min="2082" style="635" width="8.89"/>
    <col collapsed="false" customWidth="true" hidden="false" outlineLevel="0" max="2316" min="2316" style="635" width="4.22"/>
    <col collapsed="false" customWidth="true" hidden="false" outlineLevel="0" max="2317" min="2317" style="635" width="25"/>
    <col collapsed="false" customWidth="true" hidden="false" outlineLevel="0" max="2318" min="2318" style="635" width="41.66"/>
    <col collapsed="false" customWidth="true" hidden="false" outlineLevel="0" max="2319" min="2319" style="635" width="19.66"/>
    <col collapsed="false" customWidth="true" hidden="false" outlineLevel="0" max="2320" min="2320" style="635" width="33.89"/>
    <col collapsed="false" customWidth="true" hidden="false" outlineLevel="0" max="2321" min="2321" style="635" width="25"/>
    <col collapsed="false" customWidth="true" hidden="false" outlineLevel="0" max="2322" min="2322" style="635" width="13.66"/>
    <col collapsed="false" customWidth="true" hidden="false" outlineLevel="0" max="2336" min="2323" style="635" width="4.89"/>
    <col collapsed="false" customWidth="true" hidden="false" outlineLevel="0" max="2337" min="2337" style="635" width="12"/>
    <col collapsed="false" customWidth="false" hidden="false" outlineLevel="0" max="2571" min="2338" style="635" width="8.89"/>
    <col collapsed="false" customWidth="true" hidden="false" outlineLevel="0" max="2572" min="2572" style="635" width="4.22"/>
    <col collapsed="false" customWidth="true" hidden="false" outlineLevel="0" max="2573" min="2573" style="635" width="25"/>
    <col collapsed="false" customWidth="true" hidden="false" outlineLevel="0" max="2574" min="2574" style="635" width="41.66"/>
    <col collapsed="false" customWidth="true" hidden="false" outlineLevel="0" max="2575" min="2575" style="635" width="19.66"/>
    <col collapsed="false" customWidth="true" hidden="false" outlineLevel="0" max="2576" min="2576" style="635" width="33.89"/>
    <col collapsed="false" customWidth="true" hidden="false" outlineLevel="0" max="2577" min="2577" style="635" width="25"/>
    <col collapsed="false" customWidth="true" hidden="false" outlineLevel="0" max="2578" min="2578" style="635" width="13.66"/>
    <col collapsed="false" customWidth="true" hidden="false" outlineLevel="0" max="2592" min="2579" style="635" width="4.89"/>
    <col collapsed="false" customWidth="true" hidden="false" outlineLevel="0" max="2593" min="2593" style="635" width="12"/>
    <col collapsed="false" customWidth="false" hidden="false" outlineLevel="0" max="2827" min="2594" style="635" width="8.89"/>
    <col collapsed="false" customWidth="true" hidden="false" outlineLevel="0" max="2828" min="2828" style="635" width="4.22"/>
    <col collapsed="false" customWidth="true" hidden="false" outlineLevel="0" max="2829" min="2829" style="635" width="25"/>
    <col collapsed="false" customWidth="true" hidden="false" outlineLevel="0" max="2830" min="2830" style="635" width="41.66"/>
    <col collapsed="false" customWidth="true" hidden="false" outlineLevel="0" max="2831" min="2831" style="635" width="19.66"/>
    <col collapsed="false" customWidth="true" hidden="false" outlineLevel="0" max="2832" min="2832" style="635" width="33.89"/>
    <col collapsed="false" customWidth="true" hidden="false" outlineLevel="0" max="2833" min="2833" style="635" width="25"/>
    <col collapsed="false" customWidth="true" hidden="false" outlineLevel="0" max="2834" min="2834" style="635" width="13.66"/>
    <col collapsed="false" customWidth="true" hidden="false" outlineLevel="0" max="2848" min="2835" style="635" width="4.89"/>
    <col collapsed="false" customWidth="true" hidden="false" outlineLevel="0" max="2849" min="2849" style="635" width="12"/>
    <col collapsed="false" customWidth="false" hidden="false" outlineLevel="0" max="3083" min="2850" style="635" width="8.89"/>
    <col collapsed="false" customWidth="true" hidden="false" outlineLevel="0" max="3084" min="3084" style="635" width="4.22"/>
    <col collapsed="false" customWidth="true" hidden="false" outlineLevel="0" max="3085" min="3085" style="635" width="25"/>
    <col collapsed="false" customWidth="true" hidden="false" outlineLevel="0" max="3086" min="3086" style="635" width="41.66"/>
    <col collapsed="false" customWidth="true" hidden="false" outlineLevel="0" max="3087" min="3087" style="635" width="19.66"/>
    <col collapsed="false" customWidth="true" hidden="false" outlineLevel="0" max="3088" min="3088" style="635" width="33.89"/>
    <col collapsed="false" customWidth="true" hidden="false" outlineLevel="0" max="3089" min="3089" style="635" width="25"/>
    <col collapsed="false" customWidth="true" hidden="false" outlineLevel="0" max="3090" min="3090" style="635" width="13.66"/>
    <col collapsed="false" customWidth="true" hidden="false" outlineLevel="0" max="3104" min="3091" style="635" width="4.89"/>
    <col collapsed="false" customWidth="true" hidden="false" outlineLevel="0" max="3105" min="3105" style="635" width="12"/>
    <col collapsed="false" customWidth="false" hidden="false" outlineLevel="0" max="3339" min="3106" style="635" width="8.89"/>
    <col collapsed="false" customWidth="true" hidden="false" outlineLevel="0" max="3340" min="3340" style="635" width="4.22"/>
    <col collapsed="false" customWidth="true" hidden="false" outlineLevel="0" max="3341" min="3341" style="635" width="25"/>
    <col collapsed="false" customWidth="true" hidden="false" outlineLevel="0" max="3342" min="3342" style="635" width="41.66"/>
    <col collapsed="false" customWidth="true" hidden="false" outlineLevel="0" max="3343" min="3343" style="635" width="19.66"/>
    <col collapsed="false" customWidth="true" hidden="false" outlineLevel="0" max="3344" min="3344" style="635" width="33.89"/>
    <col collapsed="false" customWidth="true" hidden="false" outlineLevel="0" max="3345" min="3345" style="635" width="25"/>
    <col collapsed="false" customWidth="true" hidden="false" outlineLevel="0" max="3346" min="3346" style="635" width="13.66"/>
    <col collapsed="false" customWidth="true" hidden="false" outlineLevel="0" max="3360" min="3347" style="635" width="4.89"/>
    <col collapsed="false" customWidth="true" hidden="false" outlineLevel="0" max="3361" min="3361" style="635" width="12"/>
    <col collapsed="false" customWidth="false" hidden="false" outlineLevel="0" max="3595" min="3362" style="635" width="8.89"/>
    <col collapsed="false" customWidth="true" hidden="false" outlineLevel="0" max="3596" min="3596" style="635" width="4.22"/>
    <col collapsed="false" customWidth="true" hidden="false" outlineLevel="0" max="3597" min="3597" style="635" width="25"/>
    <col collapsed="false" customWidth="true" hidden="false" outlineLevel="0" max="3598" min="3598" style="635" width="41.66"/>
    <col collapsed="false" customWidth="true" hidden="false" outlineLevel="0" max="3599" min="3599" style="635" width="19.66"/>
    <col collapsed="false" customWidth="true" hidden="false" outlineLevel="0" max="3600" min="3600" style="635" width="33.89"/>
    <col collapsed="false" customWidth="true" hidden="false" outlineLevel="0" max="3601" min="3601" style="635" width="25"/>
    <col collapsed="false" customWidth="true" hidden="false" outlineLevel="0" max="3602" min="3602" style="635" width="13.66"/>
    <col collapsed="false" customWidth="true" hidden="false" outlineLevel="0" max="3616" min="3603" style="635" width="4.89"/>
    <col collapsed="false" customWidth="true" hidden="false" outlineLevel="0" max="3617" min="3617" style="635" width="12"/>
    <col collapsed="false" customWidth="false" hidden="false" outlineLevel="0" max="3851" min="3618" style="635" width="8.89"/>
    <col collapsed="false" customWidth="true" hidden="false" outlineLevel="0" max="3852" min="3852" style="635" width="4.22"/>
    <col collapsed="false" customWidth="true" hidden="false" outlineLevel="0" max="3853" min="3853" style="635" width="25"/>
    <col collapsed="false" customWidth="true" hidden="false" outlineLevel="0" max="3854" min="3854" style="635" width="41.66"/>
    <col collapsed="false" customWidth="true" hidden="false" outlineLevel="0" max="3855" min="3855" style="635" width="19.66"/>
    <col collapsed="false" customWidth="true" hidden="false" outlineLevel="0" max="3856" min="3856" style="635" width="33.89"/>
    <col collapsed="false" customWidth="true" hidden="false" outlineLevel="0" max="3857" min="3857" style="635" width="25"/>
    <col collapsed="false" customWidth="true" hidden="false" outlineLevel="0" max="3858" min="3858" style="635" width="13.66"/>
    <col collapsed="false" customWidth="true" hidden="false" outlineLevel="0" max="3872" min="3859" style="635" width="4.89"/>
    <col collapsed="false" customWidth="true" hidden="false" outlineLevel="0" max="3873" min="3873" style="635" width="12"/>
    <col collapsed="false" customWidth="false" hidden="false" outlineLevel="0" max="4107" min="3874" style="635" width="8.89"/>
    <col collapsed="false" customWidth="true" hidden="false" outlineLevel="0" max="4108" min="4108" style="635" width="4.22"/>
    <col collapsed="false" customWidth="true" hidden="false" outlineLevel="0" max="4109" min="4109" style="635" width="25"/>
    <col collapsed="false" customWidth="true" hidden="false" outlineLevel="0" max="4110" min="4110" style="635" width="41.66"/>
    <col collapsed="false" customWidth="true" hidden="false" outlineLevel="0" max="4111" min="4111" style="635" width="19.66"/>
    <col collapsed="false" customWidth="true" hidden="false" outlineLevel="0" max="4112" min="4112" style="635" width="33.89"/>
    <col collapsed="false" customWidth="true" hidden="false" outlineLevel="0" max="4113" min="4113" style="635" width="25"/>
    <col collapsed="false" customWidth="true" hidden="false" outlineLevel="0" max="4114" min="4114" style="635" width="13.66"/>
    <col collapsed="false" customWidth="true" hidden="false" outlineLevel="0" max="4128" min="4115" style="635" width="4.89"/>
    <col collapsed="false" customWidth="true" hidden="false" outlineLevel="0" max="4129" min="4129" style="635" width="12"/>
    <col collapsed="false" customWidth="false" hidden="false" outlineLevel="0" max="4363" min="4130" style="635" width="8.89"/>
    <col collapsed="false" customWidth="true" hidden="false" outlineLevel="0" max="4364" min="4364" style="635" width="4.22"/>
    <col collapsed="false" customWidth="true" hidden="false" outlineLevel="0" max="4365" min="4365" style="635" width="25"/>
    <col collapsed="false" customWidth="true" hidden="false" outlineLevel="0" max="4366" min="4366" style="635" width="41.66"/>
    <col collapsed="false" customWidth="true" hidden="false" outlineLevel="0" max="4367" min="4367" style="635" width="19.66"/>
    <col collapsed="false" customWidth="true" hidden="false" outlineLevel="0" max="4368" min="4368" style="635" width="33.89"/>
    <col collapsed="false" customWidth="true" hidden="false" outlineLevel="0" max="4369" min="4369" style="635" width="25"/>
    <col collapsed="false" customWidth="true" hidden="false" outlineLevel="0" max="4370" min="4370" style="635" width="13.66"/>
    <col collapsed="false" customWidth="true" hidden="false" outlineLevel="0" max="4384" min="4371" style="635" width="4.89"/>
    <col collapsed="false" customWidth="true" hidden="false" outlineLevel="0" max="4385" min="4385" style="635" width="12"/>
    <col collapsed="false" customWidth="false" hidden="false" outlineLevel="0" max="4619" min="4386" style="635" width="8.89"/>
    <col collapsed="false" customWidth="true" hidden="false" outlineLevel="0" max="4620" min="4620" style="635" width="4.22"/>
    <col collapsed="false" customWidth="true" hidden="false" outlineLevel="0" max="4621" min="4621" style="635" width="25"/>
    <col collapsed="false" customWidth="true" hidden="false" outlineLevel="0" max="4622" min="4622" style="635" width="41.66"/>
    <col collapsed="false" customWidth="true" hidden="false" outlineLevel="0" max="4623" min="4623" style="635" width="19.66"/>
    <col collapsed="false" customWidth="true" hidden="false" outlineLevel="0" max="4624" min="4624" style="635" width="33.89"/>
    <col collapsed="false" customWidth="true" hidden="false" outlineLevel="0" max="4625" min="4625" style="635" width="25"/>
    <col collapsed="false" customWidth="true" hidden="false" outlineLevel="0" max="4626" min="4626" style="635" width="13.66"/>
    <col collapsed="false" customWidth="true" hidden="false" outlineLevel="0" max="4640" min="4627" style="635" width="4.89"/>
    <col collapsed="false" customWidth="true" hidden="false" outlineLevel="0" max="4641" min="4641" style="635" width="12"/>
    <col collapsed="false" customWidth="false" hidden="false" outlineLevel="0" max="4875" min="4642" style="635" width="8.89"/>
    <col collapsed="false" customWidth="true" hidden="false" outlineLevel="0" max="4876" min="4876" style="635" width="4.22"/>
    <col collapsed="false" customWidth="true" hidden="false" outlineLevel="0" max="4877" min="4877" style="635" width="25"/>
    <col collapsed="false" customWidth="true" hidden="false" outlineLevel="0" max="4878" min="4878" style="635" width="41.66"/>
    <col collapsed="false" customWidth="true" hidden="false" outlineLevel="0" max="4879" min="4879" style="635" width="19.66"/>
    <col collapsed="false" customWidth="true" hidden="false" outlineLevel="0" max="4880" min="4880" style="635" width="33.89"/>
    <col collapsed="false" customWidth="true" hidden="false" outlineLevel="0" max="4881" min="4881" style="635" width="25"/>
    <col collapsed="false" customWidth="true" hidden="false" outlineLevel="0" max="4882" min="4882" style="635" width="13.66"/>
    <col collapsed="false" customWidth="true" hidden="false" outlineLevel="0" max="4896" min="4883" style="635" width="4.89"/>
    <col collapsed="false" customWidth="true" hidden="false" outlineLevel="0" max="4897" min="4897" style="635" width="12"/>
    <col collapsed="false" customWidth="false" hidden="false" outlineLevel="0" max="5131" min="4898" style="635" width="8.89"/>
    <col collapsed="false" customWidth="true" hidden="false" outlineLevel="0" max="5132" min="5132" style="635" width="4.22"/>
    <col collapsed="false" customWidth="true" hidden="false" outlineLevel="0" max="5133" min="5133" style="635" width="25"/>
    <col collapsed="false" customWidth="true" hidden="false" outlineLevel="0" max="5134" min="5134" style="635" width="41.66"/>
    <col collapsed="false" customWidth="true" hidden="false" outlineLevel="0" max="5135" min="5135" style="635" width="19.66"/>
    <col collapsed="false" customWidth="true" hidden="false" outlineLevel="0" max="5136" min="5136" style="635" width="33.89"/>
    <col collapsed="false" customWidth="true" hidden="false" outlineLevel="0" max="5137" min="5137" style="635" width="25"/>
    <col collapsed="false" customWidth="true" hidden="false" outlineLevel="0" max="5138" min="5138" style="635" width="13.66"/>
    <col collapsed="false" customWidth="true" hidden="false" outlineLevel="0" max="5152" min="5139" style="635" width="4.89"/>
    <col collapsed="false" customWidth="true" hidden="false" outlineLevel="0" max="5153" min="5153" style="635" width="12"/>
    <col collapsed="false" customWidth="false" hidden="false" outlineLevel="0" max="5387" min="5154" style="635" width="8.89"/>
    <col collapsed="false" customWidth="true" hidden="false" outlineLevel="0" max="5388" min="5388" style="635" width="4.22"/>
    <col collapsed="false" customWidth="true" hidden="false" outlineLevel="0" max="5389" min="5389" style="635" width="25"/>
    <col collapsed="false" customWidth="true" hidden="false" outlineLevel="0" max="5390" min="5390" style="635" width="41.66"/>
    <col collapsed="false" customWidth="true" hidden="false" outlineLevel="0" max="5391" min="5391" style="635" width="19.66"/>
    <col collapsed="false" customWidth="true" hidden="false" outlineLevel="0" max="5392" min="5392" style="635" width="33.89"/>
    <col collapsed="false" customWidth="true" hidden="false" outlineLevel="0" max="5393" min="5393" style="635" width="25"/>
    <col collapsed="false" customWidth="true" hidden="false" outlineLevel="0" max="5394" min="5394" style="635" width="13.66"/>
    <col collapsed="false" customWidth="true" hidden="false" outlineLevel="0" max="5408" min="5395" style="635" width="4.89"/>
    <col collapsed="false" customWidth="true" hidden="false" outlineLevel="0" max="5409" min="5409" style="635" width="12"/>
    <col collapsed="false" customWidth="false" hidden="false" outlineLevel="0" max="5643" min="5410" style="635" width="8.89"/>
    <col collapsed="false" customWidth="true" hidden="false" outlineLevel="0" max="5644" min="5644" style="635" width="4.22"/>
    <col collapsed="false" customWidth="true" hidden="false" outlineLevel="0" max="5645" min="5645" style="635" width="25"/>
    <col collapsed="false" customWidth="true" hidden="false" outlineLevel="0" max="5646" min="5646" style="635" width="41.66"/>
    <col collapsed="false" customWidth="true" hidden="false" outlineLevel="0" max="5647" min="5647" style="635" width="19.66"/>
    <col collapsed="false" customWidth="true" hidden="false" outlineLevel="0" max="5648" min="5648" style="635" width="33.89"/>
    <col collapsed="false" customWidth="true" hidden="false" outlineLevel="0" max="5649" min="5649" style="635" width="25"/>
    <col collapsed="false" customWidth="true" hidden="false" outlineLevel="0" max="5650" min="5650" style="635" width="13.66"/>
    <col collapsed="false" customWidth="true" hidden="false" outlineLevel="0" max="5664" min="5651" style="635" width="4.89"/>
    <col collapsed="false" customWidth="true" hidden="false" outlineLevel="0" max="5665" min="5665" style="635" width="12"/>
    <col collapsed="false" customWidth="false" hidden="false" outlineLevel="0" max="5899" min="5666" style="635" width="8.89"/>
    <col collapsed="false" customWidth="true" hidden="false" outlineLevel="0" max="5900" min="5900" style="635" width="4.22"/>
    <col collapsed="false" customWidth="true" hidden="false" outlineLevel="0" max="5901" min="5901" style="635" width="25"/>
    <col collapsed="false" customWidth="true" hidden="false" outlineLevel="0" max="5902" min="5902" style="635" width="41.66"/>
    <col collapsed="false" customWidth="true" hidden="false" outlineLevel="0" max="5903" min="5903" style="635" width="19.66"/>
    <col collapsed="false" customWidth="true" hidden="false" outlineLevel="0" max="5904" min="5904" style="635" width="33.89"/>
    <col collapsed="false" customWidth="true" hidden="false" outlineLevel="0" max="5905" min="5905" style="635" width="25"/>
    <col collapsed="false" customWidth="true" hidden="false" outlineLevel="0" max="5906" min="5906" style="635" width="13.66"/>
    <col collapsed="false" customWidth="true" hidden="false" outlineLevel="0" max="5920" min="5907" style="635" width="4.89"/>
    <col collapsed="false" customWidth="true" hidden="false" outlineLevel="0" max="5921" min="5921" style="635" width="12"/>
    <col collapsed="false" customWidth="false" hidden="false" outlineLevel="0" max="6155" min="5922" style="635" width="8.89"/>
    <col collapsed="false" customWidth="true" hidden="false" outlineLevel="0" max="6156" min="6156" style="635" width="4.22"/>
    <col collapsed="false" customWidth="true" hidden="false" outlineLevel="0" max="6157" min="6157" style="635" width="25"/>
    <col collapsed="false" customWidth="true" hidden="false" outlineLevel="0" max="6158" min="6158" style="635" width="41.66"/>
    <col collapsed="false" customWidth="true" hidden="false" outlineLevel="0" max="6159" min="6159" style="635" width="19.66"/>
    <col collapsed="false" customWidth="true" hidden="false" outlineLevel="0" max="6160" min="6160" style="635" width="33.89"/>
    <col collapsed="false" customWidth="true" hidden="false" outlineLevel="0" max="6161" min="6161" style="635" width="25"/>
    <col collapsed="false" customWidth="true" hidden="false" outlineLevel="0" max="6162" min="6162" style="635" width="13.66"/>
    <col collapsed="false" customWidth="true" hidden="false" outlineLevel="0" max="6176" min="6163" style="635" width="4.89"/>
    <col collapsed="false" customWidth="true" hidden="false" outlineLevel="0" max="6177" min="6177" style="635" width="12"/>
    <col collapsed="false" customWidth="false" hidden="false" outlineLevel="0" max="6411" min="6178" style="635" width="8.89"/>
    <col collapsed="false" customWidth="true" hidden="false" outlineLevel="0" max="6412" min="6412" style="635" width="4.22"/>
    <col collapsed="false" customWidth="true" hidden="false" outlineLevel="0" max="6413" min="6413" style="635" width="25"/>
    <col collapsed="false" customWidth="true" hidden="false" outlineLevel="0" max="6414" min="6414" style="635" width="41.66"/>
    <col collapsed="false" customWidth="true" hidden="false" outlineLevel="0" max="6415" min="6415" style="635" width="19.66"/>
    <col collapsed="false" customWidth="true" hidden="false" outlineLevel="0" max="6416" min="6416" style="635" width="33.89"/>
    <col collapsed="false" customWidth="true" hidden="false" outlineLevel="0" max="6417" min="6417" style="635" width="25"/>
    <col collapsed="false" customWidth="true" hidden="false" outlineLevel="0" max="6418" min="6418" style="635" width="13.66"/>
    <col collapsed="false" customWidth="true" hidden="false" outlineLevel="0" max="6432" min="6419" style="635" width="4.89"/>
    <col collapsed="false" customWidth="true" hidden="false" outlineLevel="0" max="6433" min="6433" style="635" width="12"/>
    <col collapsed="false" customWidth="false" hidden="false" outlineLevel="0" max="6667" min="6434" style="635" width="8.89"/>
    <col collapsed="false" customWidth="true" hidden="false" outlineLevel="0" max="6668" min="6668" style="635" width="4.22"/>
    <col collapsed="false" customWidth="true" hidden="false" outlineLevel="0" max="6669" min="6669" style="635" width="25"/>
    <col collapsed="false" customWidth="true" hidden="false" outlineLevel="0" max="6670" min="6670" style="635" width="41.66"/>
    <col collapsed="false" customWidth="true" hidden="false" outlineLevel="0" max="6671" min="6671" style="635" width="19.66"/>
    <col collapsed="false" customWidth="true" hidden="false" outlineLevel="0" max="6672" min="6672" style="635" width="33.89"/>
    <col collapsed="false" customWidth="true" hidden="false" outlineLevel="0" max="6673" min="6673" style="635" width="25"/>
    <col collapsed="false" customWidth="true" hidden="false" outlineLevel="0" max="6674" min="6674" style="635" width="13.66"/>
    <col collapsed="false" customWidth="true" hidden="false" outlineLevel="0" max="6688" min="6675" style="635" width="4.89"/>
    <col collapsed="false" customWidth="true" hidden="false" outlineLevel="0" max="6689" min="6689" style="635" width="12"/>
    <col collapsed="false" customWidth="false" hidden="false" outlineLevel="0" max="6923" min="6690" style="635" width="8.89"/>
    <col collapsed="false" customWidth="true" hidden="false" outlineLevel="0" max="6924" min="6924" style="635" width="4.22"/>
    <col collapsed="false" customWidth="true" hidden="false" outlineLevel="0" max="6925" min="6925" style="635" width="25"/>
    <col collapsed="false" customWidth="true" hidden="false" outlineLevel="0" max="6926" min="6926" style="635" width="41.66"/>
    <col collapsed="false" customWidth="true" hidden="false" outlineLevel="0" max="6927" min="6927" style="635" width="19.66"/>
    <col collapsed="false" customWidth="true" hidden="false" outlineLevel="0" max="6928" min="6928" style="635" width="33.89"/>
    <col collapsed="false" customWidth="true" hidden="false" outlineLevel="0" max="6929" min="6929" style="635" width="25"/>
    <col collapsed="false" customWidth="true" hidden="false" outlineLevel="0" max="6930" min="6930" style="635" width="13.66"/>
    <col collapsed="false" customWidth="true" hidden="false" outlineLevel="0" max="6944" min="6931" style="635" width="4.89"/>
    <col collapsed="false" customWidth="true" hidden="false" outlineLevel="0" max="6945" min="6945" style="635" width="12"/>
    <col collapsed="false" customWidth="false" hidden="false" outlineLevel="0" max="7179" min="6946" style="635" width="8.89"/>
    <col collapsed="false" customWidth="true" hidden="false" outlineLevel="0" max="7180" min="7180" style="635" width="4.22"/>
    <col collapsed="false" customWidth="true" hidden="false" outlineLevel="0" max="7181" min="7181" style="635" width="25"/>
    <col collapsed="false" customWidth="true" hidden="false" outlineLevel="0" max="7182" min="7182" style="635" width="41.66"/>
    <col collapsed="false" customWidth="true" hidden="false" outlineLevel="0" max="7183" min="7183" style="635" width="19.66"/>
    <col collapsed="false" customWidth="true" hidden="false" outlineLevel="0" max="7184" min="7184" style="635" width="33.89"/>
    <col collapsed="false" customWidth="true" hidden="false" outlineLevel="0" max="7185" min="7185" style="635" width="25"/>
    <col collapsed="false" customWidth="true" hidden="false" outlineLevel="0" max="7186" min="7186" style="635" width="13.66"/>
    <col collapsed="false" customWidth="true" hidden="false" outlineLevel="0" max="7200" min="7187" style="635" width="4.89"/>
    <col collapsed="false" customWidth="true" hidden="false" outlineLevel="0" max="7201" min="7201" style="635" width="12"/>
    <col collapsed="false" customWidth="false" hidden="false" outlineLevel="0" max="7435" min="7202" style="635" width="8.89"/>
    <col collapsed="false" customWidth="true" hidden="false" outlineLevel="0" max="7436" min="7436" style="635" width="4.22"/>
    <col collapsed="false" customWidth="true" hidden="false" outlineLevel="0" max="7437" min="7437" style="635" width="25"/>
    <col collapsed="false" customWidth="true" hidden="false" outlineLevel="0" max="7438" min="7438" style="635" width="41.66"/>
    <col collapsed="false" customWidth="true" hidden="false" outlineLevel="0" max="7439" min="7439" style="635" width="19.66"/>
    <col collapsed="false" customWidth="true" hidden="false" outlineLevel="0" max="7440" min="7440" style="635" width="33.89"/>
    <col collapsed="false" customWidth="true" hidden="false" outlineLevel="0" max="7441" min="7441" style="635" width="25"/>
    <col collapsed="false" customWidth="true" hidden="false" outlineLevel="0" max="7442" min="7442" style="635" width="13.66"/>
    <col collapsed="false" customWidth="true" hidden="false" outlineLevel="0" max="7456" min="7443" style="635" width="4.89"/>
    <col collapsed="false" customWidth="true" hidden="false" outlineLevel="0" max="7457" min="7457" style="635" width="12"/>
    <col collapsed="false" customWidth="false" hidden="false" outlineLevel="0" max="7691" min="7458" style="635" width="8.89"/>
    <col collapsed="false" customWidth="true" hidden="false" outlineLevel="0" max="7692" min="7692" style="635" width="4.22"/>
    <col collapsed="false" customWidth="true" hidden="false" outlineLevel="0" max="7693" min="7693" style="635" width="25"/>
    <col collapsed="false" customWidth="true" hidden="false" outlineLevel="0" max="7694" min="7694" style="635" width="41.66"/>
    <col collapsed="false" customWidth="true" hidden="false" outlineLevel="0" max="7695" min="7695" style="635" width="19.66"/>
    <col collapsed="false" customWidth="true" hidden="false" outlineLevel="0" max="7696" min="7696" style="635" width="33.89"/>
    <col collapsed="false" customWidth="true" hidden="false" outlineLevel="0" max="7697" min="7697" style="635" width="25"/>
    <col collapsed="false" customWidth="true" hidden="false" outlineLevel="0" max="7698" min="7698" style="635" width="13.66"/>
    <col collapsed="false" customWidth="true" hidden="false" outlineLevel="0" max="7712" min="7699" style="635" width="4.89"/>
    <col collapsed="false" customWidth="true" hidden="false" outlineLevel="0" max="7713" min="7713" style="635" width="12"/>
    <col collapsed="false" customWidth="false" hidden="false" outlineLevel="0" max="7947" min="7714" style="635" width="8.89"/>
    <col collapsed="false" customWidth="true" hidden="false" outlineLevel="0" max="7948" min="7948" style="635" width="4.22"/>
    <col collapsed="false" customWidth="true" hidden="false" outlineLevel="0" max="7949" min="7949" style="635" width="25"/>
    <col collapsed="false" customWidth="true" hidden="false" outlineLevel="0" max="7950" min="7950" style="635" width="41.66"/>
    <col collapsed="false" customWidth="true" hidden="false" outlineLevel="0" max="7951" min="7951" style="635" width="19.66"/>
    <col collapsed="false" customWidth="true" hidden="false" outlineLevel="0" max="7952" min="7952" style="635" width="33.89"/>
    <col collapsed="false" customWidth="true" hidden="false" outlineLevel="0" max="7953" min="7953" style="635" width="25"/>
    <col collapsed="false" customWidth="true" hidden="false" outlineLevel="0" max="7954" min="7954" style="635" width="13.66"/>
    <col collapsed="false" customWidth="true" hidden="false" outlineLevel="0" max="7968" min="7955" style="635" width="4.89"/>
    <col collapsed="false" customWidth="true" hidden="false" outlineLevel="0" max="7969" min="7969" style="635" width="12"/>
    <col collapsed="false" customWidth="false" hidden="false" outlineLevel="0" max="8203" min="7970" style="635" width="8.89"/>
    <col collapsed="false" customWidth="true" hidden="false" outlineLevel="0" max="8204" min="8204" style="635" width="4.22"/>
    <col collapsed="false" customWidth="true" hidden="false" outlineLevel="0" max="8205" min="8205" style="635" width="25"/>
    <col collapsed="false" customWidth="true" hidden="false" outlineLevel="0" max="8206" min="8206" style="635" width="41.66"/>
    <col collapsed="false" customWidth="true" hidden="false" outlineLevel="0" max="8207" min="8207" style="635" width="19.66"/>
    <col collapsed="false" customWidth="true" hidden="false" outlineLevel="0" max="8208" min="8208" style="635" width="33.89"/>
    <col collapsed="false" customWidth="true" hidden="false" outlineLevel="0" max="8209" min="8209" style="635" width="25"/>
    <col collapsed="false" customWidth="true" hidden="false" outlineLevel="0" max="8210" min="8210" style="635" width="13.66"/>
    <col collapsed="false" customWidth="true" hidden="false" outlineLevel="0" max="8224" min="8211" style="635" width="4.89"/>
    <col collapsed="false" customWidth="true" hidden="false" outlineLevel="0" max="8225" min="8225" style="635" width="12"/>
    <col collapsed="false" customWidth="false" hidden="false" outlineLevel="0" max="8459" min="8226" style="635" width="8.89"/>
    <col collapsed="false" customWidth="true" hidden="false" outlineLevel="0" max="8460" min="8460" style="635" width="4.22"/>
    <col collapsed="false" customWidth="true" hidden="false" outlineLevel="0" max="8461" min="8461" style="635" width="25"/>
    <col collapsed="false" customWidth="true" hidden="false" outlineLevel="0" max="8462" min="8462" style="635" width="41.66"/>
    <col collapsed="false" customWidth="true" hidden="false" outlineLevel="0" max="8463" min="8463" style="635" width="19.66"/>
    <col collapsed="false" customWidth="true" hidden="false" outlineLevel="0" max="8464" min="8464" style="635" width="33.89"/>
    <col collapsed="false" customWidth="true" hidden="false" outlineLevel="0" max="8465" min="8465" style="635" width="25"/>
    <col collapsed="false" customWidth="true" hidden="false" outlineLevel="0" max="8466" min="8466" style="635" width="13.66"/>
    <col collapsed="false" customWidth="true" hidden="false" outlineLevel="0" max="8480" min="8467" style="635" width="4.89"/>
    <col collapsed="false" customWidth="true" hidden="false" outlineLevel="0" max="8481" min="8481" style="635" width="12"/>
    <col collapsed="false" customWidth="false" hidden="false" outlineLevel="0" max="8715" min="8482" style="635" width="8.89"/>
    <col collapsed="false" customWidth="true" hidden="false" outlineLevel="0" max="8716" min="8716" style="635" width="4.22"/>
    <col collapsed="false" customWidth="true" hidden="false" outlineLevel="0" max="8717" min="8717" style="635" width="25"/>
    <col collapsed="false" customWidth="true" hidden="false" outlineLevel="0" max="8718" min="8718" style="635" width="41.66"/>
    <col collapsed="false" customWidth="true" hidden="false" outlineLevel="0" max="8719" min="8719" style="635" width="19.66"/>
    <col collapsed="false" customWidth="true" hidden="false" outlineLevel="0" max="8720" min="8720" style="635" width="33.89"/>
    <col collapsed="false" customWidth="true" hidden="false" outlineLevel="0" max="8721" min="8721" style="635" width="25"/>
    <col collapsed="false" customWidth="true" hidden="false" outlineLevel="0" max="8722" min="8722" style="635" width="13.66"/>
    <col collapsed="false" customWidth="true" hidden="false" outlineLevel="0" max="8736" min="8723" style="635" width="4.89"/>
    <col collapsed="false" customWidth="true" hidden="false" outlineLevel="0" max="8737" min="8737" style="635" width="12"/>
    <col collapsed="false" customWidth="false" hidden="false" outlineLevel="0" max="8971" min="8738" style="635" width="8.89"/>
    <col collapsed="false" customWidth="true" hidden="false" outlineLevel="0" max="8972" min="8972" style="635" width="4.22"/>
    <col collapsed="false" customWidth="true" hidden="false" outlineLevel="0" max="8973" min="8973" style="635" width="25"/>
    <col collapsed="false" customWidth="true" hidden="false" outlineLevel="0" max="8974" min="8974" style="635" width="41.66"/>
    <col collapsed="false" customWidth="true" hidden="false" outlineLevel="0" max="8975" min="8975" style="635" width="19.66"/>
    <col collapsed="false" customWidth="true" hidden="false" outlineLevel="0" max="8976" min="8976" style="635" width="33.89"/>
    <col collapsed="false" customWidth="true" hidden="false" outlineLevel="0" max="8977" min="8977" style="635" width="25"/>
    <col collapsed="false" customWidth="true" hidden="false" outlineLevel="0" max="8978" min="8978" style="635" width="13.66"/>
    <col collapsed="false" customWidth="true" hidden="false" outlineLevel="0" max="8992" min="8979" style="635" width="4.89"/>
    <col collapsed="false" customWidth="true" hidden="false" outlineLevel="0" max="8993" min="8993" style="635" width="12"/>
    <col collapsed="false" customWidth="false" hidden="false" outlineLevel="0" max="9227" min="8994" style="635" width="8.89"/>
    <col collapsed="false" customWidth="true" hidden="false" outlineLevel="0" max="9228" min="9228" style="635" width="4.22"/>
    <col collapsed="false" customWidth="true" hidden="false" outlineLevel="0" max="9229" min="9229" style="635" width="25"/>
    <col collapsed="false" customWidth="true" hidden="false" outlineLevel="0" max="9230" min="9230" style="635" width="41.66"/>
    <col collapsed="false" customWidth="true" hidden="false" outlineLevel="0" max="9231" min="9231" style="635" width="19.66"/>
    <col collapsed="false" customWidth="true" hidden="false" outlineLevel="0" max="9232" min="9232" style="635" width="33.89"/>
    <col collapsed="false" customWidth="true" hidden="false" outlineLevel="0" max="9233" min="9233" style="635" width="25"/>
    <col collapsed="false" customWidth="true" hidden="false" outlineLevel="0" max="9234" min="9234" style="635" width="13.66"/>
    <col collapsed="false" customWidth="true" hidden="false" outlineLevel="0" max="9248" min="9235" style="635" width="4.89"/>
    <col collapsed="false" customWidth="true" hidden="false" outlineLevel="0" max="9249" min="9249" style="635" width="12"/>
    <col collapsed="false" customWidth="false" hidden="false" outlineLevel="0" max="9483" min="9250" style="635" width="8.89"/>
    <col collapsed="false" customWidth="true" hidden="false" outlineLevel="0" max="9484" min="9484" style="635" width="4.22"/>
    <col collapsed="false" customWidth="true" hidden="false" outlineLevel="0" max="9485" min="9485" style="635" width="25"/>
    <col collapsed="false" customWidth="true" hidden="false" outlineLevel="0" max="9486" min="9486" style="635" width="41.66"/>
    <col collapsed="false" customWidth="true" hidden="false" outlineLevel="0" max="9487" min="9487" style="635" width="19.66"/>
    <col collapsed="false" customWidth="true" hidden="false" outlineLevel="0" max="9488" min="9488" style="635" width="33.89"/>
    <col collapsed="false" customWidth="true" hidden="false" outlineLevel="0" max="9489" min="9489" style="635" width="25"/>
    <col collapsed="false" customWidth="true" hidden="false" outlineLevel="0" max="9490" min="9490" style="635" width="13.66"/>
    <col collapsed="false" customWidth="true" hidden="false" outlineLevel="0" max="9504" min="9491" style="635" width="4.89"/>
    <col collapsed="false" customWidth="true" hidden="false" outlineLevel="0" max="9505" min="9505" style="635" width="12"/>
    <col collapsed="false" customWidth="false" hidden="false" outlineLevel="0" max="9739" min="9506" style="635" width="8.89"/>
    <col collapsed="false" customWidth="true" hidden="false" outlineLevel="0" max="9740" min="9740" style="635" width="4.22"/>
    <col collapsed="false" customWidth="true" hidden="false" outlineLevel="0" max="9741" min="9741" style="635" width="25"/>
    <col collapsed="false" customWidth="true" hidden="false" outlineLevel="0" max="9742" min="9742" style="635" width="41.66"/>
    <col collapsed="false" customWidth="true" hidden="false" outlineLevel="0" max="9743" min="9743" style="635" width="19.66"/>
    <col collapsed="false" customWidth="true" hidden="false" outlineLevel="0" max="9744" min="9744" style="635" width="33.89"/>
    <col collapsed="false" customWidth="true" hidden="false" outlineLevel="0" max="9745" min="9745" style="635" width="25"/>
    <col collapsed="false" customWidth="true" hidden="false" outlineLevel="0" max="9746" min="9746" style="635" width="13.66"/>
    <col collapsed="false" customWidth="true" hidden="false" outlineLevel="0" max="9760" min="9747" style="635" width="4.89"/>
    <col collapsed="false" customWidth="true" hidden="false" outlineLevel="0" max="9761" min="9761" style="635" width="12"/>
    <col collapsed="false" customWidth="false" hidden="false" outlineLevel="0" max="9995" min="9762" style="635" width="8.89"/>
    <col collapsed="false" customWidth="true" hidden="false" outlineLevel="0" max="9996" min="9996" style="635" width="4.22"/>
    <col collapsed="false" customWidth="true" hidden="false" outlineLevel="0" max="9997" min="9997" style="635" width="25"/>
    <col collapsed="false" customWidth="true" hidden="false" outlineLevel="0" max="9998" min="9998" style="635" width="41.66"/>
    <col collapsed="false" customWidth="true" hidden="false" outlineLevel="0" max="9999" min="9999" style="635" width="19.66"/>
    <col collapsed="false" customWidth="true" hidden="false" outlineLevel="0" max="10000" min="10000" style="635" width="33.89"/>
    <col collapsed="false" customWidth="true" hidden="false" outlineLevel="0" max="10001" min="10001" style="635" width="25"/>
    <col collapsed="false" customWidth="true" hidden="false" outlineLevel="0" max="10002" min="10002" style="635" width="13.66"/>
    <col collapsed="false" customWidth="true" hidden="false" outlineLevel="0" max="10016" min="10003" style="635" width="4.89"/>
    <col collapsed="false" customWidth="true" hidden="false" outlineLevel="0" max="10017" min="10017" style="635" width="12"/>
    <col collapsed="false" customWidth="false" hidden="false" outlineLevel="0" max="10251" min="10018" style="635" width="8.89"/>
    <col collapsed="false" customWidth="true" hidden="false" outlineLevel="0" max="10252" min="10252" style="635" width="4.22"/>
    <col collapsed="false" customWidth="true" hidden="false" outlineLevel="0" max="10253" min="10253" style="635" width="25"/>
    <col collapsed="false" customWidth="true" hidden="false" outlineLevel="0" max="10254" min="10254" style="635" width="41.66"/>
    <col collapsed="false" customWidth="true" hidden="false" outlineLevel="0" max="10255" min="10255" style="635" width="19.66"/>
    <col collapsed="false" customWidth="true" hidden="false" outlineLevel="0" max="10256" min="10256" style="635" width="33.89"/>
    <col collapsed="false" customWidth="true" hidden="false" outlineLevel="0" max="10257" min="10257" style="635" width="25"/>
    <col collapsed="false" customWidth="true" hidden="false" outlineLevel="0" max="10258" min="10258" style="635" width="13.66"/>
    <col collapsed="false" customWidth="true" hidden="false" outlineLevel="0" max="10272" min="10259" style="635" width="4.89"/>
    <col collapsed="false" customWidth="true" hidden="false" outlineLevel="0" max="10273" min="10273" style="635" width="12"/>
    <col collapsed="false" customWidth="false" hidden="false" outlineLevel="0" max="10507" min="10274" style="635" width="8.89"/>
    <col collapsed="false" customWidth="true" hidden="false" outlineLevel="0" max="10508" min="10508" style="635" width="4.22"/>
    <col collapsed="false" customWidth="true" hidden="false" outlineLevel="0" max="10509" min="10509" style="635" width="25"/>
    <col collapsed="false" customWidth="true" hidden="false" outlineLevel="0" max="10510" min="10510" style="635" width="41.66"/>
    <col collapsed="false" customWidth="true" hidden="false" outlineLevel="0" max="10511" min="10511" style="635" width="19.66"/>
    <col collapsed="false" customWidth="true" hidden="false" outlineLevel="0" max="10512" min="10512" style="635" width="33.89"/>
    <col collapsed="false" customWidth="true" hidden="false" outlineLevel="0" max="10513" min="10513" style="635" width="25"/>
    <col collapsed="false" customWidth="true" hidden="false" outlineLevel="0" max="10514" min="10514" style="635" width="13.66"/>
    <col collapsed="false" customWidth="true" hidden="false" outlineLevel="0" max="10528" min="10515" style="635" width="4.89"/>
    <col collapsed="false" customWidth="true" hidden="false" outlineLevel="0" max="10529" min="10529" style="635" width="12"/>
    <col collapsed="false" customWidth="false" hidden="false" outlineLevel="0" max="10763" min="10530" style="635" width="8.89"/>
    <col collapsed="false" customWidth="true" hidden="false" outlineLevel="0" max="10764" min="10764" style="635" width="4.22"/>
    <col collapsed="false" customWidth="true" hidden="false" outlineLevel="0" max="10765" min="10765" style="635" width="25"/>
    <col collapsed="false" customWidth="true" hidden="false" outlineLevel="0" max="10766" min="10766" style="635" width="41.66"/>
    <col collapsed="false" customWidth="true" hidden="false" outlineLevel="0" max="10767" min="10767" style="635" width="19.66"/>
    <col collapsed="false" customWidth="true" hidden="false" outlineLevel="0" max="10768" min="10768" style="635" width="33.89"/>
    <col collapsed="false" customWidth="true" hidden="false" outlineLevel="0" max="10769" min="10769" style="635" width="25"/>
    <col collapsed="false" customWidth="true" hidden="false" outlineLevel="0" max="10770" min="10770" style="635" width="13.66"/>
    <col collapsed="false" customWidth="true" hidden="false" outlineLevel="0" max="10784" min="10771" style="635" width="4.89"/>
    <col collapsed="false" customWidth="true" hidden="false" outlineLevel="0" max="10785" min="10785" style="635" width="12"/>
    <col collapsed="false" customWidth="false" hidden="false" outlineLevel="0" max="11019" min="10786" style="635" width="8.89"/>
    <col collapsed="false" customWidth="true" hidden="false" outlineLevel="0" max="11020" min="11020" style="635" width="4.22"/>
    <col collapsed="false" customWidth="true" hidden="false" outlineLevel="0" max="11021" min="11021" style="635" width="25"/>
    <col collapsed="false" customWidth="true" hidden="false" outlineLevel="0" max="11022" min="11022" style="635" width="41.66"/>
    <col collapsed="false" customWidth="true" hidden="false" outlineLevel="0" max="11023" min="11023" style="635" width="19.66"/>
    <col collapsed="false" customWidth="true" hidden="false" outlineLevel="0" max="11024" min="11024" style="635" width="33.89"/>
    <col collapsed="false" customWidth="true" hidden="false" outlineLevel="0" max="11025" min="11025" style="635" width="25"/>
    <col collapsed="false" customWidth="true" hidden="false" outlineLevel="0" max="11026" min="11026" style="635" width="13.66"/>
    <col collapsed="false" customWidth="true" hidden="false" outlineLevel="0" max="11040" min="11027" style="635" width="4.89"/>
    <col collapsed="false" customWidth="true" hidden="false" outlineLevel="0" max="11041" min="11041" style="635" width="12"/>
    <col collapsed="false" customWidth="false" hidden="false" outlineLevel="0" max="11275" min="11042" style="635" width="8.89"/>
    <col collapsed="false" customWidth="true" hidden="false" outlineLevel="0" max="11276" min="11276" style="635" width="4.22"/>
    <col collapsed="false" customWidth="true" hidden="false" outlineLevel="0" max="11277" min="11277" style="635" width="25"/>
    <col collapsed="false" customWidth="true" hidden="false" outlineLevel="0" max="11278" min="11278" style="635" width="41.66"/>
    <col collapsed="false" customWidth="true" hidden="false" outlineLevel="0" max="11279" min="11279" style="635" width="19.66"/>
    <col collapsed="false" customWidth="true" hidden="false" outlineLevel="0" max="11280" min="11280" style="635" width="33.89"/>
    <col collapsed="false" customWidth="true" hidden="false" outlineLevel="0" max="11281" min="11281" style="635" width="25"/>
    <col collapsed="false" customWidth="true" hidden="false" outlineLevel="0" max="11282" min="11282" style="635" width="13.66"/>
    <col collapsed="false" customWidth="true" hidden="false" outlineLevel="0" max="11296" min="11283" style="635" width="4.89"/>
    <col collapsed="false" customWidth="true" hidden="false" outlineLevel="0" max="11297" min="11297" style="635" width="12"/>
    <col collapsed="false" customWidth="false" hidden="false" outlineLevel="0" max="11531" min="11298" style="635" width="8.89"/>
    <col collapsed="false" customWidth="true" hidden="false" outlineLevel="0" max="11532" min="11532" style="635" width="4.22"/>
    <col collapsed="false" customWidth="true" hidden="false" outlineLevel="0" max="11533" min="11533" style="635" width="25"/>
    <col collapsed="false" customWidth="true" hidden="false" outlineLevel="0" max="11534" min="11534" style="635" width="41.66"/>
    <col collapsed="false" customWidth="true" hidden="false" outlineLevel="0" max="11535" min="11535" style="635" width="19.66"/>
    <col collapsed="false" customWidth="true" hidden="false" outlineLevel="0" max="11536" min="11536" style="635" width="33.89"/>
    <col collapsed="false" customWidth="true" hidden="false" outlineLevel="0" max="11537" min="11537" style="635" width="25"/>
    <col collapsed="false" customWidth="true" hidden="false" outlineLevel="0" max="11538" min="11538" style="635" width="13.66"/>
    <col collapsed="false" customWidth="true" hidden="false" outlineLevel="0" max="11552" min="11539" style="635" width="4.89"/>
    <col collapsed="false" customWidth="true" hidden="false" outlineLevel="0" max="11553" min="11553" style="635" width="12"/>
    <col collapsed="false" customWidth="false" hidden="false" outlineLevel="0" max="11787" min="11554" style="635" width="8.89"/>
    <col collapsed="false" customWidth="true" hidden="false" outlineLevel="0" max="11788" min="11788" style="635" width="4.22"/>
    <col collapsed="false" customWidth="true" hidden="false" outlineLevel="0" max="11789" min="11789" style="635" width="25"/>
    <col collapsed="false" customWidth="true" hidden="false" outlineLevel="0" max="11790" min="11790" style="635" width="41.66"/>
    <col collapsed="false" customWidth="true" hidden="false" outlineLevel="0" max="11791" min="11791" style="635" width="19.66"/>
    <col collapsed="false" customWidth="true" hidden="false" outlineLevel="0" max="11792" min="11792" style="635" width="33.89"/>
    <col collapsed="false" customWidth="true" hidden="false" outlineLevel="0" max="11793" min="11793" style="635" width="25"/>
    <col collapsed="false" customWidth="true" hidden="false" outlineLevel="0" max="11794" min="11794" style="635" width="13.66"/>
    <col collapsed="false" customWidth="true" hidden="false" outlineLevel="0" max="11808" min="11795" style="635" width="4.89"/>
    <col collapsed="false" customWidth="true" hidden="false" outlineLevel="0" max="11809" min="11809" style="635" width="12"/>
    <col collapsed="false" customWidth="false" hidden="false" outlineLevel="0" max="12043" min="11810" style="635" width="8.89"/>
    <col collapsed="false" customWidth="true" hidden="false" outlineLevel="0" max="12044" min="12044" style="635" width="4.22"/>
    <col collapsed="false" customWidth="true" hidden="false" outlineLevel="0" max="12045" min="12045" style="635" width="25"/>
    <col collapsed="false" customWidth="true" hidden="false" outlineLevel="0" max="12046" min="12046" style="635" width="41.66"/>
    <col collapsed="false" customWidth="true" hidden="false" outlineLevel="0" max="12047" min="12047" style="635" width="19.66"/>
    <col collapsed="false" customWidth="true" hidden="false" outlineLevel="0" max="12048" min="12048" style="635" width="33.89"/>
    <col collapsed="false" customWidth="true" hidden="false" outlineLevel="0" max="12049" min="12049" style="635" width="25"/>
    <col collapsed="false" customWidth="true" hidden="false" outlineLevel="0" max="12050" min="12050" style="635" width="13.66"/>
    <col collapsed="false" customWidth="true" hidden="false" outlineLevel="0" max="12064" min="12051" style="635" width="4.89"/>
    <col collapsed="false" customWidth="true" hidden="false" outlineLevel="0" max="12065" min="12065" style="635" width="12"/>
    <col collapsed="false" customWidth="false" hidden="false" outlineLevel="0" max="12299" min="12066" style="635" width="8.89"/>
    <col collapsed="false" customWidth="true" hidden="false" outlineLevel="0" max="12300" min="12300" style="635" width="4.22"/>
    <col collapsed="false" customWidth="true" hidden="false" outlineLevel="0" max="12301" min="12301" style="635" width="25"/>
    <col collapsed="false" customWidth="true" hidden="false" outlineLevel="0" max="12302" min="12302" style="635" width="41.66"/>
    <col collapsed="false" customWidth="true" hidden="false" outlineLevel="0" max="12303" min="12303" style="635" width="19.66"/>
    <col collapsed="false" customWidth="true" hidden="false" outlineLevel="0" max="12304" min="12304" style="635" width="33.89"/>
    <col collapsed="false" customWidth="true" hidden="false" outlineLevel="0" max="12305" min="12305" style="635" width="25"/>
    <col collapsed="false" customWidth="true" hidden="false" outlineLevel="0" max="12306" min="12306" style="635" width="13.66"/>
    <col collapsed="false" customWidth="true" hidden="false" outlineLevel="0" max="12320" min="12307" style="635" width="4.89"/>
    <col collapsed="false" customWidth="true" hidden="false" outlineLevel="0" max="12321" min="12321" style="635" width="12"/>
    <col collapsed="false" customWidth="false" hidden="false" outlineLevel="0" max="12555" min="12322" style="635" width="8.89"/>
    <col collapsed="false" customWidth="true" hidden="false" outlineLevel="0" max="12556" min="12556" style="635" width="4.22"/>
    <col collapsed="false" customWidth="true" hidden="false" outlineLevel="0" max="12557" min="12557" style="635" width="25"/>
    <col collapsed="false" customWidth="true" hidden="false" outlineLevel="0" max="12558" min="12558" style="635" width="41.66"/>
    <col collapsed="false" customWidth="true" hidden="false" outlineLevel="0" max="12559" min="12559" style="635" width="19.66"/>
    <col collapsed="false" customWidth="true" hidden="false" outlineLevel="0" max="12560" min="12560" style="635" width="33.89"/>
    <col collapsed="false" customWidth="true" hidden="false" outlineLevel="0" max="12561" min="12561" style="635" width="25"/>
    <col collapsed="false" customWidth="true" hidden="false" outlineLevel="0" max="12562" min="12562" style="635" width="13.66"/>
    <col collapsed="false" customWidth="true" hidden="false" outlineLevel="0" max="12576" min="12563" style="635" width="4.89"/>
    <col collapsed="false" customWidth="true" hidden="false" outlineLevel="0" max="12577" min="12577" style="635" width="12"/>
    <col collapsed="false" customWidth="false" hidden="false" outlineLevel="0" max="12811" min="12578" style="635" width="8.89"/>
    <col collapsed="false" customWidth="true" hidden="false" outlineLevel="0" max="12812" min="12812" style="635" width="4.22"/>
    <col collapsed="false" customWidth="true" hidden="false" outlineLevel="0" max="12813" min="12813" style="635" width="25"/>
    <col collapsed="false" customWidth="true" hidden="false" outlineLevel="0" max="12814" min="12814" style="635" width="41.66"/>
    <col collapsed="false" customWidth="true" hidden="false" outlineLevel="0" max="12815" min="12815" style="635" width="19.66"/>
    <col collapsed="false" customWidth="true" hidden="false" outlineLevel="0" max="12816" min="12816" style="635" width="33.89"/>
    <col collapsed="false" customWidth="true" hidden="false" outlineLevel="0" max="12817" min="12817" style="635" width="25"/>
    <col collapsed="false" customWidth="true" hidden="false" outlineLevel="0" max="12818" min="12818" style="635" width="13.66"/>
    <col collapsed="false" customWidth="true" hidden="false" outlineLevel="0" max="12832" min="12819" style="635" width="4.89"/>
    <col collapsed="false" customWidth="true" hidden="false" outlineLevel="0" max="12833" min="12833" style="635" width="12"/>
    <col collapsed="false" customWidth="false" hidden="false" outlineLevel="0" max="13067" min="12834" style="635" width="8.89"/>
    <col collapsed="false" customWidth="true" hidden="false" outlineLevel="0" max="13068" min="13068" style="635" width="4.22"/>
    <col collapsed="false" customWidth="true" hidden="false" outlineLevel="0" max="13069" min="13069" style="635" width="25"/>
    <col collapsed="false" customWidth="true" hidden="false" outlineLevel="0" max="13070" min="13070" style="635" width="41.66"/>
    <col collapsed="false" customWidth="true" hidden="false" outlineLevel="0" max="13071" min="13071" style="635" width="19.66"/>
    <col collapsed="false" customWidth="true" hidden="false" outlineLevel="0" max="13072" min="13072" style="635" width="33.89"/>
    <col collapsed="false" customWidth="true" hidden="false" outlineLevel="0" max="13073" min="13073" style="635" width="25"/>
    <col collapsed="false" customWidth="true" hidden="false" outlineLevel="0" max="13074" min="13074" style="635" width="13.66"/>
    <col collapsed="false" customWidth="true" hidden="false" outlineLevel="0" max="13088" min="13075" style="635" width="4.89"/>
    <col collapsed="false" customWidth="true" hidden="false" outlineLevel="0" max="13089" min="13089" style="635" width="12"/>
    <col collapsed="false" customWidth="false" hidden="false" outlineLevel="0" max="13323" min="13090" style="635" width="8.89"/>
    <col collapsed="false" customWidth="true" hidden="false" outlineLevel="0" max="13324" min="13324" style="635" width="4.22"/>
    <col collapsed="false" customWidth="true" hidden="false" outlineLevel="0" max="13325" min="13325" style="635" width="25"/>
    <col collapsed="false" customWidth="true" hidden="false" outlineLevel="0" max="13326" min="13326" style="635" width="41.66"/>
    <col collapsed="false" customWidth="true" hidden="false" outlineLevel="0" max="13327" min="13327" style="635" width="19.66"/>
    <col collapsed="false" customWidth="true" hidden="false" outlineLevel="0" max="13328" min="13328" style="635" width="33.89"/>
    <col collapsed="false" customWidth="true" hidden="false" outlineLevel="0" max="13329" min="13329" style="635" width="25"/>
    <col collapsed="false" customWidth="true" hidden="false" outlineLevel="0" max="13330" min="13330" style="635" width="13.66"/>
    <col collapsed="false" customWidth="true" hidden="false" outlineLevel="0" max="13344" min="13331" style="635" width="4.89"/>
    <col collapsed="false" customWidth="true" hidden="false" outlineLevel="0" max="13345" min="13345" style="635" width="12"/>
    <col collapsed="false" customWidth="false" hidden="false" outlineLevel="0" max="13579" min="13346" style="635" width="8.89"/>
    <col collapsed="false" customWidth="true" hidden="false" outlineLevel="0" max="13580" min="13580" style="635" width="4.22"/>
    <col collapsed="false" customWidth="true" hidden="false" outlineLevel="0" max="13581" min="13581" style="635" width="25"/>
    <col collapsed="false" customWidth="true" hidden="false" outlineLevel="0" max="13582" min="13582" style="635" width="41.66"/>
    <col collapsed="false" customWidth="true" hidden="false" outlineLevel="0" max="13583" min="13583" style="635" width="19.66"/>
    <col collapsed="false" customWidth="true" hidden="false" outlineLevel="0" max="13584" min="13584" style="635" width="33.89"/>
    <col collapsed="false" customWidth="true" hidden="false" outlineLevel="0" max="13585" min="13585" style="635" width="25"/>
    <col collapsed="false" customWidth="true" hidden="false" outlineLevel="0" max="13586" min="13586" style="635" width="13.66"/>
    <col collapsed="false" customWidth="true" hidden="false" outlineLevel="0" max="13600" min="13587" style="635" width="4.89"/>
    <col collapsed="false" customWidth="true" hidden="false" outlineLevel="0" max="13601" min="13601" style="635" width="12"/>
    <col collapsed="false" customWidth="false" hidden="false" outlineLevel="0" max="13835" min="13602" style="635" width="8.89"/>
    <col collapsed="false" customWidth="true" hidden="false" outlineLevel="0" max="13836" min="13836" style="635" width="4.22"/>
    <col collapsed="false" customWidth="true" hidden="false" outlineLevel="0" max="13837" min="13837" style="635" width="25"/>
    <col collapsed="false" customWidth="true" hidden="false" outlineLevel="0" max="13838" min="13838" style="635" width="41.66"/>
    <col collapsed="false" customWidth="true" hidden="false" outlineLevel="0" max="13839" min="13839" style="635" width="19.66"/>
    <col collapsed="false" customWidth="true" hidden="false" outlineLevel="0" max="13840" min="13840" style="635" width="33.89"/>
    <col collapsed="false" customWidth="true" hidden="false" outlineLevel="0" max="13841" min="13841" style="635" width="25"/>
    <col collapsed="false" customWidth="true" hidden="false" outlineLevel="0" max="13842" min="13842" style="635" width="13.66"/>
    <col collapsed="false" customWidth="true" hidden="false" outlineLevel="0" max="13856" min="13843" style="635" width="4.89"/>
    <col collapsed="false" customWidth="true" hidden="false" outlineLevel="0" max="13857" min="13857" style="635" width="12"/>
    <col collapsed="false" customWidth="false" hidden="false" outlineLevel="0" max="14091" min="13858" style="635" width="8.89"/>
    <col collapsed="false" customWidth="true" hidden="false" outlineLevel="0" max="14092" min="14092" style="635" width="4.22"/>
    <col collapsed="false" customWidth="true" hidden="false" outlineLevel="0" max="14093" min="14093" style="635" width="25"/>
    <col collapsed="false" customWidth="true" hidden="false" outlineLevel="0" max="14094" min="14094" style="635" width="41.66"/>
    <col collapsed="false" customWidth="true" hidden="false" outlineLevel="0" max="14095" min="14095" style="635" width="19.66"/>
    <col collapsed="false" customWidth="true" hidden="false" outlineLevel="0" max="14096" min="14096" style="635" width="33.89"/>
    <col collapsed="false" customWidth="true" hidden="false" outlineLevel="0" max="14097" min="14097" style="635" width="25"/>
    <col collapsed="false" customWidth="true" hidden="false" outlineLevel="0" max="14098" min="14098" style="635" width="13.66"/>
    <col collapsed="false" customWidth="true" hidden="false" outlineLevel="0" max="14112" min="14099" style="635" width="4.89"/>
    <col collapsed="false" customWidth="true" hidden="false" outlineLevel="0" max="14113" min="14113" style="635" width="12"/>
    <col collapsed="false" customWidth="false" hidden="false" outlineLevel="0" max="14347" min="14114" style="635" width="8.89"/>
    <col collapsed="false" customWidth="true" hidden="false" outlineLevel="0" max="14348" min="14348" style="635" width="4.22"/>
    <col collapsed="false" customWidth="true" hidden="false" outlineLevel="0" max="14349" min="14349" style="635" width="25"/>
    <col collapsed="false" customWidth="true" hidden="false" outlineLevel="0" max="14350" min="14350" style="635" width="41.66"/>
    <col collapsed="false" customWidth="true" hidden="false" outlineLevel="0" max="14351" min="14351" style="635" width="19.66"/>
    <col collapsed="false" customWidth="true" hidden="false" outlineLevel="0" max="14352" min="14352" style="635" width="33.89"/>
    <col collapsed="false" customWidth="true" hidden="false" outlineLevel="0" max="14353" min="14353" style="635" width="25"/>
    <col collapsed="false" customWidth="true" hidden="false" outlineLevel="0" max="14354" min="14354" style="635" width="13.66"/>
    <col collapsed="false" customWidth="true" hidden="false" outlineLevel="0" max="14368" min="14355" style="635" width="4.89"/>
    <col collapsed="false" customWidth="true" hidden="false" outlineLevel="0" max="14369" min="14369" style="635" width="12"/>
    <col collapsed="false" customWidth="false" hidden="false" outlineLevel="0" max="14603" min="14370" style="635" width="8.89"/>
    <col collapsed="false" customWidth="true" hidden="false" outlineLevel="0" max="14604" min="14604" style="635" width="4.22"/>
    <col collapsed="false" customWidth="true" hidden="false" outlineLevel="0" max="14605" min="14605" style="635" width="25"/>
    <col collapsed="false" customWidth="true" hidden="false" outlineLevel="0" max="14606" min="14606" style="635" width="41.66"/>
    <col collapsed="false" customWidth="true" hidden="false" outlineLevel="0" max="14607" min="14607" style="635" width="19.66"/>
    <col collapsed="false" customWidth="true" hidden="false" outlineLevel="0" max="14608" min="14608" style="635" width="33.89"/>
    <col collapsed="false" customWidth="true" hidden="false" outlineLevel="0" max="14609" min="14609" style="635" width="25"/>
    <col collapsed="false" customWidth="true" hidden="false" outlineLevel="0" max="14610" min="14610" style="635" width="13.66"/>
    <col collapsed="false" customWidth="true" hidden="false" outlineLevel="0" max="14624" min="14611" style="635" width="4.89"/>
    <col collapsed="false" customWidth="true" hidden="false" outlineLevel="0" max="14625" min="14625" style="635" width="12"/>
    <col collapsed="false" customWidth="false" hidden="false" outlineLevel="0" max="14859" min="14626" style="635" width="8.89"/>
    <col collapsed="false" customWidth="true" hidden="false" outlineLevel="0" max="14860" min="14860" style="635" width="4.22"/>
    <col collapsed="false" customWidth="true" hidden="false" outlineLevel="0" max="14861" min="14861" style="635" width="25"/>
    <col collapsed="false" customWidth="true" hidden="false" outlineLevel="0" max="14862" min="14862" style="635" width="41.66"/>
    <col collapsed="false" customWidth="true" hidden="false" outlineLevel="0" max="14863" min="14863" style="635" width="19.66"/>
    <col collapsed="false" customWidth="true" hidden="false" outlineLevel="0" max="14864" min="14864" style="635" width="33.89"/>
    <col collapsed="false" customWidth="true" hidden="false" outlineLevel="0" max="14865" min="14865" style="635" width="25"/>
    <col collapsed="false" customWidth="true" hidden="false" outlineLevel="0" max="14866" min="14866" style="635" width="13.66"/>
    <col collapsed="false" customWidth="true" hidden="false" outlineLevel="0" max="14880" min="14867" style="635" width="4.89"/>
    <col collapsed="false" customWidth="true" hidden="false" outlineLevel="0" max="14881" min="14881" style="635" width="12"/>
    <col collapsed="false" customWidth="false" hidden="false" outlineLevel="0" max="15115" min="14882" style="635" width="8.89"/>
    <col collapsed="false" customWidth="true" hidden="false" outlineLevel="0" max="15116" min="15116" style="635" width="4.22"/>
    <col collapsed="false" customWidth="true" hidden="false" outlineLevel="0" max="15117" min="15117" style="635" width="25"/>
    <col collapsed="false" customWidth="true" hidden="false" outlineLevel="0" max="15118" min="15118" style="635" width="41.66"/>
    <col collapsed="false" customWidth="true" hidden="false" outlineLevel="0" max="15119" min="15119" style="635" width="19.66"/>
    <col collapsed="false" customWidth="true" hidden="false" outlineLevel="0" max="15120" min="15120" style="635" width="33.89"/>
    <col collapsed="false" customWidth="true" hidden="false" outlineLevel="0" max="15121" min="15121" style="635" width="25"/>
    <col collapsed="false" customWidth="true" hidden="false" outlineLevel="0" max="15122" min="15122" style="635" width="13.66"/>
    <col collapsed="false" customWidth="true" hidden="false" outlineLevel="0" max="15136" min="15123" style="635" width="4.89"/>
    <col collapsed="false" customWidth="true" hidden="false" outlineLevel="0" max="15137" min="15137" style="635" width="12"/>
    <col collapsed="false" customWidth="false" hidden="false" outlineLevel="0" max="15371" min="15138" style="635" width="8.89"/>
    <col collapsed="false" customWidth="true" hidden="false" outlineLevel="0" max="15372" min="15372" style="635" width="4.22"/>
    <col collapsed="false" customWidth="true" hidden="false" outlineLevel="0" max="15373" min="15373" style="635" width="25"/>
    <col collapsed="false" customWidth="true" hidden="false" outlineLevel="0" max="15374" min="15374" style="635" width="41.66"/>
    <col collapsed="false" customWidth="true" hidden="false" outlineLevel="0" max="15375" min="15375" style="635" width="19.66"/>
    <col collapsed="false" customWidth="true" hidden="false" outlineLevel="0" max="15376" min="15376" style="635" width="33.89"/>
    <col collapsed="false" customWidth="true" hidden="false" outlineLevel="0" max="15377" min="15377" style="635" width="25"/>
    <col collapsed="false" customWidth="true" hidden="false" outlineLevel="0" max="15378" min="15378" style="635" width="13.66"/>
    <col collapsed="false" customWidth="true" hidden="false" outlineLevel="0" max="15392" min="15379" style="635" width="4.89"/>
    <col collapsed="false" customWidth="true" hidden="false" outlineLevel="0" max="15393" min="15393" style="635" width="12"/>
    <col collapsed="false" customWidth="false" hidden="false" outlineLevel="0" max="15627" min="15394" style="635" width="8.89"/>
    <col collapsed="false" customWidth="true" hidden="false" outlineLevel="0" max="15628" min="15628" style="635" width="4.22"/>
    <col collapsed="false" customWidth="true" hidden="false" outlineLevel="0" max="15629" min="15629" style="635" width="25"/>
    <col collapsed="false" customWidth="true" hidden="false" outlineLevel="0" max="15630" min="15630" style="635" width="41.66"/>
    <col collapsed="false" customWidth="true" hidden="false" outlineLevel="0" max="15631" min="15631" style="635" width="19.66"/>
    <col collapsed="false" customWidth="true" hidden="false" outlineLevel="0" max="15632" min="15632" style="635" width="33.89"/>
    <col collapsed="false" customWidth="true" hidden="false" outlineLevel="0" max="15633" min="15633" style="635" width="25"/>
    <col collapsed="false" customWidth="true" hidden="false" outlineLevel="0" max="15634" min="15634" style="635" width="13.66"/>
    <col collapsed="false" customWidth="true" hidden="false" outlineLevel="0" max="15648" min="15635" style="635" width="4.89"/>
    <col collapsed="false" customWidth="true" hidden="false" outlineLevel="0" max="15649" min="15649" style="635" width="12"/>
    <col collapsed="false" customWidth="false" hidden="false" outlineLevel="0" max="15883" min="15650" style="635" width="8.89"/>
    <col collapsed="false" customWidth="true" hidden="false" outlineLevel="0" max="15884" min="15884" style="635" width="4.22"/>
    <col collapsed="false" customWidth="true" hidden="false" outlineLevel="0" max="15885" min="15885" style="635" width="25"/>
    <col collapsed="false" customWidth="true" hidden="false" outlineLevel="0" max="15886" min="15886" style="635" width="41.66"/>
    <col collapsed="false" customWidth="true" hidden="false" outlineLevel="0" max="15887" min="15887" style="635" width="19.66"/>
    <col collapsed="false" customWidth="true" hidden="false" outlineLevel="0" max="15888" min="15888" style="635" width="33.89"/>
    <col collapsed="false" customWidth="true" hidden="false" outlineLevel="0" max="15889" min="15889" style="635" width="25"/>
    <col collapsed="false" customWidth="true" hidden="false" outlineLevel="0" max="15890" min="15890" style="635" width="13.66"/>
    <col collapsed="false" customWidth="true" hidden="false" outlineLevel="0" max="15904" min="15891" style="635" width="4.89"/>
    <col collapsed="false" customWidth="true" hidden="false" outlineLevel="0" max="15905" min="15905" style="635" width="12"/>
    <col collapsed="false" customWidth="false" hidden="false" outlineLevel="0" max="16139" min="15906" style="635" width="8.89"/>
    <col collapsed="false" customWidth="true" hidden="false" outlineLevel="0" max="16140" min="16140" style="635" width="4.22"/>
    <col collapsed="false" customWidth="true" hidden="false" outlineLevel="0" max="16141" min="16141" style="635" width="25"/>
    <col collapsed="false" customWidth="true" hidden="false" outlineLevel="0" max="16142" min="16142" style="635" width="41.66"/>
    <col collapsed="false" customWidth="true" hidden="false" outlineLevel="0" max="16143" min="16143" style="635" width="19.66"/>
    <col collapsed="false" customWidth="true" hidden="false" outlineLevel="0" max="16144" min="16144" style="635" width="33.89"/>
    <col collapsed="false" customWidth="true" hidden="false" outlineLevel="0" max="16145" min="16145" style="635" width="25"/>
    <col collapsed="false" customWidth="true" hidden="false" outlineLevel="0" max="16146" min="16146" style="635" width="13.66"/>
    <col collapsed="false" customWidth="true" hidden="false" outlineLevel="0" max="16160" min="16147" style="635" width="4.89"/>
    <col collapsed="false" customWidth="true" hidden="false" outlineLevel="0" max="16161" min="16161" style="635" width="12"/>
    <col collapsed="false" customWidth="false" hidden="false" outlineLevel="0" max="16384" min="16162" style="635" width="8.89"/>
  </cols>
  <sheetData>
    <row r="1" s="637" customFormat="true" ht="20.25" hidden="false" customHeight="true" outlineLevel="0" collapsed="false">
      <c r="A1" s="636"/>
      <c r="B1" s="636"/>
      <c r="G1" s="638"/>
    </row>
    <row r="2" s="637" customFormat="true" ht="20.25" hidden="false" customHeight="true" outlineLevel="0" collapsed="false">
      <c r="A2" s="639" t="s">
        <v>487</v>
      </c>
      <c r="B2" s="639"/>
      <c r="G2" s="638"/>
    </row>
    <row r="3" s="637" customFormat="true" ht="20.25" hidden="false" customHeight="true" outlineLevel="0" collapsed="false">
      <c r="A3" s="640" t="s">
        <v>488</v>
      </c>
      <c r="B3" s="640"/>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row>
    <row r="4" s="637" customFormat="true" ht="20.25" hidden="false" customHeight="true" outlineLevel="0" collapsed="false">
      <c r="A4" s="636"/>
      <c r="B4" s="636"/>
      <c r="G4" s="638"/>
    </row>
    <row r="5" s="637" customFormat="true" ht="30" hidden="false" customHeight="true" outlineLevel="0" collapsed="false">
      <c r="A5" s="636"/>
      <c r="B5" s="636"/>
      <c r="G5" s="638"/>
      <c r="J5" s="636"/>
      <c r="K5" s="636"/>
      <c r="L5" s="636"/>
      <c r="M5" s="636"/>
      <c r="N5" s="636"/>
      <c r="O5" s="636"/>
      <c r="P5" s="636"/>
      <c r="Q5" s="636"/>
      <c r="R5" s="636"/>
      <c r="S5" s="641" t="s">
        <v>489</v>
      </c>
      <c r="T5" s="641"/>
      <c r="U5" s="641"/>
      <c r="V5" s="641"/>
      <c r="W5" s="642"/>
      <c r="X5" s="643"/>
      <c r="Y5" s="643"/>
      <c r="Z5" s="643"/>
      <c r="AA5" s="643"/>
      <c r="AB5" s="643"/>
      <c r="AC5" s="643"/>
      <c r="AD5" s="643"/>
      <c r="AE5" s="643"/>
      <c r="AF5" s="644"/>
    </row>
    <row r="6" s="637" customFormat="true" ht="20.25" hidden="false" customHeight="true" outlineLevel="0" collapsed="false">
      <c r="A6" s="636"/>
      <c r="B6" s="636"/>
      <c r="G6" s="638"/>
    </row>
    <row r="7" s="637" customFormat="true" ht="18" hidden="false" customHeight="true" outlineLevel="0" collapsed="false">
      <c r="A7" s="641" t="s">
        <v>490</v>
      </c>
      <c r="B7" s="641"/>
      <c r="C7" s="641"/>
      <c r="D7" s="641" t="s">
        <v>211</v>
      </c>
      <c r="E7" s="641"/>
      <c r="F7" s="645" t="s">
        <v>288</v>
      </c>
      <c r="G7" s="645"/>
      <c r="H7" s="641" t="s">
        <v>491</v>
      </c>
      <c r="I7" s="641"/>
      <c r="J7" s="641"/>
      <c r="K7" s="641"/>
      <c r="L7" s="641"/>
      <c r="M7" s="641"/>
      <c r="N7" s="641"/>
      <c r="O7" s="641"/>
      <c r="P7" s="641"/>
      <c r="Q7" s="641"/>
      <c r="R7" s="641"/>
      <c r="S7" s="641"/>
      <c r="T7" s="641"/>
      <c r="U7" s="641"/>
      <c r="V7" s="641"/>
      <c r="W7" s="641"/>
      <c r="X7" s="641"/>
      <c r="Y7" s="641" t="s">
        <v>41</v>
      </c>
      <c r="Z7" s="641"/>
      <c r="AA7" s="641"/>
      <c r="AB7" s="641"/>
      <c r="AC7" s="641" t="s">
        <v>492</v>
      </c>
      <c r="AD7" s="641"/>
      <c r="AE7" s="641"/>
      <c r="AF7" s="641"/>
    </row>
    <row r="8" s="637" customFormat="true" ht="18.75" hidden="false" customHeight="true" outlineLevel="0" collapsed="false">
      <c r="A8" s="641" t="s">
        <v>493</v>
      </c>
      <c r="B8" s="641"/>
      <c r="C8" s="641"/>
      <c r="D8" s="646"/>
      <c r="E8" s="647"/>
      <c r="F8" s="648"/>
      <c r="G8" s="649"/>
      <c r="H8" s="650" t="s">
        <v>494</v>
      </c>
      <c r="I8" s="651" t="s">
        <v>27</v>
      </c>
      <c r="J8" s="652" t="s">
        <v>495</v>
      </c>
      <c r="K8" s="653"/>
      <c r="L8" s="653"/>
      <c r="M8" s="651" t="s">
        <v>27</v>
      </c>
      <c r="N8" s="652" t="s">
        <v>496</v>
      </c>
      <c r="O8" s="653"/>
      <c r="P8" s="653"/>
      <c r="Q8" s="651" t="s">
        <v>27</v>
      </c>
      <c r="R8" s="652" t="s">
        <v>497</v>
      </c>
      <c r="S8" s="653"/>
      <c r="T8" s="653"/>
      <c r="U8" s="651" t="s">
        <v>27</v>
      </c>
      <c r="V8" s="652" t="s">
        <v>498</v>
      </c>
      <c r="W8" s="653"/>
      <c r="X8" s="654"/>
      <c r="Y8" s="655"/>
      <c r="Z8" s="655"/>
      <c r="AA8" s="655"/>
      <c r="AB8" s="655"/>
      <c r="AC8" s="655"/>
      <c r="AD8" s="655"/>
      <c r="AE8" s="655"/>
      <c r="AF8" s="655"/>
    </row>
    <row r="9" s="637" customFormat="true" ht="18.75" hidden="false" customHeight="true" outlineLevel="0" collapsed="false">
      <c r="A9" s="641"/>
      <c r="B9" s="641"/>
      <c r="C9" s="641"/>
      <c r="D9" s="656"/>
      <c r="E9" s="657"/>
      <c r="F9" s="658"/>
      <c r="G9" s="659"/>
      <c r="H9" s="650"/>
      <c r="I9" s="660" t="s">
        <v>27</v>
      </c>
      <c r="J9" s="661" t="s">
        <v>499</v>
      </c>
      <c r="K9" s="662"/>
      <c r="L9" s="662"/>
      <c r="M9" s="663" t="s">
        <v>27</v>
      </c>
      <c r="N9" s="661" t="s">
        <v>500</v>
      </c>
      <c r="O9" s="662"/>
      <c r="P9" s="662"/>
      <c r="Q9" s="663" t="s">
        <v>27</v>
      </c>
      <c r="R9" s="661" t="s">
        <v>501</v>
      </c>
      <c r="S9" s="662"/>
      <c r="T9" s="662"/>
      <c r="U9" s="663" t="s">
        <v>27</v>
      </c>
      <c r="V9" s="661" t="s">
        <v>502</v>
      </c>
      <c r="W9" s="662"/>
      <c r="X9" s="664"/>
      <c r="Y9" s="655"/>
      <c r="Z9" s="655"/>
      <c r="AA9" s="655"/>
      <c r="AB9" s="655"/>
      <c r="AC9" s="655"/>
      <c r="AD9" s="655"/>
      <c r="AE9" s="655"/>
      <c r="AF9" s="655"/>
    </row>
    <row r="10" s="637" customFormat="true" ht="18.75" hidden="false" customHeight="true" outlineLevel="0" collapsed="false">
      <c r="A10" s="665"/>
      <c r="B10" s="666"/>
      <c r="C10" s="667"/>
      <c r="D10" s="668"/>
      <c r="E10" s="654"/>
      <c r="F10" s="668"/>
      <c r="G10" s="654"/>
      <c r="H10" s="669" t="s">
        <v>47</v>
      </c>
      <c r="I10" s="670" t="s">
        <v>27</v>
      </c>
      <c r="J10" s="671" t="s">
        <v>503</v>
      </c>
      <c r="K10" s="672"/>
      <c r="L10" s="673"/>
      <c r="M10" s="674" t="s">
        <v>27</v>
      </c>
      <c r="N10" s="671" t="s">
        <v>504</v>
      </c>
      <c r="O10" s="675"/>
      <c r="P10" s="675"/>
      <c r="Q10" s="675"/>
      <c r="R10" s="675"/>
      <c r="S10" s="675"/>
      <c r="T10" s="675"/>
      <c r="U10" s="675"/>
      <c r="V10" s="675"/>
      <c r="W10" s="675"/>
      <c r="X10" s="676"/>
      <c r="Y10" s="677" t="s">
        <v>27</v>
      </c>
      <c r="Z10" s="652" t="s">
        <v>505</v>
      </c>
      <c r="AA10" s="652"/>
      <c r="AB10" s="678"/>
      <c r="AC10" s="677" t="s">
        <v>27</v>
      </c>
      <c r="AD10" s="652" t="s">
        <v>505</v>
      </c>
      <c r="AE10" s="652"/>
      <c r="AF10" s="678"/>
      <c r="AG10" s="679"/>
    </row>
    <row r="11" s="637" customFormat="true" ht="18.75" hidden="false" customHeight="true" outlineLevel="0" collapsed="false">
      <c r="A11" s="680"/>
      <c r="B11" s="681"/>
      <c r="C11" s="682"/>
      <c r="D11" s="683"/>
      <c r="E11" s="684"/>
      <c r="F11" s="683"/>
      <c r="G11" s="684"/>
      <c r="H11" s="685" t="s">
        <v>50</v>
      </c>
      <c r="I11" s="686" t="s">
        <v>27</v>
      </c>
      <c r="J11" s="687" t="s">
        <v>506</v>
      </c>
      <c r="K11" s="687"/>
      <c r="L11" s="688"/>
      <c r="M11" s="689" t="s">
        <v>27</v>
      </c>
      <c r="N11" s="687" t="s">
        <v>507</v>
      </c>
      <c r="O11" s="687"/>
      <c r="P11" s="688"/>
      <c r="Q11" s="689" t="s">
        <v>27</v>
      </c>
      <c r="R11" s="690" t="s">
        <v>508</v>
      </c>
      <c r="S11" s="690"/>
      <c r="T11" s="690"/>
      <c r="U11" s="690"/>
      <c r="V11" s="690"/>
      <c r="W11" s="690"/>
      <c r="X11" s="691"/>
      <c r="Y11" s="692" t="s">
        <v>27</v>
      </c>
      <c r="Z11" s="693" t="s">
        <v>509</v>
      </c>
      <c r="AA11" s="694"/>
      <c r="AB11" s="695"/>
      <c r="AC11" s="692" t="s">
        <v>27</v>
      </c>
      <c r="AD11" s="693" t="s">
        <v>509</v>
      </c>
      <c r="AE11" s="694"/>
      <c r="AF11" s="695"/>
    </row>
    <row r="12" s="637" customFormat="true" ht="18.75" hidden="false" customHeight="true" outlineLevel="0" collapsed="false">
      <c r="A12" s="680"/>
      <c r="B12" s="681"/>
      <c r="C12" s="682"/>
      <c r="D12" s="683"/>
      <c r="E12" s="684"/>
      <c r="F12" s="683"/>
      <c r="G12" s="684"/>
      <c r="H12" s="685"/>
      <c r="I12" s="696" t="s">
        <v>27</v>
      </c>
      <c r="J12" s="697" t="s">
        <v>510</v>
      </c>
      <c r="K12" s="697"/>
      <c r="L12" s="698"/>
      <c r="M12" s="698"/>
      <c r="N12" s="698"/>
      <c r="O12" s="698"/>
      <c r="P12" s="698"/>
      <c r="Q12" s="698"/>
      <c r="R12" s="698"/>
      <c r="S12" s="698"/>
      <c r="T12" s="698"/>
      <c r="U12" s="698"/>
      <c r="V12" s="698"/>
      <c r="W12" s="698"/>
      <c r="X12" s="699"/>
      <c r="Y12" s="700"/>
      <c r="Z12" s="694"/>
      <c r="AA12" s="694"/>
      <c r="AB12" s="695"/>
      <c r="AC12" s="700"/>
      <c r="AD12" s="694"/>
      <c r="AE12" s="694"/>
      <c r="AF12" s="695"/>
    </row>
    <row r="13" s="637" customFormat="true" ht="18.75" hidden="false" customHeight="true" outlineLevel="0" collapsed="false">
      <c r="A13" s="680"/>
      <c r="B13" s="681"/>
      <c r="C13" s="682"/>
      <c r="D13" s="683"/>
      <c r="E13" s="684"/>
      <c r="F13" s="683"/>
      <c r="G13" s="684"/>
      <c r="H13" s="685" t="s">
        <v>57</v>
      </c>
      <c r="I13" s="701" t="s">
        <v>27</v>
      </c>
      <c r="J13" s="702" t="s">
        <v>511</v>
      </c>
      <c r="K13" s="703"/>
      <c r="L13" s="704"/>
      <c r="M13" s="705" t="s">
        <v>27</v>
      </c>
      <c r="N13" s="702" t="s">
        <v>512</v>
      </c>
      <c r="O13" s="706"/>
      <c r="P13" s="706"/>
      <c r="Q13" s="706"/>
      <c r="R13" s="706"/>
      <c r="S13" s="706"/>
      <c r="T13" s="706"/>
      <c r="U13" s="706"/>
      <c r="V13" s="706"/>
      <c r="W13" s="706"/>
      <c r="X13" s="707"/>
      <c r="Y13" s="700"/>
      <c r="Z13" s="694"/>
      <c r="AA13" s="694"/>
      <c r="AB13" s="695"/>
      <c r="AC13" s="700"/>
      <c r="AD13" s="694"/>
      <c r="AE13" s="694"/>
      <c r="AF13" s="695"/>
    </row>
    <row r="14" s="637" customFormat="true" ht="18.75" hidden="false" customHeight="true" outlineLevel="0" collapsed="false">
      <c r="A14" s="680"/>
      <c r="B14" s="681"/>
      <c r="C14" s="682"/>
      <c r="D14" s="683"/>
      <c r="E14" s="684"/>
      <c r="F14" s="683"/>
      <c r="G14" s="684"/>
      <c r="H14" s="708" t="s">
        <v>253</v>
      </c>
      <c r="I14" s="701" t="s">
        <v>27</v>
      </c>
      <c r="J14" s="702" t="s">
        <v>513</v>
      </c>
      <c r="K14" s="703"/>
      <c r="L14" s="704"/>
      <c r="M14" s="705" t="s">
        <v>27</v>
      </c>
      <c r="N14" s="702" t="s">
        <v>514</v>
      </c>
      <c r="O14" s="706"/>
      <c r="P14" s="706"/>
      <c r="Q14" s="703"/>
      <c r="R14" s="703"/>
      <c r="S14" s="703"/>
      <c r="T14" s="703"/>
      <c r="U14" s="703"/>
      <c r="V14" s="703"/>
      <c r="W14" s="703"/>
      <c r="X14" s="709"/>
      <c r="Y14" s="700"/>
      <c r="Z14" s="694"/>
      <c r="AA14" s="694"/>
      <c r="AB14" s="695"/>
      <c r="AC14" s="700"/>
      <c r="AD14" s="694"/>
      <c r="AE14" s="694"/>
      <c r="AF14" s="695"/>
    </row>
    <row r="15" s="637" customFormat="true" ht="18.75" hidden="false" customHeight="true" outlineLevel="0" collapsed="false">
      <c r="A15" s="680"/>
      <c r="B15" s="681"/>
      <c r="C15" s="682"/>
      <c r="D15" s="683"/>
      <c r="E15" s="684"/>
      <c r="F15" s="683"/>
      <c r="G15" s="684"/>
      <c r="H15" s="710" t="s">
        <v>61</v>
      </c>
      <c r="I15" s="701" t="s">
        <v>27</v>
      </c>
      <c r="J15" s="702" t="s">
        <v>513</v>
      </c>
      <c r="K15" s="703"/>
      <c r="L15" s="704"/>
      <c r="M15" s="705" t="s">
        <v>27</v>
      </c>
      <c r="N15" s="702" t="s">
        <v>514</v>
      </c>
      <c r="O15" s="706"/>
      <c r="P15" s="706"/>
      <c r="Q15" s="703"/>
      <c r="R15" s="703"/>
      <c r="S15" s="703"/>
      <c r="T15" s="703"/>
      <c r="U15" s="703"/>
      <c r="V15" s="703"/>
      <c r="W15" s="703"/>
      <c r="X15" s="709"/>
      <c r="Y15" s="700"/>
      <c r="Z15" s="694"/>
      <c r="AA15" s="694"/>
      <c r="AB15" s="695"/>
      <c r="AC15" s="700"/>
      <c r="AD15" s="694"/>
      <c r="AE15" s="694"/>
      <c r="AF15" s="695"/>
    </row>
    <row r="16" s="637" customFormat="true" ht="18.75" hidden="false" customHeight="true" outlineLevel="0" collapsed="false">
      <c r="A16" s="680"/>
      <c r="B16" s="681"/>
      <c r="C16" s="682"/>
      <c r="D16" s="683"/>
      <c r="E16" s="684"/>
      <c r="F16" s="683"/>
      <c r="G16" s="684"/>
      <c r="H16" s="711" t="s">
        <v>64</v>
      </c>
      <c r="I16" s="701" t="s">
        <v>27</v>
      </c>
      <c r="J16" s="702" t="s">
        <v>513</v>
      </c>
      <c r="K16" s="703"/>
      <c r="L16" s="704"/>
      <c r="M16" s="705" t="s">
        <v>27</v>
      </c>
      <c r="N16" s="702" t="s">
        <v>514</v>
      </c>
      <c r="O16" s="705"/>
      <c r="P16" s="702"/>
      <c r="Q16" s="706"/>
      <c r="R16" s="706"/>
      <c r="S16" s="706"/>
      <c r="T16" s="706"/>
      <c r="U16" s="706"/>
      <c r="V16" s="706"/>
      <c r="W16" s="706"/>
      <c r="X16" s="707"/>
      <c r="Y16" s="700"/>
      <c r="Z16" s="694"/>
      <c r="AA16" s="694"/>
      <c r="AB16" s="695"/>
      <c r="AC16" s="700"/>
      <c r="AD16" s="694"/>
      <c r="AE16" s="694"/>
      <c r="AF16" s="695"/>
    </row>
    <row r="17" s="637" customFormat="true" ht="18.75" hidden="false" customHeight="true" outlineLevel="0" collapsed="false">
      <c r="A17" s="680"/>
      <c r="B17" s="681"/>
      <c r="C17" s="682"/>
      <c r="D17" s="683"/>
      <c r="E17" s="684"/>
      <c r="F17" s="683"/>
      <c r="G17" s="684"/>
      <c r="H17" s="711" t="s">
        <v>67</v>
      </c>
      <c r="I17" s="701" t="s">
        <v>27</v>
      </c>
      <c r="J17" s="702" t="s">
        <v>513</v>
      </c>
      <c r="K17" s="703"/>
      <c r="L17" s="704"/>
      <c r="M17" s="705" t="s">
        <v>27</v>
      </c>
      <c r="N17" s="702" t="s">
        <v>514</v>
      </c>
      <c r="O17" s="705"/>
      <c r="P17" s="702"/>
      <c r="Q17" s="706"/>
      <c r="R17" s="706"/>
      <c r="S17" s="706"/>
      <c r="T17" s="706"/>
      <c r="U17" s="706"/>
      <c r="V17" s="706"/>
      <c r="W17" s="706"/>
      <c r="X17" s="707"/>
      <c r="Y17" s="700"/>
      <c r="Z17" s="694"/>
      <c r="AA17" s="694"/>
      <c r="AB17" s="695"/>
      <c r="AC17" s="700"/>
      <c r="AD17" s="694"/>
      <c r="AE17" s="694"/>
      <c r="AF17" s="695"/>
    </row>
    <row r="18" s="637" customFormat="true" ht="18.75" hidden="false" customHeight="true" outlineLevel="0" collapsed="false">
      <c r="A18" s="680"/>
      <c r="B18" s="681"/>
      <c r="C18" s="682"/>
      <c r="D18" s="683"/>
      <c r="E18" s="684"/>
      <c r="F18" s="683"/>
      <c r="G18" s="684"/>
      <c r="H18" s="712" t="s">
        <v>515</v>
      </c>
      <c r="I18" s="713" t="s">
        <v>27</v>
      </c>
      <c r="J18" s="714" t="s">
        <v>506</v>
      </c>
      <c r="K18" s="714"/>
      <c r="L18" s="713" t="s">
        <v>27</v>
      </c>
      <c r="M18" s="714" t="s">
        <v>516</v>
      </c>
      <c r="N18" s="714"/>
      <c r="O18" s="687"/>
      <c r="P18" s="687"/>
      <c r="Q18" s="687"/>
      <c r="R18" s="687"/>
      <c r="S18" s="687"/>
      <c r="T18" s="687"/>
      <c r="U18" s="687"/>
      <c r="V18" s="687"/>
      <c r="W18" s="687"/>
      <c r="X18" s="715"/>
      <c r="Y18" s="700"/>
      <c r="Z18" s="694"/>
      <c r="AA18" s="694"/>
      <c r="AB18" s="695"/>
      <c r="AC18" s="700"/>
      <c r="AD18" s="694"/>
      <c r="AE18" s="694"/>
      <c r="AF18" s="695"/>
    </row>
    <row r="19" s="637" customFormat="true" ht="18.75" hidden="false" customHeight="true" outlineLevel="0" collapsed="false">
      <c r="A19" s="680"/>
      <c r="B19" s="681"/>
      <c r="C19" s="682"/>
      <c r="D19" s="683"/>
      <c r="E19" s="684"/>
      <c r="F19" s="683"/>
      <c r="G19" s="684"/>
      <c r="H19" s="712"/>
      <c r="I19" s="713"/>
      <c r="J19" s="714"/>
      <c r="K19" s="714"/>
      <c r="L19" s="713"/>
      <c r="M19" s="714"/>
      <c r="N19" s="714"/>
      <c r="O19" s="697"/>
      <c r="P19" s="697"/>
      <c r="Q19" s="697"/>
      <c r="R19" s="697"/>
      <c r="S19" s="697"/>
      <c r="T19" s="697"/>
      <c r="U19" s="697"/>
      <c r="V19" s="697"/>
      <c r="W19" s="697"/>
      <c r="X19" s="716"/>
      <c r="Y19" s="700"/>
      <c r="Z19" s="694"/>
      <c r="AA19" s="694"/>
      <c r="AB19" s="695"/>
      <c r="AC19" s="700"/>
      <c r="AD19" s="694"/>
      <c r="AE19" s="694"/>
      <c r="AF19" s="695"/>
    </row>
    <row r="20" s="637" customFormat="true" ht="18.75" hidden="false" customHeight="true" outlineLevel="0" collapsed="false">
      <c r="A20" s="680"/>
      <c r="B20" s="681"/>
      <c r="C20" s="682"/>
      <c r="D20" s="683"/>
      <c r="E20" s="684"/>
      <c r="F20" s="683"/>
      <c r="G20" s="684"/>
      <c r="H20" s="685" t="s">
        <v>517</v>
      </c>
      <c r="I20" s="701" t="s">
        <v>27</v>
      </c>
      <c r="J20" s="702" t="s">
        <v>506</v>
      </c>
      <c r="K20" s="703"/>
      <c r="L20" s="705" t="s">
        <v>27</v>
      </c>
      <c r="M20" s="702" t="s">
        <v>516</v>
      </c>
      <c r="N20" s="714"/>
      <c r="O20" s="714"/>
      <c r="P20" s="714"/>
      <c r="Q20" s="714"/>
      <c r="R20" s="714"/>
      <c r="S20" s="714"/>
      <c r="T20" s="714"/>
      <c r="U20" s="714"/>
      <c r="V20" s="714"/>
      <c r="W20" s="714"/>
      <c r="X20" s="717"/>
      <c r="Y20" s="700"/>
      <c r="Z20" s="694"/>
      <c r="AA20" s="694"/>
      <c r="AB20" s="695"/>
      <c r="AC20" s="700"/>
      <c r="AD20" s="694"/>
      <c r="AE20" s="694"/>
      <c r="AF20" s="695"/>
    </row>
    <row r="21" s="637" customFormat="true" ht="18.75" hidden="false" customHeight="true" outlineLevel="0" collapsed="false">
      <c r="A21" s="680"/>
      <c r="B21" s="681"/>
      <c r="C21" s="682"/>
      <c r="D21" s="683"/>
      <c r="E21" s="684"/>
      <c r="F21" s="683"/>
      <c r="G21" s="684"/>
      <c r="H21" s="712" t="s">
        <v>341</v>
      </c>
      <c r="I21" s="713" t="s">
        <v>27</v>
      </c>
      <c r="J21" s="714" t="s">
        <v>506</v>
      </c>
      <c r="K21" s="714"/>
      <c r="L21" s="713" t="s">
        <v>27</v>
      </c>
      <c r="M21" s="714" t="s">
        <v>516</v>
      </c>
      <c r="N21" s="714"/>
      <c r="O21" s="687"/>
      <c r="P21" s="687"/>
      <c r="Q21" s="687"/>
      <c r="R21" s="687"/>
      <c r="S21" s="687"/>
      <c r="T21" s="687"/>
      <c r="U21" s="687"/>
      <c r="V21" s="687"/>
      <c r="W21" s="687"/>
      <c r="X21" s="715"/>
      <c r="Y21" s="700"/>
      <c r="Z21" s="694"/>
      <c r="AA21" s="694"/>
      <c r="AB21" s="695"/>
      <c r="AC21" s="700"/>
      <c r="AD21" s="694"/>
      <c r="AE21" s="694"/>
      <c r="AF21" s="695"/>
    </row>
    <row r="22" s="637" customFormat="true" ht="18.75" hidden="false" customHeight="true" outlineLevel="0" collapsed="false">
      <c r="A22" s="680"/>
      <c r="B22" s="681"/>
      <c r="C22" s="682"/>
      <c r="D22" s="683"/>
      <c r="E22" s="684"/>
      <c r="F22" s="683"/>
      <c r="G22" s="684"/>
      <c r="H22" s="712"/>
      <c r="I22" s="713"/>
      <c r="J22" s="714"/>
      <c r="K22" s="714"/>
      <c r="L22" s="713"/>
      <c r="M22" s="714"/>
      <c r="N22" s="714"/>
      <c r="O22" s="697"/>
      <c r="P22" s="697"/>
      <c r="Q22" s="697"/>
      <c r="R22" s="697"/>
      <c r="S22" s="697"/>
      <c r="T22" s="697"/>
      <c r="U22" s="697"/>
      <c r="V22" s="697"/>
      <c r="W22" s="697"/>
      <c r="X22" s="716"/>
      <c r="Y22" s="700"/>
      <c r="Z22" s="694"/>
      <c r="AA22" s="694"/>
      <c r="AB22" s="695"/>
      <c r="AC22" s="700"/>
      <c r="AD22" s="694"/>
      <c r="AE22" s="694"/>
      <c r="AF22" s="695"/>
    </row>
    <row r="23" s="637" customFormat="true" ht="18.75" hidden="false" customHeight="true" outlineLevel="0" collapsed="false">
      <c r="A23" s="680"/>
      <c r="B23" s="681"/>
      <c r="C23" s="682"/>
      <c r="D23" s="683"/>
      <c r="E23" s="684"/>
      <c r="F23" s="683"/>
      <c r="G23" s="684"/>
      <c r="H23" s="685" t="s">
        <v>518</v>
      </c>
      <c r="I23" s="701" t="s">
        <v>27</v>
      </c>
      <c r="J23" s="702" t="s">
        <v>506</v>
      </c>
      <c r="K23" s="703"/>
      <c r="L23" s="705" t="s">
        <v>27</v>
      </c>
      <c r="M23" s="702" t="s">
        <v>516</v>
      </c>
      <c r="N23" s="714"/>
      <c r="O23" s="714"/>
      <c r="P23" s="714"/>
      <c r="Q23" s="714"/>
      <c r="R23" s="714"/>
      <c r="S23" s="714"/>
      <c r="T23" s="714"/>
      <c r="U23" s="714"/>
      <c r="V23" s="714"/>
      <c r="W23" s="714"/>
      <c r="X23" s="717"/>
      <c r="Y23" s="700"/>
      <c r="Z23" s="694"/>
      <c r="AA23" s="694"/>
      <c r="AB23" s="695"/>
      <c r="AC23" s="700"/>
      <c r="AD23" s="694"/>
      <c r="AE23" s="694"/>
      <c r="AF23" s="695"/>
    </row>
    <row r="24" s="637" customFormat="true" ht="18.75" hidden="false" customHeight="true" outlineLevel="0" collapsed="false">
      <c r="A24" s="680"/>
      <c r="B24" s="681"/>
      <c r="C24" s="682"/>
      <c r="D24" s="683"/>
      <c r="E24" s="684"/>
      <c r="F24" s="683"/>
      <c r="G24" s="684"/>
      <c r="H24" s="685" t="s">
        <v>519</v>
      </c>
      <c r="I24" s="701" t="s">
        <v>27</v>
      </c>
      <c r="J24" s="702" t="s">
        <v>506</v>
      </c>
      <c r="K24" s="703"/>
      <c r="L24" s="705" t="s">
        <v>27</v>
      </c>
      <c r="M24" s="702" t="s">
        <v>516</v>
      </c>
      <c r="N24" s="714"/>
      <c r="O24" s="714"/>
      <c r="P24" s="714"/>
      <c r="Q24" s="714"/>
      <c r="R24" s="714"/>
      <c r="S24" s="714"/>
      <c r="T24" s="714"/>
      <c r="U24" s="714"/>
      <c r="V24" s="714"/>
      <c r="W24" s="714"/>
      <c r="X24" s="717"/>
      <c r="Y24" s="700"/>
      <c r="Z24" s="694"/>
      <c r="AA24" s="694"/>
      <c r="AB24" s="695"/>
      <c r="AC24" s="700"/>
      <c r="AD24" s="694"/>
      <c r="AE24" s="694"/>
      <c r="AF24" s="695"/>
    </row>
    <row r="25" s="637" customFormat="true" ht="18.75" hidden="false" customHeight="true" outlineLevel="0" collapsed="false">
      <c r="A25" s="680"/>
      <c r="B25" s="681"/>
      <c r="C25" s="682"/>
      <c r="D25" s="683"/>
      <c r="E25" s="684"/>
      <c r="F25" s="683"/>
      <c r="G25" s="684"/>
      <c r="H25" s="685" t="s">
        <v>179</v>
      </c>
      <c r="I25" s="686" t="s">
        <v>27</v>
      </c>
      <c r="J25" s="702" t="s">
        <v>506</v>
      </c>
      <c r="K25" s="702"/>
      <c r="L25" s="705" t="s">
        <v>27</v>
      </c>
      <c r="M25" s="702" t="s">
        <v>520</v>
      </c>
      <c r="N25" s="702"/>
      <c r="O25" s="703"/>
      <c r="P25" s="703"/>
      <c r="Q25" s="705" t="s">
        <v>27</v>
      </c>
      <c r="R25" s="702" t="s">
        <v>521</v>
      </c>
      <c r="S25" s="702"/>
      <c r="T25" s="703"/>
      <c r="U25" s="703"/>
      <c r="V25" s="703"/>
      <c r="W25" s="703"/>
      <c r="X25" s="709"/>
      <c r="Y25" s="700"/>
      <c r="Z25" s="694"/>
      <c r="AA25" s="694"/>
      <c r="AB25" s="695"/>
      <c r="AC25" s="700"/>
      <c r="AD25" s="694"/>
      <c r="AE25" s="694"/>
      <c r="AF25" s="695"/>
    </row>
    <row r="26" s="637" customFormat="true" ht="18.75" hidden="false" customHeight="true" outlineLevel="0" collapsed="false">
      <c r="A26" s="680"/>
      <c r="B26" s="681"/>
      <c r="C26" s="682"/>
      <c r="D26" s="683"/>
      <c r="E26" s="684"/>
      <c r="F26" s="683"/>
      <c r="G26" s="684"/>
      <c r="H26" s="712" t="s">
        <v>324</v>
      </c>
      <c r="I26" s="713" t="s">
        <v>27</v>
      </c>
      <c r="J26" s="714" t="s">
        <v>506</v>
      </c>
      <c r="K26" s="714"/>
      <c r="L26" s="713" t="s">
        <v>27</v>
      </c>
      <c r="M26" s="714" t="s">
        <v>516</v>
      </c>
      <c r="N26" s="714"/>
      <c r="O26" s="687"/>
      <c r="P26" s="687"/>
      <c r="Q26" s="687"/>
      <c r="R26" s="687"/>
      <c r="S26" s="687"/>
      <c r="T26" s="687"/>
      <c r="U26" s="687"/>
      <c r="V26" s="687"/>
      <c r="W26" s="687"/>
      <c r="X26" s="715"/>
      <c r="Y26" s="700"/>
      <c r="Z26" s="694"/>
      <c r="AA26" s="694"/>
      <c r="AB26" s="695"/>
      <c r="AC26" s="700"/>
      <c r="AD26" s="694"/>
      <c r="AE26" s="694"/>
      <c r="AF26" s="695"/>
    </row>
    <row r="27" s="637" customFormat="true" ht="18.75" hidden="false" customHeight="true" outlineLevel="0" collapsed="false">
      <c r="A27" s="680"/>
      <c r="B27" s="681"/>
      <c r="C27" s="682"/>
      <c r="D27" s="683"/>
      <c r="E27" s="684"/>
      <c r="F27" s="683"/>
      <c r="G27" s="684"/>
      <c r="H27" s="712"/>
      <c r="I27" s="713"/>
      <c r="J27" s="714"/>
      <c r="K27" s="714"/>
      <c r="L27" s="713"/>
      <c r="M27" s="714"/>
      <c r="N27" s="714"/>
      <c r="O27" s="697"/>
      <c r="P27" s="697"/>
      <c r="Q27" s="697"/>
      <c r="R27" s="697"/>
      <c r="S27" s="697"/>
      <c r="T27" s="697"/>
      <c r="U27" s="697"/>
      <c r="V27" s="697"/>
      <c r="W27" s="697"/>
      <c r="X27" s="716"/>
      <c r="Y27" s="700"/>
      <c r="Z27" s="694"/>
      <c r="AA27" s="694"/>
      <c r="AB27" s="695"/>
      <c r="AC27" s="700"/>
      <c r="AD27" s="694"/>
      <c r="AE27" s="694"/>
      <c r="AF27" s="695"/>
    </row>
    <row r="28" s="637" customFormat="true" ht="18.75" hidden="false" customHeight="true" outlineLevel="0" collapsed="false">
      <c r="A28" s="680"/>
      <c r="B28" s="681"/>
      <c r="C28" s="682"/>
      <c r="F28" s="683"/>
      <c r="G28" s="684"/>
      <c r="H28" s="685" t="s">
        <v>346</v>
      </c>
      <c r="I28" s="701" t="s">
        <v>27</v>
      </c>
      <c r="J28" s="702" t="s">
        <v>511</v>
      </c>
      <c r="K28" s="703"/>
      <c r="L28" s="704"/>
      <c r="M28" s="705" t="s">
        <v>27</v>
      </c>
      <c r="N28" s="702" t="s">
        <v>512</v>
      </c>
      <c r="O28" s="706"/>
      <c r="P28" s="706"/>
      <c r="Q28" s="706"/>
      <c r="R28" s="706"/>
      <c r="S28" s="706"/>
      <c r="T28" s="706"/>
      <c r="U28" s="706"/>
      <c r="V28" s="706"/>
      <c r="W28" s="706"/>
      <c r="X28" s="707"/>
      <c r="Y28" s="700"/>
      <c r="Z28" s="694"/>
      <c r="AA28" s="694"/>
      <c r="AB28" s="695"/>
      <c r="AC28" s="700"/>
      <c r="AD28" s="694"/>
      <c r="AE28" s="694"/>
      <c r="AF28" s="695"/>
    </row>
    <row r="29" s="637" customFormat="true" ht="18.75" hidden="false" customHeight="true" outlineLevel="0" collapsed="false">
      <c r="A29" s="680"/>
      <c r="B29" s="681"/>
      <c r="C29" s="682"/>
      <c r="D29" s="692" t="s">
        <v>27</v>
      </c>
      <c r="E29" s="684" t="s">
        <v>522</v>
      </c>
      <c r="F29" s="683"/>
      <c r="G29" s="684"/>
      <c r="H29" s="712" t="s">
        <v>263</v>
      </c>
      <c r="I29" s="701" t="s">
        <v>27</v>
      </c>
      <c r="J29" s="702" t="s">
        <v>506</v>
      </c>
      <c r="K29" s="702"/>
      <c r="L29" s="705" t="s">
        <v>27</v>
      </c>
      <c r="M29" s="702" t="s">
        <v>523</v>
      </c>
      <c r="N29" s="702"/>
      <c r="O29" s="705" t="s">
        <v>27</v>
      </c>
      <c r="P29" s="702" t="s">
        <v>524</v>
      </c>
      <c r="Q29" s="714"/>
      <c r="R29" s="714"/>
      <c r="S29" s="714"/>
      <c r="T29" s="714"/>
      <c r="U29" s="714"/>
      <c r="V29" s="714"/>
      <c r="W29" s="714"/>
      <c r="X29" s="717"/>
      <c r="Y29" s="700"/>
      <c r="Z29" s="694"/>
      <c r="AA29" s="694"/>
      <c r="AB29" s="695"/>
      <c r="AC29" s="700"/>
      <c r="AD29" s="694"/>
      <c r="AE29" s="694"/>
      <c r="AF29" s="695"/>
    </row>
    <row r="30" s="637" customFormat="true" ht="18.75" hidden="false" customHeight="true" outlineLevel="0" collapsed="false">
      <c r="A30" s="680"/>
      <c r="B30" s="681"/>
      <c r="C30" s="682" t="s">
        <v>525</v>
      </c>
      <c r="D30" s="692" t="s">
        <v>27</v>
      </c>
      <c r="E30" s="684" t="s">
        <v>526</v>
      </c>
      <c r="F30" s="692" t="s">
        <v>27</v>
      </c>
      <c r="G30" s="684" t="s">
        <v>527</v>
      </c>
      <c r="H30" s="712" t="s">
        <v>267</v>
      </c>
      <c r="I30" s="701" t="s">
        <v>27</v>
      </c>
      <c r="J30" s="702" t="s">
        <v>506</v>
      </c>
      <c r="K30" s="703"/>
      <c r="L30" s="705" t="s">
        <v>27</v>
      </c>
      <c r="M30" s="702" t="s">
        <v>523</v>
      </c>
      <c r="N30" s="714"/>
      <c r="O30" s="705" t="s">
        <v>27</v>
      </c>
      <c r="P30" s="702" t="s">
        <v>528</v>
      </c>
      <c r="Q30" s="714"/>
      <c r="R30" s="705" t="s">
        <v>27</v>
      </c>
      <c r="S30" s="702" t="s">
        <v>529</v>
      </c>
      <c r="T30" s="714"/>
      <c r="U30" s="705"/>
      <c r="V30" s="702"/>
      <c r="W30" s="714"/>
      <c r="X30" s="705"/>
      <c r="Y30" s="700"/>
      <c r="Z30" s="694"/>
      <c r="AA30" s="694"/>
      <c r="AB30" s="695"/>
      <c r="AC30" s="700"/>
      <c r="AD30" s="694"/>
      <c r="AE30" s="694"/>
      <c r="AF30" s="695"/>
    </row>
    <row r="31" s="637" customFormat="true" ht="18.75" hidden="false" customHeight="true" outlineLevel="0" collapsed="false">
      <c r="A31" s="692" t="s">
        <v>27</v>
      </c>
      <c r="B31" s="681" t="n">
        <v>54</v>
      </c>
      <c r="C31" s="682" t="s">
        <v>530</v>
      </c>
      <c r="D31" s="683"/>
      <c r="E31" s="684" t="s">
        <v>531</v>
      </c>
      <c r="F31" s="692" t="s">
        <v>27</v>
      </c>
      <c r="G31" s="684" t="s">
        <v>532</v>
      </c>
      <c r="H31" s="710" t="s">
        <v>533</v>
      </c>
      <c r="I31" s="701" t="s">
        <v>27</v>
      </c>
      <c r="J31" s="702" t="s">
        <v>506</v>
      </c>
      <c r="K31" s="703"/>
      <c r="L31" s="705" t="s">
        <v>27</v>
      </c>
      <c r="M31" s="702" t="s">
        <v>516</v>
      </c>
      <c r="N31" s="714"/>
      <c r="O31" s="714"/>
      <c r="P31" s="714"/>
      <c r="Q31" s="714"/>
      <c r="R31" s="714"/>
      <c r="S31" s="714"/>
      <c r="T31" s="714"/>
      <c r="U31" s="714"/>
      <c r="V31" s="714"/>
      <c r="W31" s="714"/>
      <c r="X31" s="717"/>
      <c r="Y31" s="700"/>
      <c r="Z31" s="694"/>
      <c r="AA31" s="694"/>
      <c r="AB31" s="695"/>
      <c r="AC31" s="700"/>
      <c r="AD31" s="694"/>
      <c r="AE31" s="694"/>
      <c r="AF31" s="695"/>
    </row>
    <row r="32" s="637" customFormat="true" ht="18.75" hidden="false" customHeight="true" outlineLevel="0" collapsed="false">
      <c r="A32" s="680"/>
      <c r="B32" s="681"/>
      <c r="C32" s="682" t="s">
        <v>534</v>
      </c>
      <c r="D32" s="692" t="s">
        <v>27</v>
      </c>
      <c r="E32" s="684" t="s">
        <v>535</v>
      </c>
      <c r="F32" s="683"/>
      <c r="G32" s="684"/>
      <c r="H32" s="685" t="s">
        <v>80</v>
      </c>
      <c r="I32" s="701" t="s">
        <v>27</v>
      </c>
      <c r="J32" s="702" t="s">
        <v>506</v>
      </c>
      <c r="K32" s="703"/>
      <c r="L32" s="705" t="s">
        <v>27</v>
      </c>
      <c r="M32" s="702" t="s">
        <v>516</v>
      </c>
      <c r="N32" s="714"/>
      <c r="O32" s="714"/>
      <c r="P32" s="714"/>
      <c r="Q32" s="714"/>
      <c r="R32" s="714"/>
      <c r="S32" s="714"/>
      <c r="T32" s="714"/>
      <c r="U32" s="714"/>
      <c r="V32" s="714"/>
      <c r="W32" s="714"/>
      <c r="X32" s="717"/>
      <c r="Y32" s="700"/>
      <c r="Z32" s="694"/>
      <c r="AA32" s="694"/>
      <c r="AB32" s="695"/>
      <c r="AC32" s="700"/>
      <c r="AD32" s="694"/>
      <c r="AE32" s="694"/>
      <c r="AF32" s="695"/>
    </row>
    <row r="33" s="637" customFormat="true" ht="18.75" hidden="false" customHeight="true" outlineLevel="0" collapsed="false">
      <c r="A33" s="680"/>
      <c r="B33" s="681"/>
      <c r="C33" s="682"/>
      <c r="D33" s="692" t="s">
        <v>27</v>
      </c>
      <c r="E33" s="684" t="s">
        <v>536</v>
      </c>
      <c r="F33" s="683"/>
      <c r="G33" s="684"/>
      <c r="H33" s="685" t="s">
        <v>350</v>
      </c>
      <c r="I33" s="701" t="s">
        <v>27</v>
      </c>
      <c r="J33" s="702" t="s">
        <v>506</v>
      </c>
      <c r="K33" s="703"/>
      <c r="L33" s="705" t="s">
        <v>27</v>
      </c>
      <c r="M33" s="702" t="s">
        <v>516</v>
      </c>
      <c r="N33" s="714"/>
      <c r="O33" s="714"/>
      <c r="P33" s="714"/>
      <c r="Q33" s="714"/>
      <c r="R33" s="714"/>
      <c r="S33" s="714"/>
      <c r="T33" s="714"/>
      <c r="U33" s="714"/>
      <c r="V33" s="714"/>
      <c r="W33" s="714"/>
      <c r="X33" s="717"/>
      <c r="Y33" s="700"/>
      <c r="Z33" s="694"/>
      <c r="AA33" s="694"/>
      <c r="AB33" s="695"/>
      <c r="AC33" s="700"/>
      <c r="AD33" s="694"/>
      <c r="AE33" s="694"/>
      <c r="AF33" s="695"/>
    </row>
    <row r="34" s="637" customFormat="true" ht="18.75" hidden="false" customHeight="true" outlineLevel="0" collapsed="false">
      <c r="A34" s="680"/>
      <c r="B34" s="681"/>
      <c r="C34" s="682"/>
      <c r="D34" s="683"/>
      <c r="E34" s="684" t="s">
        <v>537</v>
      </c>
      <c r="F34" s="683"/>
      <c r="G34" s="684"/>
      <c r="H34" s="685" t="s">
        <v>353</v>
      </c>
      <c r="I34" s="701" t="s">
        <v>27</v>
      </c>
      <c r="J34" s="702" t="s">
        <v>506</v>
      </c>
      <c r="K34" s="703"/>
      <c r="L34" s="705" t="s">
        <v>27</v>
      </c>
      <c r="M34" s="702" t="s">
        <v>516</v>
      </c>
      <c r="N34" s="714"/>
      <c r="O34" s="714"/>
      <c r="P34" s="714"/>
      <c r="Q34" s="714"/>
      <c r="R34" s="714"/>
      <c r="S34" s="714"/>
      <c r="T34" s="714"/>
      <c r="U34" s="714"/>
      <c r="V34" s="714"/>
      <c r="W34" s="714"/>
      <c r="X34" s="717"/>
      <c r="Y34" s="700"/>
      <c r="Z34" s="694"/>
      <c r="AA34" s="694"/>
      <c r="AB34" s="695"/>
      <c r="AC34" s="700"/>
      <c r="AD34" s="694"/>
      <c r="AE34" s="694"/>
      <c r="AF34" s="695"/>
    </row>
    <row r="35" s="637" customFormat="true" ht="18.75" hidden="false" customHeight="true" outlineLevel="0" collapsed="false">
      <c r="A35" s="680"/>
      <c r="B35" s="681"/>
      <c r="C35" s="682"/>
      <c r="D35" s="683"/>
      <c r="E35" s="684"/>
      <c r="F35" s="683"/>
      <c r="G35" s="684"/>
      <c r="H35" s="685" t="s">
        <v>356</v>
      </c>
      <c r="I35" s="686" t="s">
        <v>27</v>
      </c>
      <c r="J35" s="702" t="s">
        <v>506</v>
      </c>
      <c r="K35" s="702"/>
      <c r="L35" s="705" t="s">
        <v>27</v>
      </c>
      <c r="M35" s="702" t="s">
        <v>538</v>
      </c>
      <c r="N35" s="702"/>
      <c r="O35" s="689" t="s">
        <v>27</v>
      </c>
      <c r="P35" s="702" t="s">
        <v>539</v>
      </c>
      <c r="Q35" s="714"/>
      <c r="R35" s="714"/>
      <c r="S35" s="714"/>
      <c r="T35" s="714"/>
      <c r="U35" s="714"/>
      <c r="V35" s="714"/>
      <c r="W35" s="714"/>
      <c r="X35" s="717"/>
      <c r="Y35" s="700"/>
      <c r="Z35" s="694"/>
      <c r="AA35" s="694"/>
      <c r="AB35" s="695"/>
      <c r="AC35" s="700"/>
      <c r="AD35" s="694"/>
      <c r="AE35" s="694"/>
      <c r="AF35" s="695"/>
    </row>
    <row r="36" s="637" customFormat="true" ht="18.75" hidden="false" customHeight="true" outlineLevel="0" collapsed="false">
      <c r="A36" s="680"/>
      <c r="B36" s="681"/>
      <c r="C36" s="682"/>
      <c r="D36" s="683"/>
      <c r="E36" s="684"/>
      <c r="F36" s="683"/>
      <c r="G36" s="684"/>
      <c r="H36" s="710" t="s">
        <v>82</v>
      </c>
      <c r="I36" s="701" t="s">
        <v>27</v>
      </c>
      <c r="J36" s="702" t="s">
        <v>506</v>
      </c>
      <c r="K36" s="703"/>
      <c r="L36" s="705" t="s">
        <v>27</v>
      </c>
      <c r="M36" s="702" t="s">
        <v>516</v>
      </c>
      <c r="N36" s="714"/>
      <c r="O36" s="714"/>
      <c r="P36" s="714"/>
      <c r="Q36" s="714"/>
      <c r="R36" s="714"/>
      <c r="S36" s="714"/>
      <c r="T36" s="714"/>
      <c r="U36" s="714"/>
      <c r="V36" s="714"/>
      <c r="W36" s="714"/>
      <c r="X36" s="717"/>
      <c r="Y36" s="700"/>
      <c r="Z36" s="694"/>
      <c r="AA36" s="694"/>
      <c r="AB36" s="695"/>
      <c r="AC36" s="700"/>
      <c r="AD36" s="694"/>
      <c r="AE36" s="694"/>
      <c r="AF36" s="695"/>
    </row>
    <row r="37" s="637" customFormat="true" ht="18.75" hidden="false" customHeight="true" outlineLevel="0" collapsed="false">
      <c r="A37" s="680"/>
      <c r="B37" s="681"/>
      <c r="C37" s="682"/>
      <c r="D37" s="683"/>
      <c r="E37" s="684"/>
      <c r="F37" s="683"/>
      <c r="G37" s="684"/>
      <c r="H37" s="685" t="s">
        <v>85</v>
      </c>
      <c r="I37" s="701" t="s">
        <v>27</v>
      </c>
      <c r="J37" s="702" t="s">
        <v>506</v>
      </c>
      <c r="K37" s="703"/>
      <c r="L37" s="705" t="s">
        <v>27</v>
      </c>
      <c r="M37" s="702" t="s">
        <v>516</v>
      </c>
      <c r="N37" s="714"/>
      <c r="O37" s="714"/>
      <c r="P37" s="714"/>
      <c r="Q37" s="714"/>
      <c r="R37" s="714"/>
      <c r="S37" s="714"/>
      <c r="T37" s="714"/>
      <c r="U37" s="714"/>
      <c r="V37" s="714"/>
      <c r="W37" s="714"/>
      <c r="X37" s="717"/>
      <c r="Y37" s="700"/>
      <c r="Z37" s="694"/>
      <c r="AA37" s="694"/>
      <c r="AB37" s="695"/>
      <c r="AC37" s="700"/>
      <c r="AD37" s="694"/>
      <c r="AE37" s="694"/>
      <c r="AF37" s="695"/>
    </row>
    <row r="38" s="637" customFormat="true" ht="18.75" hidden="false" customHeight="true" outlineLevel="0" collapsed="false">
      <c r="A38" s="680"/>
      <c r="B38" s="681"/>
      <c r="C38" s="682"/>
      <c r="D38" s="683"/>
      <c r="E38" s="684"/>
      <c r="F38" s="683"/>
      <c r="G38" s="684"/>
      <c r="H38" s="685" t="s">
        <v>361</v>
      </c>
      <c r="I38" s="701" t="s">
        <v>27</v>
      </c>
      <c r="J38" s="702" t="s">
        <v>506</v>
      </c>
      <c r="K38" s="703"/>
      <c r="L38" s="705" t="s">
        <v>27</v>
      </c>
      <c r="M38" s="702" t="s">
        <v>516</v>
      </c>
      <c r="N38" s="714"/>
      <c r="O38" s="714"/>
      <c r="P38" s="714"/>
      <c r="Q38" s="714"/>
      <c r="R38" s="714"/>
      <c r="S38" s="714"/>
      <c r="T38" s="714"/>
      <c r="U38" s="714"/>
      <c r="V38" s="714"/>
      <c r="W38" s="714"/>
      <c r="X38" s="717"/>
      <c r="Y38" s="700"/>
      <c r="Z38" s="694"/>
      <c r="AA38" s="694"/>
      <c r="AB38" s="695"/>
      <c r="AC38" s="700"/>
      <c r="AD38" s="694"/>
      <c r="AE38" s="694"/>
      <c r="AF38" s="695"/>
    </row>
    <row r="39" s="637" customFormat="true" ht="18.75" hidden="false" customHeight="true" outlineLevel="0" collapsed="false">
      <c r="A39" s="680"/>
      <c r="B39" s="681"/>
      <c r="C39" s="682"/>
      <c r="D39" s="683"/>
      <c r="E39" s="684"/>
      <c r="F39" s="683"/>
      <c r="G39" s="684"/>
      <c r="H39" s="685" t="s">
        <v>364</v>
      </c>
      <c r="I39" s="686" t="s">
        <v>27</v>
      </c>
      <c r="J39" s="702" t="s">
        <v>506</v>
      </c>
      <c r="K39" s="702"/>
      <c r="L39" s="705" t="s">
        <v>27</v>
      </c>
      <c r="M39" s="702" t="s">
        <v>538</v>
      </c>
      <c r="N39" s="702"/>
      <c r="O39" s="689" t="s">
        <v>27</v>
      </c>
      <c r="P39" s="702" t="s">
        <v>539</v>
      </c>
      <c r="Q39" s="714"/>
      <c r="R39" s="714"/>
      <c r="S39" s="714"/>
      <c r="T39" s="714"/>
      <c r="U39" s="714"/>
      <c r="V39" s="714"/>
      <c r="W39" s="714"/>
      <c r="X39" s="717"/>
      <c r="Y39" s="700"/>
      <c r="Z39" s="694"/>
      <c r="AA39" s="694"/>
      <c r="AB39" s="695"/>
      <c r="AC39" s="700"/>
      <c r="AD39" s="694"/>
      <c r="AE39" s="694"/>
      <c r="AF39" s="695"/>
    </row>
    <row r="40" s="637" customFormat="true" ht="18.75" hidden="false" customHeight="true" outlineLevel="0" collapsed="false">
      <c r="A40" s="680"/>
      <c r="B40" s="681"/>
      <c r="C40" s="682"/>
      <c r="D40" s="683"/>
      <c r="E40" s="684"/>
      <c r="F40" s="683"/>
      <c r="G40" s="684"/>
      <c r="H40" s="685" t="s">
        <v>367</v>
      </c>
      <c r="I40" s="701" t="s">
        <v>27</v>
      </c>
      <c r="J40" s="702" t="s">
        <v>511</v>
      </c>
      <c r="K40" s="703"/>
      <c r="L40" s="704"/>
      <c r="M40" s="705" t="s">
        <v>27</v>
      </c>
      <c r="N40" s="702" t="s">
        <v>512</v>
      </c>
      <c r="O40" s="706"/>
      <c r="P40" s="706"/>
      <c r="Q40" s="706"/>
      <c r="R40" s="706"/>
      <c r="S40" s="706"/>
      <c r="T40" s="706"/>
      <c r="U40" s="706"/>
      <c r="V40" s="706"/>
      <c r="W40" s="706"/>
      <c r="X40" s="707"/>
      <c r="Y40" s="700"/>
      <c r="Z40" s="694"/>
      <c r="AA40" s="694"/>
      <c r="AB40" s="695"/>
      <c r="AC40" s="700"/>
      <c r="AD40" s="694"/>
      <c r="AE40" s="694"/>
      <c r="AF40" s="695"/>
    </row>
    <row r="41" s="637" customFormat="true" ht="18.75" hidden="false" customHeight="true" outlineLevel="0" collapsed="false">
      <c r="A41" s="680"/>
      <c r="B41" s="681"/>
      <c r="C41" s="682"/>
      <c r="D41" s="683"/>
      <c r="E41" s="684"/>
      <c r="F41" s="683"/>
      <c r="G41" s="684"/>
      <c r="H41" s="685" t="s">
        <v>380</v>
      </c>
      <c r="I41" s="701" t="s">
        <v>27</v>
      </c>
      <c r="J41" s="702" t="s">
        <v>506</v>
      </c>
      <c r="K41" s="703"/>
      <c r="L41" s="705" t="s">
        <v>27</v>
      </c>
      <c r="M41" s="702" t="s">
        <v>516</v>
      </c>
      <c r="N41" s="714"/>
      <c r="O41" s="714"/>
      <c r="P41" s="714"/>
      <c r="Q41" s="714"/>
      <c r="R41" s="714"/>
      <c r="S41" s="714"/>
      <c r="T41" s="714"/>
      <c r="U41" s="714"/>
      <c r="V41" s="714"/>
      <c r="W41" s="714"/>
      <c r="X41" s="717"/>
      <c r="Y41" s="700"/>
      <c r="Z41" s="694"/>
      <c r="AA41" s="694"/>
      <c r="AB41" s="695"/>
      <c r="AC41" s="700"/>
      <c r="AD41" s="694"/>
      <c r="AE41" s="694"/>
      <c r="AF41" s="695"/>
    </row>
    <row r="42" s="637" customFormat="true" ht="18.75" hidden="false" customHeight="true" outlineLevel="0" collapsed="false">
      <c r="A42" s="680"/>
      <c r="B42" s="681"/>
      <c r="C42" s="682"/>
      <c r="D42" s="683"/>
      <c r="E42" s="684"/>
      <c r="F42" s="683"/>
      <c r="G42" s="684"/>
      <c r="H42" s="685" t="s">
        <v>105</v>
      </c>
      <c r="I42" s="686" t="s">
        <v>27</v>
      </c>
      <c r="J42" s="702" t="s">
        <v>506</v>
      </c>
      <c r="K42" s="702"/>
      <c r="L42" s="705" t="s">
        <v>27</v>
      </c>
      <c r="M42" s="702" t="s">
        <v>538</v>
      </c>
      <c r="N42" s="702"/>
      <c r="O42" s="689" t="s">
        <v>27</v>
      </c>
      <c r="P42" s="702" t="s">
        <v>539</v>
      </c>
      <c r="Q42" s="714"/>
      <c r="R42" s="714"/>
      <c r="S42" s="714"/>
      <c r="T42" s="714"/>
      <c r="U42" s="714"/>
      <c r="V42" s="714"/>
      <c r="W42" s="714"/>
      <c r="X42" s="717"/>
      <c r="Y42" s="700"/>
      <c r="Z42" s="694"/>
      <c r="AA42" s="694"/>
      <c r="AB42" s="695"/>
      <c r="AC42" s="700"/>
      <c r="AD42" s="694"/>
      <c r="AE42" s="694"/>
      <c r="AF42" s="695"/>
    </row>
    <row r="43" s="637" customFormat="true" ht="18.75" hidden="false" customHeight="true" outlineLevel="0" collapsed="false">
      <c r="A43" s="680"/>
      <c r="B43" s="681"/>
      <c r="C43" s="682"/>
      <c r="D43" s="683"/>
      <c r="E43" s="684"/>
      <c r="F43" s="683"/>
      <c r="G43" s="684"/>
      <c r="H43" s="710" t="s">
        <v>114</v>
      </c>
      <c r="I43" s="701" t="s">
        <v>27</v>
      </c>
      <c r="J43" s="702" t="s">
        <v>506</v>
      </c>
      <c r="K43" s="702"/>
      <c r="L43" s="705" t="s">
        <v>27</v>
      </c>
      <c r="M43" s="702" t="s">
        <v>538</v>
      </c>
      <c r="N43" s="702"/>
      <c r="O43" s="705" t="s">
        <v>27</v>
      </c>
      <c r="P43" s="702" t="s">
        <v>539</v>
      </c>
      <c r="Q43" s="703"/>
      <c r="R43" s="703"/>
      <c r="S43" s="703"/>
      <c r="T43" s="703"/>
      <c r="U43" s="703"/>
      <c r="V43" s="703"/>
      <c r="W43" s="703"/>
      <c r="X43" s="709"/>
      <c r="Y43" s="700"/>
      <c r="Z43" s="694"/>
      <c r="AA43" s="694"/>
      <c r="AB43" s="695"/>
      <c r="AC43" s="700"/>
      <c r="AD43" s="694"/>
      <c r="AE43" s="694"/>
      <c r="AF43" s="695"/>
    </row>
    <row r="44" s="637" customFormat="true" ht="18.75" hidden="false" customHeight="true" outlineLevel="0" collapsed="false">
      <c r="A44" s="680"/>
      <c r="B44" s="681"/>
      <c r="C44" s="682"/>
      <c r="D44" s="683"/>
      <c r="E44" s="684"/>
      <c r="F44" s="683"/>
      <c r="G44" s="684"/>
      <c r="H44" s="710" t="s">
        <v>197</v>
      </c>
      <c r="I44" s="701" t="s">
        <v>27</v>
      </c>
      <c r="J44" s="702" t="s">
        <v>506</v>
      </c>
      <c r="K44" s="703"/>
      <c r="L44" s="705" t="s">
        <v>27</v>
      </c>
      <c r="M44" s="702" t="s">
        <v>516</v>
      </c>
      <c r="N44" s="714"/>
      <c r="O44" s="714"/>
      <c r="P44" s="714"/>
      <c r="Q44" s="714"/>
      <c r="R44" s="714"/>
      <c r="S44" s="714"/>
      <c r="T44" s="714"/>
      <c r="U44" s="714"/>
      <c r="V44" s="714"/>
      <c r="W44" s="714"/>
      <c r="X44" s="717"/>
      <c r="Y44" s="700"/>
      <c r="Z44" s="694"/>
      <c r="AA44" s="694"/>
      <c r="AB44" s="695"/>
      <c r="AC44" s="700"/>
      <c r="AD44" s="694"/>
      <c r="AE44" s="694"/>
      <c r="AF44" s="695"/>
    </row>
    <row r="45" s="637" customFormat="true" ht="18.75" hidden="false" customHeight="true" outlineLevel="0" collapsed="false">
      <c r="A45" s="680"/>
      <c r="B45" s="681"/>
      <c r="C45" s="682"/>
      <c r="D45" s="683"/>
      <c r="E45" s="684"/>
      <c r="F45" s="683"/>
      <c r="G45" s="684"/>
      <c r="H45" s="718" t="s">
        <v>126</v>
      </c>
      <c r="I45" s="701" t="s">
        <v>27</v>
      </c>
      <c r="J45" s="702" t="s">
        <v>506</v>
      </c>
      <c r="K45" s="703"/>
      <c r="L45" s="705" t="s">
        <v>27</v>
      </c>
      <c r="M45" s="702" t="s">
        <v>516</v>
      </c>
      <c r="N45" s="714"/>
      <c r="O45" s="714"/>
      <c r="P45" s="714"/>
      <c r="Q45" s="714"/>
      <c r="R45" s="714"/>
      <c r="S45" s="714"/>
      <c r="T45" s="714"/>
      <c r="U45" s="714"/>
      <c r="V45" s="714"/>
      <c r="W45" s="714"/>
      <c r="X45" s="717"/>
      <c r="Y45" s="700"/>
      <c r="Z45" s="694"/>
      <c r="AA45" s="694"/>
      <c r="AB45" s="695"/>
      <c r="AC45" s="700"/>
      <c r="AD45" s="694"/>
      <c r="AE45" s="694"/>
      <c r="AF45" s="695"/>
    </row>
    <row r="46" s="637" customFormat="true" ht="18.75" hidden="false" customHeight="true" outlineLevel="0" collapsed="false">
      <c r="A46" s="680"/>
      <c r="B46" s="681"/>
      <c r="C46" s="682"/>
      <c r="D46" s="683"/>
      <c r="E46" s="684"/>
      <c r="F46" s="683"/>
      <c r="G46" s="684"/>
      <c r="H46" s="710" t="s">
        <v>128</v>
      </c>
      <c r="I46" s="701" t="s">
        <v>27</v>
      </c>
      <c r="J46" s="702" t="s">
        <v>506</v>
      </c>
      <c r="K46" s="703"/>
      <c r="L46" s="705" t="s">
        <v>27</v>
      </c>
      <c r="M46" s="702" t="s">
        <v>516</v>
      </c>
      <c r="N46" s="714"/>
      <c r="O46" s="714"/>
      <c r="P46" s="714"/>
      <c r="Q46" s="714"/>
      <c r="R46" s="714"/>
      <c r="S46" s="714"/>
      <c r="T46" s="714"/>
      <c r="U46" s="714"/>
      <c r="V46" s="714"/>
      <c r="W46" s="714"/>
      <c r="X46" s="717"/>
      <c r="Y46" s="700"/>
      <c r="Z46" s="694"/>
      <c r="AA46" s="694"/>
      <c r="AB46" s="695"/>
      <c r="AC46" s="700"/>
      <c r="AD46" s="694"/>
      <c r="AE46" s="694"/>
      <c r="AF46" s="695"/>
    </row>
    <row r="47" s="637" customFormat="true" ht="18.75" hidden="false" customHeight="true" outlineLevel="0" collapsed="false">
      <c r="A47" s="680"/>
      <c r="B47" s="681"/>
      <c r="C47" s="682"/>
      <c r="D47" s="683"/>
      <c r="E47" s="684"/>
      <c r="F47" s="683"/>
      <c r="G47" s="684"/>
      <c r="H47" s="710" t="s">
        <v>130</v>
      </c>
      <c r="I47" s="701" t="s">
        <v>27</v>
      </c>
      <c r="J47" s="702" t="s">
        <v>506</v>
      </c>
      <c r="K47" s="703"/>
      <c r="L47" s="705" t="s">
        <v>27</v>
      </c>
      <c r="M47" s="702" t="s">
        <v>516</v>
      </c>
      <c r="N47" s="714"/>
      <c r="O47" s="714"/>
      <c r="P47" s="714"/>
      <c r="Q47" s="714"/>
      <c r="R47" s="714"/>
      <c r="S47" s="714"/>
      <c r="T47" s="714"/>
      <c r="U47" s="714"/>
      <c r="V47" s="714"/>
      <c r="W47" s="714"/>
      <c r="X47" s="717"/>
      <c r="Y47" s="700"/>
      <c r="Z47" s="694"/>
      <c r="AA47" s="694"/>
      <c r="AB47" s="695"/>
      <c r="AC47" s="700"/>
      <c r="AD47" s="694"/>
      <c r="AE47" s="694"/>
      <c r="AF47" s="695"/>
    </row>
    <row r="48" s="637" customFormat="true" ht="18.75" hidden="false" customHeight="true" outlineLevel="0" collapsed="false">
      <c r="A48" s="680"/>
      <c r="B48" s="681"/>
      <c r="C48" s="682"/>
      <c r="D48" s="683"/>
      <c r="E48" s="684"/>
      <c r="F48" s="683"/>
      <c r="G48" s="684"/>
      <c r="H48" s="710" t="s">
        <v>131</v>
      </c>
      <c r="I48" s="701" t="s">
        <v>27</v>
      </c>
      <c r="J48" s="702" t="s">
        <v>506</v>
      </c>
      <c r="K48" s="703"/>
      <c r="L48" s="705" t="s">
        <v>27</v>
      </c>
      <c r="M48" s="702" t="s">
        <v>516</v>
      </c>
      <c r="N48" s="714"/>
      <c r="O48" s="714"/>
      <c r="P48" s="714"/>
      <c r="Q48" s="714"/>
      <c r="R48" s="714"/>
      <c r="S48" s="714"/>
      <c r="T48" s="714"/>
      <c r="U48" s="714"/>
      <c r="V48" s="714"/>
      <c r="W48" s="714"/>
      <c r="X48" s="717"/>
      <c r="Y48" s="700"/>
      <c r="Z48" s="694"/>
      <c r="AA48" s="694"/>
      <c r="AB48" s="695"/>
      <c r="AC48" s="700"/>
      <c r="AD48" s="694"/>
      <c r="AE48" s="694"/>
      <c r="AF48" s="695"/>
    </row>
    <row r="49" s="637" customFormat="true" ht="18.75" hidden="false" customHeight="true" outlineLevel="0" collapsed="false">
      <c r="A49" s="680"/>
      <c r="B49" s="681"/>
      <c r="C49" s="682"/>
      <c r="D49" s="683"/>
      <c r="E49" s="684"/>
      <c r="F49" s="683"/>
      <c r="G49" s="684"/>
      <c r="H49" s="710" t="s">
        <v>540</v>
      </c>
      <c r="I49" s="701" t="s">
        <v>27</v>
      </c>
      <c r="J49" s="702" t="s">
        <v>506</v>
      </c>
      <c r="K49" s="702"/>
      <c r="L49" s="705" t="s">
        <v>27</v>
      </c>
      <c r="M49" s="697" t="s">
        <v>516</v>
      </c>
      <c r="N49" s="702"/>
      <c r="O49" s="702"/>
      <c r="P49" s="702"/>
      <c r="Q49" s="703"/>
      <c r="R49" s="703"/>
      <c r="S49" s="703"/>
      <c r="T49" s="703"/>
      <c r="U49" s="703"/>
      <c r="V49" s="703"/>
      <c r="W49" s="703"/>
      <c r="X49" s="709"/>
      <c r="Y49" s="700"/>
      <c r="Z49" s="694"/>
      <c r="AA49" s="694"/>
      <c r="AB49" s="695"/>
      <c r="AC49" s="700"/>
      <c r="AD49" s="694"/>
      <c r="AE49" s="694"/>
      <c r="AF49" s="695"/>
    </row>
    <row r="50" s="637" customFormat="true" ht="18.75" hidden="false" customHeight="true" outlineLevel="0" collapsed="false">
      <c r="A50" s="680"/>
      <c r="B50" s="681"/>
      <c r="C50" s="682"/>
      <c r="D50" s="683"/>
      <c r="E50" s="684"/>
      <c r="F50" s="683"/>
      <c r="G50" s="684"/>
      <c r="H50" s="710" t="s">
        <v>541</v>
      </c>
      <c r="I50" s="701" t="s">
        <v>27</v>
      </c>
      <c r="J50" s="702" t="s">
        <v>506</v>
      </c>
      <c r="K50" s="702"/>
      <c r="L50" s="705" t="s">
        <v>27</v>
      </c>
      <c r="M50" s="697" t="s">
        <v>516</v>
      </c>
      <c r="N50" s="702"/>
      <c r="O50" s="702"/>
      <c r="P50" s="702"/>
      <c r="Q50" s="703"/>
      <c r="R50" s="703"/>
      <c r="S50" s="703"/>
      <c r="T50" s="703"/>
      <c r="U50" s="703"/>
      <c r="V50" s="703"/>
      <c r="W50" s="703"/>
      <c r="X50" s="709"/>
      <c r="Y50" s="700"/>
      <c r="Z50" s="694"/>
      <c r="AA50" s="694"/>
      <c r="AB50" s="695"/>
      <c r="AC50" s="700"/>
      <c r="AD50" s="694"/>
      <c r="AE50" s="694"/>
      <c r="AF50" s="695"/>
    </row>
    <row r="51" s="637" customFormat="true" ht="18.75" hidden="false" customHeight="true" outlineLevel="0" collapsed="false">
      <c r="A51" s="680"/>
      <c r="B51" s="681"/>
      <c r="C51" s="682"/>
      <c r="D51" s="683"/>
      <c r="E51" s="684"/>
      <c r="F51" s="683"/>
      <c r="G51" s="684"/>
      <c r="H51" s="719" t="s">
        <v>140</v>
      </c>
      <c r="I51" s="701" t="s">
        <v>27</v>
      </c>
      <c r="J51" s="702" t="s">
        <v>506</v>
      </c>
      <c r="K51" s="702"/>
      <c r="L51" s="705" t="s">
        <v>27</v>
      </c>
      <c r="M51" s="702" t="s">
        <v>538</v>
      </c>
      <c r="N51" s="702"/>
      <c r="O51" s="705" t="s">
        <v>27</v>
      </c>
      <c r="P51" s="702" t="s">
        <v>539</v>
      </c>
      <c r="Q51" s="706"/>
      <c r="R51" s="706"/>
      <c r="S51" s="706"/>
      <c r="T51" s="706"/>
      <c r="U51" s="720"/>
      <c r="V51" s="720"/>
      <c r="W51" s="720"/>
      <c r="X51" s="721"/>
      <c r="Y51" s="700"/>
      <c r="Z51" s="694"/>
      <c r="AA51" s="694"/>
      <c r="AB51" s="695"/>
      <c r="AC51" s="700"/>
      <c r="AD51" s="694"/>
      <c r="AE51" s="694"/>
      <c r="AF51" s="695"/>
    </row>
    <row r="52" s="637" customFormat="true" ht="18.75" hidden="false" customHeight="true" outlineLevel="0" collapsed="false">
      <c r="A52" s="680"/>
      <c r="B52" s="681"/>
      <c r="C52" s="682"/>
      <c r="D52" s="683"/>
      <c r="E52" s="684"/>
      <c r="F52" s="683"/>
      <c r="G52" s="684"/>
      <c r="H52" s="685" t="s">
        <v>148</v>
      </c>
      <c r="I52" s="701" t="s">
        <v>27</v>
      </c>
      <c r="J52" s="702" t="s">
        <v>506</v>
      </c>
      <c r="K52" s="702"/>
      <c r="L52" s="705" t="s">
        <v>27</v>
      </c>
      <c r="M52" s="702" t="s">
        <v>542</v>
      </c>
      <c r="N52" s="702"/>
      <c r="O52" s="705" t="s">
        <v>27</v>
      </c>
      <c r="P52" s="702" t="s">
        <v>543</v>
      </c>
      <c r="Q52" s="714"/>
      <c r="R52" s="705" t="s">
        <v>27</v>
      </c>
      <c r="S52" s="702" t="s">
        <v>544</v>
      </c>
      <c r="T52" s="714"/>
      <c r="U52" s="714"/>
      <c r="V52" s="714"/>
      <c r="W52" s="714"/>
      <c r="X52" s="717"/>
      <c r="Y52" s="700"/>
      <c r="Z52" s="694"/>
      <c r="AA52" s="694"/>
      <c r="AB52" s="695"/>
      <c r="AC52" s="700"/>
      <c r="AD52" s="694"/>
      <c r="AE52" s="694"/>
      <c r="AF52" s="695"/>
    </row>
    <row r="53" s="637" customFormat="true" ht="18.75" hidden="false" customHeight="true" outlineLevel="0" collapsed="false">
      <c r="A53" s="680"/>
      <c r="B53" s="681"/>
      <c r="C53" s="682"/>
      <c r="D53" s="683"/>
      <c r="E53" s="684"/>
      <c r="F53" s="683"/>
      <c r="G53" s="684"/>
      <c r="H53" s="722" t="s">
        <v>382</v>
      </c>
      <c r="I53" s="723" t="s">
        <v>27</v>
      </c>
      <c r="J53" s="724" t="s">
        <v>506</v>
      </c>
      <c r="K53" s="724"/>
      <c r="L53" s="725" t="s">
        <v>27</v>
      </c>
      <c r="M53" s="724" t="s">
        <v>563</v>
      </c>
      <c r="N53" s="726"/>
      <c r="O53" s="756" t="s">
        <v>27</v>
      </c>
      <c r="P53" s="757" t="s">
        <v>564</v>
      </c>
      <c r="Q53" s="724"/>
      <c r="R53" s="725"/>
      <c r="S53" s="758"/>
      <c r="T53" s="758"/>
      <c r="U53" s="725"/>
      <c r="V53" s="724"/>
      <c r="W53" s="729"/>
      <c r="X53" s="730"/>
      <c r="Y53" s="700"/>
      <c r="Z53" s="759"/>
      <c r="AA53" s="759"/>
      <c r="AB53" s="695"/>
      <c r="AC53" s="700"/>
      <c r="AD53" s="759"/>
      <c r="AE53" s="759"/>
      <c r="AF53" s="695"/>
    </row>
    <row r="54" customFormat="false" ht="13.8" hidden="false" customHeight="false" outlineLevel="0" collapsed="false">
      <c r="A54" s="760"/>
      <c r="B54" s="761"/>
      <c r="C54" s="762"/>
      <c r="D54" s="763"/>
      <c r="E54" s="761"/>
      <c r="F54" s="763"/>
      <c r="G54" s="763"/>
      <c r="H54" s="722"/>
      <c r="I54" s="764" t="s">
        <v>27</v>
      </c>
      <c r="J54" s="765" t="s">
        <v>565</v>
      </c>
      <c r="K54" s="746"/>
      <c r="L54" s="766" t="s">
        <v>27</v>
      </c>
      <c r="M54" s="767" t="s">
        <v>566</v>
      </c>
      <c r="N54" s="745"/>
      <c r="O54" s="768" t="s">
        <v>27</v>
      </c>
      <c r="P54" s="765" t="s">
        <v>547</v>
      </c>
      <c r="Q54" s="769"/>
      <c r="R54" s="768" t="s">
        <v>27</v>
      </c>
      <c r="S54" s="765" t="s">
        <v>548</v>
      </c>
      <c r="T54" s="770"/>
      <c r="U54" s="748"/>
      <c r="V54" s="745"/>
      <c r="W54" s="751"/>
      <c r="X54" s="752"/>
      <c r="Y54" s="763"/>
      <c r="Z54" s="763"/>
      <c r="AA54" s="763"/>
      <c r="AB54" s="763"/>
      <c r="AC54" s="760"/>
      <c r="AD54" s="763"/>
      <c r="AE54" s="763"/>
      <c r="AF54" s="761"/>
    </row>
  </sheetData>
  <mergeCells count="29">
    <mergeCell ref="A3:AF3"/>
    <mergeCell ref="S5:V5"/>
    <mergeCell ref="A7:C7"/>
    <mergeCell ref="D7:E7"/>
    <mergeCell ref="F7:G7"/>
    <mergeCell ref="H7:X7"/>
    <mergeCell ref="Y7:AB7"/>
    <mergeCell ref="AC7:AF7"/>
    <mergeCell ref="A8:C9"/>
    <mergeCell ref="H8:H9"/>
    <mergeCell ref="Y8:AB9"/>
    <mergeCell ref="AC8:AF9"/>
    <mergeCell ref="H11:H12"/>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M26:N27"/>
    <mergeCell ref="H53:H54"/>
  </mergeCells>
  <dataValidations count="1">
    <dataValidation allowBlank="true" errorStyle="stop" operator="between" showDropDown="false" showErrorMessage="true" showInputMessage="true" sqref="I8:I52 M8:M11 Q8:Q9 U8:U9 Y10:Y11 AC10:AC11 Q11 M13:M17 O16:O17 L18:L27 Q25 M28 D29:D30 L29:L39 O29:O30 F30:F31 R30 U30 X30 A31 D32:D33 O35 O39 M40 L41:L54 O42:O43 O51:O54 R52:R54 U53:U54" type="list">
      <formula1>"□,■"</formula1>
      <formula2>0</formula2>
    </dataValidation>
  </dataValidations>
  <printOptions headings="false" gridLines="false" gridLinesSet="true" horizontalCentered="true" verticalCentered="true"/>
  <pageMargins left="0.708333333333333" right="0.708333333333333" top="0.747916666666667" bottom="0.55138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S43"/>
  <sheetViews>
    <sheetView showFormulas="false" showGridLines="true" showRowColHeaders="true" showZeros="true" rightToLeft="false" tabSelected="false" showOutlineSymbols="true" defaultGridColor="true" view="pageBreakPreview" topLeftCell="C10" colorId="64" zoomScale="100" zoomScaleNormal="100" zoomScalePageLayoutView="100" workbookViewId="0">
      <selection pane="topLeft" activeCell="C14" activeCellId="0" sqref="C14"/>
    </sheetView>
  </sheetViews>
  <sheetFormatPr defaultColWidth="9.00390625" defaultRowHeight="20.25" customHeight="true" zeroHeight="false" outlineLevelRow="0" outlineLevelCol="0"/>
  <cols>
    <col collapsed="false" customWidth="true" hidden="false" outlineLevel="0" max="1" min="1" style="771" width="2.33"/>
    <col collapsed="false" customWidth="true" hidden="false" outlineLevel="0" max="2" min="2" style="772" width="25"/>
    <col collapsed="false" customWidth="true" hidden="false" outlineLevel="0" max="3" min="3" style="772" width="41.78"/>
    <col collapsed="false" customWidth="true" hidden="false" outlineLevel="0" max="4" min="4" style="772" width="15.22"/>
    <col collapsed="false" customWidth="true" hidden="false" outlineLevel="0" max="5" min="5" style="772" width="44.22"/>
    <col collapsed="false" customWidth="true" hidden="false" outlineLevel="0" max="6" min="6" style="772" width="42"/>
    <col collapsed="false" customWidth="true" hidden="false" outlineLevel="0" max="7" min="7" style="772" width="22.55"/>
    <col collapsed="false" customWidth="true" hidden="false" outlineLevel="0" max="8" min="8" style="772" width="5.33"/>
    <col collapsed="false" customWidth="true" hidden="false" outlineLevel="0" max="9" min="9" style="772" width="15.34"/>
    <col collapsed="false" customWidth="true" hidden="false" outlineLevel="0" max="12" min="10" style="772" width="5.33"/>
    <col collapsed="false" customWidth="true" hidden="false" outlineLevel="0" max="13" min="13" style="772" width="6.56"/>
    <col collapsed="false" customWidth="true" hidden="false" outlineLevel="0" max="17" min="14" style="772" width="5.33"/>
    <col collapsed="false" customWidth="false" hidden="false" outlineLevel="0" max="256" min="18" style="772" width="9"/>
    <col collapsed="false" customWidth="true" hidden="false" outlineLevel="0" max="257" min="257" style="772" width="2.33"/>
    <col collapsed="false" customWidth="true" hidden="false" outlineLevel="0" max="258" min="258" style="772" width="25"/>
    <col collapsed="false" customWidth="true" hidden="false" outlineLevel="0" max="259" min="259" style="772" width="41.78"/>
    <col collapsed="false" customWidth="true" hidden="false" outlineLevel="0" max="260" min="260" style="772" width="15.22"/>
    <col collapsed="false" customWidth="true" hidden="false" outlineLevel="0" max="261" min="261" style="772" width="44.22"/>
    <col collapsed="false" customWidth="true" hidden="false" outlineLevel="0" max="262" min="262" style="772" width="42"/>
    <col collapsed="false" customWidth="true" hidden="false" outlineLevel="0" max="263" min="263" style="772" width="22.55"/>
    <col collapsed="false" customWidth="true" hidden="false" outlineLevel="0" max="264" min="264" style="772" width="5.33"/>
    <col collapsed="false" customWidth="true" hidden="false" outlineLevel="0" max="265" min="265" style="772" width="15.34"/>
    <col collapsed="false" customWidth="true" hidden="false" outlineLevel="0" max="268" min="266" style="772" width="5.33"/>
    <col collapsed="false" customWidth="true" hidden="false" outlineLevel="0" max="269" min="269" style="772" width="6.56"/>
    <col collapsed="false" customWidth="true" hidden="false" outlineLevel="0" max="273" min="270" style="772" width="5.33"/>
    <col collapsed="false" customWidth="false" hidden="false" outlineLevel="0" max="512" min="274" style="772" width="9"/>
    <col collapsed="false" customWidth="true" hidden="false" outlineLevel="0" max="513" min="513" style="772" width="2.33"/>
    <col collapsed="false" customWidth="true" hidden="false" outlineLevel="0" max="514" min="514" style="772" width="25"/>
    <col collapsed="false" customWidth="true" hidden="false" outlineLevel="0" max="515" min="515" style="772" width="41.78"/>
    <col collapsed="false" customWidth="true" hidden="false" outlineLevel="0" max="516" min="516" style="772" width="15.22"/>
    <col collapsed="false" customWidth="true" hidden="false" outlineLevel="0" max="517" min="517" style="772" width="44.22"/>
    <col collapsed="false" customWidth="true" hidden="false" outlineLevel="0" max="518" min="518" style="772" width="42"/>
    <col collapsed="false" customWidth="true" hidden="false" outlineLevel="0" max="519" min="519" style="772" width="22.55"/>
    <col collapsed="false" customWidth="true" hidden="false" outlineLevel="0" max="520" min="520" style="772" width="5.33"/>
    <col collapsed="false" customWidth="true" hidden="false" outlineLevel="0" max="521" min="521" style="772" width="15.34"/>
    <col collapsed="false" customWidth="true" hidden="false" outlineLevel="0" max="524" min="522" style="772" width="5.33"/>
    <col collapsed="false" customWidth="true" hidden="false" outlineLevel="0" max="525" min="525" style="772" width="6.56"/>
    <col collapsed="false" customWidth="true" hidden="false" outlineLevel="0" max="529" min="526" style="772" width="5.33"/>
    <col collapsed="false" customWidth="false" hidden="false" outlineLevel="0" max="768" min="530" style="772" width="9"/>
    <col collapsed="false" customWidth="true" hidden="false" outlineLevel="0" max="769" min="769" style="772" width="2.33"/>
    <col collapsed="false" customWidth="true" hidden="false" outlineLevel="0" max="770" min="770" style="772" width="25"/>
    <col collapsed="false" customWidth="true" hidden="false" outlineLevel="0" max="771" min="771" style="772" width="41.78"/>
    <col collapsed="false" customWidth="true" hidden="false" outlineLevel="0" max="772" min="772" style="772" width="15.22"/>
    <col collapsed="false" customWidth="true" hidden="false" outlineLevel="0" max="773" min="773" style="772" width="44.22"/>
    <col collapsed="false" customWidth="true" hidden="false" outlineLevel="0" max="774" min="774" style="772" width="42"/>
    <col collapsed="false" customWidth="true" hidden="false" outlineLevel="0" max="775" min="775" style="772" width="22.55"/>
    <col collapsed="false" customWidth="true" hidden="false" outlineLevel="0" max="776" min="776" style="772" width="5.33"/>
    <col collapsed="false" customWidth="true" hidden="false" outlineLevel="0" max="777" min="777" style="772" width="15.34"/>
    <col collapsed="false" customWidth="true" hidden="false" outlineLevel="0" max="780" min="778" style="772" width="5.33"/>
    <col collapsed="false" customWidth="true" hidden="false" outlineLevel="0" max="781" min="781" style="772" width="6.56"/>
    <col collapsed="false" customWidth="true" hidden="false" outlineLevel="0" max="785" min="782" style="772" width="5.33"/>
    <col collapsed="false" customWidth="false" hidden="false" outlineLevel="0" max="1024" min="786" style="772" width="9"/>
    <col collapsed="false" customWidth="true" hidden="false" outlineLevel="0" max="1025" min="1025" style="772" width="2.33"/>
    <col collapsed="false" customWidth="true" hidden="false" outlineLevel="0" max="1026" min="1026" style="772" width="25"/>
    <col collapsed="false" customWidth="true" hidden="false" outlineLevel="0" max="1027" min="1027" style="772" width="41.78"/>
    <col collapsed="false" customWidth="true" hidden="false" outlineLevel="0" max="1028" min="1028" style="772" width="15.22"/>
    <col collapsed="false" customWidth="true" hidden="false" outlineLevel="0" max="1029" min="1029" style="772" width="44.22"/>
    <col collapsed="false" customWidth="true" hidden="false" outlineLevel="0" max="1030" min="1030" style="772" width="42"/>
    <col collapsed="false" customWidth="true" hidden="false" outlineLevel="0" max="1031" min="1031" style="772" width="22.55"/>
    <col collapsed="false" customWidth="true" hidden="false" outlineLevel="0" max="1032" min="1032" style="772" width="5.33"/>
    <col collapsed="false" customWidth="true" hidden="false" outlineLevel="0" max="1033" min="1033" style="772" width="15.34"/>
    <col collapsed="false" customWidth="true" hidden="false" outlineLevel="0" max="1036" min="1034" style="772" width="5.33"/>
    <col collapsed="false" customWidth="true" hidden="false" outlineLevel="0" max="1037" min="1037" style="772" width="6.56"/>
    <col collapsed="false" customWidth="true" hidden="false" outlineLevel="0" max="1041" min="1038" style="772" width="5.33"/>
    <col collapsed="false" customWidth="false" hidden="false" outlineLevel="0" max="1280" min="1042" style="772" width="9"/>
    <col collapsed="false" customWidth="true" hidden="false" outlineLevel="0" max="1281" min="1281" style="772" width="2.33"/>
    <col collapsed="false" customWidth="true" hidden="false" outlineLevel="0" max="1282" min="1282" style="772" width="25"/>
    <col collapsed="false" customWidth="true" hidden="false" outlineLevel="0" max="1283" min="1283" style="772" width="41.78"/>
    <col collapsed="false" customWidth="true" hidden="false" outlineLevel="0" max="1284" min="1284" style="772" width="15.22"/>
    <col collapsed="false" customWidth="true" hidden="false" outlineLevel="0" max="1285" min="1285" style="772" width="44.22"/>
    <col collapsed="false" customWidth="true" hidden="false" outlineLevel="0" max="1286" min="1286" style="772" width="42"/>
    <col collapsed="false" customWidth="true" hidden="false" outlineLevel="0" max="1287" min="1287" style="772" width="22.55"/>
    <col collapsed="false" customWidth="true" hidden="false" outlineLevel="0" max="1288" min="1288" style="772" width="5.33"/>
    <col collapsed="false" customWidth="true" hidden="false" outlineLevel="0" max="1289" min="1289" style="772" width="15.34"/>
    <col collapsed="false" customWidth="true" hidden="false" outlineLevel="0" max="1292" min="1290" style="772" width="5.33"/>
    <col collapsed="false" customWidth="true" hidden="false" outlineLevel="0" max="1293" min="1293" style="772" width="6.56"/>
    <col collapsed="false" customWidth="true" hidden="false" outlineLevel="0" max="1297" min="1294" style="772" width="5.33"/>
    <col collapsed="false" customWidth="false" hidden="false" outlineLevel="0" max="1536" min="1298" style="772" width="9"/>
    <col collapsed="false" customWidth="true" hidden="false" outlineLevel="0" max="1537" min="1537" style="772" width="2.33"/>
    <col collapsed="false" customWidth="true" hidden="false" outlineLevel="0" max="1538" min="1538" style="772" width="25"/>
    <col collapsed="false" customWidth="true" hidden="false" outlineLevel="0" max="1539" min="1539" style="772" width="41.78"/>
    <col collapsed="false" customWidth="true" hidden="false" outlineLevel="0" max="1540" min="1540" style="772" width="15.22"/>
    <col collapsed="false" customWidth="true" hidden="false" outlineLevel="0" max="1541" min="1541" style="772" width="44.22"/>
    <col collapsed="false" customWidth="true" hidden="false" outlineLevel="0" max="1542" min="1542" style="772" width="42"/>
    <col collapsed="false" customWidth="true" hidden="false" outlineLevel="0" max="1543" min="1543" style="772" width="22.55"/>
    <col collapsed="false" customWidth="true" hidden="false" outlineLevel="0" max="1544" min="1544" style="772" width="5.33"/>
    <col collapsed="false" customWidth="true" hidden="false" outlineLevel="0" max="1545" min="1545" style="772" width="15.34"/>
    <col collapsed="false" customWidth="true" hidden="false" outlineLevel="0" max="1548" min="1546" style="772" width="5.33"/>
    <col collapsed="false" customWidth="true" hidden="false" outlineLevel="0" max="1549" min="1549" style="772" width="6.56"/>
    <col collapsed="false" customWidth="true" hidden="false" outlineLevel="0" max="1553" min="1550" style="772" width="5.33"/>
    <col collapsed="false" customWidth="false" hidden="false" outlineLevel="0" max="1792" min="1554" style="772" width="9"/>
    <col collapsed="false" customWidth="true" hidden="false" outlineLevel="0" max="1793" min="1793" style="772" width="2.33"/>
    <col collapsed="false" customWidth="true" hidden="false" outlineLevel="0" max="1794" min="1794" style="772" width="25"/>
    <col collapsed="false" customWidth="true" hidden="false" outlineLevel="0" max="1795" min="1795" style="772" width="41.78"/>
    <col collapsed="false" customWidth="true" hidden="false" outlineLevel="0" max="1796" min="1796" style="772" width="15.22"/>
    <col collapsed="false" customWidth="true" hidden="false" outlineLevel="0" max="1797" min="1797" style="772" width="44.22"/>
    <col collapsed="false" customWidth="true" hidden="false" outlineLevel="0" max="1798" min="1798" style="772" width="42"/>
    <col collapsed="false" customWidth="true" hidden="false" outlineLevel="0" max="1799" min="1799" style="772" width="22.55"/>
    <col collapsed="false" customWidth="true" hidden="false" outlineLevel="0" max="1800" min="1800" style="772" width="5.33"/>
    <col collapsed="false" customWidth="true" hidden="false" outlineLevel="0" max="1801" min="1801" style="772" width="15.34"/>
    <col collapsed="false" customWidth="true" hidden="false" outlineLevel="0" max="1804" min="1802" style="772" width="5.33"/>
    <col collapsed="false" customWidth="true" hidden="false" outlineLevel="0" max="1805" min="1805" style="772" width="6.56"/>
    <col collapsed="false" customWidth="true" hidden="false" outlineLevel="0" max="1809" min="1806" style="772" width="5.33"/>
    <col collapsed="false" customWidth="false" hidden="false" outlineLevel="0" max="2048" min="1810" style="772" width="9"/>
    <col collapsed="false" customWidth="true" hidden="false" outlineLevel="0" max="2049" min="2049" style="772" width="2.33"/>
    <col collapsed="false" customWidth="true" hidden="false" outlineLevel="0" max="2050" min="2050" style="772" width="25"/>
    <col collapsed="false" customWidth="true" hidden="false" outlineLevel="0" max="2051" min="2051" style="772" width="41.78"/>
    <col collapsed="false" customWidth="true" hidden="false" outlineLevel="0" max="2052" min="2052" style="772" width="15.22"/>
    <col collapsed="false" customWidth="true" hidden="false" outlineLevel="0" max="2053" min="2053" style="772" width="44.22"/>
    <col collapsed="false" customWidth="true" hidden="false" outlineLevel="0" max="2054" min="2054" style="772" width="42"/>
    <col collapsed="false" customWidth="true" hidden="false" outlineLevel="0" max="2055" min="2055" style="772" width="22.55"/>
    <col collapsed="false" customWidth="true" hidden="false" outlineLevel="0" max="2056" min="2056" style="772" width="5.33"/>
    <col collapsed="false" customWidth="true" hidden="false" outlineLevel="0" max="2057" min="2057" style="772" width="15.34"/>
    <col collapsed="false" customWidth="true" hidden="false" outlineLevel="0" max="2060" min="2058" style="772" width="5.33"/>
    <col collapsed="false" customWidth="true" hidden="false" outlineLevel="0" max="2061" min="2061" style="772" width="6.56"/>
    <col collapsed="false" customWidth="true" hidden="false" outlineLevel="0" max="2065" min="2062" style="772" width="5.33"/>
    <col collapsed="false" customWidth="false" hidden="false" outlineLevel="0" max="2304" min="2066" style="772" width="9"/>
    <col collapsed="false" customWidth="true" hidden="false" outlineLevel="0" max="2305" min="2305" style="772" width="2.33"/>
    <col collapsed="false" customWidth="true" hidden="false" outlineLevel="0" max="2306" min="2306" style="772" width="25"/>
    <col collapsed="false" customWidth="true" hidden="false" outlineLevel="0" max="2307" min="2307" style="772" width="41.78"/>
    <col collapsed="false" customWidth="true" hidden="false" outlineLevel="0" max="2308" min="2308" style="772" width="15.22"/>
    <col collapsed="false" customWidth="true" hidden="false" outlineLevel="0" max="2309" min="2309" style="772" width="44.22"/>
    <col collapsed="false" customWidth="true" hidden="false" outlineLevel="0" max="2310" min="2310" style="772" width="42"/>
    <col collapsed="false" customWidth="true" hidden="false" outlineLevel="0" max="2311" min="2311" style="772" width="22.55"/>
    <col collapsed="false" customWidth="true" hidden="false" outlineLevel="0" max="2312" min="2312" style="772" width="5.33"/>
    <col collapsed="false" customWidth="true" hidden="false" outlineLevel="0" max="2313" min="2313" style="772" width="15.34"/>
    <col collapsed="false" customWidth="true" hidden="false" outlineLevel="0" max="2316" min="2314" style="772" width="5.33"/>
    <col collapsed="false" customWidth="true" hidden="false" outlineLevel="0" max="2317" min="2317" style="772" width="6.56"/>
    <col collapsed="false" customWidth="true" hidden="false" outlineLevel="0" max="2321" min="2318" style="772" width="5.33"/>
    <col collapsed="false" customWidth="false" hidden="false" outlineLevel="0" max="2560" min="2322" style="772" width="9"/>
    <col collapsed="false" customWidth="true" hidden="false" outlineLevel="0" max="2561" min="2561" style="772" width="2.33"/>
    <col collapsed="false" customWidth="true" hidden="false" outlineLevel="0" max="2562" min="2562" style="772" width="25"/>
    <col collapsed="false" customWidth="true" hidden="false" outlineLevel="0" max="2563" min="2563" style="772" width="41.78"/>
    <col collapsed="false" customWidth="true" hidden="false" outlineLevel="0" max="2564" min="2564" style="772" width="15.22"/>
    <col collapsed="false" customWidth="true" hidden="false" outlineLevel="0" max="2565" min="2565" style="772" width="44.22"/>
    <col collapsed="false" customWidth="true" hidden="false" outlineLevel="0" max="2566" min="2566" style="772" width="42"/>
    <col collapsed="false" customWidth="true" hidden="false" outlineLevel="0" max="2567" min="2567" style="772" width="22.55"/>
    <col collapsed="false" customWidth="true" hidden="false" outlineLevel="0" max="2568" min="2568" style="772" width="5.33"/>
    <col collapsed="false" customWidth="true" hidden="false" outlineLevel="0" max="2569" min="2569" style="772" width="15.34"/>
    <col collapsed="false" customWidth="true" hidden="false" outlineLevel="0" max="2572" min="2570" style="772" width="5.33"/>
    <col collapsed="false" customWidth="true" hidden="false" outlineLevel="0" max="2573" min="2573" style="772" width="6.56"/>
    <col collapsed="false" customWidth="true" hidden="false" outlineLevel="0" max="2577" min="2574" style="772" width="5.33"/>
    <col collapsed="false" customWidth="false" hidden="false" outlineLevel="0" max="2816" min="2578" style="772" width="9"/>
    <col collapsed="false" customWidth="true" hidden="false" outlineLevel="0" max="2817" min="2817" style="772" width="2.33"/>
    <col collapsed="false" customWidth="true" hidden="false" outlineLevel="0" max="2818" min="2818" style="772" width="25"/>
    <col collapsed="false" customWidth="true" hidden="false" outlineLevel="0" max="2819" min="2819" style="772" width="41.78"/>
    <col collapsed="false" customWidth="true" hidden="false" outlineLevel="0" max="2820" min="2820" style="772" width="15.22"/>
    <col collapsed="false" customWidth="true" hidden="false" outlineLevel="0" max="2821" min="2821" style="772" width="44.22"/>
    <col collapsed="false" customWidth="true" hidden="false" outlineLevel="0" max="2822" min="2822" style="772" width="42"/>
    <col collapsed="false" customWidth="true" hidden="false" outlineLevel="0" max="2823" min="2823" style="772" width="22.55"/>
    <col collapsed="false" customWidth="true" hidden="false" outlineLevel="0" max="2824" min="2824" style="772" width="5.33"/>
    <col collapsed="false" customWidth="true" hidden="false" outlineLevel="0" max="2825" min="2825" style="772" width="15.34"/>
    <col collapsed="false" customWidth="true" hidden="false" outlineLevel="0" max="2828" min="2826" style="772" width="5.33"/>
    <col collapsed="false" customWidth="true" hidden="false" outlineLevel="0" max="2829" min="2829" style="772" width="6.56"/>
    <col collapsed="false" customWidth="true" hidden="false" outlineLevel="0" max="2833" min="2830" style="772" width="5.33"/>
    <col collapsed="false" customWidth="false" hidden="false" outlineLevel="0" max="3072" min="2834" style="772" width="9"/>
    <col collapsed="false" customWidth="true" hidden="false" outlineLevel="0" max="3073" min="3073" style="772" width="2.33"/>
    <col collapsed="false" customWidth="true" hidden="false" outlineLevel="0" max="3074" min="3074" style="772" width="25"/>
    <col collapsed="false" customWidth="true" hidden="false" outlineLevel="0" max="3075" min="3075" style="772" width="41.78"/>
    <col collapsed="false" customWidth="true" hidden="false" outlineLevel="0" max="3076" min="3076" style="772" width="15.22"/>
    <col collapsed="false" customWidth="true" hidden="false" outlineLevel="0" max="3077" min="3077" style="772" width="44.22"/>
    <col collapsed="false" customWidth="true" hidden="false" outlineLevel="0" max="3078" min="3078" style="772" width="42"/>
    <col collapsed="false" customWidth="true" hidden="false" outlineLevel="0" max="3079" min="3079" style="772" width="22.55"/>
    <col collapsed="false" customWidth="true" hidden="false" outlineLevel="0" max="3080" min="3080" style="772" width="5.33"/>
    <col collapsed="false" customWidth="true" hidden="false" outlineLevel="0" max="3081" min="3081" style="772" width="15.34"/>
    <col collapsed="false" customWidth="true" hidden="false" outlineLevel="0" max="3084" min="3082" style="772" width="5.33"/>
    <col collapsed="false" customWidth="true" hidden="false" outlineLevel="0" max="3085" min="3085" style="772" width="6.56"/>
    <col collapsed="false" customWidth="true" hidden="false" outlineLevel="0" max="3089" min="3086" style="772" width="5.33"/>
    <col collapsed="false" customWidth="false" hidden="false" outlineLevel="0" max="3328" min="3090" style="772" width="9"/>
    <col collapsed="false" customWidth="true" hidden="false" outlineLevel="0" max="3329" min="3329" style="772" width="2.33"/>
    <col collapsed="false" customWidth="true" hidden="false" outlineLevel="0" max="3330" min="3330" style="772" width="25"/>
    <col collapsed="false" customWidth="true" hidden="false" outlineLevel="0" max="3331" min="3331" style="772" width="41.78"/>
    <col collapsed="false" customWidth="true" hidden="false" outlineLevel="0" max="3332" min="3332" style="772" width="15.22"/>
    <col collapsed="false" customWidth="true" hidden="false" outlineLevel="0" max="3333" min="3333" style="772" width="44.22"/>
    <col collapsed="false" customWidth="true" hidden="false" outlineLevel="0" max="3334" min="3334" style="772" width="42"/>
    <col collapsed="false" customWidth="true" hidden="false" outlineLevel="0" max="3335" min="3335" style="772" width="22.55"/>
    <col collapsed="false" customWidth="true" hidden="false" outlineLevel="0" max="3336" min="3336" style="772" width="5.33"/>
    <col collapsed="false" customWidth="true" hidden="false" outlineLevel="0" max="3337" min="3337" style="772" width="15.34"/>
    <col collapsed="false" customWidth="true" hidden="false" outlineLevel="0" max="3340" min="3338" style="772" width="5.33"/>
    <col collapsed="false" customWidth="true" hidden="false" outlineLevel="0" max="3341" min="3341" style="772" width="6.56"/>
    <col collapsed="false" customWidth="true" hidden="false" outlineLevel="0" max="3345" min="3342" style="772" width="5.33"/>
    <col collapsed="false" customWidth="false" hidden="false" outlineLevel="0" max="3584" min="3346" style="772" width="9"/>
    <col collapsed="false" customWidth="true" hidden="false" outlineLevel="0" max="3585" min="3585" style="772" width="2.33"/>
    <col collapsed="false" customWidth="true" hidden="false" outlineLevel="0" max="3586" min="3586" style="772" width="25"/>
    <col collapsed="false" customWidth="true" hidden="false" outlineLevel="0" max="3587" min="3587" style="772" width="41.78"/>
    <col collapsed="false" customWidth="true" hidden="false" outlineLevel="0" max="3588" min="3588" style="772" width="15.22"/>
    <col collapsed="false" customWidth="true" hidden="false" outlineLevel="0" max="3589" min="3589" style="772" width="44.22"/>
    <col collapsed="false" customWidth="true" hidden="false" outlineLevel="0" max="3590" min="3590" style="772" width="42"/>
    <col collapsed="false" customWidth="true" hidden="false" outlineLevel="0" max="3591" min="3591" style="772" width="22.55"/>
    <col collapsed="false" customWidth="true" hidden="false" outlineLevel="0" max="3592" min="3592" style="772" width="5.33"/>
    <col collapsed="false" customWidth="true" hidden="false" outlineLevel="0" max="3593" min="3593" style="772" width="15.34"/>
    <col collapsed="false" customWidth="true" hidden="false" outlineLevel="0" max="3596" min="3594" style="772" width="5.33"/>
    <col collapsed="false" customWidth="true" hidden="false" outlineLevel="0" max="3597" min="3597" style="772" width="6.56"/>
    <col collapsed="false" customWidth="true" hidden="false" outlineLevel="0" max="3601" min="3598" style="772" width="5.33"/>
    <col collapsed="false" customWidth="false" hidden="false" outlineLevel="0" max="3840" min="3602" style="772" width="9"/>
    <col collapsed="false" customWidth="true" hidden="false" outlineLevel="0" max="3841" min="3841" style="772" width="2.33"/>
    <col collapsed="false" customWidth="true" hidden="false" outlineLevel="0" max="3842" min="3842" style="772" width="25"/>
    <col collapsed="false" customWidth="true" hidden="false" outlineLevel="0" max="3843" min="3843" style="772" width="41.78"/>
    <col collapsed="false" customWidth="true" hidden="false" outlineLevel="0" max="3844" min="3844" style="772" width="15.22"/>
    <col collapsed="false" customWidth="true" hidden="false" outlineLevel="0" max="3845" min="3845" style="772" width="44.22"/>
    <col collapsed="false" customWidth="true" hidden="false" outlineLevel="0" max="3846" min="3846" style="772" width="42"/>
    <col collapsed="false" customWidth="true" hidden="false" outlineLevel="0" max="3847" min="3847" style="772" width="22.55"/>
    <col collapsed="false" customWidth="true" hidden="false" outlineLevel="0" max="3848" min="3848" style="772" width="5.33"/>
    <col collapsed="false" customWidth="true" hidden="false" outlineLevel="0" max="3849" min="3849" style="772" width="15.34"/>
    <col collapsed="false" customWidth="true" hidden="false" outlineLevel="0" max="3852" min="3850" style="772" width="5.33"/>
    <col collapsed="false" customWidth="true" hidden="false" outlineLevel="0" max="3853" min="3853" style="772" width="6.56"/>
    <col collapsed="false" customWidth="true" hidden="false" outlineLevel="0" max="3857" min="3854" style="772" width="5.33"/>
    <col collapsed="false" customWidth="false" hidden="false" outlineLevel="0" max="4096" min="3858" style="772" width="9"/>
    <col collapsed="false" customWidth="true" hidden="false" outlineLevel="0" max="4097" min="4097" style="772" width="2.33"/>
    <col collapsed="false" customWidth="true" hidden="false" outlineLevel="0" max="4098" min="4098" style="772" width="25"/>
    <col collapsed="false" customWidth="true" hidden="false" outlineLevel="0" max="4099" min="4099" style="772" width="41.78"/>
    <col collapsed="false" customWidth="true" hidden="false" outlineLevel="0" max="4100" min="4100" style="772" width="15.22"/>
    <col collapsed="false" customWidth="true" hidden="false" outlineLevel="0" max="4101" min="4101" style="772" width="44.22"/>
    <col collapsed="false" customWidth="true" hidden="false" outlineLevel="0" max="4102" min="4102" style="772" width="42"/>
    <col collapsed="false" customWidth="true" hidden="false" outlineLevel="0" max="4103" min="4103" style="772" width="22.55"/>
    <col collapsed="false" customWidth="true" hidden="false" outlineLevel="0" max="4104" min="4104" style="772" width="5.33"/>
    <col collapsed="false" customWidth="true" hidden="false" outlineLevel="0" max="4105" min="4105" style="772" width="15.34"/>
    <col collapsed="false" customWidth="true" hidden="false" outlineLevel="0" max="4108" min="4106" style="772" width="5.33"/>
    <col collapsed="false" customWidth="true" hidden="false" outlineLevel="0" max="4109" min="4109" style="772" width="6.56"/>
    <col collapsed="false" customWidth="true" hidden="false" outlineLevel="0" max="4113" min="4110" style="772" width="5.33"/>
    <col collapsed="false" customWidth="false" hidden="false" outlineLevel="0" max="4352" min="4114" style="772" width="9"/>
    <col collapsed="false" customWidth="true" hidden="false" outlineLevel="0" max="4353" min="4353" style="772" width="2.33"/>
    <col collapsed="false" customWidth="true" hidden="false" outlineLevel="0" max="4354" min="4354" style="772" width="25"/>
    <col collapsed="false" customWidth="true" hidden="false" outlineLevel="0" max="4355" min="4355" style="772" width="41.78"/>
    <col collapsed="false" customWidth="true" hidden="false" outlineLevel="0" max="4356" min="4356" style="772" width="15.22"/>
    <col collapsed="false" customWidth="true" hidden="false" outlineLevel="0" max="4357" min="4357" style="772" width="44.22"/>
    <col collapsed="false" customWidth="true" hidden="false" outlineLevel="0" max="4358" min="4358" style="772" width="42"/>
    <col collapsed="false" customWidth="true" hidden="false" outlineLevel="0" max="4359" min="4359" style="772" width="22.55"/>
    <col collapsed="false" customWidth="true" hidden="false" outlineLevel="0" max="4360" min="4360" style="772" width="5.33"/>
    <col collapsed="false" customWidth="true" hidden="false" outlineLevel="0" max="4361" min="4361" style="772" width="15.34"/>
    <col collapsed="false" customWidth="true" hidden="false" outlineLevel="0" max="4364" min="4362" style="772" width="5.33"/>
    <col collapsed="false" customWidth="true" hidden="false" outlineLevel="0" max="4365" min="4365" style="772" width="6.56"/>
    <col collapsed="false" customWidth="true" hidden="false" outlineLevel="0" max="4369" min="4366" style="772" width="5.33"/>
    <col collapsed="false" customWidth="false" hidden="false" outlineLevel="0" max="4608" min="4370" style="772" width="9"/>
    <col collapsed="false" customWidth="true" hidden="false" outlineLevel="0" max="4609" min="4609" style="772" width="2.33"/>
    <col collapsed="false" customWidth="true" hidden="false" outlineLevel="0" max="4610" min="4610" style="772" width="25"/>
    <col collapsed="false" customWidth="true" hidden="false" outlineLevel="0" max="4611" min="4611" style="772" width="41.78"/>
    <col collapsed="false" customWidth="true" hidden="false" outlineLevel="0" max="4612" min="4612" style="772" width="15.22"/>
    <col collapsed="false" customWidth="true" hidden="false" outlineLevel="0" max="4613" min="4613" style="772" width="44.22"/>
    <col collapsed="false" customWidth="true" hidden="false" outlineLevel="0" max="4614" min="4614" style="772" width="42"/>
    <col collapsed="false" customWidth="true" hidden="false" outlineLevel="0" max="4615" min="4615" style="772" width="22.55"/>
    <col collapsed="false" customWidth="true" hidden="false" outlineLevel="0" max="4616" min="4616" style="772" width="5.33"/>
    <col collapsed="false" customWidth="true" hidden="false" outlineLevel="0" max="4617" min="4617" style="772" width="15.34"/>
    <col collapsed="false" customWidth="true" hidden="false" outlineLevel="0" max="4620" min="4618" style="772" width="5.33"/>
    <col collapsed="false" customWidth="true" hidden="false" outlineLevel="0" max="4621" min="4621" style="772" width="6.56"/>
    <col collapsed="false" customWidth="true" hidden="false" outlineLevel="0" max="4625" min="4622" style="772" width="5.33"/>
    <col collapsed="false" customWidth="false" hidden="false" outlineLevel="0" max="4864" min="4626" style="772" width="9"/>
    <col collapsed="false" customWidth="true" hidden="false" outlineLevel="0" max="4865" min="4865" style="772" width="2.33"/>
    <col collapsed="false" customWidth="true" hidden="false" outlineLevel="0" max="4866" min="4866" style="772" width="25"/>
    <col collapsed="false" customWidth="true" hidden="false" outlineLevel="0" max="4867" min="4867" style="772" width="41.78"/>
    <col collapsed="false" customWidth="true" hidden="false" outlineLevel="0" max="4868" min="4868" style="772" width="15.22"/>
    <col collapsed="false" customWidth="true" hidden="false" outlineLevel="0" max="4869" min="4869" style="772" width="44.22"/>
    <col collapsed="false" customWidth="true" hidden="false" outlineLevel="0" max="4870" min="4870" style="772" width="42"/>
    <col collapsed="false" customWidth="true" hidden="false" outlineLevel="0" max="4871" min="4871" style="772" width="22.55"/>
    <col collapsed="false" customWidth="true" hidden="false" outlineLevel="0" max="4872" min="4872" style="772" width="5.33"/>
    <col collapsed="false" customWidth="true" hidden="false" outlineLevel="0" max="4873" min="4873" style="772" width="15.34"/>
    <col collapsed="false" customWidth="true" hidden="false" outlineLevel="0" max="4876" min="4874" style="772" width="5.33"/>
    <col collapsed="false" customWidth="true" hidden="false" outlineLevel="0" max="4877" min="4877" style="772" width="6.56"/>
    <col collapsed="false" customWidth="true" hidden="false" outlineLevel="0" max="4881" min="4878" style="772" width="5.33"/>
    <col collapsed="false" customWidth="false" hidden="false" outlineLevel="0" max="5120" min="4882" style="772" width="9"/>
    <col collapsed="false" customWidth="true" hidden="false" outlineLevel="0" max="5121" min="5121" style="772" width="2.33"/>
    <col collapsed="false" customWidth="true" hidden="false" outlineLevel="0" max="5122" min="5122" style="772" width="25"/>
    <col collapsed="false" customWidth="true" hidden="false" outlineLevel="0" max="5123" min="5123" style="772" width="41.78"/>
    <col collapsed="false" customWidth="true" hidden="false" outlineLevel="0" max="5124" min="5124" style="772" width="15.22"/>
    <col collapsed="false" customWidth="true" hidden="false" outlineLevel="0" max="5125" min="5125" style="772" width="44.22"/>
    <col collapsed="false" customWidth="true" hidden="false" outlineLevel="0" max="5126" min="5126" style="772" width="42"/>
    <col collapsed="false" customWidth="true" hidden="false" outlineLevel="0" max="5127" min="5127" style="772" width="22.55"/>
    <col collapsed="false" customWidth="true" hidden="false" outlineLevel="0" max="5128" min="5128" style="772" width="5.33"/>
    <col collapsed="false" customWidth="true" hidden="false" outlineLevel="0" max="5129" min="5129" style="772" width="15.34"/>
    <col collapsed="false" customWidth="true" hidden="false" outlineLevel="0" max="5132" min="5130" style="772" width="5.33"/>
    <col collapsed="false" customWidth="true" hidden="false" outlineLevel="0" max="5133" min="5133" style="772" width="6.56"/>
    <col collapsed="false" customWidth="true" hidden="false" outlineLevel="0" max="5137" min="5134" style="772" width="5.33"/>
    <col collapsed="false" customWidth="false" hidden="false" outlineLevel="0" max="5376" min="5138" style="772" width="9"/>
    <col collapsed="false" customWidth="true" hidden="false" outlineLevel="0" max="5377" min="5377" style="772" width="2.33"/>
    <col collapsed="false" customWidth="true" hidden="false" outlineLevel="0" max="5378" min="5378" style="772" width="25"/>
    <col collapsed="false" customWidth="true" hidden="false" outlineLevel="0" max="5379" min="5379" style="772" width="41.78"/>
    <col collapsed="false" customWidth="true" hidden="false" outlineLevel="0" max="5380" min="5380" style="772" width="15.22"/>
    <col collapsed="false" customWidth="true" hidden="false" outlineLevel="0" max="5381" min="5381" style="772" width="44.22"/>
    <col collapsed="false" customWidth="true" hidden="false" outlineLevel="0" max="5382" min="5382" style="772" width="42"/>
    <col collapsed="false" customWidth="true" hidden="false" outlineLevel="0" max="5383" min="5383" style="772" width="22.55"/>
    <col collapsed="false" customWidth="true" hidden="false" outlineLevel="0" max="5384" min="5384" style="772" width="5.33"/>
    <col collapsed="false" customWidth="true" hidden="false" outlineLevel="0" max="5385" min="5385" style="772" width="15.34"/>
    <col collapsed="false" customWidth="true" hidden="false" outlineLevel="0" max="5388" min="5386" style="772" width="5.33"/>
    <col collapsed="false" customWidth="true" hidden="false" outlineLevel="0" max="5389" min="5389" style="772" width="6.56"/>
    <col collapsed="false" customWidth="true" hidden="false" outlineLevel="0" max="5393" min="5390" style="772" width="5.33"/>
    <col collapsed="false" customWidth="false" hidden="false" outlineLevel="0" max="5632" min="5394" style="772" width="9"/>
    <col collapsed="false" customWidth="true" hidden="false" outlineLevel="0" max="5633" min="5633" style="772" width="2.33"/>
    <col collapsed="false" customWidth="true" hidden="false" outlineLevel="0" max="5634" min="5634" style="772" width="25"/>
    <col collapsed="false" customWidth="true" hidden="false" outlineLevel="0" max="5635" min="5635" style="772" width="41.78"/>
    <col collapsed="false" customWidth="true" hidden="false" outlineLevel="0" max="5636" min="5636" style="772" width="15.22"/>
    <col collapsed="false" customWidth="true" hidden="false" outlineLevel="0" max="5637" min="5637" style="772" width="44.22"/>
    <col collapsed="false" customWidth="true" hidden="false" outlineLevel="0" max="5638" min="5638" style="772" width="42"/>
    <col collapsed="false" customWidth="true" hidden="false" outlineLevel="0" max="5639" min="5639" style="772" width="22.55"/>
    <col collapsed="false" customWidth="true" hidden="false" outlineLevel="0" max="5640" min="5640" style="772" width="5.33"/>
    <col collapsed="false" customWidth="true" hidden="false" outlineLevel="0" max="5641" min="5641" style="772" width="15.34"/>
    <col collapsed="false" customWidth="true" hidden="false" outlineLevel="0" max="5644" min="5642" style="772" width="5.33"/>
    <col collapsed="false" customWidth="true" hidden="false" outlineLevel="0" max="5645" min="5645" style="772" width="6.56"/>
    <col collapsed="false" customWidth="true" hidden="false" outlineLevel="0" max="5649" min="5646" style="772" width="5.33"/>
    <col collapsed="false" customWidth="false" hidden="false" outlineLevel="0" max="5888" min="5650" style="772" width="9"/>
    <col collapsed="false" customWidth="true" hidden="false" outlineLevel="0" max="5889" min="5889" style="772" width="2.33"/>
    <col collapsed="false" customWidth="true" hidden="false" outlineLevel="0" max="5890" min="5890" style="772" width="25"/>
    <col collapsed="false" customWidth="true" hidden="false" outlineLevel="0" max="5891" min="5891" style="772" width="41.78"/>
    <col collapsed="false" customWidth="true" hidden="false" outlineLevel="0" max="5892" min="5892" style="772" width="15.22"/>
    <col collapsed="false" customWidth="true" hidden="false" outlineLevel="0" max="5893" min="5893" style="772" width="44.22"/>
    <col collapsed="false" customWidth="true" hidden="false" outlineLevel="0" max="5894" min="5894" style="772" width="42"/>
    <col collapsed="false" customWidth="true" hidden="false" outlineLevel="0" max="5895" min="5895" style="772" width="22.55"/>
    <col collapsed="false" customWidth="true" hidden="false" outlineLevel="0" max="5896" min="5896" style="772" width="5.33"/>
    <col collapsed="false" customWidth="true" hidden="false" outlineLevel="0" max="5897" min="5897" style="772" width="15.34"/>
    <col collapsed="false" customWidth="true" hidden="false" outlineLevel="0" max="5900" min="5898" style="772" width="5.33"/>
    <col collapsed="false" customWidth="true" hidden="false" outlineLevel="0" max="5901" min="5901" style="772" width="6.56"/>
    <col collapsed="false" customWidth="true" hidden="false" outlineLevel="0" max="5905" min="5902" style="772" width="5.33"/>
    <col collapsed="false" customWidth="false" hidden="false" outlineLevel="0" max="6144" min="5906" style="772" width="9"/>
    <col collapsed="false" customWidth="true" hidden="false" outlineLevel="0" max="6145" min="6145" style="772" width="2.33"/>
    <col collapsed="false" customWidth="true" hidden="false" outlineLevel="0" max="6146" min="6146" style="772" width="25"/>
    <col collapsed="false" customWidth="true" hidden="false" outlineLevel="0" max="6147" min="6147" style="772" width="41.78"/>
    <col collapsed="false" customWidth="true" hidden="false" outlineLevel="0" max="6148" min="6148" style="772" width="15.22"/>
    <col collapsed="false" customWidth="true" hidden="false" outlineLevel="0" max="6149" min="6149" style="772" width="44.22"/>
    <col collapsed="false" customWidth="true" hidden="false" outlineLevel="0" max="6150" min="6150" style="772" width="42"/>
    <col collapsed="false" customWidth="true" hidden="false" outlineLevel="0" max="6151" min="6151" style="772" width="22.55"/>
    <col collapsed="false" customWidth="true" hidden="false" outlineLevel="0" max="6152" min="6152" style="772" width="5.33"/>
    <col collapsed="false" customWidth="true" hidden="false" outlineLevel="0" max="6153" min="6153" style="772" width="15.34"/>
    <col collapsed="false" customWidth="true" hidden="false" outlineLevel="0" max="6156" min="6154" style="772" width="5.33"/>
    <col collapsed="false" customWidth="true" hidden="false" outlineLevel="0" max="6157" min="6157" style="772" width="6.56"/>
    <col collapsed="false" customWidth="true" hidden="false" outlineLevel="0" max="6161" min="6158" style="772" width="5.33"/>
    <col collapsed="false" customWidth="false" hidden="false" outlineLevel="0" max="6400" min="6162" style="772" width="9"/>
    <col collapsed="false" customWidth="true" hidden="false" outlineLevel="0" max="6401" min="6401" style="772" width="2.33"/>
    <col collapsed="false" customWidth="true" hidden="false" outlineLevel="0" max="6402" min="6402" style="772" width="25"/>
    <col collapsed="false" customWidth="true" hidden="false" outlineLevel="0" max="6403" min="6403" style="772" width="41.78"/>
    <col collapsed="false" customWidth="true" hidden="false" outlineLevel="0" max="6404" min="6404" style="772" width="15.22"/>
    <col collapsed="false" customWidth="true" hidden="false" outlineLevel="0" max="6405" min="6405" style="772" width="44.22"/>
    <col collapsed="false" customWidth="true" hidden="false" outlineLevel="0" max="6406" min="6406" style="772" width="42"/>
    <col collapsed="false" customWidth="true" hidden="false" outlineLevel="0" max="6407" min="6407" style="772" width="22.55"/>
    <col collapsed="false" customWidth="true" hidden="false" outlineLevel="0" max="6408" min="6408" style="772" width="5.33"/>
    <col collapsed="false" customWidth="true" hidden="false" outlineLevel="0" max="6409" min="6409" style="772" width="15.34"/>
    <col collapsed="false" customWidth="true" hidden="false" outlineLevel="0" max="6412" min="6410" style="772" width="5.33"/>
    <col collapsed="false" customWidth="true" hidden="false" outlineLevel="0" max="6413" min="6413" style="772" width="6.56"/>
    <col collapsed="false" customWidth="true" hidden="false" outlineLevel="0" max="6417" min="6414" style="772" width="5.33"/>
    <col collapsed="false" customWidth="false" hidden="false" outlineLevel="0" max="6656" min="6418" style="772" width="9"/>
    <col collapsed="false" customWidth="true" hidden="false" outlineLevel="0" max="6657" min="6657" style="772" width="2.33"/>
    <col collapsed="false" customWidth="true" hidden="false" outlineLevel="0" max="6658" min="6658" style="772" width="25"/>
    <col collapsed="false" customWidth="true" hidden="false" outlineLevel="0" max="6659" min="6659" style="772" width="41.78"/>
    <col collapsed="false" customWidth="true" hidden="false" outlineLevel="0" max="6660" min="6660" style="772" width="15.22"/>
    <col collapsed="false" customWidth="true" hidden="false" outlineLevel="0" max="6661" min="6661" style="772" width="44.22"/>
    <col collapsed="false" customWidth="true" hidden="false" outlineLevel="0" max="6662" min="6662" style="772" width="42"/>
    <col collapsed="false" customWidth="true" hidden="false" outlineLevel="0" max="6663" min="6663" style="772" width="22.55"/>
    <col collapsed="false" customWidth="true" hidden="false" outlineLevel="0" max="6664" min="6664" style="772" width="5.33"/>
    <col collapsed="false" customWidth="true" hidden="false" outlineLevel="0" max="6665" min="6665" style="772" width="15.34"/>
    <col collapsed="false" customWidth="true" hidden="false" outlineLevel="0" max="6668" min="6666" style="772" width="5.33"/>
    <col collapsed="false" customWidth="true" hidden="false" outlineLevel="0" max="6669" min="6669" style="772" width="6.56"/>
    <col collapsed="false" customWidth="true" hidden="false" outlineLevel="0" max="6673" min="6670" style="772" width="5.33"/>
    <col collapsed="false" customWidth="false" hidden="false" outlineLevel="0" max="6912" min="6674" style="772" width="9"/>
    <col collapsed="false" customWidth="true" hidden="false" outlineLevel="0" max="6913" min="6913" style="772" width="2.33"/>
    <col collapsed="false" customWidth="true" hidden="false" outlineLevel="0" max="6914" min="6914" style="772" width="25"/>
    <col collapsed="false" customWidth="true" hidden="false" outlineLevel="0" max="6915" min="6915" style="772" width="41.78"/>
    <col collapsed="false" customWidth="true" hidden="false" outlineLevel="0" max="6916" min="6916" style="772" width="15.22"/>
    <col collapsed="false" customWidth="true" hidden="false" outlineLevel="0" max="6917" min="6917" style="772" width="44.22"/>
    <col collapsed="false" customWidth="true" hidden="false" outlineLevel="0" max="6918" min="6918" style="772" width="42"/>
    <col collapsed="false" customWidth="true" hidden="false" outlineLevel="0" max="6919" min="6919" style="772" width="22.55"/>
    <col collapsed="false" customWidth="true" hidden="false" outlineLevel="0" max="6920" min="6920" style="772" width="5.33"/>
    <col collapsed="false" customWidth="true" hidden="false" outlineLevel="0" max="6921" min="6921" style="772" width="15.34"/>
    <col collapsed="false" customWidth="true" hidden="false" outlineLevel="0" max="6924" min="6922" style="772" width="5.33"/>
    <col collapsed="false" customWidth="true" hidden="false" outlineLevel="0" max="6925" min="6925" style="772" width="6.56"/>
    <col collapsed="false" customWidth="true" hidden="false" outlineLevel="0" max="6929" min="6926" style="772" width="5.33"/>
    <col collapsed="false" customWidth="false" hidden="false" outlineLevel="0" max="7168" min="6930" style="772" width="9"/>
    <col collapsed="false" customWidth="true" hidden="false" outlineLevel="0" max="7169" min="7169" style="772" width="2.33"/>
    <col collapsed="false" customWidth="true" hidden="false" outlineLevel="0" max="7170" min="7170" style="772" width="25"/>
    <col collapsed="false" customWidth="true" hidden="false" outlineLevel="0" max="7171" min="7171" style="772" width="41.78"/>
    <col collapsed="false" customWidth="true" hidden="false" outlineLevel="0" max="7172" min="7172" style="772" width="15.22"/>
    <col collapsed="false" customWidth="true" hidden="false" outlineLevel="0" max="7173" min="7173" style="772" width="44.22"/>
    <col collapsed="false" customWidth="true" hidden="false" outlineLevel="0" max="7174" min="7174" style="772" width="42"/>
    <col collapsed="false" customWidth="true" hidden="false" outlineLevel="0" max="7175" min="7175" style="772" width="22.55"/>
    <col collapsed="false" customWidth="true" hidden="false" outlineLevel="0" max="7176" min="7176" style="772" width="5.33"/>
    <col collapsed="false" customWidth="true" hidden="false" outlineLevel="0" max="7177" min="7177" style="772" width="15.34"/>
    <col collapsed="false" customWidth="true" hidden="false" outlineLevel="0" max="7180" min="7178" style="772" width="5.33"/>
    <col collapsed="false" customWidth="true" hidden="false" outlineLevel="0" max="7181" min="7181" style="772" width="6.56"/>
    <col collapsed="false" customWidth="true" hidden="false" outlineLevel="0" max="7185" min="7182" style="772" width="5.33"/>
    <col collapsed="false" customWidth="false" hidden="false" outlineLevel="0" max="7424" min="7186" style="772" width="9"/>
    <col collapsed="false" customWidth="true" hidden="false" outlineLevel="0" max="7425" min="7425" style="772" width="2.33"/>
    <col collapsed="false" customWidth="true" hidden="false" outlineLevel="0" max="7426" min="7426" style="772" width="25"/>
    <col collapsed="false" customWidth="true" hidden="false" outlineLevel="0" max="7427" min="7427" style="772" width="41.78"/>
    <col collapsed="false" customWidth="true" hidden="false" outlineLevel="0" max="7428" min="7428" style="772" width="15.22"/>
    <col collapsed="false" customWidth="true" hidden="false" outlineLevel="0" max="7429" min="7429" style="772" width="44.22"/>
    <col collapsed="false" customWidth="true" hidden="false" outlineLevel="0" max="7430" min="7430" style="772" width="42"/>
    <col collapsed="false" customWidth="true" hidden="false" outlineLevel="0" max="7431" min="7431" style="772" width="22.55"/>
    <col collapsed="false" customWidth="true" hidden="false" outlineLevel="0" max="7432" min="7432" style="772" width="5.33"/>
    <col collapsed="false" customWidth="true" hidden="false" outlineLevel="0" max="7433" min="7433" style="772" width="15.34"/>
    <col collapsed="false" customWidth="true" hidden="false" outlineLevel="0" max="7436" min="7434" style="772" width="5.33"/>
    <col collapsed="false" customWidth="true" hidden="false" outlineLevel="0" max="7437" min="7437" style="772" width="6.56"/>
    <col collapsed="false" customWidth="true" hidden="false" outlineLevel="0" max="7441" min="7438" style="772" width="5.33"/>
    <col collapsed="false" customWidth="false" hidden="false" outlineLevel="0" max="7680" min="7442" style="772" width="9"/>
    <col collapsed="false" customWidth="true" hidden="false" outlineLevel="0" max="7681" min="7681" style="772" width="2.33"/>
    <col collapsed="false" customWidth="true" hidden="false" outlineLevel="0" max="7682" min="7682" style="772" width="25"/>
    <col collapsed="false" customWidth="true" hidden="false" outlineLevel="0" max="7683" min="7683" style="772" width="41.78"/>
    <col collapsed="false" customWidth="true" hidden="false" outlineLevel="0" max="7684" min="7684" style="772" width="15.22"/>
    <col collapsed="false" customWidth="true" hidden="false" outlineLevel="0" max="7685" min="7685" style="772" width="44.22"/>
    <col collapsed="false" customWidth="true" hidden="false" outlineLevel="0" max="7686" min="7686" style="772" width="42"/>
    <col collapsed="false" customWidth="true" hidden="false" outlineLevel="0" max="7687" min="7687" style="772" width="22.55"/>
    <col collapsed="false" customWidth="true" hidden="false" outlineLevel="0" max="7688" min="7688" style="772" width="5.33"/>
    <col collapsed="false" customWidth="true" hidden="false" outlineLevel="0" max="7689" min="7689" style="772" width="15.34"/>
    <col collapsed="false" customWidth="true" hidden="false" outlineLevel="0" max="7692" min="7690" style="772" width="5.33"/>
    <col collapsed="false" customWidth="true" hidden="false" outlineLevel="0" max="7693" min="7693" style="772" width="6.56"/>
    <col collapsed="false" customWidth="true" hidden="false" outlineLevel="0" max="7697" min="7694" style="772" width="5.33"/>
    <col collapsed="false" customWidth="false" hidden="false" outlineLevel="0" max="7936" min="7698" style="772" width="9"/>
    <col collapsed="false" customWidth="true" hidden="false" outlineLevel="0" max="7937" min="7937" style="772" width="2.33"/>
    <col collapsed="false" customWidth="true" hidden="false" outlineLevel="0" max="7938" min="7938" style="772" width="25"/>
    <col collapsed="false" customWidth="true" hidden="false" outlineLevel="0" max="7939" min="7939" style="772" width="41.78"/>
    <col collapsed="false" customWidth="true" hidden="false" outlineLevel="0" max="7940" min="7940" style="772" width="15.22"/>
    <col collapsed="false" customWidth="true" hidden="false" outlineLevel="0" max="7941" min="7941" style="772" width="44.22"/>
    <col collapsed="false" customWidth="true" hidden="false" outlineLevel="0" max="7942" min="7942" style="772" width="42"/>
    <col collapsed="false" customWidth="true" hidden="false" outlineLevel="0" max="7943" min="7943" style="772" width="22.55"/>
    <col collapsed="false" customWidth="true" hidden="false" outlineLevel="0" max="7944" min="7944" style="772" width="5.33"/>
    <col collapsed="false" customWidth="true" hidden="false" outlineLevel="0" max="7945" min="7945" style="772" width="15.34"/>
    <col collapsed="false" customWidth="true" hidden="false" outlineLevel="0" max="7948" min="7946" style="772" width="5.33"/>
    <col collapsed="false" customWidth="true" hidden="false" outlineLevel="0" max="7949" min="7949" style="772" width="6.56"/>
    <col collapsed="false" customWidth="true" hidden="false" outlineLevel="0" max="7953" min="7950" style="772" width="5.33"/>
    <col collapsed="false" customWidth="false" hidden="false" outlineLevel="0" max="8192" min="7954" style="772" width="9"/>
    <col collapsed="false" customWidth="true" hidden="false" outlineLevel="0" max="8193" min="8193" style="772" width="2.33"/>
    <col collapsed="false" customWidth="true" hidden="false" outlineLevel="0" max="8194" min="8194" style="772" width="25"/>
    <col collapsed="false" customWidth="true" hidden="false" outlineLevel="0" max="8195" min="8195" style="772" width="41.78"/>
    <col collapsed="false" customWidth="true" hidden="false" outlineLevel="0" max="8196" min="8196" style="772" width="15.22"/>
    <col collapsed="false" customWidth="true" hidden="false" outlineLevel="0" max="8197" min="8197" style="772" width="44.22"/>
    <col collapsed="false" customWidth="true" hidden="false" outlineLevel="0" max="8198" min="8198" style="772" width="42"/>
    <col collapsed="false" customWidth="true" hidden="false" outlineLevel="0" max="8199" min="8199" style="772" width="22.55"/>
    <col collapsed="false" customWidth="true" hidden="false" outlineLevel="0" max="8200" min="8200" style="772" width="5.33"/>
    <col collapsed="false" customWidth="true" hidden="false" outlineLevel="0" max="8201" min="8201" style="772" width="15.34"/>
    <col collapsed="false" customWidth="true" hidden="false" outlineLevel="0" max="8204" min="8202" style="772" width="5.33"/>
    <col collapsed="false" customWidth="true" hidden="false" outlineLevel="0" max="8205" min="8205" style="772" width="6.56"/>
    <col collapsed="false" customWidth="true" hidden="false" outlineLevel="0" max="8209" min="8206" style="772" width="5.33"/>
    <col collapsed="false" customWidth="false" hidden="false" outlineLevel="0" max="8448" min="8210" style="772" width="9"/>
    <col collapsed="false" customWidth="true" hidden="false" outlineLevel="0" max="8449" min="8449" style="772" width="2.33"/>
    <col collapsed="false" customWidth="true" hidden="false" outlineLevel="0" max="8450" min="8450" style="772" width="25"/>
    <col collapsed="false" customWidth="true" hidden="false" outlineLevel="0" max="8451" min="8451" style="772" width="41.78"/>
    <col collapsed="false" customWidth="true" hidden="false" outlineLevel="0" max="8452" min="8452" style="772" width="15.22"/>
    <col collapsed="false" customWidth="true" hidden="false" outlineLevel="0" max="8453" min="8453" style="772" width="44.22"/>
    <col collapsed="false" customWidth="true" hidden="false" outlineLevel="0" max="8454" min="8454" style="772" width="42"/>
    <col collapsed="false" customWidth="true" hidden="false" outlineLevel="0" max="8455" min="8455" style="772" width="22.55"/>
    <col collapsed="false" customWidth="true" hidden="false" outlineLevel="0" max="8456" min="8456" style="772" width="5.33"/>
    <col collapsed="false" customWidth="true" hidden="false" outlineLevel="0" max="8457" min="8457" style="772" width="15.34"/>
    <col collapsed="false" customWidth="true" hidden="false" outlineLevel="0" max="8460" min="8458" style="772" width="5.33"/>
    <col collapsed="false" customWidth="true" hidden="false" outlineLevel="0" max="8461" min="8461" style="772" width="6.56"/>
    <col collapsed="false" customWidth="true" hidden="false" outlineLevel="0" max="8465" min="8462" style="772" width="5.33"/>
    <col collapsed="false" customWidth="false" hidden="false" outlineLevel="0" max="8704" min="8466" style="772" width="9"/>
    <col collapsed="false" customWidth="true" hidden="false" outlineLevel="0" max="8705" min="8705" style="772" width="2.33"/>
    <col collapsed="false" customWidth="true" hidden="false" outlineLevel="0" max="8706" min="8706" style="772" width="25"/>
    <col collapsed="false" customWidth="true" hidden="false" outlineLevel="0" max="8707" min="8707" style="772" width="41.78"/>
    <col collapsed="false" customWidth="true" hidden="false" outlineLevel="0" max="8708" min="8708" style="772" width="15.22"/>
    <col collapsed="false" customWidth="true" hidden="false" outlineLevel="0" max="8709" min="8709" style="772" width="44.22"/>
    <col collapsed="false" customWidth="true" hidden="false" outlineLevel="0" max="8710" min="8710" style="772" width="42"/>
    <col collapsed="false" customWidth="true" hidden="false" outlineLevel="0" max="8711" min="8711" style="772" width="22.55"/>
    <col collapsed="false" customWidth="true" hidden="false" outlineLevel="0" max="8712" min="8712" style="772" width="5.33"/>
    <col collapsed="false" customWidth="true" hidden="false" outlineLevel="0" max="8713" min="8713" style="772" width="15.34"/>
    <col collapsed="false" customWidth="true" hidden="false" outlineLevel="0" max="8716" min="8714" style="772" width="5.33"/>
    <col collapsed="false" customWidth="true" hidden="false" outlineLevel="0" max="8717" min="8717" style="772" width="6.56"/>
    <col collapsed="false" customWidth="true" hidden="false" outlineLevel="0" max="8721" min="8718" style="772" width="5.33"/>
    <col collapsed="false" customWidth="false" hidden="false" outlineLevel="0" max="8960" min="8722" style="772" width="9"/>
    <col collapsed="false" customWidth="true" hidden="false" outlineLevel="0" max="8961" min="8961" style="772" width="2.33"/>
    <col collapsed="false" customWidth="true" hidden="false" outlineLevel="0" max="8962" min="8962" style="772" width="25"/>
    <col collapsed="false" customWidth="true" hidden="false" outlineLevel="0" max="8963" min="8963" style="772" width="41.78"/>
    <col collapsed="false" customWidth="true" hidden="false" outlineLevel="0" max="8964" min="8964" style="772" width="15.22"/>
    <col collapsed="false" customWidth="true" hidden="false" outlineLevel="0" max="8965" min="8965" style="772" width="44.22"/>
    <col collapsed="false" customWidth="true" hidden="false" outlineLevel="0" max="8966" min="8966" style="772" width="42"/>
    <col collapsed="false" customWidth="true" hidden="false" outlineLevel="0" max="8967" min="8967" style="772" width="22.55"/>
    <col collapsed="false" customWidth="true" hidden="false" outlineLevel="0" max="8968" min="8968" style="772" width="5.33"/>
    <col collapsed="false" customWidth="true" hidden="false" outlineLevel="0" max="8969" min="8969" style="772" width="15.34"/>
    <col collapsed="false" customWidth="true" hidden="false" outlineLevel="0" max="8972" min="8970" style="772" width="5.33"/>
    <col collapsed="false" customWidth="true" hidden="false" outlineLevel="0" max="8973" min="8973" style="772" width="6.56"/>
    <col collapsed="false" customWidth="true" hidden="false" outlineLevel="0" max="8977" min="8974" style="772" width="5.33"/>
    <col collapsed="false" customWidth="false" hidden="false" outlineLevel="0" max="9216" min="8978" style="772" width="9"/>
    <col collapsed="false" customWidth="true" hidden="false" outlineLevel="0" max="9217" min="9217" style="772" width="2.33"/>
    <col collapsed="false" customWidth="true" hidden="false" outlineLevel="0" max="9218" min="9218" style="772" width="25"/>
    <col collapsed="false" customWidth="true" hidden="false" outlineLevel="0" max="9219" min="9219" style="772" width="41.78"/>
    <col collapsed="false" customWidth="true" hidden="false" outlineLevel="0" max="9220" min="9220" style="772" width="15.22"/>
    <col collapsed="false" customWidth="true" hidden="false" outlineLevel="0" max="9221" min="9221" style="772" width="44.22"/>
    <col collapsed="false" customWidth="true" hidden="false" outlineLevel="0" max="9222" min="9222" style="772" width="42"/>
    <col collapsed="false" customWidth="true" hidden="false" outlineLevel="0" max="9223" min="9223" style="772" width="22.55"/>
    <col collapsed="false" customWidth="true" hidden="false" outlineLevel="0" max="9224" min="9224" style="772" width="5.33"/>
    <col collapsed="false" customWidth="true" hidden="false" outlineLevel="0" max="9225" min="9225" style="772" width="15.34"/>
    <col collapsed="false" customWidth="true" hidden="false" outlineLevel="0" max="9228" min="9226" style="772" width="5.33"/>
    <col collapsed="false" customWidth="true" hidden="false" outlineLevel="0" max="9229" min="9229" style="772" width="6.56"/>
    <col collapsed="false" customWidth="true" hidden="false" outlineLevel="0" max="9233" min="9230" style="772" width="5.33"/>
    <col collapsed="false" customWidth="false" hidden="false" outlineLevel="0" max="9472" min="9234" style="772" width="9"/>
    <col collapsed="false" customWidth="true" hidden="false" outlineLevel="0" max="9473" min="9473" style="772" width="2.33"/>
    <col collapsed="false" customWidth="true" hidden="false" outlineLevel="0" max="9474" min="9474" style="772" width="25"/>
    <col collapsed="false" customWidth="true" hidden="false" outlineLevel="0" max="9475" min="9475" style="772" width="41.78"/>
    <col collapsed="false" customWidth="true" hidden="false" outlineLevel="0" max="9476" min="9476" style="772" width="15.22"/>
    <col collapsed="false" customWidth="true" hidden="false" outlineLevel="0" max="9477" min="9477" style="772" width="44.22"/>
    <col collapsed="false" customWidth="true" hidden="false" outlineLevel="0" max="9478" min="9478" style="772" width="42"/>
    <col collapsed="false" customWidth="true" hidden="false" outlineLevel="0" max="9479" min="9479" style="772" width="22.55"/>
    <col collapsed="false" customWidth="true" hidden="false" outlineLevel="0" max="9480" min="9480" style="772" width="5.33"/>
    <col collapsed="false" customWidth="true" hidden="false" outlineLevel="0" max="9481" min="9481" style="772" width="15.34"/>
    <col collapsed="false" customWidth="true" hidden="false" outlineLevel="0" max="9484" min="9482" style="772" width="5.33"/>
    <col collapsed="false" customWidth="true" hidden="false" outlineLevel="0" max="9485" min="9485" style="772" width="6.56"/>
    <col collapsed="false" customWidth="true" hidden="false" outlineLevel="0" max="9489" min="9486" style="772" width="5.33"/>
    <col collapsed="false" customWidth="false" hidden="false" outlineLevel="0" max="9728" min="9490" style="772" width="9"/>
    <col collapsed="false" customWidth="true" hidden="false" outlineLevel="0" max="9729" min="9729" style="772" width="2.33"/>
    <col collapsed="false" customWidth="true" hidden="false" outlineLevel="0" max="9730" min="9730" style="772" width="25"/>
    <col collapsed="false" customWidth="true" hidden="false" outlineLevel="0" max="9731" min="9731" style="772" width="41.78"/>
    <col collapsed="false" customWidth="true" hidden="false" outlineLevel="0" max="9732" min="9732" style="772" width="15.22"/>
    <col collapsed="false" customWidth="true" hidden="false" outlineLevel="0" max="9733" min="9733" style="772" width="44.22"/>
    <col collapsed="false" customWidth="true" hidden="false" outlineLevel="0" max="9734" min="9734" style="772" width="42"/>
    <col collapsed="false" customWidth="true" hidden="false" outlineLevel="0" max="9735" min="9735" style="772" width="22.55"/>
    <col collapsed="false" customWidth="true" hidden="false" outlineLevel="0" max="9736" min="9736" style="772" width="5.33"/>
    <col collapsed="false" customWidth="true" hidden="false" outlineLevel="0" max="9737" min="9737" style="772" width="15.34"/>
    <col collapsed="false" customWidth="true" hidden="false" outlineLevel="0" max="9740" min="9738" style="772" width="5.33"/>
    <col collapsed="false" customWidth="true" hidden="false" outlineLevel="0" max="9741" min="9741" style="772" width="6.56"/>
    <col collapsed="false" customWidth="true" hidden="false" outlineLevel="0" max="9745" min="9742" style="772" width="5.33"/>
    <col collapsed="false" customWidth="false" hidden="false" outlineLevel="0" max="9984" min="9746" style="772" width="9"/>
    <col collapsed="false" customWidth="true" hidden="false" outlineLevel="0" max="9985" min="9985" style="772" width="2.33"/>
    <col collapsed="false" customWidth="true" hidden="false" outlineLevel="0" max="9986" min="9986" style="772" width="25"/>
    <col collapsed="false" customWidth="true" hidden="false" outlineLevel="0" max="9987" min="9987" style="772" width="41.78"/>
    <col collapsed="false" customWidth="true" hidden="false" outlineLevel="0" max="9988" min="9988" style="772" width="15.22"/>
    <col collapsed="false" customWidth="true" hidden="false" outlineLevel="0" max="9989" min="9989" style="772" width="44.22"/>
    <col collapsed="false" customWidth="true" hidden="false" outlineLevel="0" max="9990" min="9990" style="772" width="42"/>
    <col collapsed="false" customWidth="true" hidden="false" outlineLevel="0" max="9991" min="9991" style="772" width="22.55"/>
    <col collapsed="false" customWidth="true" hidden="false" outlineLevel="0" max="9992" min="9992" style="772" width="5.33"/>
    <col collapsed="false" customWidth="true" hidden="false" outlineLevel="0" max="9993" min="9993" style="772" width="15.34"/>
    <col collapsed="false" customWidth="true" hidden="false" outlineLevel="0" max="9996" min="9994" style="772" width="5.33"/>
    <col collapsed="false" customWidth="true" hidden="false" outlineLevel="0" max="9997" min="9997" style="772" width="6.56"/>
    <col collapsed="false" customWidth="true" hidden="false" outlineLevel="0" max="10001" min="9998" style="772" width="5.33"/>
    <col collapsed="false" customWidth="false" hidden="false" outlineLevel="0" max="10240" min="10002" style="772" width="9"/>
    <col collapsed="false" customWidth="true" hidden="false" outlineLevel="0" max="10241" min="10241" style="772" width="2.33"/>
    <col collapsed="false" customWidth="true" hidden="false" outlineLevel="0" max="10242" min="10242" style="772" width="25"/>
    <col collapsed="false" customWidth="true" hidden="false" outlineLevel="0" max="10243" min="10243" style="772" width="41.78"/>
    <col collapsed="false" customWidth="true" hidden="false" outlineLevel="0" max="10244" min="10244" style="772" width="15.22"/>
    <col collapsed="false" customWidth="true" hidden="false" outlineLevel="0" max="10245" min="10245" style="772" width="44.22"/>
    <col collapsed="false" customWidth="true" hidden="false" outlineLevel="0" max="10246" min="10246" style="772" width="42"/>
    <col collapsed="false" customWidth="true" hidden="false" outlineLevel="0" max="10247" min="10247" style="772" width="22.55"/>
    <col collapsed="false" customWidth="true" hidden="false" outlineLevel="0" max="10248" min="10248" style="772" width="5.33"/>
    <col collapsed="false" customWidth="true" hidden="false" outlineLevel="0" max="10249" min="10249" style="772" width="15.34"/>
    <col collapsed="false" customWidth="true" hidden="false" outlineLevel="0" max="10252" min="10250" style="772" width="5.33"/>
    <col collapsed="false" customWidth="true" hidden="false" outlineLevel="0" max="10253" min="10253" style="772" width="6.56"/>
    <col collapsed="false" customWidth="true" hidden="false" outlineLevel="0" max="10257" min="10254" style="772" width="5.33"/>
    <col collapsed="false" customWidth="false" hidden="false" outlineLevel="0" max="10496" min="10258" style="772" width="9"/>
    <col collapsed="false" customWidth="true" hidden="false" outlineLevel="0" max="10497" min="10497" style="772" width="2.33"/>
    <col collapsed="false" customWidth="true" hidden="false" outlineLevel="0" max="10498" min="10498" style="772" width="25"/>
    <col collapsed="false" customWidth="true" hidden="false" outlineLevel="0" max="10499" min="10499" style="772" width="41.78"/>
    <col collapsed="false" customWidth="true" hidden="false" outlineLevel="0" max="10500" min="10500" style="772" width="15.22"/>
    <col collapsed="false" customWidth="true" hidden="false" outlineLevel="0" max="10501" min="10501" style="772" width="44.22"/>
    <col collapsed="false" customWidth="true" hidden="false" outlineLevel="0" max="10502" min="10502" style="772" width="42"/>
    <col collapsed="false" customWidth="true" hidden="false" outlineLevel="0" max="10503" min="10503" style="772" width="22.55"/>
    <col collapsed="false" customWidth="true" hidden="false" outlineLevel="0" max="10504" min="10504" style="772" width="5.33"/>
    <col collapsed="false" customWidth="true" hidden="false" outlineLevel="0" max="10505" min="10505" style="772" width="15.34"/>
    <col collapsed="false" customWidth="true" hidden="false" outlineLevel="0" max="10508" min="10506" style="772" width="5.33"/>
    <col collapsed="false" customWidth="true" hidden="false" outlineLevel="0" max="10509" min="10509" style="772" width="6.56"/>
    <col collapsed="false" customWidth="true" hidden="false" outlineLevel="0" max="10513" min="10510" style="772" width="5.33"/>
    <col collapsed="false" customWidth="false" hidden="false" outlineLevel="0" max="10752" min="10514" style="772" width="9"/>
    <col collapsed="false" customWidth="true" hidden="false" outlineLevel="0" max="10753" min="10753" style="772" width="2.33"/>
    <col collapsed="false" customWidth="true" hidden="false" outlineLevel="0" max="10754" min="10754" style="772" width="25"/>
    <col collapsed="false" customWidth="true" hidden="false" outlineLevel="0" max="10755" min="10755" style="772" width="41.78"/>
    <col collapsed="false" customWidth="true" hidden="false" outlineLevel="0" max="10756" min="10756" style="772" width="15.22"/>
    <col collapsed="false" customWidth="true" hidden="false" outlineLevel="0" max="10757" min="10757" style="772" width="44.22"/>
    <col collapsed="false" customWidth="true" hidden="false" outlineLevel="0" max="10758" min="10758" style="772" width="42"/>
    <col collapsed="false" customWidth="true" hidden="false" outlineLevel="0" max="10759" min="10759" style="772" width="22.55"/>
    <col collapsed="false" customWidth="true" hidden="false" outlineLevel="0" max="10760" min="10760" style="772" width="5.33"/>
    <col collapsed="false" customWidth="true" hidden="false" outlineLevel="0" max="10761" min="10761" style="772" width="15.34"/>
    <col collapsed="false" customWidth="true" hidden="false" outlineLevel="0" max="10764" min="10762" style="772" width="5.33"/>
    <col collapsed="false" customWidth="true" hidden="false" outlineLevel="0" max="10765" min="10765" style="772" width="6.56"/>
    <col collapsed="false" customWidth="true" hidden="false" outlineLevel="0" max="10769" min="10766" style="772" width="5.33"/>
    <col collapsed="false" customWidth="false" hidden="false" outlineLevel="0" max="11008" min="10770" style="772" width="9"/>
    <col collapsed="false" customWidth="true" hidden="false" outlineLevel="0" max="11009" min="11009" style="772" width="2.33"/>
    <col collapsed="false" customWidth="true" hidden="false" outlineLevel="0" max="11010" min="11010" style="772" width="25"/>
    <col collapsed="false" customWidth="true" hidden="false" outlineLevel="0" max="11011" min="11011" style="772" width="41.78"/>
    <col collapsed="false" customWidth="true" hidden="false" outlineLevel="0" max="11012" min="11012" style="772" width="15.22"/>
    <col collapsed="false" customWidth="true" hidden="false" outlineLevel="0" max="11013" min="11013" style="772" width="44.22"/>
    <col collapsed="false" customWidth="true" hidden="false" outlineLevel="0" max="11014" min="11014" style="772" width="42"/>
    <col collapsed="false" customWidth="true" hidden="false" outlineLevel="0" max="11015" min="11015" style="772" width="22.55"/>
    <col collapsed="false" customWidth="true" hidden="false" outlineLevel="0" max="11016" min="11016" style="772" width="5.33"/>
    <col collapsed="false" customWidth="true" hidden="false" outlineLevel="0" max="11017" min="11017" style="772" width="15.34"/>
    <col collapsed="false" customWidth="true" hidden="false" outlineLevel="0" max="11020" min="11018" style="772" width="5.33"/>
    <col collapsed="false" customWidth="true" hidden="false" outlineLevel="0" max="11021" min="11021" style="772" width="6.56"/>
    <col collapsed="false" customWidth="true" hidden="false" outlineLevel="0" max="11025" min="11022" style="772" width="5.33"/>
    <col collapsed="false" customWidth="false" hidden="false" outlineLevel="0" max="11264" min="11026" style="772" width="9"/>
    <col collapsed="false" customWidth="true" hidden="false" outlineLevel="0" max="11265" min="11265" style="772" width="2.33"/>
    <col collapsed="false" customWidth="true" hidden="false" outlineLevel="0" max="11266" min="11266" style="772" width="25"/>
    <col collapsed="false" customWidth="true" hidden="false" outlineLevel="0" max="11267" min="11267" style="772" width="41.78"/>
    <col collapsed="false" customWidth="true" hidden="false" outlineLevel="0" max="11268" min="11268" style="772" width="15.22"/>
    <col collapsed="false" customWidth="true" hidden="false" outlineLevel="0" max="11269" min="11269" style="772" width="44.22"/>
    <col collapsed="false" customWidth="true" hidden="false" outlineLevel="0" max="11270" min="11270" style="772" width="42"/>
    <col collapsed="false" customWidth="true" hidden="false" outlineLevel="0" max="11271" min="11271" style="772" width="22.55"/>
    <col collapsed="false" customWidth="true" hidden="false" outlineLevel="0" max="11272" min="11272" style="772" width="5.33"/>
    <col collapsed="false" customWidth="true" hidden="false" outlineLevel="0" max="11273" min="11273" style="772" width="15.34"/>
    <col collapsed="false" customWidth="true" hidden="false" outlineLevel="0" max="11276" min="11274" style="772" width="5.33"/>
    <col collapsed="false" customWidth="true" hidden="false" outlineLevel="0" max="11277" min="11277" style="772" width="6.56"/>
    <col collapsed="false" customWidth="true" hidden="false" outlineLevel="0" max="11281" min="11278" style="772" width="5.33"/>
    <col collapsed="false" customWidth="false" hidden="false" outlineLevel="0" max="11520" min="11282" style="772" width="9"/>
    <col collapsed="false" customWidth="true" hidden="false" outlineLevel="0" max="11521" min="11521" style="772" width="2.33"/>
    <col collapsed="false" customWidth="true" hidden="false" outlineLevel="0" max="11522" min="11522" style="772" width="25"/>
    <col collapsed="false" customWidth="true" hidden="false" outlineLevel="0" max="11523" min="11523" style="772" width="41.78"/>
    <col collapsed="false" customWidth="true" hidden="false" outlineLevel="0" max="11524" min="11524" style="772" width="15.22"/>
    <col collapsed="false" customWidth="true" hidden="false" outlineLevel="0" max="11525" min="11525" style="772" width="44.22"/>
    <col collapsed="false" customWidth="true" hidden="false" outlineLevel="0" max="11526" min="11526" style="772" width="42"/>
    <col collapsed="false" customWidth="true" hidden="false" outlineLevel="0" max="11527" min="11527" style="772" width="22.55"/>
    <col collapsed="false" customWidth="true" hidden="false" outlineLevel="0" max="11528" min="11528" style="772" width="5.33"/>
    <col collapsed="false" customWidth="true" hidden="false" outlineLevel="0" max="11529" min="11529" style="772" width="15.34"/>
    <col collapsed="false" customWidth="true" hidden="false" outlineLevel="0" max="11532" min="11530" style="772" width="5.33"/>
    <col collapsed="false" customWidth="true" hidden="false" outlineLevel="0" max="11533" min="11533" style="772" width="6.56"/>
    <col collapsed="false" customWidth="true" hidden="false" outlineLevel="0" max="11537" min="11534" style="772" width="5.33"/>
    <col collapsed="false" customWidth="false" hidden="false" outlineLevel="0" max="11776" min="11538" style="772" width="9"/>
    <col collapsed="false" customWidth="true" hidden="false" outlineLevel="0" max="11777" min="11777" style="772" width="2.33"/>
    <col collapsed="false" customWidth="true" hidden="false" outlineLevel="0" max="11778" min="11778" style="772" width="25"/>
    <col collapsed="false" customWidth="true" hidden="false" outlineLevel="0" max="11779" min="11779" style="772" width="41.78"/>
    <col collapsed="false" customWidth="true" hidden="false" outlineLevel="0" max="11780" min="11780" style="772" width="15.22"/>
    <col collapsed="false" customWidth="true" hidden="false" outlineLevel="0" max="11781" min="11781" style="772" width="44.22"/>
    <col collapsed="false" customWidth="true" hidden="false" outlineLevel="0" max="11782" min="11782" style="772" width="42"/>
    <col collapsed="false" customWidth="true" hidden="false" outlineLevel="0" max="11783" min="11783" style="772" width="22.55"/>
    <col collapsed="false" customWidth="true" hidden="false" outlineLevel="0" max="11784" min="11784" style="772" width="5.33"/>
    <col collapsed="false" customWidth="true" hidden="false" outlineLevel="0" max="11785" min="11785" style="772" width="15.34"/>
    <col collapsed="false" customWidth="true" hidden="false" outlineLevel="0" max="11788" min="11786" style="772" width="5.33"/>
    <col collapsed="false" customWidth="true" hidden="false" outlineLevel="0" max="11789" min="11789" style="772" width="6.56"/>
    <col collapsed="false" customWidth="true" hidden="false" outlineLevel="0" max="11793" min="11790" style="772" width="5.33"/>
    <col collapsed="false" customWidth="false" hidden="false" outlineLevel="0" max="12032" min="11794" style="772" width="9"/>
    <col collapsed="false" customWidth="true" hidden="false" outlineLevel="0" max="12033" min="12033" style="772" width="2.33"/>
    <col collapsed="false" customWidth="true" hidden="false" outlineLevel="0" max="12034" min="12034" style="772" width="25"/>
    <col collapsed="false" customWidth="true" hidden="false" outlineLevel="0" max="12035" min="12035" style="772" width="41.78"/>
    <col collapsed="false" customWidth="true" hidden="false" outlineLevel="0" max="12036" min="12036" style="772" width="15.22"/>
    <col collapsed="false" customWidth="true" hidden="false" outlineLevel="0" max="12037" min="12037" style="772" width="44.22"/>
    <col collapsed="false" customWidth="true" hidden="false" outlineLevel="0" max="12038" min="12038" style="772" width="42"/>
    <col collapsed="false" customWidth="true" hidden="false" outlineLevel="0" max="12039" min="12039" style="772" width="22.55"/>
    <col collapsed="false" customWidth="true" hidden="false" outlineLevel="0" max="12040" min="12040" style="772" width="5.33"/>
    <col collapsed="false" customWidth="true" hidden="false" outlineLevel="0" max="12041" min="12041" style="772" width="15.34"/>
    <col collapsed="false" customWidth="true" hidden="false" outlineLevel="0" max="12044" min="12042" style="772" width="5.33"/>
    <col collapsed="false" customWidth="true" hidden="false" outlineLevel="0" max="12045" min="12045" style="772" width="6.56"/>
    <col collapsed="false" customWidth="true" hidden="false" outlineLevel="0" max="12049" min="12046" style="772" width="5.33"/>
    <col collapsed="false" customWidth="false" hidden="false" outlineLevel="0" max="12288" min="12050" style="772" width="9"/>
    <col collapsed="false" customWidth="true" hidden="false" outlineLevel="0" max="12289" min="12289" style="772" width="2.33"/>
    <col collapsed="false" customWidth="true" hidden="false" outlineLevel="0" max="12290" min="12290" style="772" width="25"/>
    <col collapsed="false" customWidth="true" hidden="false" outlineLevel="0" max="12291" min="12291" style="772" width="41.78"/>
    <col collapsed="false" customWidth="true" hidden="false" outlineLevel="0" max="12292" min="12292" style="772" width="15.22"/>
    <col collapsed="false" customWidth="true" hidden="false" outlineLevel="0" max="12293" min="12293" style="772" width="44.22"/>
    <col collapsed="false" customWidth="true" hidden="false" outlineLevel="0" max="12294" min="12294" style="772" width="42"/>
    <col collapsed="false" customWidth="true" hidden="false" outlineLevel="0" max="12295" min="12295" style="772" width="22.55"/>
    <col collapsed="false" customWidth="true" hidden="false" outlineLevel="0" max="12296" min="12296" style="772" width="5.33"/>
    <col collapsed="false" customWidth="true" hidden="false" outlineLevel="0" max="12297" min="12297" style="772" width="15.34"/>
    <col collapsed="false" customWidth="true" hidden="false" outlineLevel="0" max="12300" min="12298" style="772" width="5.33"/>
    <col collapsed="false" customWidth="true" hidden="false" outlineLevel="0" max="12301" min="12301" style="772" width="6.56"/>
    <col collapsed="false" customWidth="true" hidden="false" outlineLevel="0" max="12305" min="12302" style="772" width="5.33"/>
    <col collapsed="false" customWidth="false" hidden="false" outlineLevel="0" max="12544" min="12306" style="772" width="9"/>
    <col collapsed="false" customWidth="true" hidden="false" outlineLevel="0" max="12545" min="12545" style="772" width="2.33"/>
    <col collapsed="false" customWidth="true" hidden="false" outlineLevel="0" max="12546" min="12546" style="772" width="25"/>
    <col collapsed="false" customWidth="true" hidden="false" outlineLevel="0" max="12547" min="12547" style="772" width="41.78"/>
    <col collapsed="false" customWidth="true" hidden="false" outlineLevel="0" max="12548" min="12548" style="772" width="15.22"/>
    <col collapsed="false" customWidth="true" hidden="false" outlineLevel="0" max="12549" min="12549" style="772" width="44.22"/>
    <col collapsed="false" customWidth="true" hidden="false" outlineLevel="0" max="12550" min="12550" style="772" width="42"/>
    <col collapsed="false" customWidth="true" hidden="false" outlineLevel="0" max="12551" min="12551" style="772" width="22.55"/>
    <col collapsed="false" customWidth="true" hidden="false" outlineLevel="0" max="12552" min="12552" style="772" width="5.33"/>
    <col collapsed="false" customWidth="true" hidden="false" outlineLevel="0" max="12553" min="12553" style="772" width="15.34"/>
    <col collapsed="false" customWidth="true" hidden="false" outlineLevel="0" max="12556" min="12554" style="772" width="5.33"/>
    <col collapsed="false" customWidth="true" hidden="false" outlineLevel="0" max="12557" min="12557" style="772" width="6.56"/>
    <col collapsed="false" customWidth="true" hidden="false" outlineLevel="0" max="12561" min="12558" style="772" width="5.33"/>
    <col collapsed="false" customWidth="false" hidden="false" outlineLevel="0" max="12800" min="12562" style="772" width="9"/>
    <col collapsed="false" customWidth="true" hidden="false" outlineLevel="0" max="12801" min="12801" style="772" width="2.33"/>
    <col collapsed="false" customWidth="true" hidden="false" outlineLevel="0" max="12802" min="12802" style="772" width="25"/>
    <col collapsed="false" customWidth="true" hidden="false" outlineLevel="0" max="12803" min="12803" style="772" width="41.78"/>
    <col collapsed="false" customWidth="true" hidden="false" outlineLevel="0" max="12804" min="12804" style="772" width="15.22"/>
    <col collapsed="false" customWidth="true" hidden="false" outlineLevel="0" max="12805" min="12805" style="772" width="44.22"/>
    <col collapsed="false" customWidth="true" hidden="false" outlineLevel="0" max="12806" min="12806" style="772" width="42"/>
    <col collapsed="false" customWidth="true" hidden="false" outlineLevel="0" max="12807" min="12807" style="772" width="22.55"/>
    <col collapsed="false" customWidth="true" hidden="false" outlineLevel="0" max="12808" min="12808" style="772" width="5.33"/>
    <col collapsed="false" customWidth="true" hidden="false" outlineLevel="0" max="12809" min="12809" style="772" width="15.34"/>
    <col collapsed="false" customWidth="true" hidden="false" outlineLevel="0" max="12812" min="12810" style="772" width="5.33"/>
    <col collapsed="false" customWidth="true" hidden="false" outlineLevel="0" max="12813" min="12813" style="772" width="6.56"/>
    <col collapsed="false" customWidth="true" hidden="false" outlineLevel="0" max="12817" min="12814" style="772" width="5.33"/>
    <col collapsed="false" customWidth="false" hidden="false" outlineLevel="0" max="13056" min="12818" style="772" width="9"/>
    <col collapsed="false" customWidth="true" hidden="false" outlineLevel="0" max="13057" min="13057" style="772" width="2.33"/>
    <col collapsed="false" customWidth="true" hidden="false" outlineLevel="0" max="13058" min="13058" style="772" width="25"/>
    <col collapsed="false" customWidth="true" hidden="false" outlineLevel="0" max="13059" min="13059" style="772" width="41.78"/>
    <col collapsed="false" customWidth="true" hidden="false" outlineLevel="0" max="13060" min="13060" style="772" width="15.22"/>
    <col collapsed="false" customWidth="true" hidden="false" outlineLevel="0" max="13061" min="13061" style="772" width="44.22"/>
    <col collapsed="false" customWidth="true" hidden="false" outlineLevel="0" max="13062" min="13062" style="772" width="42"/>
    <col collapsed="false" customWidth="true" hidden="false" outlineLevel="0" max="13063" min="13063" style="772" width="22.55"/>
    <col collapsed="false" customWidth="true" hidden="false" outlineLevel="0" max="13064" min="13064" style="772" width="5.33"/>
    <col collapsed="false" customWidth="true" hidden="false" outlineLevel="0" max="13065" min="13065" style="772" width="15.34"/>
    <col collapsed="false" customWidth="true" hidden="false" outlineLevel="0" max="13068" min="13066" style="772" width="5.33"/>
    <col collapsed="false" customWidth="true" hidden="false" outlineLevel="0" max="13069" min="13069" style="772" width="6.56"/>
    <col collapsed="false" customWidth="true" hidden="false" outlineLevel="0" max="13073" min="13070" style="772" width="5.33"/>
    <col collapsed="false" customWidth="false" hidden="false" outlineLevel="0" max="13312" min="13074" style="772" width="9"/>
    <col collapsed="false" customWidth="true" hidden="false" outlineLevel="0" max="13313" min="13313" style="772" width="2.33"/>
    <col collapsed="false" customWidth="true" hidden="false" outlineLevel="0" max="13314" min="13314" style="772" width="25"/>
    <col collapsed="false" customWidth="true" hidden="false" outlineLevel="0" max="13315" min="13315" style="772" width="41.78"/>
    <col collapsed="false" customWidth="true" hidden="false" outlineLevel="0" max="13316" min="13316" style="772" width="15.22"/>
    <col collapsed="false" customWidth="true" hidden="false" outlineLevel="0" max="13317" min="13317" style="772" width="44.22"/>
    <col collapsed="false" customWidth="true" hidden="false" outlineLevel="0" max="13318" min="13318" style="772" width="42"/>
    <col collapsed="false" customWidth="true" hidden="false" outlineLevel="0" max="13319" min="13319" style="772" width="22.55"/>
    <col collapsed="false" customWidth="true" hidden="false" outlineLevel="0" max="13320" min="13320" style="772" width="5.33"/>
    <col collapsed="false" customWidth="true" hidden="false" outlineLevel="0" max="13321" min="13321" style="772" width="15.34"/>
    <col collapsed="false" customWidth="true" hidden="false" outlineLevel="0" max="13324" min="13322" style="772" width="5.33"/>
    <col collapsed="false" customWidth="true" hidden="false" outlineLevel="0" max="13325" min="13325" style="772" width="6.56"/>
    <col collapsed="false" customWidth="true" hidden="false" outlineLevel="0" max="13329" min="13326" style="772" width="5.33"/>
    <col collapsed="false" customWidth="false" hidden="false" outlineLevel="0" max="13568" min="13330" style="772" width="9"/>
    <col collapsed="false" customWidth="true" hidden="false" outlineLevel="0" max="13569" min="13569" style="772" width="2.33"/>
    <col collapsed="false" customWidth="true" hidden="false" outlineLevel="0" max="13570" min="13570" style="772" width="25"/>
    <col collapsed="false" customWidth="true" hidden="false" outlineLevel="0" max="13571" min="13571" style="772" width="41.78"/>
    <col collapsed="false" customWidth="true" hidden="false" outlineLevel="0" max="13572" min="13572" style="772" width="15.22"/>
    <col collapsed="false" customWidth="true" hidden="false" outlineLevel="0" max="13573" min="13573" style="772" width="44.22"/>
    <col collapsed="false" customWidth="true" hidden="false" outlineLevel="0" max="13574" min="13574" style="772" width="42"/>
    <col collapsed="false" customWidth="true" hidden="false" outlineLevel="0" max="13575" min="13575" style="772" width="22.55"/>
    <col collapsed="false" customWidth="true" hidden="false" outlineLevel="0" max="13576" min="13576" style="772" width="5.33"/>
    <col collapsed="false" customWidth="true" hidden="false" outlineLevel="0" max="13577" min="13577" style="772" width="15.34"/>
    <col collapsed="false" customWidth="true" hidden="false" outlineLevel="0" max="13580" min="13578" style="772" width="5.33"/>
    <col collapsed="false" customWidth="true" hidden="false" outlineLevel="0" max="13581" min="13581" style="772" width="6.56"/>
    <col collapsed="false" customWidth="true" hidden="false" outlineLevel="0" max="13585" min="13582" style="772" width="5.33"/>
    <col collapsed="false" customWidth="false" hidden="false" outlineLevel="0" max="13824" min="13586" style="772" width="9"/>
    <col collapsed="false" customWidth="true" hidden="false" outlineLevel="0" max="13825" min="13825" style="772" width="2.33"/>
    <col collapsed="false" customWidth="true" hidden="false" outlineLevel="0" max="13826" min="13826" style="772" width="25"/>
    <col collapsed="false" customWidth="true" hidden="false" outlineLevel="0" max="13827" min="13827" style="772" width="41.78"/>
    <col collapsed="false" customWidth="true" hidden="false" outlineLevel="0" max="13828" min="13828" style="772" width="15.22"/>
    <col collapsed="false" customWidth="true" hidden="false" outlineLevel="0" max="13829" min="13829" style="772" width="44.22"/>
    <col collapsed="false" customWidth="true" hidden="false" outlineLevel="0" max="13830" min="13830" style="772" width="42"/>
    <col collapsed="false" customWidth="true" hidden="false" outlineLevel="0" max="13831" min="13831" style="772" width="22.55"/>
    <col collapsed="false" customWidth="true" hidden="false" outlineLevel="0" max="13832" min="13832" style="772" width="5.33"/>
    <col collapsed="false" customWidth="true" hidden="false" outlineLevel="0" max="13833" min="13833" style="772" width="15.34"/>
    <col collapsed="false" customWidth="true" hidden="false" outlineLevel="0" max="13836" min="13834" style="772" width="5.33"/>
    <col collapsed="false" customWidth="true" hidden="false" outlineLevel="0" max="13837" min="13837" style="772" width="6.56"/>
    <col collapsed="false" customWidth="true" hidden="false" outlineLevel="0" max="13841" min="13838" style="772" width="5.33"/>
    <col collapsed="false" customWidth="false" hidden="false" outlineLevel="0" max="14080" min="13842" style="772" width="9"/>
    <col collapsed="false" customWidth="true" hidden="false" outlineLevel="0" max="14081" min="14081" style="772" width="2.33"/>
    <col collapsed="false" customWidth="true" hidden="false" outlineLevel="0" max="14082" min="14082" style="772" width="25"/>
    <col collapsed="false" customWidth="true" hidden="false" outlineLevel="0" max="14083" min="14083" style="772" width="41.78"/>
    <col collapsed="false" customWidth="true" hidden="false" outlineLevel="0" max="14084" min="14084" style="772" width="15.22"/>
    <col collapsed="false" customWidth="true" hidden="false" outlineLevel="0" max="14085" min="14085" style="772" width="44.22"/>
    <col collapsed="false" customWidth="true" hidden="false" outlineLevel="0" max="14086" min="14086" style="772" width="42"/>
    <col collapsed="false" customWidth="true" hidden="false" outlineLevel="0" max="14087" min="14087" style="772" width="22.55"/>
    <col collapsed="false" customWidth="true" hidden="false" outlineLevel="0" max="14088" min="14088" style="772" width="5.33"/>
    <col collapsed="false" customWidth="true" hidden="false" outlineLevel="0" max="14089" min="14089" style="772" width="15.34"/>
    <col collapsed="false" customWidth="true" hidden="false" outlineLevel="0" max="14092" min="14090" style="772" width="5.33"/>
    <col collapsed="false" customWidth="true" hidden="false" outlineLevel="0" max="14093" min="14093" style="772" width="6.56"/>
    <col collapsed="false" customWidth="true" hidden="false" outlineLevel="0" max="14097" min="14094" style="772" width="5.33"/>
    <col collapsed="false" customWidth="false" hidden="false" outlineLevel="0" max="14336" min="14098" style="772" width="9"/>
    <col collapsed="false" customWidth="true" hidden="false" outlineLevel="0" max="14337" min="14337" style="772" width="2.33"/>
    <col collapsed="false" customWidth="true" hidden="false" outlineLevel="0" max="14338" min="14338" style="772" width="25"/>
    <col collapsed="false" customWidth="true" hidden="false" outlineLevel="0" max="14339" min="14339" style="772" width="41.78"/>
    <col collapsed="false" customWidth="true" hidden="false" outlineLevel="0" max="14340" min="14340" style="772" width="15.22"/>
    <col collapsed="false" customWidth="true" hidden="false" outlineLevel="0" max="14341" min="14341" style="772" width="44.22"/>
    <col collapsed="false" customWidth="true" hidden="false" outlineLevel="0" max="14342" min="14342" style="772" width="42"/>
    <col collapsed="false" customWidth="true" hidden="false" outlineLevel="0" max="14343" min="14343" style="772" width="22.55"/>
    <col collapsed="false" customWidth="true" hidden="false" outlineLevel="0" max="14344" min="14344" style="772" width="5.33"/>
    <col collapsed="false" customWidth="true" hidden="false" outlineLevel="0" max="14345" min="14345" style="772" width="15.34"/>
    <col collapsed="false" customWidth="true" hidden="false" outlineLevel="0" max="14348" min="14346" style="772" width="5.33"/>
    <col collapsed="false" customWidth="true" hidden="false" outlineLevel="0" max="14349" min="14349" style="772" width="6.56"/>
    <col collapsed="false" customWidth="true" hidden="false" outlineLevel="0" max="14353" min="14350" style="772" width="5.33"/>
    <col collapsed="false" customWidth="false" hidden="false" outlineLevel="0" max="14592" min="14354" style="772" width="9"/>
    <col collapsed="false" customWidth="true" hidden="false" outlineLevel="0" max="14593" min="14593" style="772" width="2.33"/>
    <col collapsed="false" customWidth="true" hidden="false" outlineLevel="0" max="14594" min="14594" style="772" width="25"/>
    <col collapsed="false" customWidth="true" hidden="false" outlineLevel="0" max="14595" min="14595" style="772" width="41.78"/>
    <col collapsed="false" customWidth="true" hidden="false" outlineLevel="0" max="14596" min="14596" style="772" width="15.22"/>
    <col collapsed="false" customWidth="true" hidden="false" outlineLevel="0" max="14597" min="14597" style="772" width="44.22"/>
    <col collapsed="false" customWidth="true" hidden="false" outlineLevel="0" max="14598" min="14598" style="772" width="42"/>
    <col collapsed="false" customWidth="true" hidden="false" outlineLevel="0" max="14599" min="14599" style="772" width="22.55"/>
    <col collapsed="false" customWidth="true" hidden="false" outlineLevel="0" max="14600" min="14600" style="772" width="5.33"/>
    <col collapsed="false" customWidth="true" hidden="false" outlineLevel="0" max="14601" min="14601" style="772" width="15.34"/>
    <col collapsed="false" customWidth="true" hidden="false" outlineLevel="0" max="14604" min="14602" style="772" width="5.33"/>
    <col collapsed="false" customWidth="true" hidden="false" outlineLevel="0" max="14605" min="14605" style="772" width="6.56"/>
    <col collapsed="false" customWidth="true" hidden="false" outlineLevel="0" max="14609" min="14606" style="772" width="5.33"/>
    <col collapsed="false" customWidth="false" hidden="false" outlineLevel="0" max="14848" min="14610" style="772" width="9"/>
    <col collapsed="false" customWidth="true" hidden="false" outlineLevel="0" max="14849" min="14849" style="772" width="2.33"/>
    <col collapsed="false" customWidth="true" hidden="false" outlineLevel="0" max="14850" min="14850" style="772" width="25"/>
    <col collapsed="false" customWidth="true" hidden="false" outlineLevel="0" max="14851" min="14851" style="772" width="41.78"/>
    <col collapsed="false" customWidth="true" hidden="false" outlineLevel="0" max="14852" min="14852" style="772" width="15.22"/>
    <col collapsed="false" customWidth="true" hidden="false" outlineLevel="0" max="14853" min="14853" style="772" width="44.22"/>
    <col collapsed="false" customWidth="true" hidden="false" outlineLevel="0" max="14854" min="14854" style="772" width="42"/>
    <col collapsed="false" customWidth="true" hidden="false" outlineLevel="0" max="14855" min="14855" style="772" width="22.55"/>
    <col collapsed="false" customWidth="true" hidden="false" outlineLevel="0" max="14856" min="14856" style="772" width="5.33"/>
    <col collapsed="false" customWidth="true" hidden="false" outlineLevel="0" max="14857" min="14857" style="772" width="15.34"/>
    <col collapsed="false" customWidth="true" hidden="false" outlineLevel="0" max="14860" min="14858" style="772" width="5.33"/>
    <col collapsed="false" customWidth="true" hidden="false" outlineLevel="0" max="14861" min="14861" style="772" width="6.56"/>
    <col collapsed="false" customWidth="true" hidden="false" outlineLevel="0" max="14865" min="14862" style="772" width="5.33"/>
    <col collapsed="false" customWidth="false" hidden="false" outlineLevel="0" max="15104" min="14866" style="772" width="9"/>
    <col collapsed="false" customWidth="true" hidden="false" outlineLevel="0" max="15105" min="15105" style="772" width="2.33"/>
    <col collapsed="false" customWidth="true" hidden="false" outlineLevel="0" max="15106" min="15106" style="772" width="25"/>
    <col collapsed="false" customWidth="true" hidden="false" outlineLevel="0" max="15107" min="15107" style="772" width="41.78"/>
    <col collapsed="false" customWidth="true" hidden="false" outlineLevel="0" max="15108" min="15108" style="772" width="15.22"/>
    <col collapsed="false" customWidth="true" hidden="false" outlineLevel="0" max="15109" min="15109" style="772" width="44.22"/>
    <col collapsed="false" customWidth="true" hidden="false" outlineLevel="0" max="15110" min="15110" style="772" width="42"/>
    <col collapsed="false" customWidth="true" hidden="false" outlineLevel="0" max="15111" min="15111" style="772" width="22.55"/>
    <col collapsed="false" customWidth="true" hidden="false" outlineLevel="0" max="15112" min="15112" style="772" width="5.33"/>
    <col collapsed="false" customWidth="true" hidden="false" outlineLevel="0" max="15113" min="15113" style="772" width="15.34"/>
    <col collapsed="false" customWidth="true" hidden="false" outlineLevel="0" max="15116" min="15114" style="772" width="5.33"/>
    <col collapsed="false" customWidth="true" hidden="false" outlineLevel="0" max="15117" min="15117" style="772" width="6.56"/>
    <col collapsed="false" customWidth="true" hidden="false" outlineLevel="0" max="15121" min="15118" style="772" width="5.33"/>
    <col collapsed="false" customWidth="false" hidden="false" outlineLevel="0" max="15360" min="15122" style="772" width="9"/>
    <col collapsed="false" customWidth="true" hidden="false" outlineLevel="0" max="15361" min="15361" style="772" width="2.33"/>
    <col collapsed="false" customWidth="true" hidden="false" outlineLevel="0" max="15362" min="15362" style="772" width="25"/>
    <col collapsed="false" customWidth="true" hidden="false" outlineLevel="0" max="15363" min="15363" style="772" width="41.78"/>
    <col collapsed="false" customWidth="true" hidden="false" outlineLevel="0" max="15364" min="15364" style="772" width="15.22"/>
    <col collapsed="false" customWidth="true" hidden="false" outlineLevel="0" max="15365" min="15365" style="772" width="44.22"/>
    <col collapsed="false" customWidth="true" hidden="false" outlineLevel="0" max="15366" min="15366" style="772" width="42"/>
    <col collapsed="false" customWidth="true" hidden="false" outlineLevel="0" max="15367" min="15367" style="772" width="22.55"/>
    <col collapsed="false" customWidth="true" hidden="false" outlineLevel="0" max="15368" min="15368" style="772" width="5.33"/>
    <col collapsed="false" customWidth="true" hidden="false" outlineLevel="0" max="15369" min="15369" style="772" width="15.34"/>
    <col collapsed="false" customWidth="true" hidden="false" outlineLevel="0" max="15372" min="15370" style="772" width="5.33"/>
    <col collapsed="false" customWidth="true" hidden="false" outlineLevel="0" max="15373" min="15373" style="772" width="6.56"/>
    <col collapsed="false" customWidth="true" hidden="false" outlineLevel="0" max="15377" min="15374" style="772" width="5.33"/>
    <col collapsed="false" customWidth="false" hidden="false" outlineLevel="0" max="15616" min="15378" style="772" width="9"/>
    <col collapsed="false" customWidth="true" hidden="false" outlineLevel="0" max="15617" min="15617" style="772" width="2.33"/>
    <col collapsed="false" customWidth="true" hidden="false" outlineLevel="0" max="15618" min="15618" style="772" width="25"/>
    <col collapsed="false" customWidth="true" hidden="false" outlineLevel="0" max="15619" min="15619" style="772" width="41.78"/>
    <col collapsed="false" customWidth="true" hidden="false" outlineLevel="0" max="15620" min="15620" style="772" width="15.22"/>
    <col collapsed="false" customWidth="true" hidden="false" outlineLevel="0" max="15621" min="15621" style="772" width="44.22"/>
    <col collapsed="false" customWidth="true" hidden="false" outlineLevel="0" max="15622" min="15622" style="772" width="42"/>
    <col collapsed="false" customWidth="true" hidden="false" outlineLevel="0" max="15623" min="15623" style="772" width="22.55"/>
    <col collapsed="false" customWidth="true" hidden="false" outlineLevel="0" max="15624" min="15624" style="772" width="5.33"/>
    <col collapsed="false" customWidth="true" hidden="false" outlineLevel="0" max="15625" min="15625" style="772" width="15.34"/>
    <col collapsed="false" customWidth="true" hidden="false" outlineLevel="0" max="15628" min="15626" style="772" width="5.33"/>
    <col collapsed="false" customWidth="true" hidden="false" outlineLevel="0" max="15629" min="15629" style="772" width="6.56"/>
    <col collapsed="false" customWidth="true" hidden="false" outlineLevel="0" max="15633" min="15630" style="772" width="5.33"/>
    <col collapsed="false" customWidth="false" hidden="false" outlineLevel="0" max="15872" min="15634" style="772" width="9"/>
    <col collapsed="false" customWidth="true" hidden="false" outlineLevel="0" max="15873" min="15873" style="772" width="2.33"/>
    <col collapsed="false" customWidth="true" hidden="false" outlineLevel="0" max="15874" min="15874" style="772" width="25"/>
    <col collapsed="false" customWidth="true" hidden="false" outlineLevel="0" max="15875" min="15875" style="772" width="41.78"/>
    <col collapsed="false" customWidth="true" hidden="false" outlineLevel="0" max="15876" min="15876" style="772" width="15.22"/>
    <col collapsed="false" customWidth="true" hidden="false" outlineLevel="0" max="15877" min="15877" style="772" width="44.22"/>
    <col collapsed="false" customWidth="true" hidden="false" outlineLevel="0" max="15878" min="15878" style="772" width="42"/>
    <col collapsed="false" customWidth="true" hidden="false" outlineLevel="0" max="15879" min="15879" style="772" width="22.55"/>
    <col collapsed="false" customWidth="true" hidden="false" outlineLevel="0" max="15880" min="15880" style="772" width="5.33"/>
    <col collapsed="false" customWidth="true" hidden="false" outlineLevel="0" max="15881" min="15881" style="772" width="15.34"/>
    <col collapsed="false" customWidth="true" hidden="false" outlineLevel="0" max="15884" min="15882" style="772" width="5.33"/>
    <col collapsed="false" customWidth="true" hidden="false" outlineLevel="0" max="15885" min="15885" style="772" width="6.56"/>
    <col collapsed="false" customWidth="true" hidden="false" outlineLevel="0" max="15889" min="15886" style="772" width="5.33"/>
    <col collapsed="false" customWidth="false" hidden="false" outlineLevel="0" max="16128" min="15890" style="772" width="9"/>
    <col collapsed="false" customWidth="true" hidden="false" outlineLevel="0" max="16129" min="16129" style="772" width="2.33"/>
    <col collapsed="false" customWidth="true" hidden="false" outlineLevel="0" max="16130" min="16130" style="772" width="25"/>
    <col collapsed="false" customWidth="true" hidden="false" outlineLevel="0" max="16131" min="16131" style="772" width="41.78"/>
    <col collapsed="false" customWidth="true" hidden="false" outlineLevel="0" max="16132" min="16132" style="772" width="15.22"/>
    <col collapsed="false" customWidth="true" hidden="false" outlineLevel="0" max="16133" min="16133" style="772" width="44.22"/>
    <col collapsed="false" customWidth="true" hidden="false" outlineLevel="0" max="16134" min="16134" style="772" width="42"/>
    <col collapsed="false" customWidth="true" hidden="false" outlineLevel="0" max="16135" min="16135" style="772" width="22.55"/>
    <col collapsed="false" customWidth="true" hidden="false" outlineLevel="0" max="16136" min="16136" style="772" width="5.33"/>
    <col collapsed="false" customWidth="true" hidden="false" outlineLevel="0" max="16137" min="16137" style="772" width="15.34"/>
    <col collapsed="false" customWidth="true" hidden="false" outlineLevel="0" max="16140" min="16138" style="772" width="5.33"/>
    <col collapsed="false" customWidth="true" hidden="false" outlineLevel="0" max="16141" min="16141" style="772" width="6.56"/>
    <col collapsed="false" customWidth="true" hidden="false" outlineLevel="0" max="16145" min="16142" style="772" width="5.33"/>
    <col collapsed="false" customWidth="false" hidden="false" outlineLevel="0" max="16384" min="16146" style="772" width="9"/>
  </cols>
  <sheetData>
    <row r="1" s="775" customFormat="true" ht="20.25" hidden="false" customHeight="true" outlineLevel="0" collapsed="false">
      <c r="A1" s="773"/>
      <c r="B1" s="774" t="s">
        <v>567</v>
      </c>
    </row>
    <row r="2" customFormat="false" ht="18.75" hidden="false" customHeight="true" outlineLevel="0" collapsed="false">
      <c r="B2" s="776"/>
      <c r="C2" s="776"/>
      <c r="G2" s="777"/>
      <c r="H2" s="777"/>
      <c r="I2" s="777"/>
      <c r="J2" s="777"/>
      <c r="K2" s="777"/>
      <c r="L2" s="777"/>
      <c r="M2" s="777"/>
    </row>
    <row r="3" customFormat="false" ht="31.5" hidden="false" customHeight="true" outlineLevel="0" collapsed="false">
      <c r="A3" s="778"/>
      <c r="B3" s="779" t="s">
        <v>568</v>
      </c>
      <c r="C3" s="779"/>
      <c r="D3" s="779"/>
      <c r="E3" s="779"/>
      <c r="F3" s="779"/>
      <c r="G3" s="779"/>
      <c r="H3" s="780"/>
      <c r="I3" s="780"/>
      <c r="J3" s="780"/>
    </row>
    <row r="4" customFormat="false" ht="20.25" hidden="false" customHeight="true" outlineLevel="0" collapsed="false">
      <c r="A4" s="778"/>
      <c r="B4" s="781" t="s">
        <v>569</v>
      </c>
      <c r="C4" s="780"/>
      <c r="D4" s="780"/>
      <c r="E4" s="780"/>
      <c r="F4" s="780"/>
      <c r="G4" s="780"/>
      <c r="H4" s="780"/>
      <c r="I4" s="780"/>
      <c r="J4" s="780"/>
      <c r="K4" s="780"/>
    </row>
    <row r="5" customFormat="false" ht="20.25" hidden="false" customHeight="true" outlineLevel="0" collapsed="false">
      <c r="A5" s="778"/>
      <c r="B5" s="781" t="s">
        <v>570</v>
      </c>
      <c r="C5" s="780"/>
      <c r="D5" s="780"/>
      <c r="E5" s="780"/>
      <c r="F5" s="780"/>
      <c r="G5" s="780"/>
      <c r="H5" s="780"/>
      <c r="I5" s="780"/>
      <c r="J5" s="780"/>
      <c r="K5" s="780"/>
    </row>
    <row r="6" customFormat="false" ht="20.25" hidden="false" customHeight="true" outlineLevel="0" collapsed="false">
      <c r="B6" s="781" t="s">
        <v>571</v>
      </c>
    </row>
    <row r="7" customFormat="false" ht="20.25" hidden="false" customHeight="true" outlineLevel="0" collapsed="false">
      <c r="B7" s="781" t="s">
        <v>572</v>
      </c>
    </row>
    <row r="8" customFormat="false" ht="20.25" hidden="false" customHeight="true" outlineLevel="0" collapsed="false">
      <c r="B8" s="781" t="s">
        <v>573</v>
      </c>
    </row>
    <row r="9" customFormat="false" ht="20.25" hidden="false" customHeight="true" outlineLevel="0" collapsed="false">
      <c r="B9" s="781" t="s">
        <v>574</v>
      </c>
    </row>
    <row r="10" customFormat="false" ht="50.25" hidden="false" customHeight="true" outlineLevel="0" collapsed="false">
      <c r="B10" s="782" t="s">
        <v>575</v>
      </c>
      <c r="C10" s="782"/>
      <c r="D10" s="782"/>
      <c r="E10" s="782"/>
      <c r="F10" s="782"/>
      <c r="G10" s="782"/>
      <c r="H10" s="782"/>
      <c r="I10" s="782"/>
    </row>
    <row r="11" customFormat="false" ht="21" hidden="false" customHeight="true" outlineLevel="0" collapsed="false">
      <c r="B11" s="782" t="s">
        <v>576</v>
      </c>
      <c r="C11" s="782"/>
      <c r="D11" s="782"/>
      <c r="E11" s="782"/>
      <c r="F11" s="782"/>
      <c r="G11" s="782"/>
    </row>
    <row r="12" customFormat="false" ht="20.25" hidden="false" customHeight="true" outlineLevel="0" collapsed="false">
      <c r="B12" s="781" t="s">
        <v>577</v>
      </c>
    </row>
    <row r="13" customFormat="false" ht="20.25" hidden="false" customHeight="true" outlineLevel="0" collapsed="false">
      <c r="B13" s="781" t="s">
        <v>578</v>
      </c>
    </row>
    <row r="14" customFormat="false" ht="20.25" hidden="false" customHeight="true" outlineLevel="0" collapsed="false">
      <c r="B14" s="781" t="s">
        <v>579</v>
      </c>
    </row>
    <row r="15" customFormat="false" ht="20.25" hidden="false" customHeight="true" outlineLevel="0" collapsed="false">
      <c r="B15" s="781" t="s">
        <v>580</v>
      </c>
    </row>
    <row r="16" customFormat="false" ht="20.25" hidden="false" customHeight="true" outlineLevel="0" collapsed="false">
      <c r="B16" s="781" t="s">
        <v>581</v>
      </c>
    </row>
    <row r="17" customFormat="false" ht="20.25" hidden="false" customHeight="true" outlineLevel="0" collapsed="false">
      <c r="B17" s="781" t="s">
        <v>582</v>
      </c>
    </row>
    <row r="18" customFormat="false" ht="20.25" hidden="false" customHeight="true" outlineLevel="0" collapsed="false">
      <c r="B18" s="781" t="s">
        <v>583</v>
      </c>
    </row>
    <row r="19" customFormat="false" ht="45" hidden="false" customHeight="true" outlineLevel="0" collapsed="false">
      <c r="B19" s="782" t="s">
        <v>584</v>
      </c>
      <c r="C19" s="782"/>
      <c r="D19" s="782"/>
      <c r="E19" s="782"/>
      <c r="F19" s="782"/>
      <c r="G19" s="782"/>
    </row>
    <row r="20" customFormat="false" ht="20.25" hidden="false" customHeight="true" outlineLevel="0" collapsed="false">
      <c r="B20" s="781" t="s">
        <v>585</v>
      </c>
      <c r="F20" s="781"/>
      <c r="G20" s="781"/>
    </row>
    <row r="21" s="784" customFormat="true" ht="19.5" hidden="false" customHeight="true" outlineLevel="0" collapsed="false">
      <c r="A21" s="783"/>
      <c r="B21" s="781" t="s">
        <v>586</v>
      </c>
    </row>
    <row r="22" s="784" customFormat="true" ht="19.5" hidden="false" customHeight="true" outlineLevel="0" collapsed="false">
      <c r="A22" s="783"/>
      <c r="B22" s="781" t="s">
        <v>587</v>
      </c>
    </row>
    <row r="23" s="784" customFormat="true" ht="19.5" hidden="false" customHeight="true" outlineLevel="0" collapsed="false">
      <c r="A23" s="783"/>
      <c r="B23" s="781" t="s">
        <v>588</v>
      </c>
      <c r="K23" s="775"/>
      <c r="L23" s="775"/>
      <c r="M23" s="775"/>
      <c r="N23" s="775"/>
    </row>
    <row r="24" s="784" customFormat="true" ht="19.5" hidden="false" customHeight="true" outlineLevel="0" collapsed="false">
      <c r="A24" s="783"/>
      <c r="B24" s="781" t="s">
        <v>589</v>
      </c>
      <c r="K24" s="775"/>
    </row>
    <row r="25" s="784" customFormat="true" ht="19.5" hidden="false" customHeight="true" outlineLevel="0" collapsed="false">
      <c r="A25" s="783"/>
      <c r="B25" s="781" t="s">
        <v>590</v>
      </c>
      <c r="K25" s="775"/>
    </row>
    <row r="26" s="784" customFormat="true" ht="19.5" hidden="false" customHeight="true" outlineLevel="0" collapsed="false">
      <c r="A26" s="783"/>
      <c r="B26" s="781" t="s">
        <v>591</v>
      </c>
    </row>
    <row r="27" s="784" customFormat="true" ht="19.5" hidden="false" customHeight="true" outlineLevel="0" collapsed="false">
      <c r="A27" s="783"/>
      <c r="B27" s="781" t="s">
        <v>592</v>
      </c>
    </row>
    <row r="28" s="784" customFormat="true" ht="20.25" hidden="false" customHeight="true" outlineLevel="0" collapsed="false">
      <c r="A28" s="783"/>
      <c r="B28" s="781" t="s">
        <v>593</v>
      </c>
    </row>
    <row r="29" s="772" customFormat="true" ht="20.25" hidden="false" customHeight="true" outlineLevel="0" collapsed="false">
      <c r="B29" s="781" t="s">
        <v>594</v>
      </c>
    </row>
    <row r="30" s="772" customFormat="true" ht="19.5" hidden="false" customHeight="true" outlineLevel="0" collapsed="false">
      <c r="B30" s="781" t="s">
        <v>595</v>
      </c>
    </row>
    <row r="31" s="785" customFormat="true" ht="20.25" hidden="false" customHeight="true" outlineLevel="0" collapsed="false">
      <c r="B31" s="782" t="s">
        <v>596</v>
      </c>
      <c r="C31" s="782"/>
      <c r="D31" s="782"/>
      <c r="E31" s="782"/>
      <c r="F31" s="782"/>
      <c r="G31" s="782"/>
    </row>
    <row r="32" s="785" customFormat="true" ht="20.25" hidden="false" customHeight="true" outlineLevel="0" collapsed="false">
      <c r="B32" s="781" t="s">
        <v>597</v>
      </c>
      <c r="C32" s="784"/>
      <c r="D32" s="784"/>
      <c r="E32" s="784"/>
    </row>
    <row r="33" s="785" customFormat="true" ht="20.25" hidden="false" customHeight="true" outlineLevel="0" collapsed="false">
      <c r="B33" s="781" t="s">
        <v>598</v>
      </c>
      <c r="C33" s="784"/>
      <c r="D33" s="784"/>
      <c r="E33" s="784"/>
    </row>
    <row r="34" s="785" customFormat="true" ht="35.25" hidden="false" customHeight="true" outlineLevel="0" collapsed="false">
      <c r="B34" s="779" t="s">
        <v>599</v>
      </c>
      <c r="C34" s="779"/>
      <c r="D34" s="779"/>
      <c r="E34" s="779"/>
      <c r="F34" s="779"/>
      <c r="G34" s="779"/>
      <c r="H34" s="779"/>
      <c r="I34" s="779"/>
      <c r="J34" s="779"/>
      <c r="K34" s="779"/>
      <c r="L34" s="779"/>
      <c r="M34" s="779"/>
      <c r="N34" s="779"/>
      <c r="O34" s="779"/>
      <c r="P34" s="779"/>
      <c r="Q34" s="779"/>
      <c r="S34" s="786"/>
    </row>
    <row r="35" s="785" customFormat="true" ht="20.25" hidden="false" customHeight="true" outlineLevel="0" collapsed="false">
      <c r="B35" s="782" t="s">
        <v>600</v>
      </c>
      <c r="C35" s="782"/>
      <c r="D35" s="782"/>
      <c r="E35" s="782"/>
      <c r="F35" s="782"/>
      <c r="G35" s="782"/>
    </row>
    <row r="36" customFormat="false" ht="20.25" hidden="false" customHeight="true" outlineLevel="0" collapsed="false">
      <c r="B36" s="782" t="s">
        <v>601</v>
      </c>
      <c r="C36" s="782"/>
      <c r="D36" s="782"/>
      <c r="E36" s="782"/>
      <c r="F36" s="782"/>
      <c r="G36" s="782"/>
    </row>
    <row r="37" customFormat="false" ht="20.25" hidden="false" customHeight="true" outlineLevel="0" collapsed="false">
      <c r="B37" s="782" t="s">
        <v>602</v>
      </c>
      <c r="C37" s="782"/>
      <c r="D37" s="782"/>
      <c r="E37" s="782"/>
      <c r="F37" s="782"/>
      <c r="G37" s="782"/>
    </row>
    <row r="38" s="785" customFormat="true" ht="20.25" hidden="false" customHeight="true" outlineLevel="0" collapsed="false">
      <c r="B38" s="782" t="s">
        <v>603</v>
      </c>
      <c r="C38" s="782"/>
      <c r="D38" s="782"/>
      <c r="E38" s="782"/>
      <c r="F38" s="782"/>
      <c r="G38" s="782"/>
      <c r="H38" s="782"/>
      <c r="I38" s="782"/>
      <c r="J38" s="782"/>
      <c r="K38" s="782"/>
      <c r="L38" s="782"/>
      <c r="M38" s="782"/>
      <c r="N38" s="782"/>
      <c r="O38" s="782"/>
      <c r="P38" s="782"/>
      <c r="Q38" s="782"/>
      <c r="S38" s="786"/>
    </row>
    <row r="39" s="775" customFormat="true" ht="20.25" hidden="false" customHeight="true" outlineLevel="0" collapsed="false">
      <c r="A39" s="773"/>
      <c r="B39" s="781" t="s">
        <v>604</v>
      </c>
    </row>
    <row r="40" customFormat="false" ht="20.25" hidden="false" customHeight="true" outlineLevel="0" collapsed="false">
      <c r="A40" s="778"/>
      <c r="F40" s="780"/>
      <c r="G40" s="780"/>
      <c r="H40" s="780"/>
      <c r="I40" s="780"/>
      <c r="J40" s="780"/>
      <c r="K40" s="780"/>
    </row>
    <row r="41" customFormat="false" ht="20.25" hidden="false" customHeight="true" outlineLevel="0" collapsed="false">
      <c r="B41" s="774" t="s">
        <v>605</v>
      </c>
      <c r="C41" s="775"/>
      <c r="D41" s="775"/>
      <c r="E41" s="775"/>
    </row>
    <row r="43" customFormat="false" ht="20.25" hidden="false" customHeight="true" outlineLevel="0" collapsed="false">
      <c r="B43" s="781" t="s">
        <v>606</v>
      </c>
      <c r="C43" s="780"/>
      <c r="D43" s="780"/>
      <c r="E43" s="780"/>
    </row>
  </sheetData>
  <mergeCells count="10">
    <mergeCell ref="B3:G3"/>
    <mergeCell ref="B10:I10"/>
    <mergeCell ref="B11:G11"/>
    <mergeCell ref="B19:G19"/>
    <mergeCell ref="B31:G31"/>
    <mergeCell ref="B34:Q34"/>
    <mergeCell ref="B35:G35"/>
    <mergeCell ref="B36:G36"/>
    <mergeCell ref="B37:G37"/>
    <mergeCell ref="B38:Q38"/>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landscape" blackAndWhite="false" draft="false" cellComments="atEnd" horizontalDpi="300" verticalDpi="300" copies="1"/>
  <headerFooter differentFirst="false" differentOddEven="false">
    <oddHeader/>
    <oddFooter/>
  </headerFooter>
  <rowBreaks count="1" manualBreakCount="1">
    <brk id="161" man="true" max="16383" min="0"/>
  </rowBreaks>
  <colBreaks count="1" manualBreakCount="1">
    <brk id="1" man="true" max="65535" min="0"/>
  </colBreaks>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BFBFBF"/>
    <pageSetUpPr fitToPage="true"/>
  </sheetPr>
  <dimension ref="A1:AG528"/>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2.75" customHeight="false" zeroHeight="false" outlineLevelRow="0" outlineLevelCol="0"/>
  <cols>
    <col collapsed="false" customWidth="true" hidden="false" outlineLevel="0" max="2" min="1" style="771" width="4.22"/>
    <col collapsed="false" customWidth="true" hidden="false" outlineLevel="0" max="3" min="3" style="772" width="25"/>
    <col collapsed="false" customWidth="true" hidden="false" outlineLevel="0" max="4" min="4" style="772" width="4.89"/>
    <col collapsed="false" customWidth="true" hidden="false" outlineLevel="0" max="5" min="5" style="772" width="41.66"/>
    <col collapsed="false" customWidth="true" hidden="false" outlineLevel="0" max="6" min="6" style="772" width="4.89"/>
    <col collapsed="false" customWidth="true" hidden="false" outlineLevel="0" max="7" min="7" style="772" width="19.66"/>
    <col collapsed="false" customWidth="true" hidden="false" outlineLevel="0" max="8" min="8" style="772" width="33.89"/>
    <col collapsed="false" customWidth="true" hidden="false" outlineLevel="0" max="32" min="9" style="772" width="4.89"/>
    <col collapsed="false" customWidth="true" hidden="false" outlineLevel="0" max="33" min="33" style="772" width="13.34"/>
    <col collapsed="false" customWidth="false" hidden="false" outlineLevel="0" max="16384" min="34" style="772" width="9"/>
  </cols>
  <sheetData>
    <row r="1" customFormat="false" ht="13.8" hidden="false" customHeight="false" outlineLevel="0" collapsed="false"/>
    <row r="2" customFormat="false" ht="20.25" hidden="false" customHeight="true" outlineLevel="0" collapsed="false">
      <c r="A2" s="787" t="s">
        <v>607</v>
      </c>
      <c r="B2" s="787"/>
    </row>
    <row r="3" customFormat="false" ht="20.25" hidden="false" customHeight="true" outlineLevel="0" collapsed="false">
      <c r="A3" s="788" t="s">
        <v>608</v>
      </c>
      <c r="B3" s="788"/>
      <c r="C3" s="788"/>
      <c r="D3" s="788"/>
      <c r="E3" s="788"/>
      <c r="F3" s="788"/>
      <c r="G3" s="788"/>
      <c r="H3" s="788"/>
      <c r="I3" s="788"/>
      <c r="J3" s="788"/>
      <c r="K3" s="788"/>
      <c r="L3" s="788"/>
      <c r="M3" s="788"/>
      <c r="N3" s="788"/>
      <c r="O3" s="788"/>
      <c r="P3" s="788"/>
      <c r="Q3" s="788"/>
      <c r="R3" s="788"/>
      <c r="S3" s="788"/>
      <c r="T3" s="788"/>
      <c r="U3" s="788"/>
      <c r="V3" s="788"/>
      <c r="W3" s="788"/>
      <c r="X3" s="788"/>
      <c r="Y3" s="788"/>
      <c r="Z3" s="788"/>
      <c r="AA3" s="788"/>
      <c r="AB3" s="788"/>
      <c r="AC3" s="788"/>
      <c r="AD3" s="788"/>
      <c r="AE3" s="788"/>
      <c r="AF3" s="788"/>
    </row>
    <row r="4" customFormat="false" ht="20.25" hidden="false" customHeight="true" outlineLevel="0" collapsed="false"/>
    <row r="5" customFormat="false" ht="30" hidden="false" customHeight="true" outlineLevel="0" collapsed="false">
      <c r="S5" s="789" t="s">
        <v>489</v>
      </c>
      <c r="T5" s="789"/>
      <c r="U5" s="789"/>
      <c r="V5" s="789"/>
      <c r="W5" s="790"/>
      <c r="X5" s="791"/>
      <c r="Y5" s="791"/>
      <c r="Z5" s="791"/>
      <c r="AA5" s="791"/>
      <c r="AB5" s="791"/>
      <c r="AC5" s="791"/>
      <c r="AD5" s="791"/>
      <c r="AE5" s="791"/>
      <c r="AF5" s="792"/>
    </row>
    <row r="6" customFormat="false" ht="20.25" hidden="false" customHeight="true" outlineLevel="0" collapsed="false"/>
    <row r="7" customFormat="false" ht="17.25" hidden="false" customHeight="true" outlineLevel="0" collapsed="false">
      <c r="A7" s="793" t="s">
        <v>490</v>
      </c>
      <c r="B7" s="793"/>
      <c r="C7" s="793"/>
      <c r="D7" s="793" t="s">
        <v>211</v>
      </c>
      <c r="E7" s="793"/>
      <c r="F7" s="793" t="s">
        <v>288</v>
      </c>
      <c r="G7" s="793"/>
      <c r="H7" s="793" t="s">
        <v>491</v>
      </c>
      <c r="I7" s="793"/>
      <c r="J7" s="793"/>
      <c r="K7" s="793"/>
      <c r="L7" s="793"/>
      <c r="M7" s="793"/>
      <c r="N7" s="793"/>
      <c r="O7" s="793"/>
      <c r="P7" s="793"/>
      <c r="Q7" s="793"/>
      <c r="R7" s="793"/>
      <c r="S7" s="793"/>
      <c r="T7" s="793"/>
      <c r="U7" s="793"/>
      <c r="V7" s="793"/>
      <c r="W7" s="793"/>
      <c r="X7" s="793"/>
      <c r="Y7" s="793" t="s">
        <v>41</v>
      </c>
      <c r="Z7" s="793"/>
      <c r="AA7" s="793"/>
      <c r="AB7" s="793"/>
      <c r="AC7" s="793" t="s">
        <v>492</v>
      </c>
      <c r="AD7" s="793"/>
      <c r="AE7" s="793"/>
      <c r="AF7" s="793"/>
    </row>
    <row r="8" customFormat="false" ht="18.75" hidden="false" customHeight="true" outlineLevel="0" collapsed="false">
      <c r="A8" s="793" t="s">
        <v>493</v>
      </c>
      <c r="B8" s="793"/>
      <c r="C8" s="793"/>
      <c r="D8" s="794"/>
      <c r="E8" s="795"/>
      <c r="F8" s="796"/>
      <c r="G8" s="795"/>
      <c r="H8" s="797" t="s">
        <v>494</v>
      </c>
      <c r="I8" s="798" t="s">
        <v>27</v>
      </c>
      <c r="J8" s="799" t="s">
        <v>495</v>
      </c>
      <c r="K8" s="800"/>
      <c r="L8" s="800"/>
      <c r="M8" s="798" t="s">
        <v>27</v>
      </c>
      <c r="N8" s="799" t="s">
        <v>496</v>
      </c>
      <c r="O8" s="800"/>
      <c r="P8" s="800"/>
      <c r="Q8" s="798" t="s">
        <v>27</v>
      </c>
      <c r="R8" s="799" t="s">
        <v>497</v>
      </c>
      <c r="S8" s="800"/>
      <c r="T8" s="800"/>
      <c r="U8" s="798" t="s">
        <v>27</v>
      </c>
      <c r="V8" s="799" t="s">
        <v>498</v>
      </c>
      <c r="W8" s="800"/>
      <c r="X8" s="801"/>
      <c r="Y8" s="802"/>
      <c r="Z8" s="802"/>
      <c r="AA8" s="802"/>
      <c r="AB8" s="802"/>
      <c r="AC8" s="802"/>
      <c r="AD8" s="802"/>
      <c r="AE8" s="802"/>
      <c r="AF8" s="802"/>
    </row>
    <row r="9" customFormat="false" ht="18.75" hidden="false" customHeight="true" outlineLevel="0" collapsed="false">
      <c r="A9" s="793"/>
      <c r="B9" s="793"/>
      <c r="C9" s="793"/>
      <c r="D9" s="803"/>
      <c r="E9" s="804"/>
      <c r="F9" s="805"/>
      <c r="G9" s="804"/>
      <c r="H9" s="797"/>
      <c r="I9" s="806" t="s">
        <v>27</v>
      </c>
      <c r="J9" s="807" t="s">
        <v>499</v>
      </c>
      <c r="K9" s="808"/>
      <c r="L9" s="808"/>
      <c r="M9" s="809" t="s">
        <v>27</v>
      </c>
      <c r="N9" s="807" t="s">
        <v>500</v>
      </c>
      <c r="O9" s="808"/>
      <c r="P9" s="808"/>
      <c r="Q9" s="809" t="s">
        <v>27</v>
      </c>
      <c r="R9" s="807" t="s">
        <v>501</v>
      </c>
      <c r="S9" s="808"/>
      <c r="T9" s="808"/>
      <c r="U9" s="809" t="s">
        <v>27</v>
      </c>
      <c r="V9" s="807" t="s">
        <v>502</v>
      </c>
      <c r="W9" s="808"/>
      <c r="X9" s="810"/>
      <c r="Y9" s="802"/>
      <c r="Z9" s="802"/>
      <c r="AA9" s="802"/>
      <c r="AB9" s="802"/>
      <c r="AC9" s="802"/>
      <c r="AD9" s="802"/>
      <c r="AE9" s="802"/>
      <c r="AF9" s="802"/>
    </row>
    <row r="10" customFormat="false" ht="19.5" hidden="false" customHeight="true" outlineLevel="0" collapsed="false">
      <c r="A10" s="811"/>
      <c r="B10" s="812"/>
      <c r="C10" s="813"/>
      <c r="D10" s="796"/>
      <c r="E10" s="814"/>
      <c r="F10" s="815"/>
      <c r="G10" s="816"/>
      <c r="H10" s="817" t="s">
        <v>64</v>
      </c>
      <c r="I10" s="818" t="s">
        <v>27</v>
      </c>
      <c r="J10" s="819" t="s">
        <v>513</v>
      </c>
      <c r="K10" s="820"/>
      <c r="L10" s="821"/>
      <c r="M10" s="822" t="s">
        <v>27</v>
      </c>
      <c r="N10" s="819" t="s">
        <v>514</v>
      </c>
      <c r="O10" s="822"/>
      <c r="P10" s="819"/>
      <c r="Q10" s="823"/>
      <c r="R10" s="823"/>
      <c r="S10" s="823"/>
      <c r="T10" s="823"/>
      <c r="U10" s="823"/>
      <c r="V10" s="823"/>
      <c r="W10" s="823"/>
      <c r="X10" s="824"/>
      <c r="Y10" s="825" t="s">
        <v>27</v>
      </c>
      <c r="Z10" s="826" t="s">
        <v>505</v>
      </c>
      <c r="AA10" s="826"/>
      <c r="AB10" s="827"/>
      <c r="AC10" s="825" t="s">
        <v>27</v>
      </c>
      <c r="AD10" s="826" t="s">
        <v>505</v>
      </c>
      <c r="AE10" s="826"/>
      <c r="AF10" s="827"/>
    </row>
    <row r="11" customFormat="false" ht="18.75" hidden="false" customHeight="true" outlineLevel="0" collapsed="false">
      <c r="A11" s="811"/>
      <c r="B11" s="812"/>
      <c r="C11" s="813"/>
      <c r="D11" s="828"/>
      <c r="E11" s="814"/>
      <c r="F11" s="815"/>
      <c r="G11" s="816"/>
      <c r="H11" s="829" t="s">
        <v>609</v>
      </c>
      <c r="I11" s="825" t="s">
        <v>27</v>
      </c>
      <c r="J11" s="819" t="s">
        <v>506</v>
      </c>
      <c r="K11" s="820"/>
      <c r="L11" s="825" t="s">
        <v>27</v>
      </c>
      <c r="M11" s="819" t="s">
        <v>516</v>
      </c>
      <c r="N11" s="819"/>
      <c r="O11" s="819"/>
      <c r="P11" s="819"/>
      <c r="Q11" s="819"/>
      <c r="R11" s="819"/>
      <c r="S11" s="819"/>
      <c r="T11" s="819"/>
      <c r="U11" s="819"/>
      <c r="V11" s="819"/>
      <c r="W11" s="819"/>
      <c r="X11" s="830"/>
      <c r="Y11" s="825" t="s">
        <v>27</v>
      </c>
      <c r="Z11" s="826" t="s">
        <v>509</v>
      </c>
      <c r="AA11" s="831"/>
      <c r="AB11" s="827"/>
      <c r="AC11" s="825" t="s">
        <v>27</v>
      </c>
      <c r="AD11" s="826" t="s">
        <v>509</v>
      </c>
      <c r="AE11" s="831"/>
      <c r="AF11" s="827"/>
      <c r="AG11" s="832"/>
    </row>
    <row r="12" customFormat="false" ht="18.75" hidden="false" customHeight="true" outlineLevel="0" collapsed="false">
      <c r="A12" s="811"/>
      <c r="B12" s="812"/>
      <c r="C12" s="813"/>
      <c r="D12" s="828"/>
      <c r="E12" s="814"/>
      <c r="F12" s="815"/>
      <c r="G12" s="816"/>
      <c r="H12" s="833" t="s">
        <v>610</v>
      </c>
      <c r="I12" s="834" t="s">
        <v>27</v>
      </c>
      <c r="J12" s="835" t="s">
        <v>611</v>
      </c>
      <c r="K12" s="835"/>
      <c r="L12" s="835"/>
      <c r="M12" s="834" t="s">
        <v>27</v>
      </c>
      <c r="N12" s="835" t="s">
        <v>612</v>
      </c>
      <c r="O12" s="835"/>
      <c r="P12" s="835"/>
      <c r="Q12" s="836"/>
      <c r="R12" s="836"/>
      <c r="S12" s="836"/>
      <c r="T12" s="836"/>
      <c r="U12" s="836"/>
      <c r="V12" s="836"/>
      <c r="W12" s="836"/>
      <c r="X12" s="837"/>
      <c r="Y12" s="838"/>
      <c r="Z12" s="838"/>
      <c r="AA12" s="838"/>
      <c r="AB12" s="827"/>
      <c r="AC12" s="838"/>
      <c r="AD12" s="838"/>
      <c r="AE12" s="838"/>
      <c r="AF12" s="827"/>
      <c r="AG12" s="832"/>
    </row>
    <row r="13" customFormat="false" ht="18.75" hidden="false" customHeight="true" outlineLevel="0" collapsed="false">
      <c r="A13" s="811"/>
      <c r="B13" s="812"/>
      <c r="C13" s="813"/>
      <c r="D13" s="828"/>
      <c r="E13" s="814"/>
      <c r="F13" s="815"/>
      <c r="G13" s="816"/>
      <c r="H13" s="833"/>
      <c r="I13" s="834"/>
      <c r="J13" s="835"/>
      <c r="K13" s="835"/>
      <c r="L13" s="835"/>
      <c r="M13" s="834"/>
      <c r="N13" s="835"/>
      <c r="O13" s="835"/>
      <c r="P13" s="835"/>
      <c r="Q13" s="823"/>
      <c r="R13" s="823"/>
      <c r="S13" s="823"/>
      <c r="T13" s="823"/>
      <c r="U13" s="823"/>
      <c r="V13" s="823"/>
      <c r="W13" s="823"/>
      <c r="X13" s="824"/>
      <c r="Y13" s="839"/>
      <c r="Z13" s="831"/>
      <c r="AA13" s="831"/>
      <c r="AB13" s="827"/>
      <c r="AC13" s="839"/>
      <c r="AD13" s="831"/>
      <c r="AE13" s="831"/>
      <c r="AF13" s="827"/>
      <c r="AG13" s="832"/>
    </row>
    <row r="14" customFormat="false" ht="18.75" hidden="false" customHeight="true" outlineLevel="0" collapsed="false">
      <c r="A14" s="811"/>
      <c r="B14" s="812"/>
      <c r="C14" s="813"/>
      <c r="D14" s="828"/>
      <c r="E14" s="814"/>
      <c r="F14" s="815"/>
      <c r="G14" s="816"/>
      <c r="H14" s="833" t="s">
        <v>613</v>
      </c>
      <c r="I14" s="834" t="s">
        <v>27</v>
      </c>
      <c r="J14" s="835" t="s">
        <v>611</v>
      </c>
      <c r="K14" s="835"/>
      <c r="L14" s="835"/>
      <c r="M14" s="834" t="s">
        <v>27</v>
      </c>
      <c r="N14" s="835" t="s">
        <v>612</v>
      </c>
      <c r="O14" s="835"/>
      <c r="P14" s="835"/>
      <c r="Q14" s="836"/>
      <c r="R14" s="836"/>
      <c r="S14" s="836"/>
      <c r="T14" s="836"/>
      <c r="U14" s="836"/>
      <c r="V14" s="836"/>
      <c r="W14" s="836"/>
      <c r="X14" s="837"/>
      <c r="Y14" s="839"/>
      <c r="Z14" s="831"/>
      <c r="AA14" s="831"/>
      <c r="AB14" s="827"/>
      <c r="AC14" s="839"/>
      <c r="AD14" s="831"/>
      <c r="AE14" s="831"/>
      <c r="AF14" s="827"/>
    </row>
    <row r="15" customFormat="false" ht="18.75" hidden="false" customHeight="true" outlineLevel="0" collapsed="false">
      <c r="A15" s="840" t="s">
        <v>27</v>
      </c>
      <c r="B15" s="812" t="n">
        <v>62</v>
      </c>
      <c r="C15" s="813" t="s">
        <v>614</v>
      </c>
      <c r="D15" s="828"/>
      <c r="E15" s="814"/>
      <c r="F15" s="815"/>
      <c r="G15" s="816"/>
      <c r="H15" s="833"/>
      <c r="I15" s="834"/>
      <c r="J15" s="835"/>
      <c r="K15" s="835"/>
      <c r="L15" s="835"/>
      <c r="M15" s="834"/>
      <c r="N15" s="835"/>
      <c r="O15" s="835"/>
      <c r="P15" s="835"/>
      <c r="Q15" s="823"/>
      <c r="R15" s="823"/>
      <c r="S15" s="823"/>
      <c r="T15" s="823"/>
      <c r="U15" s="823"/>
      <c r="V15" s="823"/>
      <c r="W15" s="823"/>
      <c r="X15" s="824"/>
      <c r="Y15" s="839"/>
      <c r="Z15" s="831"/>
      <c r="AA15" s="831"/>
      <c r="AB15" s="827"/>
      <c r="AC15" s="839"/>
      <c r="AD15" s="831"/>
      <c r="AE15" s="831"/>
      <c r="AF15" s="827"/>
    </row>
    <row r="16" customFormat="false" ht="18.75" hidden="false" customHeight="true" outlineLevel="0" collapsed="false">
      <c r="A16" s="811"/>
      <c r="B16" s="812"/>
      <c r="C16" s="813"/>
      <c r="D16" s="828"/>
      <c r="E16" s="814"/>
      <c r="F16" s="815"/>
      <c r="G16" s="816"/>
      <c r="H16" s="841" t="s">
        <v>105</v>
      </c>
      <c r="I16" s="842" t="s">
        <v>27</v>
      </c>
      <c r="J16" s="843" t="s">
        <v>506</v>
      </c>
      <c r="K16" s="843"/>
      <c r="L16" s="844" t="s">
        <v>27</v>
      </c>
      <c r="M16" s="843" t="s">
        <v>538</v>
      </c>
      <c r="N16" s="843"/>
      <c r="O16" s="844" t="s">
        <v>27</v>
      </c>
      <c r="P16" s="843" t="s">
        <v>539</v>
      </c>
      <c r="Q16" s="845"/>
      <c r="R16" s="846"/>
      <c r="S16" s="846"/>
      <c r="T16" s="846"/>
      <c r="U16" s="846"/>
      <c r="V16" s="846"/>
      <c r="W16" s="846"/>
      <c r="X16" s="847"/>
      <c r="Y16" s="839"/>
      <c r="Z16" s="831"/>
      <c r="AA16" s="831"/>
      <c r="AB16" s="827"/>
      <c r="AC16" s="839"/>
      <c r="AD16" s="831"/>
      <c r="AE16" s="831"/>
      <c r="AF16" s="827"/>
    </row>
    <row r="17" customFormat="false" ht="18.75" hidden="false" customHeight="true" outlineLevel="0" collapsed="false">
      <c r="A17" s="811"/>
      <c r="B17" s="812"/>
      <c r="C17" s="813"/>
      <c r="D17" s="828"/>
      <c r="E17" s="814"/>
      <c r="F17" s="815"/>
      <c r="G17" s="816"/>
      <c r="H17" s="848" t="s">
        <v>148</v>
      </c>
      <c r="I17" s="849" t="s">
        <v>27</v>
      </c>
      <c r="J17" s="843" t="s">
        <v>506</v>
      </c>
      <c r="K17" s="819"/>
      <c r="L17" s="844" t="s">
        <v>27</v>
      </c>
      <c r="M17" s="843" t="s">
        <v>615</v>
      </c>
      <c r="N17" s="843"/>
      <c r="O17" s="844" t="s">
        <v>27</v>
      </c>
      <c r="P17" s="843" t="s">
        <v>539</v>
      </c>
      <c r="Q17" s="843"/>
      <c r="R17" s="844" t="s">
        <v>27</v>
      </c>
      <c r="S17" s="819" t="s">
        <v>529</v>
      </c>
      <c r="T17" s="819"/>
      <c r="U17" s="843"/>
      <c r="V17" s="843"/>
      <c r="W17" s="843"/>
      <c r="X17" s="850"/>
      <c r="Y17" s="839"/>
      <c r="Z17" s="831"/>
      <c r="AA17" s="831"/>
      <c r="AB17" s="827"/>
      <c r="AC17" s="839"/>
      <c r="AD17" s="831"/>
      <c r="AE17" s="831"/>
      <c r="AF17" s="827"/>
    </row>
    <row r="18" customFormat="false" ht="18.75" hidden="false" customHeight="true" outlineLevel="0" collapsed="false">
      <c r="A18" s="811"/>
      <c r="B18" s="812"/>
      <c r="C18" s="813"/>
      <c r="D18" s="828"/>
      <c r="E18" s="814"/>
      <c r="F18" s="815"/>
      <c r="G18" s="816"/>
      <c r="H18" s="851" t="s">
        <v>162</v>
      </c>
      <c r="I18" s="849" t="s">
        <v>27</v>
      </c>
      <c r="J18" s="843" t="s">
        <v>506</v>
      </c>
      <c r="K18" s="843"/>
      <c r="L18" s="844" t="s">
        <v>27</v>
      </c>
      <c r="M18" s="843" t="s">
        <v>542</v>
      </c>
      <c r="N18" s="843"/>
      <c r="O18" s="844" t="s">
        <v>27</v>
      </c>
      <c r="P18" s="843" t="s">
        <v>543</v>
      </c>
      <c r="Q18" s="843"/>
      <c r="R18" s="844" t="s">
        <v>27</v>
      </c>
      <c r="S18" s="843" t="s">
        <v>616</v>
      </c>
      <c r="T18" s="843"/>
      <c r="U18" s="846"/>
      <c r="V18" s="846"/>
      <c r="W18" s="846"/>
      <c r="X18" s="847"/>
      <c r="Y18" s="839"/>
      <c r="Z18" s="831"/>
      <c r="AA18" s="831"/>
      <c r="AB18" s="827"/>
      <c r="AC18" s="839"/>
      <c r="AD18" s="831"/>
      <c r="AE18" s="831"/>
      <c r="AF18" s="827"/>
    </row>
    <row r="19" customFormat="false" ht="18.75" hidden="false" customHeight="true" outlineLevel="0" collapsed="false">
      <c r="A19" s="811"/>
      <c r="B19" s="812"/>
      <c r="C19" s="813"/>
      <c r="D19" s="828"/>
      <c r="E19" s="814"/>
      <c r="F19" s="815"/>
      <c r="G19" s="816"/>
      <c r="H19" s="852" t="s">
        <v>165</v>
      </c>
      <c r="I19" s="853" t="s">
        <v>27</v>
      </c>
      <c r="J19" s="854" t="s">
        <v>506</v>
      </c>
      <c r="K19" s="854"/>
      <c r="L19" s="855" t="s">
        <v>27</v>
      </c>
      <c r="M19" s="854" t="s">
        <v>538</v>
      </c>
      <c r="N19" s="854"/>
      <c r="O19" s="855" t="s">
        <v>27</v>
      </c>
      <c r="P19" s="854" t="s">
        <v>539</v>
      </c>
      <c r="Q19" s="854"/>
      <c r="R19" s="855"/>
      <c r="S19" s="854"/>
      <c r="T19" s="854"/>
      <c r="U19" s="836"/>
      <c r="V19" s="836"/>
      <c r="W19" s="836"/>
      <c r="X19" s="837"/>
      <c r="Y19" s="839"/>
      <c r="Z19" s="831"/>
      <c r="AA19" s="831"/>
      <c r="AB19" s="827"/>
      <c r="AC19" s="839"/>
      <c r="AD19" s="831"/>
      <c r="AE19" s="831"/>
      <c r="AF19" s="827"/>
    </row>
    <row r="20" customFormat="false" ht="18.75" hidden="false" customHeight="true" outlineLevel="0" collapsed="false">
      <c r="A20" s="856"/>
      <c r="B20" s="857"/>
      <c r="C20" s="858"/>
      <c r="D20" s="805"/>
      <c r="E20" s="810"/>
      <c r="F20" s="859"/>
      <c r="G20" s="860"/>
      <c r="H20" s="861" t="s">
        <v>166</v>
      </c>
      <c r="I20" s="862" t="s">
        <v>27</v>
      </c>
      <c r="J20" s="863" t="s">
        <v>506</v>
      </c>
      <c r="K20" s="863"/>
      <c r="L20" s="864" t="s">
        <v>27</v>
      </c>
      <c r="M20" s="863" t="s">
        <v>516</v>
      </c>
      <c r="N20" s="863"/>
      <c r="O20" s="863"/>
      <c r="P20" s="863"/>
      <c r="Q20" s="865"/>
      <c r="R20" s="863"/>
      <c r="S20" s="863"/>
      <c r="T20" s="863"/>
      <c r="U20" s="863"/>
      <c r="V20" s="863"/>
      <c r="W20" s="863"/>
      <c r="X20" s="866"/>
      <c r="Y20" s="867"/>
      <c r="Z20" s="868"/>
      <c r="AA20" s="868"/>
      <c r="AB20" s="869"/>
      <c r="AC20" s="867"/>
      <c r="AD20" s="868"/>
      <c r="AE20" s="868"/>
      <c r="AF20" s="869"/>
    </row>
    <row r="21" customFormat="false" ht="18.75" hidden="false" customHeight="true" outlineLevel="0" collapsed="false">
      <c r="A21" s="870"/>
      <c r="B21" s="871"/>
      <c r="C21" s="872"/>
      <c r="D21" s="796"/>
      <c r="E21" s="801"/>
      <c r="F21" s="873"/>
      <c r="G21" s="874"/>
      <c r="H21" s="875" t="s">
        <v>609</v>
      </c>
      <c r="I21" s="798" t="s">
        <v>27</v>
      </c>
      <c r="J21" s="876" t="s">
        <v>506</v>
      </c>
      <c r="K21" s="877"/>
      <c r="L21" s="798" t="s">
        <v>27</v>
      </c>
      <c r="M21" s="876" t="s">
        <v>516</v>
      </c>
      <c r="N21" s="876"/>
      <c r="O21" s="876"/>
      <c r="P21" s="876"/>
      <c r="Q21" s="878"/>
      <c r="R21" s="878"/>
      <c r="S21" s="878"/>
      <c r="T21" s="878"/>
      <c r="U21" s="878"/>
      <c r="V21" s="878"/>
      <c r="W21" s="878"/>
      <c r="X21" s="879"/>
      <c r="Y21" s="798" t="s">
        <v>27</v>
      </c>
      <c r="Z21" s="799" t="s">
        <v>505</v>
      </c>
      <c r="AA21" s="799"/>
      <c r="AB21" s="880"/>
      <c r="AC21" s="802"/>
      <c r="AD21" s="802"/>
      <c r="AE21" s="802"/>
      <c r="AF21" s="802"/>
      <c r="AG21" s="832"/>
    </row>
    <row r="22" customFormat="false" ht="18.75" hidden="false" customHeight="true" outlineLevel="0" collapsed="false">
      <c r="A22" s="811"/>
      <c r="B22" s="812"/>
      <c r="C22" s="813"/>
      <c r="D22" s="828"/>
      <c r="E22" s="814"/>
      <c r="F22" s="815"/>
      <c r="G22" s="816"/>
      <c r="H22" s="833" t="s">
        <v>610</v>
      </c>
      <c r="I22" s="834" t="s">
        <v>27</v>
      </c>
      <c r="J22" s="835" t="s">
        <v>611</v>
      </c>
      <c r="K22" s="835"/>
      <c r="L22" s="835"/>
      <c r="M22" s="834" t="s">
        <v>27</v>
      </c>
      <c r="N22" s="835" t="s">
        <v>612</v>
      </c>
      <c r="O22" s="835"/>
      <c r="P22" s="835"/>
      <c r="Q22" s="836"/>
      <c r="R22" s="836"/>
      <c r="S22" s="836"/>
      <c r="T22" s="836"/>
      <c r="U22" s="836"/>
      <c r="V22" s="836"/>
      <c r="W22" s="836"/>
      <c r="X22" s="837"/>
      <c r="Y22" s="825" t="s">
        <v>27</v>
      </c>
      <c r="Z22" s="826" t="s">
        <v>509</v>
      </c>
      <c r="AA22" s="831"/>
      <c r="AB22" s="827"/>
      <c r="AC22" s="802"/>
      <c r="AD22" s="802"/>
      <c r="AE22" s="802"/>
      <c r="AF22" s="802"/>
    </row>
    <row r="23" customFormat="false" ht="18.75" hidden="false" customHeight="true" outlineLevel="0" collapsed="false">
      <c r="A23" s="811"/>
      <c r="B23" s="812"/>
      <c r="C23" s="813"/>
      <c r="D23" s="828"/>
      <c r="E23" s="814"/>
      <c r="F23" s="815"/>
      <c r="G23" s="816"/>
      <c r="H23" s="833"/>
      <c r="I23" s="834"/>
      <c r="J23" s="835"/>
      <c r="K23" s="835"/>
      <c r="L23" s="835"/>
      <c r="M23" s="834"/>
      <c r="N23" s="835"/>
      <c r="O23" s="835"/>
      <c r="P23" s="835"/>
      <c r="Q23" s="823"/>
      <c r="R23" s="823"/>
      <c r="S23" s="823"/>
      <c r="T23" s="823"/>
      <c r="U23" s="823"/>
      <c r="V23" s="823"/>
      <c r="W23" s="823"/>
      <c r="X23" s="824"/>
      <c r="Y23" s="839"/>
      <c r="Z23" s="831"/>
      <c r="AA23" s="831"/>
      <c r="AB23" s="827"/>
      <c r="AC23" s="802"/>
      <c r="AD23" s="802"/>
      <c r="AE23" s="802"/>
      <c r="AF23" s="802"/>
    </row>
    <row r="24" customFormat="false" ht="18.75" hidden="false" customHeight="true" outlineLevel="0" collapsed="false">
      <c r="A24" s="811"/>
      <c r="B24" s="812"/>
      <c r="C24" s="813"/>
      <c r="D24" s="828"/>
      <c r="E24" s="814"/>
      <c r="F24" s="815"/>
      <c r="G24" s="816"/>
      <c r="H24" s="833" t="s">
        <v>613</v>
      </c>
      <c r="I24" s="834" t="s">
        <v>27</v>
      </c>
      <c r="J24" s="835" t="s">
        <v>611</v>
      </c>
      <c r="K24" s="835"/>
      <c r="L24" s="835"/>
      <c r="M24" s="834" t="s">
        <v>27</v>
      </c>
      <c r="N24" s="835" t="s">
        <v>612</v>
      </c>
      <c r="O24" s="835"/>
      <c r="P24" s="835"/>
      <c r="Q24" s="836"/>
      <c r="R24" s="836"/>
      <c r="S24" s="836"/>
      <c r="T24" s="836"/>
      <c r="U24" s="836"/>
      <c r="V24" s="836"/>
      <c r="W24" s="836"/>
      <c r="X24" s="837"/>
      <c r="Y24" s="839"/>
      <c r="Z24" s="831"/>
      <c r="AA24" s="831"/>
      <c r="AB24" s="827"/>
      <c r="AC24" s="802"/>
      <c r="AD24" s="802"/>
      <c r="AE24" s="802"/>
      <c r="AF24" s="802"/>
      <c r="AG24" s="832"/>
    </row>
    <row r="25" customFormat="false" ht="18.75" hidden="false" customHeight="true" outlineLevel="0" collapsed="false">
      <c r="A25" s="840" t="s">
        <v>27</v>
      </c>
      <c r="B25" s="812" t="n">
        <v>63</v>
      </c>
      <c r="C25" s="813" t="s">
        <v>617</v>
      </c>
      <c r="D25" s="825" t="s">
        <v>27</v>
      </c>
      <c r="E25" s="814" t="s">
        <v>618</v>
      </c>
      <c r="F25" s="815"/>
      <c r="G25" s="816"/>
      <c r="H25" s="833"/>
      <c r="I25" s="834"/>
      <c r="J25" s="835"/>
      <c r="K25" s="835"/>
      <c r="L25" s="835"/>
      <c r="M25" s="834"/>
      <c r="N25" s="835"/>
      <c r="O25" s="835"/>
      <c r="P25" s="835"/>
      <c r="Q25" s="823"/>
      <c r="R25" s="823"/>
      <c r="S25" s="823"/>
      <c r="T25" s="823"/>
      <c r="U25" s="823"/>
      <c r="V25" s="823"/>
      <c r="W25" s="823"/>
      <c r="X25" s="824"/>
      <c r="Y25" s="839"/>
      <c r="Z25" s="831"/>
      <c r="AA25" s="831"/>
      <c r="AB25" s="827"/>
      <c r="AC25" s="802"/>
      <c r="AD25" s="802"/>
      <c r="AE25" s="802"/>
      <c r="AF25" s="802"/>
      <c r="AG25" s="832"/>
    </row>
    <row r="26" customFormat="false" ht="18.75" hidden="false" customHeight="true" outlineLevel="0" collapsed="false">
      <c r="A26" s="811"/>
      <c r="B26" s="812"/>
      <c r="C26" s="813"/>
      <c r="D26" s="825" t="s">
        <v>27</v>
      </c>
      <c r="E26" s="814" t="s">
        <v>619</v>
      </c>
      <c r="F26" s="815"/>
      <c r="G26" s="816"/>
      <c r="H26" s="848" t="s">
        <v>620</v>
      </c>
      <c r="I26" s="825" t="s">
        <v>27</v>
      </c>
      <c r="J26" s="843" t="s">
        <v>506</v>
      </c>
      <c r="K26" s="846"/>
      <c r="L26" s="825" t="s">
        <v>27</v>
      </c>
      <c r="M26" s="843" t="s">
        <v>516</v>
      </c>
      <c r="N26" s="843"/>
      <c r="O26" s="845"/>
      <c r="P26" s="845"/>
      <c r="Q26" s="845"/>
      <c r="R26" s="845"/>
      <c r="S26" s="845"/>
      <c r="T26" s="845"/>
      <c r="U26" s="845"/>
      <c r="V26" s="845"/>
      <c r="W26" s="845"/>
      <c r="X26" s="881"/>
      <c r="Y26" s="839"/>
      <c r="Z26" s="831"/>
      <c r="AA26" s="831"/>
      <c r="AB26" s="827"/>
      <c r="AC26" s="802"/>
      <c r="AD26" s="802"/>
      <c r="AE26" s="802"/>
      <c r="AF26" s="802"/>
    </row>
    <row r="27" customFormat="false" ht="18.75" hidden="false" customHeight="true" outlineLevel="0" collapsed="false">
      <c r="A27" s="811"/>
      <c r="B27" s="812"/>
      <c r="C27" s="813"/>
      <c r="D27" s="828"/>
      <c r="E27" s="814"/>
      <c r="F27" s="815"/>
      <c r="G27" s="816"/>
      <c r="H27" s="848" t="s">
        <v>621</v>
      </c>
      <c r="I27" s="849" t="s">
        <v>27</v>
      </c>
      <c r="J27" s="843" t="s">
        <v>511</v>
      </c>
      <c r="K27" s="846"/>
      <c r="L27" s="882"/>
      <c r="M27" s="825" t="s">
        <v>27</v>
      </c>
      <c r="N27" s="843" t="s">
        <v>512</v>
      </c>
      <c r="O27" s="845"/>
      <c r="P27" s="845"/>
      <c r="Q27" s="845"/>
      <c r="R27" s="845"/>
      <c r="S27" s="845"/>
      <c r="T27" s="845"/>
      <c r="U27" s="845"/>
      <c r="V27" s="845"/>
      <c r="W27" s="845"/>
      <c r="X27" s="881"/>
      <c r="Y27" s="839"/>
      <c r="Z27" s="831"/>
      <c r="AA27" s="831"/>
      <c r="AB27" s="827"/>
      <c r="AC27" s="802"/>
      <c r="AD27" s="802"/>
      <c r="AE27" s="802"/>
      <c r="AF27" s="802"/>
    </row>
    <row r="28" customFormat="false" ht="18.75" hidden="false" customHeight="true" outlineLevel="0" collapsed="false">
      <c r="A28" s="811"/>
      <c r="B28" s="812"/>
      <c r="C28" s="813"/>
      <c r="D28" s="828"/>
      <c r="E28" s="814"/>
      <c r="F28" s="815"/>
      <c r="G28" s="816"/>
      <c r="H28" s="883" t="s">
        <v>622</v>
      </c>
      <c r="I28" s="849" t="s">
        <v>27</v>
      </c>
      <c r="J28" s="843" t="s">
        <v>506</v>
      </c>
      <c r="K28" s="846"/>
      <c r="L28" s="825" t="s">
        <v>27</v>
      </c>
      <c r="M28" s="843" t="s">
        <v>516</v>
      </c>
      <c r="N28" s="843"/>
      <c r="O28" s="843"/>
      <c r="P28" s="843"/>
      <c r="Q28" s="843"/>
      <c r="R28" s="843"/>
      <c r="S28" s="843"/>
      <c r="T28" s="843"/>
      <c r="U28" s="843"/>
      <c r="V28" s="843"/>
      <c r="W28" s="843"/>
      <c r="X28" s="850"/>
      <c r="Y28" s="839"/>
      <c r="Z28" s="831"/>
      <c r="AA28" s="831"/>
      <c r="AB28" s="827"/>
      <c r="AC28" s="802"/>
      <c r="AD28" s="802"/>
      <c r="AE28" s="802"/>
      <c r="AF28" s="802"/>
    </row>
    <row r="29" customFormat="false" ht="18.75" hidden="false" customHeight="true" outlineLevel="0" collapsed="false">
      <c r="A29" s="856"/>
      <c r="B29" s="857"/>
      <c r="C29" s="858"/>
      <c r="D29" s="805"/>
      <c r="E29" s="810"/>
      <c r="F29" s="859"/>
      <c r="G29" s="860"/>
      <c r="H29" s="861" t="s">
        <v>148</v>
      </c>
      <c r="I29" s="862" t="s">
        <v>27</v>
      </c>
      <c r="J29" s="863" t="s">
        <v>506</v>
      </c>
      <c r="K29" s="863"/>
      <c r="L29" s="864" t="s">
        <v>27</v>
      </c>
      <c r="M29" s="863" t="s">
        <v>523</v>
      </c>
      <c r="N29" s="863"/>
      <c r="O29" s="864" t="s">
        <v>27</v>
      </c>
      <c r="P29" s="863" t="s">
        <v>528</v>
      </c>
      <c r="Q29" s="865"/>
      <c r="R29" s="884"/>
      <c r="S29" s="884"/>
      <c r="T29" s="884"/>
      <c r="U29" s="884"/>
      <c r="V29" s="884"/>
      <c r="W29" s="884"/>
      <c r="X29" s="885"/>
      <c r="Y29" s="867"/>
      <c r="Z29" s="868"/>
      <c r="AA29" s="868"/>
      <c r="AB29" s="869"/>
      <c r="AC29" s="802"/>
      <c r="AD29" s="802"/>
      <c r="AE29" s="802"/>
      <c r="AF29" s="802"/>
    </row>
    <row r="30" customFormat="false" ht="18.75" hidden="false" customHeight="true" outlineLevel="0" collapsed="false">
      <c r="A30" s="870"/>
      <c r="B30" s="871"/>
      <c r="C30" s="886"/>
      <c r="D30" s="873"/>
      <c r="E30" s="801"/>
      <c r="F30" s="873"/>
      <c r="G30" s="874"/>
      <c r="H30" s="875" t="s">
        <v>609</v>
      </c>
      <c r="I30" s="798" t="s">
        <v>27</v>
      </c>
      <c r="J30" s="876" t="s">
        <v>506</v>
      </c>
      <c r="K30" s="877"/>
      <c r="L30" s="798" t="s">
        <v>27</v>
      </c>
      <c r="M30" s="876" t="s">
        <v>516</v>
      </c>
      <c r="N30" s="876"/>
      <c r="O30" s="876"/>
      <c r="P30" s="876"/>
      <c r="Q30" s="878"/>
      <c r="R30" s="878"/>
      <c r="S30" s="878"/>
      <c r="T30" s="878"/>
      <c r="U30" s="878"/>
      <c r="V30" s="878"/>
      <c r="W30" s="878"/>
      <c r="X30" s="879"/>
      <c r="Y30" s="798" t="s">
        <v>27</v>
      </c>
      <c r="Z30" s="799" t="s">
        <v>505</v>
      </c>
      <c r="AA30" s="799"/>
      <c r="AB30" s="880"/>
      <c r="AC30" s="802"/>
      <c r="AD30" s="802"/>
      <c r="AE30" s="802"/>
      <c r="AF30" s="802"/>
      <c r="AG30" s="832"/>
    </row>
    <row r="31" customFormat="false" ht="18.75" hidden="false" customHeight="true" outlineLevel="0" collapsed="false">
      <c r="A31" s="811"/>
      <c r="B31" s="812"/>
      <c r="C31" s="887"/>
      <c r="D31" s="815"/>
      <c r="E31" s="814"/>
      <c r="F31" s="815"/>
      <c r="G31" s="816"/>
      <c r="H31" s="833" t="s">
        <v>623</v>
      </c>
      <c r="I31" s="834" t="s">
        <v>27</v>
      </c>
      <c r="J31" s="835" t="s">
        <v>611</v>
      </c>
      <c r="K31" s="835"/>
      <c r="L31" s="835"/>
      <c r="M31" s="834" t="s">
        <v>27</v>
      </c>
      <c r="N31" s="835" t="s">
        <v>612</v>
      </c>
      <c r="O31" s="835"/>
      <c r="P31" s="835"/>
      <c r="Q31" s="836"/>
      <c r="R31" s="836"/>
      <c r="S31" s="836"/>
      <c r="T31" s="836"/>
      <c r="U31" s="836"/>
      <c r="V31" s="836"/>
      <c r="W31" s="836"/>
      <c r="X31" s="837"/>
      <c r="Y31" s="825" t="s">
        <v>27</v>
      </c>
      <c r="Z31" s="826" t="s">
        <v>509</v>
      </c>
      <c r="AA31" s="831"/>
      <c r="AB31" s="827"/>
      <c r="AC31" s="802"/>
      <c r="AD31" s="802"/>
      <c r="AE31" s="802"/>
      <c r="AF31" s="802"/>
    </row>
    <row r="32" customFormat="false" ht="18.75" hidden="false" customHeight="true" outlineLevel="0" collapsed="false">
      <c r="A32" s="811"/>
      <c r="B32" s="812"/>
      <c r="C32" s="887"/>
      <c r="D32" s="825" t="s">
        <v>27</v>
      </c>
      <c r="E32" s="814" t="s">
        <v>624</v>
      </c>
      <c r="F32" s="815"/>
      <c r="G32" s="816"/>
      <c r="H32" s="833"/>
      <c r="I32" s="834"/>
      <c r="J32" s="835"/>
      <c r="K32" s="835"/>
      <c r="L32" s="835"/>
      <c r="M32" s="834"/>
      <c r="N32" s="835"/>
      <c r="O32" s="835"/>
      <c r="P32" s="835"/>
      <c r="Q32" s="823"/>
      <c r="R32" s="823"/>
      <c r="S32" s="823"/>
      <c r="T32" s="823"/>
      <c r="U32" s="823"/>
      <c r="V32" s="823"/>
      <c r="W32" s="823"/>
      <c r="X32" s="824"/>
      <c r="Y32" s="839"/>
      <c r="Z32" s="831"/>
      <c r="AA32" s="831"/>
      <c r="AB32" s="827"/>
      <c r="AC32" s="802"/>
      <c r="AD32" s="802"/>
      <c r="AE32" s="802"/>
      <c r="AF32" s="802"/>
    </row>
    <row r="33" customFormat="false" ht="18.75" hidden="false" customHeight="true" outlineLevel="0" collapsed="false">
      <c r="A33" s="840" t="s">
        <v>27</v>
      </c>
      <c r="B33" s="812" t="n">
        <v>64</v>
      </c>
      <c r="C33" s="887" t="s">
        <v>625</v>
      </c>
      <c r="D33" s="825" t="s">
        <v>27</v>
      </c>
      <c r="E33" s="814" t="s">
        <v>626</v>
      </c>
      <c r="F33" s="815"/>
      <c r="G33" s="816"/>
      <c r="H33" s="833" t="s">
        <v>627</v>
      </c>
      <c r="I33" s="834" t="s">
        <v>27</v>
      </c>
      <c r="J33" s="835" t="s">
        <v>611</v>
      </c>
      <c r="K33" s="835"/>
      <c r="L33" s="835"/>
      <c r="M33" s="834" t="s">
        <v>27</v>
      </c>
      <c r="N33" s="835" t="s">
        <v>612</v>
      </c>
      <c r="O33" s="835"/>
      <c r="P33" s="835"/>
      <c r="Q33" s="836"/>
      <c r="R33" s="836"/>
      <c r="S33" s="836"/>
      <c r="T33" s="836"/>
      <c r="U33" s="836"/>
      <c r="V33" s="836"/>
      <c r="W33" s="836"/>
      <c r="X33" s="837"/>
      <c r="Y33" s="839"/>
      <c r="Z33" s="831"/>
      <c r="AA33" s="831"/>
      <c r="AB33" s="827"/>
      <c r="AC33" s="802"/>
      <c r="AD33" s="802"/>
      <c r="AE33" s="802"/>
      <c r="AF33" s="802"/>
    </row>
    <row r="34" customFormat="false" ht="18.75" hidden="false" customHeight="true" outlineLevel="0" collapsed="false">
      <c r="A34" s="811"/>
      <c r="B34" s="812"/>
      <c r="C34" s="887" t="s">
        <v>628</v>
      </c>
      <c r="D34" s="825" t="s">
        <v>27</v>
      </c>
      <c r="E34" s="814" t="s">
        <v>629</v>
      </c>
      <c r="F34" s="815"/>
      <c r="G34" s="816"/>
      <c r="H34" s="833"/>
      <c r="I34" s="834"/>
      <c r="J34" s="835"/>
      <c r="K34" s="835"/>
      <c r="L34" s="835"/>
      <c r="M34" s="834"/>
      <c r="N34" s="835"/>
      <c r="O34" s="835"/>
      <c r="P34" s="835"/>
      <c r="Q34" s="823"/>
      <c r="R34" s="823"/>
      <c r="S34" s="823"/>
      <c r="T34" s="823"/>
      <c r="U34" s="823"/>
      <c r="V34" s="823"/>
      <c r="W34" s="823"/>
      <c r="X34" s="824"/>
      <c r="Y34" s="839"/>
      <c r="Z34" s="831"/>
      <c r="AA34" s="831"/>
      <c r="AB34" s="827"/>
      <c r="AC34" s="802"/>
      <c r="AD34" s="802"/>
      <c r="AE34" s="802"/>
      <c r="AF34" s="802"/>
    </row>
    <row r="35" customFormat="false" ht="18.75" hidden="false" customHeight="true" outlineLevel="0" collapsed="false">
      <c r="A35" s="856"/>
      <c r="B35" s="857"/>
      <c r="C35" s="888"/>
      <c r="D35" s="859"/>
      <c r="E35" s="810"/>
      <c r="F35" s="859"/>
      <c r="G35" s="860"/>
      <c r="H35" s="861" t="s">
        <v>148</v>
      </c>
      <c r="I35" s="862" t="s">
        <v>27</v>
      </c>
      <c r="J35" s="863" t="s">
        <v>506</v>
      </c>
      <c r="K35" s="863"/>
      <c r="L35" s="864" t="s">
        <v>27</v>
      </c>
      <c r="M35" s="863" t="s">
        <v>523</v>
      </c>
      <c r="N35" s="863"/>
      <c r="O35" s="864" t="s">
        <v>27</v>
      </c>
      <c r="P35" s="863" t="s">
        <v>528</v>
      </c>
      <c r="Q35" s="865"/>
      <c r="R35" s="884"/>
      <c r="S35" s="865"/>
      <c r="T35" s="865"/>
      <c r="U35" s="865"/>
      <c r="V35" s="865"/>
      <c r="W35" s="865"/>
      <c r="X35" s="889"/>
      <c r="Y35" s="867"/>
      <c r="Z35" s="868"/>
      <c r="AA35" s="868"/>
      <c r="AB35" s="869"/>
      <c r="AC35" s="802"/>
      <c r="AD35" s="802"/>
      <c r="AE35" s="802"/>
      <c r="AF35" s="802"/>
    </row>
    <row r="36" customFormat="false" ht="18.75" hidden="false" customHeight="true" outlineLevel="0" collapsed="false">
      <c r="A36" s="870"/>
      <c r="B36" s="871"/>
      <c r="C36" s="886"/>
      <c r="D36" s="873"/>
      <c r="E36" s="801"/>
      <c r="F36" s="873"/>
      <c r="G36" s="874"/>
      <c r="H36" s="875" t="s">
        <v>609</v>
      </c>
      <c r="I36" s="890" t="s">
        <v>27</v>
      </c>
      <c r="J36" s="876" t="s">
        <v>506</v>
      </c>
      <c r="K36" s="877"/>
      <c r="L36" s="798" t="s">
        <v>27</v>
      </c>
      <c r="M36" s="876" t="s">
        <v>516</v>
      </c>
      <c r="N36" s="876"/>
      <c r="O36" s="876"/>
      <c r="P36" s="876"/>
      <c r="Q36" s="878"/>
      <c r="R36" s="878"/>
      <c r="S36" s="878"/>
      <c r="T36" s="878"/>
      <c r="U36" s="878"/>
      <c r="V36" s="878"/>
      <c r="W36" s="878"/>
      <c r="X36" s="879"/>
      <c r="Y36" s="798" t="s">
        <v>27</v>
      </c>
      <c r="Z36" s="799" t="s">
        <v>505</v>
      </c>
      <c r="AA36" s="799"/>
      <c r="AB36" s="880"/>
      <c r="AC36" s="891"/>
      <c r="AD36" s="891"/>
      <c r="AE36" s="891"/>
      <c r="AF36" s="891"/>
    </row>
    <row r="37" customFormat="false" ht="18.75" hidden="false" customHeight="true" outlineLevel="0" collapsed="false">
      <c r="A37" s="811"/>
      <c r="B37" s="812"/>
      <c r="C37" s="813"/>
      <c r="D37" s="815"/>
      <c r="E37" s="814"/>
      <c r="F37" s="815"/>
      <c r="G37" s="816"/>
      <c r="H37" s="833" t="s">
        <v>623</v>
      </c>
      <c r="I37" s="892" t="s">
        <v>27</v>
      </c>
      <c r="J37" s="835" t="s">
        <v>611</v>
      </c>
      <c r="K37" s="835"/>
      <c r="L37" s="835"/>
      <c r="M37" s="893" t="s">
        <v>27</v>
      </c>
      <c r="N37" s="835" t="s">
        <v>612</v>
      </c>
      <c r="O37" s="835"/>
      <c r="P37" s="835"/>
      <c r="Q37" s="836"/>
      <c r="R37" s="836"/>
      <c r="S37" s="836"/>
      <c r="T37" s="836"/>
      <c r="U37" s="836"/>
      <c r="V37" s="836"/>
      <c r="W37" s="836"/>
      <c r="X37" s="837"/>
      <c r="Y37" s="825" t="s">
        <v>27</v>
      </c>
      <c r="Z37" s="826" t="s">
        <v>509</v>
      </c>
      <c r="AA37" s="826"/>
      <c r="AB37" s="827"/>
      <c r="AC37" s="891"/>
      <c r="AD37" s="891"/>
      <c r="AE37" s="891"/>
      <c r="AF37" s="891"/>
    </row>
    <row r="38" customFormat="false" ht="18.75" hidden="false" customHeight="true" outlineLevel="0" collapsed="false">
      <c r="A38" s="840" t="s">
        <v>27</v>
      </c>
      <c r="B38" s="812" t="n">
        <v>34</v>
      </c>
      <c r="C38" s="813" t="s">
        <v>630</v>
      </c>
      <c r="D38" s="815"/>
      <c r="E38" s="814"/>
      <c r="F38" s="815"/>
      <c r="G38" s="816"/>
      <c r="H38" s="833"/>
      <c r="I38" s="892"/>
      <c r="J38" s="835"/>
      <c r="K38" s="835"/>
      <c r="L38" s="835"/>
      <c r="M38" s="893"/>
      <c r="N38" s="835"/>
      <c r="O38" s="835"/>
      <c r="P38" s="835"/>
      <c r="Q38" s="823"/>
      <c r="R38" s="823"/>
      <c r="S38" s="823"/>
      <c r="T38" s="823"/>
      <c r="U38" s="823"/>
      <c r="V38" s="823"/>
      <c r="W38" s="823"/>
      <c r="X38" s="824"/>
      <c r="Y38" s="839"/>
      <c r="Z38" s="831"/>
      <c r="AA38" s="831"/>
      <c r="AB38" s="827"/>
      <c r="AC38" s="891"/>
      <c r="AD38" s="891"/>
      <c r="AE38" s="891"/>
      <c r="AF38" s="891"/>
    </row>
    <row r="39" customFormat="false" ht="18.75" hidden="false" customHeight="true" outlineLevel="0" collapsed="false">
      <c r="A39" s="811"/>
      <c r="B39" s="812"/>
      <c r="C39" s="887" t="s">
        <v>631</v>
      </c>
      <c r="D39" s="815"/>
      <c r="E39" s="814"/>
      <c r="F39" s="815"/>
      <c r="G39" s="816"/>
      <c r="H39" s="894" t="s">
        <v>627</v>
      </c>
      <c r="I39" s="895" t="s">
        <v>27</v>
      </c>
      <c r="J39" s="896" t="s">
        <v>611</v>
      </c>
      <c r="K39" s="896"/>
      <c r="L39" s="896"/>
      <c r="M39" s="897" t="s">
        <v>27</v>
      </c>
      <c r="N39" s="896" t="s">
        <v>612</v>
      </c>
      <c r="O39" s="896"/>
      <c r="P39" s="896"/>
      <c r="Q39" s="836"/>
      <c r="R39" s="836"/>
      <c r="S39" s="836"/>
      <c r="T39" s="836"/>
      <c r="U39" s="836"/>
      <c r="V39" s="836"/>
      <c r="W39" s="836"/>
      <c r="X39" s="837"/>
      <c r="Y39" s="839"/>
      <c r="Z39" s="831"/>
      <c r="AA39" s="831"/>
      <c r="AB39" s="827"/>
      <c r="AC39" s="891"/>
      <c r="AD39" s="891"/>
      <c r="AE39" s="891"/>
      <c r="AF39" s="891"/>
    </row>
    <row r="40" customFormat="false" ht="18" hidden="false" customHeight="true" outlineLevel="0" collapsed="false">
      <c r="A40" s="856"/>
      <c r="B40" s="857"/>
      <c r="C40" s="888"/>
      <c r="D40" s="859"/>
      <c r="E40" s="810"/>
      <c r="F40" s="859"/>
      <c r="G40" s="860"/>
      <c r="H40" s="894"/>
      <c r="I40" s="895"/>
      <c r="J40" s="896"/>
      <c r="K40" s="896"/>
      <c r="L40" s="896"/>
      <c r="M40" s="897"/>
      <c r="N40" s="896"/>
      <c r="O40" s="896"/>
      <c r="P40" s="896"/>
      <c r="Q40" s="898"/>
      <c r="R40" s="898"/>
      <c r="S40" s="898"/>
      <c r="T40" s="898"/>
      <c r="U40" s="898"/>
      <c r="V40" s="898"/>
      <c r="W40" s="898"/>
      <c r="X40" s="899"/>
      <c r="Y40" s="867"/>
      <c r="Z40" s="868"/>
      <c r="AA40" s="868"/>
      <c r="AB40" s="869"/>
      <c r="AC40" s="891"/>
      <c r="AD40" s="891"/>
      <c r="AE40" s="891"/>
      <c r="AF40" s="891"/>
    </row>
    <row r="41" customFormat="false" ht="18.75" hidden="false" customHeight="true" outlineLevel="0" collapsed="false">
      <c r="A41" s="870"/>
      <c r="B41" s="871"/>
      <c r="C41" s="886"/>
      <c r="D41" s="873"/>
      <c r="E41" s="801"/>
      <c r="F41" s="873"/>
      <c r="G41" s="874"/>
      <c r="H41" s="900" t="s">
        <v>50</v>
      </c>
      <c r="I41" s="890" t="s">
        <v>27</v>
      </c>
      <c r="J41" s="799" t="s">
        <v>506</v>
      </c>
      <c r="K41" s="799"/>
      <c r="L41" s="901"/>
      <c r="M41" s="798" t="s">
        <v>27</v>
      </c>
      <c r="N41" s="799" t="s">
        <v>632</v>
      </c>
      <c r="O41" s="799"/>
      <c r="P41" s="901"/>
      <c r="Q41" s="798" t="s">
        <v>27</v>
      </c>
      <c r="R41" s="902" t="s">
        <v>633</v>
      </c>
      <c r="S41" s="902"/>
      <c r="T41" s="902"/>
      <c r="U41" s="798" t="s">
        <v>27</v>
      </c>
      <c r="V41" s="902" t="s">
        <v>634</v>
      </c>
      <c r="W41" s="902"/>
      <c r="X41" s="795"/>
      <c r="Y41" s="798" t="s">
        <v>27</v>
      </c>
      <c r="Z41" s="799" t="s">
        <v>505</v>
      </c>
      <c r="AA41" s="799"/>
      <c r="AB41" s="880"/>
      <c r="AC41" s="891"/>
      <c r="AD41" s="891"/>
      <c r="AE41" s="891"/>
      <c r="AF41" s="891"/>
      <c r="AG41" s="832"/>
    </row>
    <row r="42" customFormat="false" ht="18.75" hidden="false" customHeight="true" outlineLevel="0" collapsed="false">
      <c r="A42" s="811"/>
      <c r="B42" s="812"/>
      <c r="C42" s="887"/>
      <c r="D42" s="815"/>
      <c r="E42" s="814"/>
      <c r="F42" s="815"/>
      <c r="G42" s="816"/>
      <c r="H42" s="900"/>
      <c r="I42" s="818" t="s">
        <v>27</v>
      </c>
      <c r="J42" s="819" t="s">
        <v>635</v>
      </c>
      <c r="K42" s="903"/>
      <c r="L42" s="903"/>
      <c r="M42" s="822" t="s">
        <v>27</v>
      </c>
      <c r="N42" s="819" t="s">
        <v>636</v>
      </c>
      <c r="O42" s="903"/>
      <c r="P42" s="903"/>
      <c r="Q42" s="822" t="s">
        <v>27</v>
      </c>
      <c r="R42" s="819" t="s">
        <v>637</v>
      </c>
      <c r="S42" s="903"/>
      <c r="T42" s="903"/>
      <c r="U42" s="903"/>
      <c r="V42" s="903"/>
      <c r="W42" s="903"/>
      <c r="X42" s="904"/>
      <c r="Y42" s="825" t="s">
        <v>27</v>
      </c>
      <c r="Z42" s="826" t="s">
        <v>509</v>
      </c>
      <c r="AA42" s="831"/>
      <c r="AB42" s="827"/>
      <c r="AC42" s="891"/>
      <c r="AD42" s="891"/>
      <c r="AE42" s="891"/>
      <c r="AF42" s="891"/>
      <c r="AG42" s="832"/>
    </row>
    <row r="43" customFormat="false" ht="18.75" hidden="false" customHeight="true" outlineLevel="0" collapsed="false">
      <c r="A43" s="811"/>
      <c r="B43" s="812"/>
      <c r="C43" s="887"/>
      <c r="D43" s="815"/>
      <c r="E43" s="814"/>
      <c r="F43" s="815"/>
      <c r="G43" s="816"/>
      <c r="H43" s="851" t="s">
        <v>638</v>
      </c>
      <c r="I43" s="849" t="s">
        <v>27</v>
      </c>
      <c r="J43" s="843" t="s">
        <v>506</v>
      </c>
      <c r="K43" s="846"/>
      <c r="L43" s="844" t="s">
        <v>27</v>
      </c>
      <c r="M43" s="843" t="s">
        <v>516</v>
      </c>
      <c r="N43" s="843"/>
      <c r="O43" s="835"/>
      <c r="P43" s="835"/>
      <c r="Q43" s="835"/>
      <c r="R43" s="835"/>
      <c r="S43" s="835"/>
      <c r="T43" s="835"/>
      <c r="U43" s="835"/>
      <c r="V43" s="835"/>
      <c r="W43" s="835"/>
      <c r="X43" s="905"/>
      <c r="Y43" s="839"/>
      <c r="Z43" s="831"/>
      <c r="AA43" s="831"/>
      <c r="AB43" s="827"/>
      <c r="AC43" s="891"/>
      <c r="AD43" s="891"/>
      <c r="AE43" s="891"/>
      <c r="AF43" s="891"/>
      <c r="AG43" s="832"/>
    </row>
    <row r="44" customFormat="false" ht="18.75" hidden="false" customHeight="true" outlineLevel="0" collapsed="false">
      <c r="A44" s="811"/>
      <c r="B44" s="812"/>
      <c r="C44" s="887"/>
      <c r="D44" s="815"/>
      <c r="E44" s="814"/>
      <c r="F44" s="815"/>
      <c r="G44" s="816"/>
      <c r="H44" s="848" t="s">
        <v>222</v>
      </c>
      <c r="I44" s="844" t="s">
        <v>27</v>
      </c>
      <c r="J44" s="843" t="s">
        <v>506</v>
      </c>
      <c r="K44" s="846"/>
      <c r="L44" s="844" t="s">
        <v>27</v>
      </c>
      <c r="M44" s="843" t="s">
        <v>516</v>
      </c>
      <c r="N44" s="843"/>
      <c r="O44" s="835"/>
      <c r="P44" s="835"/>
      <c r="Q44" s="835"/>
      <c r="R44" s="835"/>
      <c r="S44" s="835"/>
      <c r="T44" s="835"/>
      <c r="U44" s="835"/>
      <c r="V44" s="835"/>
      <c r="W44" s="835"/>
      <c r="X44" s="905"/>
      <c r="Y44" s="839"/>
      <c r="Z44" s="831"/>
      <c r="AA44" s="831"/>
      <c r="AB44" s="827"/>
      <c r="AC44" s="891"/>
      <c r="AD44" s="891"/>
      <c r="AE44" s="891"/>
      <c r="AF44" s="891"/>
    </row>
    <row r="45" customFormat="false" ht="18.75" hidden="false" customHeight="true" outlineLevel="0" collapsed="false">
      <c r="A45" s="811"/>
      <c r="B45" s="812"/>
      <c r="C45" s="887"/>
      <c r="D45" s="815"/>
      <c r="E45" s="814"/>
      <c r="F45" s="815"/>
      <c r="G45" s="816"/>
      <c r="H45" s="848" t="s">
        <v>639</v>
      </c>
      <c r="I45" s="844" t="s">
        <v>27</v>
      </c>
      <c r="J45" s="843" t="s">
        <v>506</v>
      </c>
      <c r="K45" s="846"/>
      <c r="L45" s="844" t="s">
        <v>27</v>
      </c>
      <c r="M45" s="843" t="s">
        <v>516</v>
      </c>
      <c r="N45" s="843"/>
      <c r="O45" s="835"/>
      <c r="P45" s="835"/>
      <c r="Q45" s="835"/>
      <c r="R45" s="835"/>
      <c r="S45" s="835"/>
      <c r="T45" s="835"/>
      <c r="U45" s="835"/>
      <c r="V45" s="835"/>
      <c r="W45" s="835"/>
      <c r="X45" s="905"/>
      <c r="Y45" s="839"/>
      <c r="Z45" s="831"/>
      <c r="AA45" s="831"/>
      <c r="AB45" s="827"/>
      <c r="AC45" s="891"/>
      <c r="AD45" s="891"/>
      <c r="AE45" s="891"/>
      <c r="AF45" s="891"/>
    </row>
    <row r="46" customFormat="false" ht="18.75" hidden="false" customHeight="true" outlineLevel="0" collapsed="false">
      <c r="A46" s="811"/>
      <c r="B46" s="812"/>
      <c r="C46" s="887"/>
      <c r="D46" s="825" t="s">
        <v>27</v>
      </c>
      <c r="E46" s="814" t="s">
        <v>624</v>
      </c>
      <c r="F46" s="815"/>
      <c r="G46" s="816"/>
      <c r="H46" s="848" t="s">
        <v>640</v>
      </c>
      <c r="I46" s="844" t="s">
        <v>27</v>
      </c>
      <c r="J46" s="843" t="s">
        <v>506</v>
      </c>
      <c r="K46" s="846"/>
      <c r="L46" s="844" t="s">
        <v>27</v>
      </c>
      <c r="M46" s="843" t="s">
        <v>516</v>
      </c>
      <c r="N46" s="843"/>
      <c r="O46" s="835"/>
      <c r="P46" s="835"/>
      <c r="Q46" s="835"/>
      <c r="R46" s="835"/>
      <c r="S46" s="835"/>
      <c r="T46" s="835"/>
      <c r="U46" s="835"/>
      <c r="V46" s="835"/>
      <c r="W46" s="835"/>
      <c r="X46" s="905"/>
      <c r="Y46" s="839"/>
      <c r="Z46" s="831"/>
      <c r="AA46" s="831"/>
      <c r="AB46" s="827"/>
      <c r="AC46" s="891"/>
      <c r="AD46" s="891"/>
      <c r="AE46" s="891"/>
      <c r="AF46" s="891"/>
    </row>
    <row r="47" customFormat="false" ht="18.75" hidden="false" customHeight="true" outlineLevel="0" collapsed="false">
      <c r="A47" s="840" t="s">
        <v>27</v>
      </c>
      <c r="B47" s="812" t="n">
        <v>66</v>
      </c>
      <c r="C47" s="887" t="s">
        <v>641</v>
      </c>
      <c r="D47" s="825" t="s">
        <v>27</v>
      </c>
      <c r="E47" s="814" t="s">
        <v>626</v>
      </c>
      <c r="F47" s="815"/>
      <c r="G47" s="816"/>
      <c r="H47" s="833" t="s">
        <v>642</v>
      </c>
      <c r="I47" s="844" t="s">
        <v>27</v>
      </c>
      <c r="J47" s="843" t="s">
        <v>506</v>
      </c>
      <c r="K47" s="846"/>
      <c r="L47" s="844" t="s">
        <v>27</v>
      </c>
      <c r="M47" s="843" t="s">
        <v>516</v>
      </c>
      <c r="N47" s="843"/>
      <c r="O47" s="835"/>
      <c r="P47" s="835"/>
      <c r="Q47" s="835"/>
      <c r="R47" s="835"/>
      <c r="S47" s="835"/>
      <c r="T47" s="835"/>
      <c r="U47" s="835"/>
      <c r="V47" s="835"/>
      <c r="W47" s="835"/>
      <c r="X47" s="905"/>
      <c r="Y47" s="839"/>
      <c r="Z47" s="831"/>
      <c r="AA47" s="831"/>
      <c r="AB47" s="827"/>
      <c r="AC47" s="891"/>
      <c r="AD47" s="891"/>
      <c r="AE47" s="891"/>
      <c r="AF47" s="891"/>
    </row>
    <row r="48" customFormat="false" ht="18.75" hidden="false" customHeight="true" outlineLevel="0" collapsed="false">
      <c r="A48" s="811"/>
      <c r="B48" s="812"/>
      <c r="C48" s="887" t="s">
        <v>628</v>
      </c>
      <c r="D48" s="825" t="s">
        <v>27</v>
      </c>
      <c r="E48" s="814" t="s">
        <v>629</v>
      </c>
      <c r="F48" s="815"/>
      <c r="G48" s="816"/>
      <c r="H48" s="848" t="s">
        <v>643</v>
      </c>
      <c r="I48" s="844" t="s">
        <v>27</v>
      </c>
      <c r="J48" s="843" t="s">
        <v>506</v>
      </c>
      <c r="K48" s="846"/>
      <c r="L48" s="844" t="s">
        <v>27</v>
      </c>
      <c r="M48" s="843" t="s">
        <v>516</v>
      </c>
      <c r="N48" s="843"/>
      <c r="O48" s="835"/>
      <c r="P48" s="835"/>
      <c r="Q48" s="835"/>
      <c r="R48" s="835"/>
      <c r="S48" s="835"/>
      <c r="T48" s="835"/>
      <c r="U48" s="835"/>
      <c r="V48" s="835"/>
      <c r="W48" s="835"/>
      <c r="X48" s="905"/>
      <c r="Y48" s="839"/>
      <c r="Z48" s="831"/>
      <c r="AA48" s="831"/>
      <c r="AB48" s="827"/>
      <c r="AC48" s="891"/>
      <c r="AD48" s="891"/>
      <c r="AE48" s="891"/>
      <c r="AF48" s="891"/>
    </row>
    <row r="49" customFormat="false" ht="18.75" hidden="false" customHeight="true" outlineLevel="0" collapsed="false">
      <c r="A49" s="811"/>
      <c r="B49" s="812"/>
      <c r="C49" s="813"/>
      <c r="D49" s="828"/>
      <c r="E49" s="814"/>
      <c r="F49" s="815"/>
      <c r="G49" s="816"/>
      <c r="H49" s="833" t="s">
        <v>130</v>
      </c>
      <c r="I49" s="844" t="s">
        <v>27</v>
      </c>
      <c r="J49" s="843" t="s">
        <v>506</v>
      </c>
      <c r="K49" s="846"/>
      <c r="L49" s="844" t="s">
        <v>27</v>
      </c>
      <c r="M49" s="843" t="s">
        <v>516</v>
      </c>
      <c r="N49" s="843"/>
      <c r="O49" s="835"/>
      <c r="P49" s="835"/>
      <c r="Q49" s="835"/>
      <c r="R49" s="835"/>
      <c r="S49" s="835"/>
      <c r="T49" s="835"/>
      <c r="U49" s="835"/>
      <c r="V49" s="835"/>
      <c r="W49" s="835"/>
      <c r="X49" s="905"/>
      <c r="Y49" s="839"/>
      <c r="Z49" s="831"/>
      <c r="AA49" s="831"/>
      <c r="AB49" s="827"/>
      <c r="AC49" s="891"/>
      <c r="AD49" s="891"/>
      <c r="AE49" s="891"/>
      <c r="AF49" s="891"/>
    </row>
    <row r="50" customFormat="false" ht="18.75" hidden="false" customHeight="true" outlineLevel="0" collapsed="false">
      <c r="A50" s="811"/>
      <c r="B50" s="812"/>
      <c r="C50" s="887"/>
      <c r="D50" s="815"/>
      <c r="E50" s="814"/>
      <c r="F50" s="815"/>
      <c r="G50" s="816"/>
      <c r="H50" s="848" t="s">
        <v>148</v>
      </c>
      <c r="I50" s="844" t="s">
        <v>27</v>
      </c>
      <c r="J50" s="843" t="s">
        <v>506</v>
      </c>
      <c r="K50" s="843"/>
      <c r="L50" s="844" t="s">
        <v>27</v>
      </c>
      <c r="M50" s="843" t="s">
        <v>644</v>
      </c>
      <c r="N50" s="843"/>
      <c r="O50" s="844" t="s">
        <v>27</v>
      </c>
      <c r="P50" s="843" t="s">
        <v>528</v>
      </c>
      <c r="Q50" s="843"/>
      <c r="R50" s="844" t="s">
        <v>27</v>
      </c>
      <c r="S50" s="843" t="s">
        <v>645</v>
      </c>
      <c r="T50" s="835"/>
      <c r="U50" s="835"/>
      <c r="V50" s="835"/>
      <c r="W50" s="835"/>
      <c r="X50" s="905"/>
      <c r="Y50" s="839"/>
      <c r="Z50" s="831"/>
      <c r="AA50" s="831"/>
      <c r="AB50" s="827"/>
      <c r="AC50" s="891"/>
      <c r="AD50" s="891"/>
      <c r="AE50" s="891"/>
      <c r="AF50" s="891"/>
    </row>
    <row r="51" customFormat="false" ht="18.75" hidden="false" customHeight="true" outlineLevel="0" collapsed="false">
      <c r="A51" s="811"/>
      <c r="B51" s="812"/>
      <c r="C51" s="813"/>
      <c r="D51" s="828"/>
      <c r="E51" s="814"/>
      <c r="F51" s="815"/>
      <c r="G51" s="816"/>
      <c r="H51" s="851" t="s">
        <v>162</v>
      </c>
      <c r="I51" s="849" t="s">
        <v>27</v>
      </c>
      <c r="J51" s="843" t="s">
        <v>506</v>
      </c>
      <c r="K51" s="843"/>
      <c r="L51" s="844" t="s">
        <v>27</v>
      </c>
      <c r="M51" s="843" t="s">
        <v>542</v>
      </c>
      <c r="N51" s="843"/>
      <c r="O51" s="844" t="s">
        <v>27</v>
      </c>
      <c r="P51" s="843" t="s">
        <v>543</v>
      </c>
      <c r="Q51" s="843"/>
      <c r="R51" s="844" t="s">
        <v>27</v>
      </c>
      <c r="S51" s="843" t="s">
        <v>616</v>
      </c>
      <c r="T51" s="843"/>
      <c r="U51" s="846"/>
      <c r="V51" s="846"/>
      <c r="W51" s="846"/>
      <c r="X51" s="847"/>
      <c r="Y51" s="839"/>
      <c r="Z51" s="831"/>
      <c r="AA51" s="831"/>
      <c r="AB51" s="827"/>
      <c r="AC51" s="891"/>
      <c r="AD51" s="891"/>
      <c r="AE51" s="891"/>
      <c r="AF51" s="891"/>
    </row>
    <row r="52" customFormat="false" ht="18.75" hidden="false" customHeight="true" outlineLevel="0" collapsed="false">
      <c r="A52" s="811"/>
      <c r="B52" s="812"/>
      <c r="C52" s="813"/>
      <c r="D52" s="828"/>
      <c r="E52" s="814"/>
      <c r="F52" s="815"/>
      <c r="G52" s="816"/>
      <c r="H52" s="852" t="s">
        <v>165</v>
      </c>
      <c r="I52" s="853" t="s">
        <v>27</v>
      </c>
      <c r="J52" s="854" t="s">
        <v>506</v>
      </c>
      <c r="K52" s="854"/>
      <c r="L52" s="855" t="s">
        <v>27</v>
      </c>
      <c r="M52" s="854" t="s">
        <v>538</v>
      </c>
      <c r="N52" s="854"/>
      <c r="O52" s="855" t="s">
        <v>27</v>
      </c>
      <c r="P52" s="854" t="s">
        <v>539</v>
      </c>
      <c r="Q52" s="854"/>
      <c r="R52" s="855"/>
      <c r="S52" s="854"/>
      <c r="T52" s="854"/>
      <c r="U52" s="836"/>
      <c r="V52" s="836"/>
      <c r="W52" s="836"/>
      <c r="X52" s="837"/>
      <c r="Y52" s="839"/>
      <c r="Z52" s="831"/>
      <c r="AA52" s="831"/>
      <c r="AB52" s="827"/>
      <c r="AC52" s="891"/>
      <c r="AD52" s="891"/>
      <c r="AE52" s="891"/>
      <c r="AF52" s="891"/>
    </row>
    <row r="53" customFormat="false" ht="18.75" hidden="false" customHeight="true" outlineLevel="0" collapsed="false">
      <c r="A53" s="856"/>
      <c r="B53" s="857"/>
      <c r="C53" s="858"/>
      <c r="D53" s="805"/>
      <c r="E53" s="810"/>
      <c r="F53" s="859"/>
      <c r="G53" s="860"/>
      <c r="H53" s="861" t="s">
        <v>166</v>
      </c>
      <c r="I53" s="862" t="s">
        <v>27</v>
      </c>
      <c r="J53" s="863" t="s">
        <v>506</v>
      </c>
      <c r="K53" s="863"/>
      <c r="L53" s="864" t="s">
        <v>27</v>
      </c>
      <c r="M53" s="863" t="s">
        <v>516</v>
      </c>
      <c r="N53" s="863"/>
      <c r="O53" s="863"/>
      <c r="P53" s="863"/>
      <c r="Q53" s="865"/>
      <c r="R53" s="863"/>
      <c r="S53" s="863"/>
      <c r="T53" s="863"/>
      <c r="U53" s="863"/>
      <c r="V53" s="863"/>
      <c r="W53" s="863"/>
      <c r="X53" s="866"/>
      <c r="Y53" s="867"/>
      <c r="Z53" s="868"/>
      <c r="AA53" s="868"/>
      <c r="AB53" s="869"/>
      <c r="AC53" s="891"/>
      <c r="AD53" s="891"/>
      <c r="AE53" s="891"/>
      <c r="AF53" s="891"/>
    </row>
    <row r="54" customFormat="false" ht="18.75" hidden="false" customHeight="true" outlineLevel="0" collapsed="false">
      <c r="A54" s="870"/>
      <c r="B54" s="871"/>
      <c r="C54" s="872"/>
      <c r="D54" s="796"/>
      <c r="E54" s="801"/>
      <c r="F54" s="873"/>
      <c r="G54" s="874"/>
      <c r="H54" s="900" t="s">
        <v>47</v>
      </c>
      <c r="I54" s="906" t="s">
        <v>27</v>
      </c>
      <c r="J54" s="876" t="s">
        <v>503</v>
      </c>
      <c r="K54" s="877"/>
      <c r="L54" s="907"/>
      <c r="M54" s="908" t="s">
        <v>27</v>
      </c>
      <c r="N54" s="876" t="s">
        <v>504</v>
      </c>
      <c r="O54" s="909"/>
      <c r="P54" s="909"/>
      <c r="Q54" s="909"/>
      <c r="R54" s="909"/>
      <c r="S54" s="909"/>
      <c r="T54" s="877"/>
      <c r="U54" s="877"/>
      <c r="V54" s="877"/>
      <c r="W54" s="877"/>
      <c r="X54" s="910"/>
      <c r="Y54" s="798" t="s">
        <v>27</v>
      </c>
      <c r="Z54" s="799" t="s">
        <v>505</v>
      </c>
      <c r="AA54" s="799"/>
      <c r="AB54" s="880"/>
      <c r="AC54" s="798" t="s">
        <v>27</v>
      </c>
      <c r="AD54" s="799" t="s">
        <v>505</v>
      </c>
      <c r="AE54" s="799"/>
      <c r="AF54" s="880"/>
      <c r="AG54" s="832"/>
    </row>
    <row r="55" customFormat="false" ht="18.75" hidden="false" customHeight="true" outlineLevel="0" collapsed="false">
      <c r="A55" s="811"/>
      <c r="B55" s="812"/>
      <c r="C55" s="813"/>
      <c r="D55" s="828"/>
      <c r="E55" s="814"/>
      <c r="F55" s="815"/>
      <c r="G55" s="816"/>
      <c r="H55" s="848" t="s">
        <v>50</v>
      </c>
      <c r="I55" s="849" t="s">
        <v>27</v>
      </c>
      <c r="J55" s="843" t="s">
        <v>506</v>
      </c>
      <c r="K55" s="843"/>
      <c r="L55" s="882"/>
      <c r="M55" s="844" t="s">
        <v>27</v>
      </c>
      <c r="N55" s="843" t="s">
        <v>507</v>
      </c>
      <c r="O55" s="843"/>
      <c r="P55" s="882"/>
      <c r="Q55" s="844" t="s">
        <v>27</v>
      </c>
      <c r="R55" s="835" t="s">
        <v>508</v>
      </c>
      <c r="S55" s="835"/>
      <c r="T55" s="846"/>
      <c r="U55" s="846"/>
      <c r="V55" s="846"/>
      <c r="W55" s="846"/>
      <c r="X55" s="847"/>
      <c r="Y55" s="825" t="s">
        <v>27</v>
      </c>
      <c r="Z55" s="826" t="s">
        <v>509</v>
      </c>
      <c r="AA55" s="831"/>
      <c r="AB55" s="827"/>
      <c r="AC55" s="825" t="s">
        <v>27</v>
      </c>
      <c r="AD55" s="826" t="s">
        <v>509</v>
      </c>
      <c r="AE55" s="831"/>
      <c r="AF55" s="827"/>
    </row>
    <row r="56" customFormat="false" ht="18.75" hidden="false" customHeight="true" outlineLevel="0" collapsed="false">
      <c r="A56" s="811"/>
      <c r="B56" s="812"/>
      <c r="C56" s="813"/>
      <c r="D56" s="828"/>
      <c r="E56" s="814"/>
      <c r="F56" s="815"/>
      <c r="G56" s="816"/>
      <c r="H56" s="848" t="s">
        <v>57</v>
      </c>
      <c r="I56" s="849" t="s">
        <v>27</v>
      </c>
      <c r="J56" s="843" t="s">
        <v>511</v>
      </c>
      <c r="K56" s="846"/>
      <c r="L56" s="882"/>
      <c r="M56" s="844" t="s">
        <v>27</v>
      </c>
      <c r="N56" s="843" t="s">
        <v>512</v>
      </c>
      <c r="O56" s="845"/>
      <c r="P56" s="835"/>
      <c r="Q56" s="835"/>
      <c r="R56" s="835"/>
      <c r="S56" s="835"/>
      <c r="T56" s="846"/>
      <c r="U56" s="846"/>
      <c r="V56" s="846"/>
      <c r="W56" s="846"/>
      <c r="X56" s="847"/>
      <c r="Y56" s="839"/>
      <c r="Z56" s="831"/>
      <c r="AA56" s="831"/>
      <c r="AB56" s="827"/>
      <c r="AC56" s="839"/>
      <c r="AD56" s="831"/>
      <c r="AE56" s="831"/>
      <c r="AF56" s="827"/>
    </row>
    <row r="57" customFormat="false" ht="19.5" hidden="false" customHeight="true" outlineLevel="0" collapsed="false">
      <c r="A57" s="811"/>
      <c r="B57" s="812"/>
      <c r="C57" s="813"/>
      <c r="D57" s="828"/>
      <c r="E57" s="814"/>
      <c r="F57" s="815"/>
      <c r="G57" s="816"/>
      <c r="H57" s="911" t="s">
        <v>64</v>
      </c>
      <c r="I57" s="849" t="s">
        <v>27</v>
      </c>
      <c r="J57" s="843" t="s">
        <v>513</v>
      </c>
      <c r="K57" s="846"/>
      <c r="L57" s="882"/>
      <c r="M57" s="844" t="s">
        <v>27</v>
      </c>
      <c r="N57" s="843" t="s">
        <v>514</v>
      </c>
      <c r="O57" s="844"/>
      <c r="P57" s="843"/>
      <c r="Q57" s="845"/>
      <c r="R57" s="845"/>
      <c r="S57" s="845"/>
      <c r="T57" s="845"/>
      <c r="U57" s="845"/>
      <c r="V57" s="845"/>
      <c r="W57" s="845"/>
      <c r="X57" s="881"/>
      <c r="Y57" s="831"/>
      <c r="Z57" s="831"/>
      <c r="AA57" s="831"/>
      <c r="AB57" s="827"/>
      <c r="AC57" s="839"/>
      <c r="AD57" s="831"/>
      <c r="AE57" s="831"/>
      <c r="AF57" s="827"/>
    </row>
    <row r="58" customFormat="false" ht="19.5" hidden="false" customHeight="true" outlineLevel="0" collapsed="false">
      <c r="A58" s="811"/>
      <c r="B58" s="812"/>
      <c r="C58" s="813"/>
      <c r="D58" s="828"/>
      <c r="E58" s="814"/>
      <c r="F58" s="815"/>
      <c r="G58" s="816"/>
      <c r="H58" s="911" t="s">
        <v>67</v>
      </c>
      <c r="I58" s="849" t="s">
        <v>27</v>
      </c>
      <c r="J58" s="843" t="s">
        <v>513</v>
      </c>
      <c r="K58" s="846"/>
      <c r="L58" s="882"/>
      <c r="M58" s="844" t="s">
        <v>27</v>
      </c>
      <c r="N58" s="843" t="s">
        <v>514</v>
      </c>
      <c r="O58" s="844"/>
      <c r="P58" s="843"/>
      <c r="Q58" s="845"/>
      <c r="R58" s="845"/>
      <c r="S58" s="845"/>
      <c r="T58" s="845"/>
      <c r="U58" s="845"/>
      <c r="V58" s="845"/>
      <c r="W58" s="845"/>
      <c r="X58" s="881"/>
      <c r="Y58" s="831"/>
      <c r="Z58" s="831"/>
      <c r="AA58" s="831"/>
      <c r="AB58" s="827"/>
      <c r="AC58" s="839"/>
      <c r="AD58" s="831"/>
      <c r="AE58" s="831"/>
      <c r="AF58" s="827"/>
    </row>
    <row r="59" customFormat="false" ht="18.75" hidden="false" customHeight="true" outlineLevel="0" collapsed="false">
      <c r="A59" s="811"/>
      <c r="B59" s="812"/>
      <c r="C59" s="813"/>
      <c r="D59" s="828"/>
      <c r="E59" s="814"/>
      <c r="F59" s="815"/>
      <c r="G59" s="816"/>
      <c r="H59" s="833" t="s">
        <v>302</v>
      </c>
      <c r="I59" s="892" t="s">
        <v>27</v>
      </c>
      <c r="J59" s="835" t="s">
        <v>506</v>
      </c>
      <c r="K59" s="835"/>
      <c r="L59" s="893" t="s">
        <v>27</v>
      </c>
      <c r="M59" s="835" t="s">
        <v>516</v>
      </c>
      <c r="N59" s="835"/>
      <c r="O59" s="854"/>
      <c r="P59" s="854"/>
      <c r="Q59" s="854"/>
      <c r="R59" s="854"/>
      <c r="S59" s="854"/>
      <c r="T59" s="854"/>
      <c r="U59" s="854"/>
      <c r="V59" s="854"/>
      <c r="W59" s="854"/>
      <c r="X59" s="912"/>
      <c r="Y59" s="839"/>
      <c r="Z59" s="831"/>
      <c r="AA59" s="831"/>
      <c r="AB59" s="827"/>
      <c r="AC59" s="839"/>
      <c r="AD59" s="831"/>
      <c r="AE59" s="831"/>
      <c r="AF59" s="827"/>
    </row>
    <row r="60" customFormat="false" ht="18.75" hidden="false" customHeight="true" outlineLevel="0" collapsed="false">
      <c r="A60" s="811"/>
      <c r="B60" s="812"/>
      <c r="C60" s="813"/>
      <c r="D60" s="828"/>
      <c r="E60" s="814"/>
      <c r="F60" s="815"/>
      <c r="G60" s="816"/>
      <c r="H60" s="833"/>
      <c r="I60" s="892"/>
      <c r="J60" s="835"/>
      <c r="K60" s="835"/>
      <c r="L60" s="893"/>
      <c r="M60" s="835"/>
      <c r="N60" s="835"/>
      <c r="O60" s="819"/>
      <c r="P60" s="819"/>
      <c r="Q60" s="819"/>
      <c r="R60" s="819"/>
      <c r="S60" s="819"/>
      <c r="T60" s="819"/>
      <c r="U60" s="819"/>
      <c r="V60" s="819"/>
      <c r="W60" s="819"/>
      <c r="X60" s="830"/>
      <c r="Y60" s="839"/>
      <c r="Z60" s="831"/>
      <c r="AA60" s="831"/>
      <c r="AB60" s="827"/>
      <c r="AC60" s="839"/>
      <c r="AD60" s="831"/>
      <c r="AE60" s="831"/>
      <c r="AF60" s="827"/>
    </row>
    <row r="61" customFormat="false" ht="18.75" hidden="false" customHeight="true" outlineLevel="0" collapsed="false">
      <c r="A61" s="811"/>
      <c r="B61" s="812"/>
      <c r="C61" s="813"/>
      <c r="D61" s="828"/>
      <c r="E61" s="814"/>
      <c r="F61" s="815"/>
      <c r="G61" s="816"/>
      <c r="H61" s="848" t="s">
        <v>303</v>
      </c>
      <c r="I61" s="849" t="s">
        <v>27</v>
      </c>
      <c r="J61" s="843" t="s">
        <v>506</v>
      </c>
      <c r="K61" s="846"/>
      <c r="L61" s="844" t="s">
        <v>27</v>
      </c>
      <c r="M61" s="843" t="s">
        <v>516</v>
      </c>
      <c r="N61" s="835"/>
      <c r="O61" s="845"/>
      <c r="P61" s="845"/>
      <c r="Q61" s="845"/>
      <c r="R61" s="845"/>
      <c r="S61" s="845"/>
      <c r="T61" s="845"/>
      <c r="U61" s="845"/>
      <c r="V61" s="845"/>
      <c r="W61" s="845"/>
      <c r="X61" s="881"/>
      <c r="Y61" s="839"/>
      <c r="Z61" s="831"/>
      <c r="AA61" s="831"/>
      <c r="AB61" s="827"/>
      <c r="AC61" s="839"/>
      <c r="AD61" s="831"/>
      <c r="AE61" s="831"/>
      <c r="AF61" s="827"/>
    </row>
    <row r="62" customFormat="false" ht="18.75" hidden="false" customHeight="true" outlineLevel="0" collapsed="false">
      <c r="A62" s="811"/>
      <c r="B62" s="812"/>
      <c r="C62" s="813"/>
      <c r="D62" s="828"/>
      <c r="E62" s="814"/>
      <c r="F62" s="815"/>
      <c r="G62" s="816"/>
      <c r="H62" s="848" t="s">
        <v>263</v>
      </c>
      <c r="I62" s="849" t="s">
        <v>27</v>
      </c>
      <c r="J62" s="843" t="s">
        <v>506</v>
      </c>
      <c r="K62" s="843"/>
      <c r="L62" s="844" t="s">
        <v>27</v>
      </c>
      <c r="M62" s="843" t="s">
        <v>523</v>
      </c>
      <c r="N62" s="843"/>
      <c r="O62" s="844" t="s">
        <v>27</v>
      </c>
      <c r="P62" s="843" t="s">
        <v>524</v>
      </c>
      <c r="Q62" s="835"/>
      <c r="R62" s="835"/>
      <c r="S62" s="835"/>
      <c r="T62" s="835"/>
      <c r="U62" s="835"/>
      <c r="V62" s="835"/>
      <c r="W62" s="835"/>
      <c r="X62" s="905"/>
      <c r="Y62" s="839"/>
      <c r="Z62" s="831"/>
      <c r="AA62" s="831"/>
      <c r="AB62" s="827"/>
      <c r="AC62" s="839"/>
      <c r="AD62" s="831"/>
      <c r="AE62" s="831"/>
      <c r="AF62" s="827"/>
    </row>
    <row r="63" customFormat="false" ht="18.75" hidden="false" customHeight="true" outlineLevel="0" collapsed="false">
      <c r="A63" s="811"/>
      <c r="B63" s="812"/>
      <c r="C63" s="813"/>
      <c r="D63" s="828"/>
      <c r="E63" s="814"/>
      <c r="F63" s="815"/>
      <c r="G63" s="816"/>
      <c r="H63" s="848" t="s">
        <v>305</v>
      </c>
      <c r="I63" s="849" t="s">
        <v>27</v>
      </c>
      <c r="J63" s="843" t="s">
        <v>506</v>
      </c>
      <c r="K63" s="846"/>
      <c r="L63" s="844" t="s">
        <v>27</v>
      </c>
      <c r="M63" s="843" t="s">
        <v>516</v>
      </c>
      <c r="N63" s="835"/>
      <c r="O63" s="845"/>
      <c r="P63" s="845"/>
      <c r="Q63" s="845"/>
      <c r="R63" s="845"/>
      <c r="S63" s="845"/>
      <c r="T63" s="845"/>
      <c r="U63" s="845"/>
      <c r="V63" s="845"/>
      <c r="W63" s="845"/>
      <c r="X63" s="881"/>
      <c r="Y63" s="839"/>
      <c r="Z63" s="831"/>
      <c r="AA63" s="831"/>
      <c r="AB63" s="827"/>
      <c r="AC63" s="839"/>
      <c r="AD63" s="831"/>
      <c r="AE63" s="831"/>
      <c r="AF63" s="827"/>
    </row>
    <row r="64" customFormat="false" ht="18.75" hidden="false" customHeight="true" outlineLevel="0" collapsed="false">
      <c r="A64" s="811"/>
      <c r="B64" s="812"/>
      <c r="C64" s="813"/>
      <c r="D64" s="828"/>
      <c r="E64" s="814"/>
      <c r="F64" s="815"/>
      <c r="G64" s="816"/>
      <c r="H64" s="848" t="s">
        <v>308</v>
      </c>
      <c r="I64" s="849" t="s">
        <v>27</v>
      </c>
      <c r="J64" s="843" t="s">
        <v>506</v>
      </c>
      <c r="K64" s="846"/>
      <c r="L64" s="844" t="s">
        <v>27</v>
      </c>
      <c r="M64" s="843" t="s">
        <v>516</v>
      </c>
      <c r="N64" s="835"/>
      <c r="O64" s="845"/>
      <c r="P64" s="845"/>
      <c r="Q64" s="845"/>
      <c r="R64" s="845"/>
      <c r="S64" s="845"/>
      <c r="T64" s="845"/>
      <c r="U64" s="845"/>
      <c r="V64" s="845"/>
      <c r="W64" s="845"/>
      <c r="X64" s="881"/>
      <c r="Y64" s="839"/>
      <c r="Z64" s="831"/>
      <c r="AA64" s="831"/>
      <c r="AB64" s="827"/>
      <c r="AC64" s="839"/>
      <c r="AD64" s="831"/>
      <c r="AE64" s="831"/>
      <c r="AF64" s="827"/>
    </row>
    <row r="65" customFormat="false" ht="18.75" hidden="false" customHeight="true" outlineLevel="0" collapsed="false">
      <c r="A65" s="811"/>
      <c r="B65" s="812"/>
      <c r="C65" s="813"/>
      <c r="D65" s="825" t="s">
        <v>27</v>
      </c>
      <c r="E65" s="814" t="s">
        <v>646</v>
      </c>
      <c r="F65" s="815"/>
      <c r="G65" s="816"/>
      <c r="H65" s="848" t="s">
        <v>222</v>
      </c>
      <c r="I65" s="849" t="s">
        <v>27</v>
      </c>
      <c r="J65" s="843" t="s">
        <v>506</v>
      </c>
      <c r="K65" s="846"/>
      <c r="L65" s="844" t="s">
        <v>27</v>
      </c>
      <c r="M65" s="843" t="s">
        <v>516</v>
      </c>
      <c r="N65" s="835"/>
      <c r="O65" s="846"/>
      <c r="P65" s="846"/>
      <c r="Q65" s="846"/>
      <c r="R65" s="846"/>
      <c r="S65" s="846"/>
      <c r="T65" s="846"/>
      <c r="U65" s="846"/>
      <c r="V65" s="846"/>
      <c r="W65" s="846"/>
      <c r="X65" s="847"/>
      <c r="Y65" s="839"/>
      <c r="Z65" s="831"/>
      <c r="AA65" s="831"/>
      <c r="AB65" s="827"/>
      <c r="AC65" s="839"/>
      <c r="AD65" s="831"/>
      <c r="AE65" s="831"/>
      <c r="AF65" s="827"/>
    </row>
    <row r="66" customFormat="false" ht="18.75" hidden="false" customHeight="true" outlineLevel="0" collapsed="false">
      <c r="A66" s="840" t="s">
        <v>27</v>
      </c>
      <c r="B66" s="812" t="n">
        <v>24</v>
      </c>
      <c r="C66" s="813" t="s">
        <v>647</v>
      </c>
      <c r="D66" s="825" t="s">
        <v>27</v>
      </c>
      <c r="E66" s="814" t="s">
        <v>648</v>
      </c>
      <c r="F66" s="815"/>
      <c r="G66" s="816"/>
      <c r="H66" s="848" t="s">
        <v>153</v>
      </c>
      <c r="I66" s="849" t="s">
        <v>27</v>
      </c>
      <c r="J66" s="843" t="s">
        <v>511</v>
      </c>
      <c r="K66" s="846"/>
      <c r="L66" s="882"/>
      <c r="M66" s="844" t="s">
        <v>27</v>
      </c>
      <c r="N66" s="843" t="s">
        <v>512</v>
      </c>
      <c r="O66" s="845"/>
      <c r="P66" s="846"/>
      <c r="Q66" s="846"/>
      <c r="R66" s="846"/>
      <c r="S66" s="846"/>
      <c r="T66" s="846"/>
      <c r="U66" s="846"/>
      <c r="V66" s="846"/>
      <c r="W66" s="846"/>
      <c r="X66" s="847"/>
      <c r="Y66" s="839"/>
      <c r="Z66" s="831"/>
      <c r="AA66" s="831"/>
      <c r="AB66" s="827"/>
      <c r="AC66" s="839"/>
      <c r="AD66" s="831"/>
      <c r="AE66" s="831"/>
      <c r="AF66" s="827"/>
    </row>
    <row r="67" customFormat="false" ht="19.5" hidden="false" customHeight="true" outlineLevel="0" collapsed="false">
      <c r="A67" s="811"/>
      <c r="B67" s="812"/>
      <c r="C67" s="813"/>
      <c r="D67" s="825" t="s">
        <v>27</v>
      </c>
      <c r="E67" s="814" t="s">
        <v>649</v>
      </c>
      <c r="F67" s="815"/>
      <c r="G67" s="816"/>
      <c r="H67" s="911" t="s">
        <v>159</v>
      </c>
      <c r="I67" s="849" t="s">
        <v>27</v>
      </c>
      <c r="J67" s="843" t="s">
        <v>506</v>
      </c>
      <c r="K67" s="843"/>
      <c r="L67" s="844" t="s">
        <v>27</v>
      </c>
      <c r="M67" s="843" t="s">
        <v>516</v>
      </c>
      <c r="N67" s="843"/>
      <c r="O67" s="845"/>
      <c r="P67" s="843"/>
      <c r="Q67" s="845"/>
      <c r="R67" s="845"/>
      <c r="S67" s="845"/>
      <c r="T67" s="845"/>
      <c r="U67" s="845"/>
      <c r="V67" s="845"/>
      <c r="W67" s="845"/>
      <c r="X67" s="881"/>
      <c r="Y67" s="831"/>
      <c r="Z67" s="831"/>
      <c r="AA67" s="831"/>
      <c r="AB67" s="827"/>
      <c r="AC67" s="839"/>
      <c r="AD67" s="831"/>
      <c r="AE67" s="831"/>
      <c r="AF67" s="827"/>
    </row>
    <row r="68" customFormat="false" ht="18.75" hidden="false" customHeight="true" outlineLevel="0" collapsed="false">
      <c r="A68" s="811"/>
      <c r="B68" s="812"/>
      <c r="C68" s="813"/>
      <c r="D68" s="825" t="s">
        <v>27</v>
      </c>
      <c r="E68" s="814" t="s">
        <v>650</v>
      </c>
      <c r="F68" s="815"/>
      <c r="G68" s="816"/>
      <c r="H68" s="848" t="s">
        <v>85</v>
      </c>
      <c r="I68" s="849" t="s">
        <v>27</v>
      </c>
      <c r="J68" s="843" t="s">
        <v>506</v>
      </c>
      <c r="K68" s="846"/>
      <c r="L68" s="844" t="s">
        <v>27</v>
      </c>
      <c r="M68" s="843" t="s">
        <v>516</v>
      </c>
      <c r="N68" s="835"/>
      <c r="O68" s="846"/>
      <c r="P68" s="846"/>
      <c r="Q68" s="846"/>
      <c r="R68" s="846"/>
      <c r="S68" s="846"/>
      <c r="T68" s="846"/>
      <c r="U68" s="846"/>
      <c r="V68" s="846"/>
      <c r="W68" s="846"/>
      <c r="X68" s="847"/>
      <c r="Y68" s="839"/>
      <c r="Z68" s="831"/>
      <c r="AA68" s="831"/>
      <c r="AB68" s="827"/>
      <c r="AC68" s="839"/>
      <c r="AD68" s="831"/>
      <c r="AE68" s="831"/>
      <c r="AF68" s="827"/>
    </row>
    <row r="69" customFormat="false" ht="18.75" hidden="false" customHeight="true" outlineLevel="0" collapsed="false">
      <c r="A69" s="811"/>
      <c r="B69" s="812"/>
      <c r="C69" s="813"/>
      <c r="D69" s="828"/>
      <c r="E69" s="814"/>
      <c r="F69" s="815"/>
      <c r="G69" s="816"/>
      <c r="H69" s="841" t="s">
        <v>105</v>
      </c>
      <c r="I69" s="849" t="s">
        <v>27</v>
      </c>
      <c r="J69" s="843" t="s">
        <v>506</v>
      </c>
      <c r="K69" s="843"/>
      <c r="L69" s="844" t="s">
        <v>27</v>
      </c>
      <c r="M69" s="843" t="s">
        <v>538</v>
      </c>
      <c r="N69" s="843"/>
      <c r="O69" s="844" t="s">
        <v>27</v>
      </c>
      <c r="P69" s="843" t="s">
        <v>539</v>
      </c>
      <c r="Q69" s="845"/>
      <c r="R69" s="845"/>
      <c r="S69" s="845"/>
      <c r="T69" s="845"/>
      <c r="U69" s="845"/>
      <c r="V69" s="845"/>
      <c r="W69" s="845"/>
      <c r="X69" s="881"/>
      <c r="Y69" s="839"/>
      <c r="Z69" s="831"/>
      <c r="AA69" s="831"/>
      <c r="AB69" s="827"/>
      <c r="AC69" s="839"/>
      <c r="AD69" s="831"/>
      <c r="AE69" s="831"/>
      <c r="AF69" s="827"/>
    </row>
    <row r="70" customFormat="false" ht="18.75" hidden="false" customHeight="true" outlineLevel="0" collapsed="false">
      <c r="A70" s="811"/>
      <c r="B70" s="812"/>
      <c r="C70" s="813"/>
      <c r="D70" s="828"/>
      <c r="E70" s="814"/>
      <c r="F70" s="815"/>
      <c r="G70" s="816"/>
      <c r="H70" s="913" t="s">
        <v>140</v>
      </c>
      <c r="I70" s="849" t="s">
        <v>27</v>
      </c>
      <c r="J70" s="843" t="s">
        <v>506</v>
      </c>
      <c r="K70" s="843"/>
      <c r="L70" s="844" t="s">
        <v>27</v>
      </c>
      <c r="M70" s="843" t="s">
        <v>538</v>
      </c>
      <c r="N70" s="843"/>
      <c r="O70" s="844" t="s">
        <v>27</v>
      </c>
      <c r="P70" s="843" t="s">
        <v>539</v>
      </c>
      <c r="Q70" s="845"/>
      <c r="R70" s="845"/>
      <c r="S70" s="845"/>
      <c r="T70" s="845"/>
      <c r="U70" s="914"/>
      <c r="V70" s="914"/>
      <c r="W70" s="914"/>
      <c r="X70" s="915"/>
      <c r="Y70" s="839"/>
      <c r="Z70" s="831"/>
      <c r="AA70" s="831"/>
      <c r="AB70" s="827"/>
      <c r="AC70" s="839"/>
      <c r="AD70" s="831"/>
      <c r="AE70" s="831"/>
      <c r="AF70" s="827"/>
    </row>
    <row r="71" customFormat="false" ht="18.75" hidden="false" customHeight="true" outlineLevel="0" collapsed="false">
      <c r="A71" s="811"/>
      <c r="B71" s="812"/>
      <c r="C71" s="813"/>
      <c r="D71" s="828"/>
      <c r="E71" s="814"/>
      <c r="F71" s="815"/>
      <c r="G71" s="816"/>
      <c r="H71" s="833" t="s">
        <v>651</v>
      </c>
      <c r="I71" s="892" t="s">
        <v>27</v>
      </c>
      <c r="J71" s="835" t="s">
        <v>506</v>
      </c>
      <c r="K71" s="835"/>
      <c r="L71" s="893" t="s">
        <v>27</v>
      </c>
      <c r="M71" s="835" t="s">
        <v>542</v>
      </c>
      <c r="N71" s="835"/>
      <c r="O71" s="893" t="s">
        <v>27</v>
      </c>
      <c r="P71" s="835" t="s">
        <v>543</v>
      </c>
      <c r="Q71" s="835"/>
      <c r="R71" s="893" t="s">
        <v>27</v>
      </c>
      <c r="S71" s="835" t="s">
        <v>544</v>
      </c>
      <c r="T71" s="835"/>
      <c r="U71" s="854"/>
      <c r="V71" s="854"/>
      <c r="W71" s="854"/>
      <c r="X71" s="912"/>
      <c r="Y71" s="839"/>
      <c r="Z71" s="831"/>
      <c r="AA71" s="831"/>
      <c r="AB71" s="827"/>
      <c r="AC71" s="839"/>
      <c r="AD71" s="831"/>
      <c r="AE71" s="831"/>
      <c r="AF71" s="827"/>
    </row>
    <row r="72" customFormat="false" ht="18.75" hidden="false" customHeight="true" outlineLevel="0" collapsed="false">
      <c r="A72" s="811"/>
      <c r="B72" s="812"/>
      <c r="C72" s="813"/>
      <c r="D72" s="828"/>
      <c r="E72" s="814"/>
      <c r="F72" s="815"/>
      <c r="G72" s="816"/>
      <c r="H72" s="833"/>
      <c r="I72" s="892"/>
      <c r="J72" s="835"/>
      <c r="K72" s="835"/>
      <c r="L72" s="893"/>
      <c r="M72" s="835"/>
      <c r="N72" s="835"/>
      <c r="O72" s="893"/>
      <c r="P72" s="835"/>
      <c r="Q72" s="835"/>
      <c r="R72" s="893"/>
      <c r="S72" s="835"/>
      <c r="T72" s="835"/>
      <c r="U72" s="819"/>
      <c r="V72" s="819"/>
      <c r="W72" s="819"/>
      <c r="X72" s="830"/>
      <c r="Y72" s="839"/>
      <c r="Z72" s="831"/>
      <c r="AA72" s="831"/>
      <c r="AB72" s="827"/>
      <c r="AC72" s="839"/>
      <c r="AD72" s="831"/>
      <c r="AE72" s="831"/>
      <c r="AF72" s="827"/>
    </row>
    <row r="73" customFormat="false" ht="18.75" hidden="false" customHeight="true" outlineLevel="0" collapsed="false">
      <c r="A73" s="811"/>
      <c r="B73" s="812"/>
      <c r="C73" s="813"/>
      <c r="D73" s="828"/>
      <c r="E73" s="814"/>
      <c r="F73" s="815"/>
      <c r="G73" s="816"/>
      <c r="H73" s="833" t="s">
        <v>652</v>
      </c>
      <c r="I73" s="892" t="s">
        <v>27</v>
      </c>
      <c r="J73" s="835" t="s">
        <v>506</v>
      </c>
      <c r="K73" s="835"/>
      <c r="L73" s="893" t="s">
        <v>27</v>
      </c>
      <c r="M73" s="835" t="s">
        <v>542</v>
      </c>
      <c r="N73" s="835"/>
      <c r="O73" s="893" t="s">
        <v>27</v>
      </c>
      <c r="P73" s="835" t="s">
        <v>543</v>
      </c>
      <c r="Q73" s="835"/>
      <c r="R73" s="893" t="s">
        <v>27</v>
      </c>
      <c r="S73" s="835" t="s">
        <v>544</v>
      </c>
      <c r="T73" s="835"/>
      <c r="U73" s="854"/>
      <c r="V73" s="854"/>
      <c r="W73" s="854"/>
      <c r="X73" s="912"/>
      <c r="Y73" s="839"/>
      <c r="Z73" s="831"/>
      <c r="AA73" s="831"/>
      <c r="AB73" s="827"/>
      <c r="AC73" s="839"/>
      <c r="AD73" s="831"/>
      <c r="AE73" s="831"/>
      <c r="AF73" s="827"/>
    </row>
    <row r="74" customFormat="false" ht="18.75" hidden="false" customHeight="true" outlineLevel="0" collapsed="false">
      <c r="A74" s="811"/>
      <c r="B74" s="812"/>
      <c r="C74" s="813"/>
      <c r="D74" s="828"/>
      <c r="E74" s="814"/>
      <c r="F74" s="815"/>
      <c r="G74" s="816"/>
      <c r="H74" s="833"/>
      <c r="I74" s="892"/>
      <c r="J74" s="835"/>
      <c r="K74" s="835"/>
      <c r="L74" s="893"/>
      <c r="M74" s="835"/>
      <c r="N74" s="835"/>
      <c r="O74" s="893"/>
      <c r="P74" s="835"/>
      <c r="Q74" s="835"/>
      <c r="R74" s="893"/>
      <c r="S74" s="835"/>
      <c r="T74" s="835"/>
      <c r="U74" s="819"/>
      <c r="V74" s="819"/>
      <c r="W74" s="819"/>
      <c r="X74" s="830"/>
      <c r="Y74" s="839"/>
      <c r="Z74" s="831"/>
      <c r="AA74" s="831"/>
      <c r="AB74" s="827"/>
      <c r="AC74" s="839"/>
      <c r="AD74" s="831"/>
      <c r="AE74" s="831"/>
      <c r="AF74" s="827"/>
    </row>
    <row r="75" customFormat="false" ht="18.75" hidden="false" customHeight="true" outlineLevel="0" collapsed="false">
      <c r="A75" s="811"/>
      <c r="B75" s="812"/>
      <c r="C75" s="813"/>
      <c r="D75" s="828"/>
      <c r="E75" s="814"/>
      <c r="F75" s="815"/>
      <c r="G75" s="816"/>
      <c r="H75" s="833" t="s">
        <v>653</v>
      </c>
      <c r="I75" s="892" t="s">
        <v>27</v>
      </c>
      <c r="J75" s="835" t="s">
        <v>506</v>
      </c>
      <c r="K75" s="835"/>
      <c r="L75" s="893" t="s">
        <v>27</v>
      </c>
      <c r="M75" s="835" t="s">
        <v>516</v>
      </c>
      <c r="N75" s="835"/>
      <c r="O75" s="854"/>
      <c r="P75" s="854"/>
      <c r="Q75" s="854"/>
      <c r="R75" s="854"/>
      <c r="S75" s="854"/>
      <c r="T75" s="854"/>
      <c r="U75" s="854"/>
      <c r="V75" s="854"/>
      <c r="W75" s="854"/>
      <c r="X75" s="912"/>
      <c r="Y75" s="839"/>
      <c r="Z75" s="831"/>
      <c r="AA75" s="831"/>
      <c r="AB75" s="827"/>
      <c r="AC75" s="839"/>
      <c r="AD75" s="831"/>
      <c r="AE75" s="831"/>
      <c r="AF75" s="827"/>
    </row>
    <row r="76" customFormat="false" ht="18.75" hidden="false" customHeight="true" outlineLevel="0" collapsed="false">
      <c r="A76" s="811"/>
      <c r="B76" s="812"/>
      <c r="C76" s="813"/>
      <c r="D76" s="828"/>
      <c r="E76" s="814"/>
      <c r="F76" s="815"/>
      <c r="G76" s="816"/>
      <c r="H76" s="833"/>
      <c r="I76" s="892"/>
      <c r="J76" s="835"/>
      <c r="K76" s="835"/>
      <c r="L76" s="893"/>
      <c r="M76" s="835"/>
      <c r="N76" s="835"/>
      <c r="O76" s="819"/>
      <c r="P76" s="819"/>
      <c r="Q76" s="819"/>
      <c r="R76" s="819"/>
      <c r="S76" s="819"/>
      <c r="T76" s="819"/>
      <c r="U76" s="819"/>
      <c r="V76" s="819"/>
      <c r="W76" s="819"/>
      <c r="X76" s="830"/>
      <c r="Y76" s="839"/>
      <c r="Z76" s="831"/>
      <c r="AA76" s="831"/>
      <c r="AB76" s="827"/>
      <c r="AC76" s="839"/>
      <c r="AD76" s="831"/>
      <c r="AE76" s="831"/>
      <c r="AF76" s="827"/>
    </row>
    <row r="77" customFormat="false" ht="18.75" hidden="false" customHeight="true" outlineLevel="0" collapsed="false">
      <c r="A77" s="811"/>
      <c r="B77" s="812"/>
      <c r="C77" s="813"/>
      <c r="D77" s="828"/>
      <c r="E77" s="814"/>
      <c r="F77" s="815"/>
      <c r="G77" s="816"/>
      <c r="H77" s="851" t="s">
        <v>162</v>
      </c>
      <c r="I77" s="849" t="s">
        <v>27</v>
      </c>
      <c r="J77" s="843" t="s">
        <v>506</v>
      </c>
      <c r="K77" s="843"/>
      <c r="L77" s="844" t="s">
        <v>27</v>
      </c>
      <c r="M77" s="843" t="s">
        <v>542</v>
      </c>
      <c r="N77" s="843"/>
      <c r="O77" s="844" t="s">
        <v>27</v>
      </c>
      <c r="P77" s="843" t="s">
        <v>543</v>
      </c>
      <c r="Q77" s="843"/>
      <c r="R77" s="844" t="s">
        <v>27</v>
      </c>
      <c r="S77" s="843" t="s">
        <v>616</v>
      </c>
      <c r="T77" s="843"/>
      <c r="U77" s="846"/>
      <c r="V77" s="846"/>
      <c r="W77" s="846"/>
      <c r="X77" s="847"/>
      <c r="Y77" s="839"/>
      <c r="Z77" s="831"/>
      <c r="AA77" s="831"/>
      <c r="AB77" s="827"/>
      <c r="AC77" s="839"/>
      <c r="AD77" s="831"/>
      <c r="AE77" s="831"/>
      <c r="AF77" s="827"/>
    </row>
    <row r="78" customFormat="false" ht="18.75" hidden="false" customHeight="true" outlineLevel="0" collapsed="false">
      <c r="A78" s="811"/>
      <c r="B78" s="812"/>
      <c r="C78" s="813"/>
      <c r="D78" s="828"/>
      <c r="E78" s="814"/>
      <c r="F78" s="815"/>
      <c r="G78" s="816"/>
      <c r="H78" s="852" t="s">
        <v>165</v>
      </c>
      <c r="I78" s="853" t="s">
        <v>27</v>
      </c>
      <c r="J78" s="854" t="s">
        <v>506</v>
      </c>
      <c r="K78" s="854"/>
      <c r="L78" s="855" t="s">
        <v>27</v>
      </c>
      <c r="M78" s="854" t="s">
        <v>538</v>
      </c>
      <c r="N78" s="854"/>
      <c r="O78" s="855" t="s">
        <v>27</v>
      </c>
      <c r="P78" s="854" t="s">
        <v>539</v>
      </c>
      <c r="Q78" s="854"/>
      <c r="R78" s="855"/>
      <c r="S78" s="854"/>
      <c r="T78" s="854"/>
      <c r="U78" s="836"/>
      <c r="V78" s="836"/>
      <c r="W78" s="836"/>
      <c r="X78" s="837"/>
      <c r="Y78" s="839"/>
      <c r="Z78" s="831"/>
      <c r="AA78" s="831"/>
      <c r="AB78" s="827"/>
      <c r="AC78" s="839"/>
      <c r="AD78" s="831"/>
      <c r="AE78" s="831"/>
      <c r="AF78" s="827"/>
    </row>
    <row r="79" customFormat="false" ht="18.75" hidden="false" customHeight="true" outlineLevel="0" collapsed="false">
      <c r="A79" s="856"/>
      <c r="B79" s="857"/>
      <c r="C79" s="858"/>
      <c r="D79" s="805"/>
      <c r="E79" s="810"/>
      <c r="F79" s="859"/>
      <c r="G79" s="860"/>
      <c r="H79" s="861" t="s">
        <v>166</v>
      </c>
      <c r="I79" s="862" t="s">
        <v>27</v>
      </c>
      <c r="J79" s="863" t="s">
        <v>506</v>
      </c>
      <c r="K79" s="863"/>
      <c r="L79" s="864" t="s">
        <v>27</v>
      </c>
      <c r="M79" s="863" t="s">
        <v>516</v>
      </c>
      <c r="N79" s="863"/>
      <c r="O79" s="863"/>
      <c r="P79" s="863"/>
      <c r="Q79" s="865"/>
      <c r="R79" s="863"/>
      <c r="S79" s="863"/>
      <c r="T79" s="863"/>
      <c r="U79" s="863"/>
      <c r="V79" s="863"/>
      <c r="W79" s="863"/>
      <c r="X79" s="866"/>
      <c r="Y79" s="867"/>
      <c r="Z79" s="868"/>
      <c r="AA79" s="868"/>
      <c r="AB79" s="869"/>
      <c r="AC79" s="867"/>
      <c r="AD79" s="868"/>
      <c r="AE79" s="868"/>
      <c r="AF79" s="869"/>
    </row>
    <row r="80" customFormat="false" ht="18.75" hidden="false" customHeight="true" outlineLevel="0" collapsed="false">
      <c r="A80" s="870"/>
      <c r="B80" s="871"/>
      <c r="C80" s="872"/>
      <c r="D80" s="796"/>
      <c r="E80" s="801"/>
      <c r="F80" s="873"/>
      <c r="G80" s="801"/>
      <c r="H80" s="900" t="s">
        <v>47</v>
      </c>
      <c r="I80" s="906" t="s">
        <v>27</v>
      </c>
      <c r="J80" s="876" t="s">
        <v>503</v>
      </c>
      <c r="K80" s="877"/>
      <c r="L80" s="907"/>
      <c r="M80" s="908" t="s">
        <v>27</v>
      </c>
      <c r="N80" s="876" t="s">
        <v>504</v>
      </c>
      <c r="O80" s="909"/>
      <c r="P80" s="877"/>
      <c r="Q80" s="877"/>
      <c r="R80" s="877"/>
      <c r="S80" s="877"/>
      <c r="T80" s="877"/>
      <c r="U80" s="877"/>
      <c r="V80" s="877"/>
      <c r="W80" s="877"/>
      <c r="X80" s="910"/>
      <c r="Y80" s="798" t="s">
        <v>27</v>
      </c>
      <c r="Z80" s="799" t="s">
        <v>505</v>
      </c>
      <c r="AA80" s="799"/>
      <c r="AB80" s="880"/>
      <c r="AC80" s="916"/>
      <c r="AD80" s="916"/>
      <c r="AE80" s="916"/>
      <c r="AF80" s="916"/>
      <c r="AG80" s="832"/>
    </row>
    <row r="81" customFormat="false" ht="18.75" hidden="false" customHeight="true" outlineLevel="0" collapsed="false">
      <c r="A81" s="811"/>
      <c r="B81" s="812"/>
      <c r="C81" s="813"/>
      <c r="D81" s="828"/>
      <c r="E81" s="814"/>
      <c r="F81" s="815"/>
      <c r="G81" s="814"/>
      <c r="H81" s="848" t="s">
        <v>50</v>
      </c>
      <c r="I81" s="825" t="s">
        <v>27</v>
      </c>
      <c r="J81" s="826" t="s">
        <v>506</v>
      </c>
      <c r="K81" s="826"/>
      <c r="L81" s="917"/>
      <c r="M81" s="825" t="s">
        <v>27</v>
      </c>
      <c r="N81" s="826" t="s">
        <v>632</v>
      </c>
      <c r="O81" s="826"/>
      <c r="P81" s="917"/>
      <c r="Q81" s="825" t="s">
        <v>27</v>
      </c>
      <c r="R81" s="838" t="s">
        <v>633</v>
      </c>
      <c r="S81" s="838"/>
      <c r="T81" s="838"/>
      <c r="U81" s="825" t="s">
        <v>27</v>
      </c>
      <c r="V81" s="838" t="s">
        <v>634</v>
      </c>
      <c r="W81" s="838"/>
      <c r="X81" s="918"/>
      <c r="Y81" s="825" t="s">
        <v>27</v>
      </c>
      <c r="Z81" s="826" t="s">
        <v>509</v>
      </c>
      <c r="AA81" s="831"/>
      <c r="AB81" s="827"/>
      <c r="AC81" s="916"/>
      <c r="AD81" s="916"/>
      <c r="AE81" s="916"/>
      <c r="AF81" s="916"/>
    </row>
    <row r="82" customFormat="false" ht="18.75" hidden="false" customHeight="true" outlineLevel="0" collapsed="false">
      <c r="A82" s="811"/>
      <c r="B82" s="812"/>
      <c r="C82" s="813"/>
      <c r="D82" s="828"/>
      <c r="E82" s="814"/>
      <c r="F82" s="815"/>
      <c r="G82" s="814"/>
      <c r="H82" s="848"/>
      <c r="I82" s="818" t="s">
        <v>27</v>
      </c>
      <c r="J82" s="819" t="s">
        <v>635</v>
      </c>
      <c r="K82" s="903"/>
      <c r="L82" s="903"/>
      <c r="M82" s="822" t="s">
        <v>27</v>
      </c>
      <c r="N82" s="819" t="s">
        <v>636</v>
      </c>
      <c r="O82" s="903"/>
      <c r="P82" s="903"/>
      <c r="Q82" s="822" t="s">
        <v>27</v>
      </c>
      <c r="R82" s="819" t="s">
        <v>637</v>
      </c>
      <c r="S82" s="903"/>
      <c r="T82" s="903"/>
      <c r="U82" s="903"/>
      <c r="V82" s="903"/>
      <c r="W82" s="903"/>
      <c r="X82" s="904"/>
      <c r="Y82" s="839"/>
      <c r="Z82" s="831"/>
      <c r="AA82" s="831"/>
      <c r="AB82" s="827"/>
      <c r="AC82" s="916"/>
      <c r="AD82" s="916"/>
      <c r="AE82" s="916"/>
      <c r="AF82" s="916"/>
    </row>
    <row r="83" customFormat="false" ht="18.75" hidden="false" customHeight="true" outlineLevel="0" collapsed="false">
      <c r="A83" s="811"/>
      <c r="B83" s="812"/>
      <c r="C83" s="813"/>
      <c r="D83" s="828"/>
      <c r="E83" s="814"/>
      <c r="F83" s="815"/>
      <c r="G83" s="814"/>
      <c r="H83" s="848" t="s">
        <v>57</v>
      </c>
      <c r="I83" s="849" t="s">
        <v>27</v>
      </c>
      <c r="J83" s="843" t="s">
        <v>511</v>
      </c>
      <c r="K83" s="846"/>
      <c r="L83" s="882"/>
      <c r="M83" s="844" t="s">
        <v>27</v>
      </c>
      <c r="N83" s="843" t="s">
        <v>512</v>
      </c>
      <c r="O83" s="845"/>
      <c r="P83" s="846"/>
      <c r="Q83" s="846"/>
      <c r="R83" s="846"/>
      <c r="S83" s="846"/>
      <c r="T83" s="846"/>
      <c r="U83" s="846"/>
      <c r="V83" s="846"/>
      <c r="W83" s="846"/>
      <c r="X83" s="847"/>
      <c r="Y83" s="839"/>
      <c r="Z83" s="831"/>
      <c r="AA83" s="831"/>
      <c r="AB83" s="827"/>
      <c r="AC83" s="916"/>
      <c r="AD83" s="916"/>
      <c r="AE83" s="916"/>
      <c r="AF83" s="916"/>
    </row>
    <row r="84" customFormat="false" ht="19.5" hidden="false" customHeight="true" outlineLevel="0" collapsed="false">
      <c r="A84" s="811"/>
      <c r="B84" s="812"/>
      <c r="C84" s="813"/>
      <c r="D84" s="828"/>
      <c r="E84" s="814"/>
      <c r="F84" s="815"/>
      <c r="G84" s="816"/>
      <c r="H84" s="911" t="s">
        <v>64</v>
      </c>
      <c r="I84" s="849" t="s">
        <v>27</v>
      </c>
      <c r="J84" s="843" t="s">
        <v>513</v>
      </c>
      <c r="K84" s="846"/>
      <c r="L84" s="882"/>
      <c r="M84" s="844" t="s">
        <v>27</v>
      </c>
      <c r="N84" s="843" t="s">
        <v>514</v>
      </c>
      <c r="O84" s="844"/>
      <c r="P84" s="843"/>
      <c r="Q84" s="845"/>
      <c r="R84" s="845"/>
      <c r="S84" s="845"/>
      <c r="T84" s="845"/>
      <c r="U84" s="845"/>
      <c r="V84" s="845"/>
      <c r="W84" s="845"/>
      <c r="X84" s="881"/>
      <c r="Y84" s="831"/>
      <c r="Z84" s="831"/>
      <c r="AA84" s="831"/>
      <c r="AB84" s="827"/>
      <c r="AC84" s="916"/>
      <c r="AD84" s="916"/>
      <c r="AE84" s="916"/>
      <c r="AF84" s="916"/>
    </row>
    <row r="85" customFormat="false" ht="19.5" hidden="false" customHeight="true" outlineLevel="0" collapsed="false">
      <c r="A85" s="811"/>
      <c r="B85" s="812"/>
      <c r="C85" s="813"/>
      <c r="D85" s="828"/>
      <c r="E85" s="814"/>
      <c r="F85" s="815"/>
      <c r="G85" s="816"/>
      <c r="H85" s="911" t="s">
        <v>67</v>
      </c>
      <c r="I85" s="849" t="s">
        <v>27</v>
      </c>
      <c r="J85" s="843" t="s">
        <v>513</v>
      </c>
      <c r="K85" s="846"/>
      <c r="L85" s="882"/>
      <c r="M85" s="844" t="s">
        <v>27</v>
      </c>
      <c r="N85" s="843" t="s">
        <v>514</v>
      </c>
      <c r="O85" s="844"/>
      <c r="P85" s="843"/>
      <c r="Q85" s="845"/>
      <c r="R85" s="845"/>
      <c r="S85" s="845"/>
      <c r="T85" s="845"/>
      <c r="U85" s="845"/>
      <c r="V85" s="845"/>
      <c r="W85" s="845"/>
      <c r="X85" s="881"/>
      <c r="Y85" s="831"/>
      <c r="Z85" s="831"/>
      <c r="AA85" s="831"/>
      <c r="AB85" s="827"/>
      <c r="AC85" s="916"/>
      <c r="AD85" s="916"/>
      <c r="AE85" s="916"/>
      <c r="AF85" s="916"/>
    </row>
    <row r="86" customFormat="false" ht="18.75" hidden="false" customHeight="true" outlineLevel="0" collapsed="false">
      <c r="A86" s="811"/>
      <c r="B86" s="812"/>
      <c r="C86" s="813"/>
      <c r="D86" s="828"/>
      <c r="E86" s="814"/>
      <c r="F86" s="815"/>
      <c r="G86" s="814"/>
      <c r="H86" s="848" t="s">
        <v>179</v>
      </c>
      <c r="I86" s="849" t="s">
        <v>27</v>
      </c>
      <c r="J86" s="843" t="s">
        <v>506</v>
      </c>
      <c r="K86" s="846"/>
      <c r="L86" s="844" t="s">
        <v>27</v>
      </c>
      <c r="M86" s="843" t="s">
        <v>516</v>
      </c>
      <c r="N86" s="835"/>
      <c r="O86" s="846"/>
      <c r="P86" s="846"/>
      <c r="Q86" s="846"/>
      <c r="R86" s="846"/>
      <c r="S86" s="846"/>
      <c r="T86" s="846"/>
      <c r="U86" s="846"/>
      <c r="V86" s="846"/>
      <c r="W86" s="846"/>
      <c r="X86" s="847"/>
      <c r="Y86" s="839"/>
      <c r="Z86" s="831"/>
      <c r="AA86" s="831"/>
      <c r="AB86" s="827"/>
      <c r="AC86" s="916"/>
      <c r="AD86" s="916"/>
      <c r="AE86" s="916"/>
      <c r="AF86" s="916"/>
    </row>
    <row r="87" customFormat="false" ht="18.75" hidden="false" customHeight="true" outlineLevel="0" collapsed="false">
      <c r="A87" s="811"/>
      <c r="B87" s="812"/>
      <c r="C87" s="813"/>
      <c r="D87" s="828"/>
      <c r="E87" s="814"/>
      <c r="F87" s="815"/>
      <c r="G87" s="814"/>
      <c r="H87" s="848" t="s">
        <v>222</v>
      </c>
      <c r="I87" s="849" t="s">
        <v>27</v>
      </c>
      <c r="J87" s="843" t="s">
        <v>506</v>
      </c>
      <c r="K87" s="846"/>
      <c r="L87" s="844" t="s">
        <v>27</v>
      </c>
      <c r="M87" s="843" t="s">
        <v>516</v>
      </c>
      <c r="N87" s="835"/>
      <c r="O87" s="846"/>
      <c r="P87" s="846"/>
      <c r="Q87" s="846"/>
      <c r="R87" s="846"/>
      <c r="S87" s="846"/>
      <c r="T87" s="846"/>
      <c r="U87" s="846"/>
      <c r="V87" s="846"/>
      <c r="W87" s="846"/>
      <c r="X87" s="847"/>
      <c r="Y87" s="839"/>
      <c r="Z87" s="831"/>
      <c r="AA87" s="831"/>
      <c r="AB87" s="827"/>
      <c r="AC87" s="916"/>
      <c r="AD87" s="916"/>
      <c r="AE87" s="916"/>
      <c r="AF87" s="916"/>
    </row>
    <row r="88" customFormat="false" ht="18.75" hidden="false" customHeight="true" outlineLevel="0" collapsed="false">
      <c r="A88" s="811"/>
      <c r="B88" s="812"/>
      <c r="C88" s="813"/>
      <c r="D88" s="840"/>
      <c r="E88" s="814"/>
      <c r="F88" s="840"/>
      <c r="G88" s="814"/>
      <c r="H88" s="848" t="s">
        <v>654</v>
      </c>
      <c r="I88" s="849" t="s">
        <v>27</v>
      </c>
      <c r="J88" s="843" t="s">
        <v>506</v>
      </c>
      <c r="K88" s="843"/>
      <c r="L88" s="822" t="s">
        <v>27</v>
      </c>
      <c r="M88" s="843" t="s">
        <v>538</v>
      </c>
      <c r="N88" s="843"/>
      <c r="O88" s="844" t="s">
        <v>27</v>
      </c>
      <c r="P88" s="843" t="s">
        <v>539</v>
      </c>
      <c r="Q88" s="845"/>
      <c r="R88" s="843"/>
      <c r="S88" s="843"/>
      <c r="T88" s="843"/>
      <c r="U88" s="843"/>
      <c r="V88" s="843"/>
      <c r="W88" s="843"/>
      <c r="X88" s="850"/>
      <c r="Y88" s="839"/>
      <c r="Z88" s="831"/>
      <c r="AA88" s="831"/>
      <c r="AB88" s="827"/>
      <c r="AC88" s="916"/>
      <c r="AD88" s="916"/>
      <c r="AE88" s="916"/>
      <c r="AF88" s="916"/>
    </row>
    <row r="89" customFormat="false" ht="18.75" hidden="false" customHeight="true" outlineLevel="0" collapsed="false">
      <c r="A89" s="811"/>
      <c r="B89" s="812"/>
      <c r="C89" s="813"/>
      <c r="D89" s="840"/>
      <c r="E89" s="814"/>
      <c r="F89" s="840"/>
      <c r="G89" s="814"/>
      <c r="H89" s="848" t="s">
        <v>153</v>
      </c>
      <c r="I89" s="849" t="s">
        <v>27</v>
      </c>
      <c r="J89" s="843" t="s">
        <v>511</v>
      </c>
      <c r="K89" s="846"/>
      <c r="L89" s="882"/>
      <c r="M89" s="844" t="s">
        <v>27</v>
      </c>
      <c r="N89" s="843" t="s">
        <v>512</v>
      </c>
      <c r="O89" s="845"/>
      <c r="P89" s="846"/>
      <c r="Q89" s="846"/>
      <c r="R89" s="846"/>
      <c r="S89" s="846"/>
      <c r="T89" s="846"/>
      <c r="U89" s="846"/>
      <c r="V89" s="846"/>
      <c r="W89" s="846"/>
      <c r="X89" s="847"/>
      <c r="Y89" s="839"/>
      <c r="Z89" s="831"/>
      <c r="AA89" s="831"/>
      <c r="AB89" s="827"/>
      <c r="AC89" s="916"/>
      <c r="AD89" s="916"/>
      <c r="AE89" s="916"/>
      <c r="AF89" s="916"/>
    </row>
    <row r="90" customFormat="false" ht="19.5" hidden="false" customHeight="true" outlineLevel="0" collapsed="false">
      <c r="A90" s="811"/>
      <c r="B90" s="812"/>
      <c r="C90" s="813"/>
      <c r="D90" s="828"/>
      <c r="E90" s="814"/>
      <c r="F90" s="815"/>
      <c r="G90" s="816"/>
      <c r="H90" s="911" t="s">
        <v>159</v>
      </c>
      <c r="I90" s="849" t="s">
        <v>27</v>
      </c>
      <c r="J90" s="843" t="s">
        <v>506</v>
      </c>
      <c r="K90" s="843"/>
      <c r="L90" s="844" t="s">
        <v>27</v>
      </c>
      <c r="M90" s="843" t="s">
        <v>516</v>
      </c>
      <c r="N90" s="843"/>
      <c r="O90" s="845"/>
      <c r="P90" s="843"/>
      <c r="Q90" s="845"/>
      <c r="R90" s="845"/>
      <c r="S90" s="845"/>
      <c r="T90" s="845"/>
      <c r="U90" s="845"/>
      <c r="V90" s="845"/>
      <c r="W90" s="845"/>
      <c r="X90" s="881"/>
      <c r="Y90" s="831"/>
      <c r="Z90" s="831"/>
      <c r="AA90" s="831"/>
      <c r="AB90" s="827"/>
      <c r="AC90" s="916"/>
      <c r="AD90" s="916"/>
      <c r="AE90" s="916"/>
      <c r="AF90" s="916"/>
    </row>
    <row r="91" customFormat="false" ht="18.75" hidden="false" customHeight="true" outlineLevel="0" collapsed="false">
      <c r="A91" s="840" t="s">
        <v>27</v>
      </c>
      <c r="B91" s="812" t="n">
        <v>25</v>
      </c>
      <c r="C91" s="813" t="s">
        <v>655</v>
      </c>
      <c r="D91" s="840" t="s">
        <v>27</v>
      </c>
      <c r="E91" s="814" t="s">
        <v>656</v>
      </c>
      <c r="F91" s="840" t="s">
        <v>27</v>
      </c>
      <c r="G91" s="814" t="s">
        <v>657</v>
      </c>
      <c r="H91" s="848" t="s">
        <v>85</v>
      </c>
      <c r="I91" s="849" t="s">
        <v>27</v>
      </c>
      <c r="J91" s="843" t="s">
        <v>506</v>
      </c>
      <c r="K91" s="846"/>
      <c r="L91" s="844" t="s">
        <v>27</v>
      </c>
      <c r="M91" s="843" t="s">
        <v>516</v>
      </c>
      <c r="N91" s="835"/>
      <c r="O91" s="846"/>
      <c r="P91" s="846"/>
      <c r="Q91" s="846"/>
      <c r="R91" s="846"/>
      <c r="S91" s="846"/>
      <c r="T91" s="846"/>
      <c r="U91" s="846"/>
      <c r="V91" s="846"/>
      <c r="W91" s="846"/>
      <c r="X91" s="847"/>
      <c r="Y91" s="839"/>
      <c r="Z91" s="831"/>
      <c r="AA91" s="831"/>
      <c r="AB91" s="827"/>
      <c r="AC91" s="916"/>
      <c r="AD91" s="916"/>
      <c r="AE91" s="916"/>
      <c r="AF91" s="916"/>
    </row>
    <row r="92" customFormat="false" ht="18.75" hidden="false" customHeight="true" outlineLevel="0" collapsed="false">
      <c r="A92" s="811"/>
      <c r="B92" s="812"/>
      <c r="C92" s="813"/>
      <c r="D92" s="840" t="s">
        <v>27</v>
      </c>
      <c r="E92" s="814" t="s">
        <v>658</v>
      </c>
      <c r="F92" s="840" t="s">
        <v>27</v>
      </c>
      <c r="G92" s="814" t="s">
        <v>659</v>
      </c>
      <c r="H92" s="848" t="s">
        <v>105</v>
      </c>
      <c r="I92" s="849" t="s">
        <v>27</v>
      </c>
      <c r="J92" s="843" t="s">
        <v>506</v>
      </c>
      <c r="K92" s="843"/>
      <c r="L92" s="844" t="s">
        <v>27</v>
      </c>
      <c r="M92" s="843" t="s">
        <v>538</v>
      </c>
      <c r="N92" s="843"/>
      <c r="O92" s="844" t="s">
        <v>27</v>
      </c>
      <c r="P92" s="843" t="s">
        <v>539</v>
      </c>
      <c r="Q92" s="845"/>
      <c r="R92" s="846"/>
      <c r="S92" s="846"/>
      <c r="T92" s="846"/>
      <c r="U92" s="846"/>
      <c r="V92" s="846"/>
      <c r="W92" s="846"/>
      <c r="X92" s="847"/>
      <c r="Y92" s="839"/>
      <c r="Z92" s="831"/>
      <c r="AA92" s="831"/>
      <c r="AB92" s="827"/>
      <c r="AC92" s="916"/>
      <c r="AD92" s="916"/>
      <c r="AE92" s="916"/>
      <c r="AF92" s="916"/>
    </row>
    <row r="93" customFormat="false" ht="18.75" hidden="false" customHeight="true" outlineLevel="0" collapsed="false">
      <c r="A93" s="811"/>
      <c r="B93" s="812"/>
      <c r="C93" s="813"/>
      <c r="D93" s="828"/>
      <c r="E93" s="814"/>
      <c r="F93" s="815"/>
      <c r="G93" s="814"/>
      <c r="H93" s="913" t="s">
        <v>140</v>
      </c>
      <c r="I93" s="849" t="s">
        <v>27</v>
      </c>
      <c r="J93" s="843" t="s">
        <v>506</v>
      </c>
      <c r="K93" s="843"/>
      <c r="L93" s="844" t="s">
        <v>27</v>
      </c>
      <c r="M93" s="843" t="s">
        <v>538</v>
      </c>
      <c r="N93" s="843"/>
      <c r="O93" s="844" t="s">
        <v>27</v>
      </c>
      <c r="P93" s="843" t="s">
        <v>539</v>
      </c>
      <c r="Q93" s="845"/>
      <c r="R93" s="845"/>
      <c r="S93" s="845"/>
      <c r="T93" s="845"/>
      <c r="U93" s="914"/>
      <c r="V93" s="914"/>
      <c r="W93" s="914"/>
      <c r="X93" s="915"/>
      <c r="Y93" s="839"/>
      <c r="Z93" s="831"/>
      <c r="AA93" s="831"/>
      <c r="AB93" s="827"/>
      <c r="AC93" s="916"/>
      <c r="AD93" s="916"/>
      <c r="AE93" s="916"/>
      <c r="AF93" s="916"/>
    </row>
    <row r="94" customFormat="false" ht="18.75" hidden="false" customHeight="true" outlineLevel="0" collapsed="false">
      <c r="A94" s="811"/>
      <c r="B94" s="812"/>
      <c r="C94" s="813"/>
      <c r="D94" s="828"/>
      <c r="E94" s="814"/>
      <c r="F94" s="815"/>
      <c r="G94" s="814"/>
      <c r="H94" s="851" t="s">
        <v>148</v>
      </c>
      <c r="I94" s="849" t="s">
        <v>27</v>
      </c>
      <c r="J94" s="843" t="s">
        <v>506</v>
      </c>
      <c r="K94" s="843"/>
      <c r="L94" s="844" t="s">
        <v>27</v>
      </c>
      <c r="M94" s="843" t="s">
        <v>542</v>
      </c>
      <c r="N94" s="843"/>
      <c r="O94" s="844" t="s">
        <v>27</v>
      </c>
      <c r="P94" s="843" t="s">
        <v>543</v>
      </c>
      <c r="Q94" s="835"/>
      <c r="R94" s="844" t="s">
        <v>27</v>
      </c>
      <c r="S94" s="843" t="s">
        <v>544</v>
      </c>
      <c r="T94" s="843"/>
      <c r="U94" s="843"/>
      <c r="V94" s="843"/>
      <c r="W94" s="843"/>
      <c r="X94" s="850"/>
      <c r="Y94" s="839"/>
      <c r="Z94" s="831"/>
      <c r="AA94" s="831"/>
      <c r="AB94" s="827"/>
      <c r="AC94" s="916"/>
      <c r="AD94" s="916"/>
      <c r="AE94" s="916"/>
      <c r="AF94" s="916"/>
    </row>
    <row r="95" customFormat="false" ht="18.75" hidden="false" customHeight="true" outlineLevel="0" collapsed="false">
      <c r="A95" s="811"/>
      <c r="B95" s="812"/>
      <c r="C95" s="813"/>
      <c r="D95" s="828"/>
      <c r="E95" s="814"/>
      <c r="F95" s="815"/>
      <c r="G95" s="814"/>
      <c r="H95" s="833" t="s">
        <v>653</v>
      </c>
      <c r="I95" s="892" t="s">
        <v>27</v>
      </c>
      <c r="J95" s="835" t="s">
        <v>506</v>
      </c>
      <c r="K95" s="835"/>
      <c r="L95" s="893" t="s">
        <v>27</v>
      </c>
      <c r="M95" s="835" t="s">
        <v>516</v>
      </c>
      <c r="N95" s="835"/>
      <c r="O95" s="854"/>
      <c r="P95" s="854"/>
      <c r="Q95" s="854"/>
      <c r="R95" s="854"/>
      <c r="S95" s="854"/>
      <c r="T95" s="854"/>
      <c r="U95" s="854"/>
      <c r="V95" s="854"/>
      <c r="W95" s="854"/>
      <c r="X95" s="912"/>
      <c r="Y95" s="839"/>
      <c r="Z95" s="831"/>
      <c r="AA95" s="831"/>
      <c r="AB95" s="827"/>
      <c r="AC95" s="916"/>
      <c r="AD95" s="916"/>
      <c r="AE95" s="916"/>
      <c r="AF95" s="916"/>
    </row>
    <row r="96" customFormat="false" ht="18.75" hidden="false" customHeight="true" outlineLevel="0" collapsed="false">
      <c r="A96" s="811"/>
      <c r="B96" s="812"/>
      <c r="C96" s="813"/>
      <c r="D96" s="828"/>
      <c r="E96" s="814"/>
      <c r="F96" s="815"/>
      <c r="G96" s="814"/>
      <c r="H96" s="833"/>
      <c r="I96" s="892"/>
      <c r="J96" s="835"/>
      <c r="K96" s="835"/>
      <c r="L96" s="893"/>
      <c r="M96" s="835"/>
      <c r="N96" s="835"/>
      <c r="O96" s="819"/>
      <c r="P96" s="819"/>
      <c r="Q96" s="819"/>
      <c r="R96" s="819"/>
      <c r="S96" s="819"/>
      <c r="T96" s="819"/>
      <c r="U96" s="819"/>
      <c r="V96" s="819"/>
      <c r="W96" s="819"/>
      <c r="X96" s="830"/>
      <c r="Y96" s="839"/>
      <c r="Z96" s="831"/>
      <c r="AA96" s="831"/>
      <c r="AB96" s="827"/>
      <c r="AC96" s="916"/>
      <c r="AD96" s="916"/>
      <c r="AE96" s="916"/>
      <c r="AF96" s="916"/>
    </row>
    <row r="97" customFormat="false" ht="18.75" hidden="false" customHeight="true" outlineLevel="0" collapsed="false">
      <c r="A97" s="811"/>
      <c r="B97" s="812"/>
      <c r="C97" s="813"/>
      <c r="D97" s="828"/>
      <c r="E97" s="814"/>
      <c r="F97" s="815"/>
      <c r="G97" s="816"/>
      <c r="H97" s="851" t="s">
        <v>162</v>
      </c>
      <c r="I97" s="849" t="s">
        <v>27</v>
      </c>
      <c r="J97" s="843" t="s">
        <v>506</v>
      </c>
      <c r="K97" s="843"/>
      <c r="L97" s="844" t="s">
        <v>27</v>
      </c>
      <c r="M97" s="843" t="s">
        <v>542</v>
      </c>
      <c r="N97" s="843"/>
      <c r="O97" s="844" t="s">
        <v>27</v>
      </c>
      <c r="P97" s="843" t="s">
        <v>543</v>
      </c>
      <c r="Q97" s="843"/>
      <c r="R97" s="844" t="s">
        <v>27</v>
      </c>
      <c r="S97" s="843" t="s">
        <v>616</v>
      </c>
      <c r="T97" s="843"/>
      <c r="U97" s="846"/>
      <c r="V97" s="846"/>
      <c r="W97" s="846"/>
      <c r="X97" s="847"/>
      <c r="Y97" s="839"/>
      <c r="Z97" s="831"/>
      <c r="AA97" s="831"/>
      <c r="AB97" s="827"/>
      <c r="AC97" s="916"/>
      <c r="AD97" s="916"/>
      <c r="AE97" s="916"/>
      <c r="AF97" s="916"/>
    </row>
    <row r="98" customFormat="false" ht="18.75" hidden="false" customHeight="true" outlineLevel="0" collapsed="false">
      <c r="A98" s="811"/>
      <c r="B98" s="812"/>
      <c r="C98" s="813"/>
      <c r="D98" s="828"/>
      <c r="E98" s="814"/>
      <c r="F98" s="815"/>
      <c r="G98" s="816"/>
      <c r="H98" s="852" t="s">
        <v>165</v>
      </c>
      <c r="I98" s="853" t="s">
        <v>27</v>
      </c>
      <c r="J98" s="854" t="s">
        <v>506</v>
      </c>
      <c r="K98" s="854"/>
      <c r="L98" s="855" t="s">
        <v>27</v>
      </c>
      <c r="M98" s="854" t="s">
        <v>538</v>
      </c>
      <c r="N98" s="854"/>
      <c r="O98" s="855" t="s">
        <v>27</v>
      </c>
      <c r="P98" s="854" t="s">
        <v>539</v>
      </c>
      <c r="Q98" s="854"/>
      <c r="R98" s="855"/>
      <c r="S98" s="854"/>
      <c r="T98" s="854"/>
      <c r="U98" s="836"/>
      <c r="V98" s="836"/>
      <c r="W98" s="836"/>
      <c r="X98" s="837"/>
      <c r="Y98" s="839"/>
      <c r="Z98" s="831"/>
      <c r="AA98" s="831"/>
      <c r="AB98" s="827"/>
      <c r="AC98" s="916"/>
      <c r="AD98" s="916"/>
      <c r="AE98" s="916"/>
      <c r="AF98" s="916"/>
    </row>
    <row r="99" customFormat="false" ht="18.75" hidden="false" customHeight="true" outlineLevel="0" collapsed="false">
      <c r="A99" s="856"/>
      <c r="B99" s="857"/>
      <c r="C99" s="858"/>
      <c r="D99" s="805"/>
      <c r="E99" s="810"/>
      <c r="F99" s="859"/>
      <c r="G99" s="860"/>
      <c r="H99" s="861" t="s">
        <v>166</v>
      </c>
      <c r="I99" s="862" t="s">
        <v>27</v>
      </c>
      <c r="J99" s="863" t="s">
        <v>506</v>
      </c>
      <c r="K99" s="863"/>
      <c r="L99" s="864" t="s">
        <v>27</v>
      </c>
      <c r="M99" s="863" t="s">
        <v>516</v>
      </c>
      <c r="N99" s="863"/>
      <c r="O99" s="863"/>
      <c r="P99" s="863"/>
      <c r="Q99" s="865"/>
      <c r="R99" s="863"/>
      <c r="S99" s="863"/>
      <c r="T99" s="863"/>
      <c r="U99" s="863"/>
      <c r="V99" s="863"/>
      <c r="W99" s="863"/>
      <c r="X99" s="866"/>
      <c r="Y99" s="867"/>
      <c r="Z99" s="868"/>
      <c r="AA99" s="868"/>
      <c r="AB99" s="869"/>
      <c r="AC99" s="916"/>
      <c r="AD99" s="916"/>
      <c r="AE99" s="916"/>
      <c r="AF99" s="916"/>
    </row>
    <row r="100" customFormat="false" ht="18.75" hidden="false" customHeight="true" outlineLevel="0" collapsed="false">
      <c r="A100" s="870"/>
      <c r="B100" s="871"/>
      <c r="C100" s="872"/>
      <c r="D100" s="796"/>
      <c r="E100" s="801"/>
      <c r="F100" s="873"/>
      <c r="G100" s="801"/>
      <c r="H100" s="900" t="s">
        <v>47</v>
      </c>
      <c r="I100" s="906" t="s">
        <v>27</v>
      </c>
      <c r="J100" s="876" t="s">
        <v>503</v>
      </c>
      <c r="K100" s="877"/>
      <c r="L100" s="907"/>
      <c r="M100" s="908" t="s">
        <v>27</v>
      </c>
      <c r="N100" s="876" t="s">
        <v>504</v>
      </c>
      <c r="O100" s="909"/>
      <c r="P100" s="877"/>
      <c r="Q100" s="877"/>
      <c r="R100" s="877"/>
      <c r="S100" s="877"/>
      <c r="T100" s="877"/>
      <c r="U100" s="877"/>
      <c r="V100" s="877"/>
      <c r="W100" s="877"/>
      <c r="X100" s="910"/>
      <c r="Y100" s="798" t="s">
        <v>27</v>
      </c>
      <c r="Z100" s="799" t="s">
        <v>505</v>
      </c>
      <c r="AA100" s="799"/>
      <c r="AB100" s="880"/>
      <c r="AC100" s="802"/>
      <c r="AD100" s="802"/>
      <c r="AE100" s="802"/>
      <c r="AF100" s="802"/>
    </row>
    <row r="101" customFormat="false" ht="18.75" hidden="false" customHeight="true" outlineLevel="0" collapsed="false">
      <c r="A101" s="840"/>
      <c r="B101" s="812"/>
      <c r="C101" s="813"/>
      <c r="D101" s="828"/>
      <c r="E101" s="814"/>
      <c r="F101" s="815"/>
      <c r="G101" s="814"/>
      <c r="H101" s="848" t="s">
        <v>50</v>
      </c>
      <c r="I101" s="825" t="s">
        <v>27</v>
      </c>
      <c r="J101" s="826" t="s">
        <v>506</v>
      </c>
      <c r="K101" s="826"/>
      <c r="L101" s="917"/>
      <c r="M101" s="825" t="s">
        <v>27</v>
      </c>
      <c r="N101" s="826" t="s">
        <v>632</v>
      </c>
      <c r="O101" s="826"/>
      <c r="P101" s="917"/>
      <c r="Q101" s="825" t="s">
        <v>27</v>
      </c>
      <c r="R101" s="838" t="s">
        <v>633</v>
      </c>
      <c r="S101" s="838"/>
      <c r="T101" s="838"/>
      <c r="U101" s="825" t="s">
        <v>27</v>
      </c>
      <c r="V101" s="838" t="s">
        <v>634</v>
      </c>
      <c r="W101" s="838"/>
      <c r="X101" s="918"/>
      <c r="Y101" s="825" t="s">
        <v>27</v>
      </c>
      <c r="Z101" s="826" t="s">
        <v>509</v>
      </c>
      <c r="AA101" s="831"/>
      <c r="AB101" s="827"/>
      <c r="AC101" s="802"/>
      <c r="AD101" s="802"/>
      <c r="AE101" s="802"/>
      <c r="AF101" s="802"/>
    </row>
    <row r="102" customFormat="false" ht="18.75" hidden="false" customHeight="true" outlineLevel="0" collapsed="false">
      <c r="A102" s="811"/>
      <c r="B102" s="812"/>
      <c r="C102" s="813"/>
      <c r="D102" s="828"/>
      <c r="E102" s="814"/>
      <c r="F102" s="815"/>
      <c r="G102" s="814"/>
      <c r="H102" s="848"/>
      <c r="I102" s="818" t="s">
        <v>27</v>
      </c>
      <c r="J102" s="819" t="s">
        <v>635</v>
      </c>
      <c r="K102" s="903"/>
      <c r="L102" s="903"/>
      <c r="M102" s="822" t="s">
        <v>27</v>
      </c>
      <c r="N102" s="819" t="s">
        <v>636</v>
      </c>
      <c r="O102" s="903"/>
      <c r="P102" s="903"/>
      <c r="Q102" s="822" t="s">
        <v>27</v>
      </c>
      <c r="R102" s="819" t="s">
        <v>637</v>
      </c>
      <c r="S102" s="903"/>
      <c r="T102" s="903"/>
      <c r="U102" s="903"/>
      <c r="V102" s="903"/>
      <c r="W102" s="903"/>
      <c r="X102" s="904"/>
      <c r="Y102" s="839"/>
      <c r="Z102" s="831"/>
      <c r="AA102" s="831"/>
      <c r="AB102" s="827"/>
      <c r="AC102" s="802"/>
      <c r="AD102" s="802"/>
      <c r="AE102" s="802"/>
      <c r="AF102" s="802"/>
    </row>
    <row r="103" customFormat="false" ht="18.75" hidden="false" customHeight="true" outlineLevel="0" collapsed="false">
      <c r="A103" s="811"/>
      <c r="B103" s="812"/>
      <c r="C103" s="813"/>
      <c r="D103" s="828"/>
      <c r="E103" s="814"/>
      <c r="F103" s="815"/>
      <c r="G103" s="814"/>
      <c r="H103" s="848" t="s">
        <v>57</v>
      </c>
      <c r="I103" s="849" t="s">
        <v>27</v>
      </c>
      <c r="J103" s="843" t="s">
        <v>511</v>
      </c>
      <c r="K103" s="846"/>
      <c r="L103" s="882"/>
      <c r="M103" s="844" t="s">
        <v>27</v>
      </c>
      <c r="N103" s="843" t="s">
        <v>512</v>
      </c>
      <c r="O103" s="845"/>
      <c r="P103" s="846"/>
      <c r="Q103" s="846"/>
      <c r="R103" s="846"/>
      <c r="S103" s="846"/>
      <c r="T103" s="846"/>
      <c r="U103" s="846"/>
      <c r="V103" s="846"/>
      <c r="W103" s="846"/>
      <c r="X103" s="847"/>
      <c r="Y103" s="839"/>
      <c r="Z103" s="831"/>
      <c r="AA103" s="831"/>
      <c r="AB103" s="827"/>
      <c r="AC103" s="802"/>
      <c r="AD103" s="802"/>
      <c r="AE103" s="802"/>
      <c r="AF103" s="802"/>
    </row>
    <row r="104" customFormat="false" ht="19.5" hidden="false" customHeight="true" outlineLevel="0" collapsed="false">
      <c r="A104" s="811"/>
      <c r="B104" s="812"/>
      <c r="C104" s="813"/>
      <c r="D104" s="828"/>
      <c r="E104" s="814"/>
      <c r="F104" s="815"/>
      <c r="G104" s="816"/>
      <c r="H104" s="911" t="s">
        <v>64</v>
      </c>
      <c r="I104" s="849" t="s">
        <v>27</v>
      </c>
      <c r="J104" s="843" t="s">
        <v>513</v>
      </c>
      <c r="K104" s="846"/>
      <c r="L104" s="882"/>
      <c r="M104" s="844" t="s">
        <v>27</v>
      </c>
      <c r="N104" s="843" t="s">
        <v>514</v>
      </c>
      <c r="O104" s="844"/>
      <c r="P104" s="843"/>
      <c r="Q104" s="845"/>
      <c r="R104" s="845"/>
      <c r="S104" s="845"/>
      <c r="T104" s="845"/>
      <c r="U104" s="845"/>
      <c r="V104" s="845"/>
      <c r="W104" s="845"/>
      <c r="X104" s="881"/>
      <c r="Y104" s="831"/>
      <c r="Z104" s="831"/>
      <c r="AA104" s="831"/>
      <c r="AB104" s="827"/>
      <c r="AC104" s="802"/>
      <c r="AD104" s="802"/>
      <c r="AE104" s="802"/>
      <c r="AF104" s="802"/>
    </row>
    <row r="105" customFormat="false" ht="19.5" hidden="false" customHeight="true" outlineLevel="0" collapsed="false">
      <c r="A105" s="811"/>
      <c r="B105" s="812"/>
      <c r="C105" s="813"/>
      <c r="D105" s="828"/>
      <c r="E105" s="814"/>
      <c r="F105" s="815"/>
      <c r="G105" s="816"/>
      <c r="H105" s="911" t="s">
        <v>67</v>
      </c>
      <c r="I105" s="849" t="s">
        <v>27</v>
      </c>
      <c r="J105" s="843" t="s">
        <v>513</v>
      </c>
      <c r="K105" s="846"/>
      <c r="L105" s="882"/>
      <c r="M105" s="844" t="s">
        <v>27</v>
      </c>
      <c r="N105" s="843" t="s">
        <v>514</v>
      </c>
      <c r="O105" s="844"/>
      <c r="P105" s="843"/>
      <c r="Q105" s="845"/>
      <c r="R105" s="845"/>
      <c r="S105" s="845"/>
      <c r="T105" s="845"/>
      <c r="U105" s="845"/>
      <c r="V105" s="845"/>
      <c r="W105" s="845"/>
      <c r="X105" s="881"/>
      <c r="Y105" s="831"/>
      <c r="Z105" s="831"/>
      <c r="AA105" s="831"/>
      <c r="AB105" s="827"/>
      <c r="AC105" s="802"/>
      <c r="AD105" s="802"/>
      <c r="AE105" s="802"/>
      <c r="AF105" s="802"/>
    </row>
    <row r="106" customFormat="false" ht="18.75" hidden="false" customHeight="true" outlineLevel="0" collapsed="false">
      <c r="A106" s="811"/>
      <c r="B106" s="812"/>
      <c r="C106" s="813"/>
      <c r="D106" s="828"/>
      <c r="E106" s="814"/>
      <c r="F106" s="815"/>
      <c r="G106" s="814"/>
      <c r="H106" s="848" t="s">
        <v>179</v>
      </c>
      <c r="I106" s="849" t="s">
        <v>27</v>
      </c>
      <c r="J106" s="843" t="s">
        <v>506</v>
      </c>
      <c r="K106" s="846"/>
      <c r="L106" s="844" t="s">
        <v>27</v>
      </c>
      <c r="M106" s="843" t="s">
        <v>516</v>
      </c>
      <c r="N106" s="835"/>
      <c r="O106" s="845"/>
      <c r="P106" s="845"/>
      <c r="Q106" s="845"/>
      <c r="R106" s="845"/>
      <c r="S106" s="845"/>
      <c r="T106" s="845"/>
      <c r="U106" s="845"/>
      <c r="V106" s="845"/>
      <c r="W106" s="845"/>
      <c r="X106" s="881"/>
      <c r="Y106" s="839"/>
      <c r="Z106" s="831"/>
      <c r="AA106" s="831"/>
      <c r="AB106" s="827"/>
      <c r="AC106" s="802"/>
      <c r="AD106" s="802"/>
      <c r="AE106" s="802"/>
      <c r="AF106" s="802"/>
    </row>
    <row r="107" customFormat="false" ht="18.75" hidden="false" customHeight="true" outlineLevel="0" collapsed="false">
      <c r="A107" s="811"/>
      <c r="B107" s="812"/>
      <c r="C107" s="813"/>
      <c r="D107" s="828"/>
      <c r="E107" s="814"/>
      <c r="F107" s="815"/>
      <c r="G107" s="814"/>
      <c r="H107" s="848" t="s">
        <v>222</v>
      </c>
      <c r="I107" s="849" t="s">
        <v>27</v>
      </c>
      <c r="J107" s="843" t="s">
        <v>506</v>
      </c>
      <c r="K107" s="846"/>
      <c r="L107" s="844" t="s">
        <v>27</v>
      </c>
      <c r="M107" s="843" t="s">
        <v>516</v>
      </c>
      <c r="N107" s="835"/>
      <c r="O107" s="845"/>
      <c r="P107" s="845"/>
      <c r="Q107" s="845"/>
      <c r="R107" s="845"/>
      <c r="S107" s="845"/>
      <c r="T107" s="845"/>
      <c r="U107" s="845"/>
      <c r="V107" s="845"/>
      <c r="W107" s="845"/>
      <c r="X107" s="881"/>
      <c r="Y107" s="839"/>
      <c r="Z107" s="831"/>
      <c r="AA107" s="831"/>
      <c r="AB107" s="827"/>
      <c r="AC107" s="802"/>
      <c r="AD107" s="802"/>
      <c r="AE107" s="802"/>
      <c r="AF107" s="802"/>
    </row>
    <row r="108" customFormat="false" ht="18.75" hidden="false" customHeight="true" outlineLevel="0" collapsed="false">
      <c r="A108" s="811"/>
      <c r="B108" s="812"/>
      <c r="C108" s="813"/>
      <c r="D108" s="828"/>
      <c r="E108" s="814"/>
      <c r="F108" s="815"/>
      <c r="G108" s="814"/>
      <c r="H108" s="848" t="s">
        <v>153</v>
      </c>
      <c r="I108" s="849" t="s">
        <v>27</v>
      </c>
      <c r="J108" s="843" t="s">
        <v>511</v>
      </c>
      <c r="K108" s="846"/>
      <c r="L108" s="882"/>
      <c r="M108" s="844" t="s">
        <v>27</v>
      </c>
      <c r="N108" s="843" t="s">
        <v>512</v>
      </c>
      <c r="O108" s="845"/>
      <c r="P108" s="845"/>
      <c r="Q108" s="845"/>
      <c r="R108" s="845"/>
      <c r="S108" s="845"/>
      <c r="T108" s="845"/>
      <c r="U108" s="845"/>
      <c r="V108" s="845"/>
      <c r="W108" s="845"/>
      <c r="X108" s="881"/>
      <c r="Y108" s="839"/>
      <c r="Z108" s="831"/>
      <c r="AA108" s="831"/>
      <c r="AB108" s="827"/>
      <c r="AC108" s="802"/>
      <c r="AD108" s="802"/>
      <c r="AE108" s="802"/>
      <c r="AF108" s="802"/>
    </row>
    <row r="109" customFormat="false" ht="18.75" hidden="false" customHeight="true" outlineLevel="0" collapsed="false">
      <c r="A109" s="811"/>
      <c r="B109" s="812"/>
      <c r="C109" s="813"/>
      <c r="D109" s="840"/>
      <c r="E109" s="814"/>
      <c r="F109" s="815"/>
      <c r="G109" s="814"/>
      <c r="H109" s="848" t="s">
        <v>87</v>
      </c>
      <c r="I109" s="849" t="s">
        <v>27</v>
      </c>
      <c r="J109" s="843" t="s">
        <v>660</v>
      </c>
      <c r="K109" s="845"/>
      <c r="L109" s="845"/>
      <c r="M109" s="845"/>
      <c r="N109" s="845"/>
      <c r="O109" s="845"/>
      <c r="P109" s="844" t="s">
        <v>27</v>
      </c>
      <c r="Q109" s="843" t="s">
        <v>661</v>
      </c>
      <c r="R109" s="845"/>
      <c r="S109" s="845"/>
      <c r="T109" s="845"/>
      <c r="U109" s="845"/>
      <c r="V109" s="845"/>
      <c r="W109" s="845"/>
      <c r="X109" s="881"/>
      <c r="Y109" s="839"/>
      <c r="Z109" s="831"/>
      <c r="AA109" s="831"/>
      <c r="AB109" s="827"/>
      <c r="AC109" s="802"/>
      <c r="AD109" s="802"/>
      <c r="AE109" s="802"/>
      <c r="AF109" s="802"/>
    </row>
    <row r="110" customFormat="false" ht="18.75" hidden="false" customHeight="true" outlineLevel="0" collapsed="false">
      <c r="A110" s="811"/>
      <c r="B110" s="812"/>
      <c r="C110" s="813"/>
      <c r="D110" s="840" t="s">
        <v>27</v>
      </c>
      <c r="E110" s="814" t="s">
        <v>662</v>
      </c>
      <c r="F110" s="815"/>
      <c r="G110" s="814"/>
      <c r="H110" s="848" t="s">
        <v>663</v>
      </c>
      <c r="I110" s="849" t="s">
        <v>27</v>
      </c>
      <c r="J110" s="843" t="s">
        <v>506</v>
      </c>
      <c r="K110" s="846"/>
      <c r="L110" s="844" t="s">
        <v>27</v>
      </c>
      <c r="M110" s="843" t="s">
        <v>516</v>
      </c>
      <c r="N110" s="835"/>
      <c r="O110" s="835"/>
      <c r="P110" s="835"/>
      <c r="Q110" s="835"/>
      <c r="R110" s="835"/>
      <c r="S110" s="835"/>
      <c r="T110" s="835"/>
      <c r="U110" s="835"/>
      <c r="V110" s="835"/>
      <c r="W110" s="835"/>
      <c r="X110" s="905"/>
      <c r="Y110" s="839"/>
      <c r="Z110" s="831"/>
      <c r="AA110" s="831"/>
      <c r="AB110" s="827"/>
      <c r="AC110" s="802"/>
      <c r="AD110" s="802"/>
      <c r="AE110" s="802"/>
      <c r="AF110" s="802"/>
    </row>
    <row r="111" customFormat="false" ht="18.75" hidden="false" customHeight="true" outlineLevel="0" collapsed="false">
      <c r="A111" s="840" t="s">
        <v>27</v>
      </c>
      <c r="B111" s="812" t="n">
        <v>25</v>
      </c>
      <c r="C111" s="813" t="s">
        <v>655</v>
      </c>
      <c r="D111" s="840" t="s">
        <v>27</v>
      </c>
      <c r="E111" s="814" t="s">
        <v>664</v>
      </c>
      <c r="F111" s="815"/>
      <c r="G111" s="814"/>
      <c r="H111" s="848" t="s">
        <v>665</v>
      </c>
      <c r="I111" s="849" t="s">
        <v>27</v>
      </c>
      <c r="J111" s="843" t="s">
        <v>506</v>
      </c>
      <c r="K111" s="846"/>
      <c r="L111" s="844" t="s">
        <v>27</v>
      </c>
      <c r="M111" s="843" t="s">
        <v>516</v>
      </c>
      <c r="N111" s="835"/>
      <c r="O111" s="835"/>
      <c r="P111" s="835"/>
      <c r="Q111" s="835"/>
      <c r="R111" s="835"/>
      <c r="S111" s="835"/>
      <c r="T111" s="835"/>
      <c r="U111" s="835"/>
      <c r="V111" s="835"/>
      <c r="W111" s="835"/>
      <c r="X111" s="905"/>
      <c r="Y111" s="839"/>
      <c r="Z111" s="831"/>
      <c r="AA111" s="831"/>
      <c r="AB111" s="827"/>
      <c r="AC111" s="802"/>
      <c r="AD111" s="802"/>
      <c r="AE111" s="802"/>
      <c r="AF111" s="802"/>
    </row>
    <row r="112" customFormat="false" ht="19.5" hidden="false" customHeight="true" outlineLevel="0" collapsed="false">
      <c r="A112" s="811"/>
      <c r="B112" s="812"/>
      <c r="C112" s="813"/>
      <c r="D112" s="840" t="s">
        <v>27</v>
      </c>
      <c r="E112" s="814" t="s">
        <v>666</v>
      </c>
      <c r="F112" s="815"/>
      <c r="G112" s="816"/>
      <c r="H112" s="911" t="s">
        <v>159</v>
      </c>
      <c r="I112" s="849" t="s">
        <v>27</v>
      </c>
      <c r="J112" s="843" t="s">
        <v>506</v>
      </c>
      <c r="K112" s="843"/>
      <c r="L112" s="844" t="s">
        <v>27</v>
      </c>
      <c r="M112" s="843" t="s">
        <v>516</v>
      </c>
      <c r="N112" s="843"/>
      <c r="O112" s="845"/>
      <c r="P112" s="843"/>
      <c r="Q112" s="845"/>
      <c r="R112" s="845"/>
      <c r="S112" s="845"/>
      <c r="T112" s="845"/>
      <c r="U112" s="845"/>
      <c r="V112" s="845"/>
      <c r="W112" s="845"/>
      <c r="X112" s="881"/>
      <c r="Y112" s="831"/>
      <c r="Z112" s="831"/>
      <c r="AA112" s="831"/>
      <c r="AB112" s="827"/>
      <c r="AC112" s="802"/>
      <c r="AD112" s="802"/>
      <c r="AE112" s="802"/>
      <c r="AF112" s="802"/>
    </row>
    <row r="113" customFormat="false" ht="18.75" hidden="false" customHeight="true" outlineLevel="0" collapsed="false">
      <c r="A113" s="811"/>
      <c r="B113" s="812"/>
      <c r="C113" s="813"/>
      <c r="D113" s="840" t="s">
        <v>27</v>
      </c>
      <c r="E113" s="814" t="s">
        <v>667</v>
      </c>
      <c r="F113" s="815"/>
      <c r="G113" s="814"/>
      <c r="H113" s="848" t="s">
        <v>85</v>
      </c>
      <c r="I113" s="849" t="s">
        <v>27</v>
      </c>
      <c r="J113" s="843" t="s">
        <v>506</v>
      </c>
      <c r="K113" s="846"/>
      <c r="L113" s="844" t="s">
        <v>27</v>
      </c>
      <c r="M113" s="843" t="s">
        <v>516</v>
      </c>
      <c r="N113" s="835"/>
      <c r="O113" s="845"/>
      <c r="P113" s="845"/>
      <c r="Q113" s="845"/>
      <c r="R113" s="845"/>
      <c r="S113" s="845"/>
      <c r="T113" s="845"/>
      <c r="U113" s="845"/>
      <c r="V113" s="845"/>
      <c r="W113" s="845"/>
      <c r="X113" s="881"/>
      <c r="Y113" s="839"/>
      <c r="Z113" s="831"/>
      <c r="AA113" s="831"/>
      <c r="AB113" s="827"/>
      <c r="AC113" s="802"/>
      <c r="AD113" s="802"/>
      <c r="AE113" s="802"/>
      <c r="AF113" s="802"/>
    </row>
    <row r="114" customFormat="false" ht="18.75" hidden="false" customHeight="true" outlineLevel="0" collapsed="false">
      <c r="A114" s="811"/>
      <c r="B114" s="812"/>
      <c r="C114" s="813"/>
      <c r="D114" s="828"/>
      <c r="E114" s="814"/>
      <c r="F114" s="815"/>
      <c r="G114" s="814"/>
      <c r="H114" s="848" t="s">
        <v>105</v>
      </c>
      <c r="I114" s="849" t="s">
        <v>27</v>
      </c>
      <c r="J114" s="843" t="s">
        <v>506</v>
      </c>
      <c r="K114" s="843"/>
      <c r="L114" s="844" t="s">
        <v>27</v>
      </c>
      <c r="M114" s="843" t="s">
        <v>538</v>
      </c>
      <c r="N114" s="843"/>
      <c r="O114" s="844" t="s">
        <v>27</v>
      </c>
      <c r="P114" s="843" t="s">
        <v>539</v>
      </c>
      <c r="Q114" s="845"/>
      <c r="R114" s="845"/>
      <c r="S114" s="845"/>
      <c r="T114" s="845"/>
      <c r="U114" s="845"/>
      <c r="V114" s="845"/>
      <c r="W114" s="845"/>
      <c r="X114" s="881"/>
      <c r="Y114" s="839"/>
      <c r="Z114" s="831"/>
      <c r="AA114" s="831"/>
      <c r="AB114" s="827"/>
      <c r="AC114" s="802"/>
      <c r="AD114" s="802"/>
      <c r="AE114" s="802"/>
      <c r="AF114" s="802"/>
    </row>
    <row r="115" customFormat="false" ht="18.75" hidden="false" customHeight="true" outlineLevel="0" collapsed="false">
      <c r="A115" s="811"/>
      <c r="B115" s="812"/>
      <c r="C115" s="813"/>
      <c r="D115" s="828"/>
      <c r="E115" s="814"/>
      <c r="F115" s="815"/>
      <c r="G115" s="814"/>
      <c r="H115" s="848" t="s">
        <v>668</v>
      </c>
      <c r="I115" s="849" t="s">
        <v>27</v>
      </c>
      <c r="J115" s="843" t="s">
        <v>669</v>
      </c>
      <c r="K115" s="843"/>
      <c r="L115" s="882"/>
      <c r="M115" s="882"/>
      <c r="N115" s="844" t="s">
        <v>27</v>
      </c>
      <c r="O115" s="843" t="s">
        <v>670</v>
      </c>
      <c r="P115" s="845"/>
      <c r="Q115" s="845"/>
      <c r="R115" s="845"/>
      <c r="S115" s="844" t="s">
        <v>27</v>
      </c>
      <c r="T115" s="843" t="s">
        <v>671</v>
      </c>
      <c r="U115" s="845"/>
      <c r="V115" s="845"/>
      <c r="W115" s="845"/>
      <c r="X115" s="881"/>
      <c r="Y115" s="839"/>
      <c r="Z115" s="831"/>
      <c r="AA115" s="831"/>
      <c r="AB115" s="827"/>
      <c r="AC115" s="802"/>
      <c r="AD115" s="802"/>
      <c r="AE115" s="802"/>
      <c r="AF115" s="802"/>
    </row>
    <row r="116" customFormat="false" ht="18.75" hidden="false" customHeight="true" outlineLevel="0" collapsed="false">
      <c r="A116" s="811"/>
      <c r="B116" s="812"/>
      <c r="C116" s="813"/>
      <c r="D116" s="828"/>
      <c r="E116" s="814"/>
      <c r="F116" s="815"/>
      <c r="G116" s="814"/>
      <c r="H116" s="913" t="s">
        <v>140</v>
      </c>
      <c r="I116" s="849" t="s">
        <v>27</v>
      </c>
      <c r="J116" s="843" t="s">
        <v>506</v>
      </c>
      <c r="K116" s="843"/>
      <c r="L116" s="844" t="s">
        <v>27</v>
      </c>
      <c r="M116" s="843" t="s">
        <v>538</v>
      </c>
      <c r="N116" s="843"/>
      <c r="O116" s="844" t="s">
        <v>27</v>
      </c>
      <c r="P116" s="843" t="s">
        <v>539</v>
      </c>
      <c r="Q116" s="845"/>
      <c r="R116" s="845"/>
      <c r="S116" s="845"/>
      <c r="T116" s="845"/>
      <c r="U116" s="914"/>
      <c r="V116" s="914"/>
      <c r="W116" s="914"/>
      <c r="X116" s="915"/>
      <c r="Y116" s="839"/>
      <c r="Z116" s="831"/>
      <c r="AA116" s="831"/>
      <c r="AB116" s="827"/>
      <c r="AC116" s="802"/>
      <c r="AD116" s="802"/>
      <c r="AE116" s="802"/>
      <c r="AF116" s="802"/>
    </row>
    <row r="117" customFormat="false" ht="18.75" hidden="false" customHeight="true" outlineLevel="0" collapsed="false">
      <c r="A117" s="811"/>
      <c r="B117" s="812"/>
      <c r="C117" s="813"/>
      <c r="D117" s="828"/>
      <c r="E117" s="814"/>
      <c r="F117" s="815"/>
      <c r="G117" s="814"/>
      <c r="H117" s="848" t="s">
        <v>148</v>
      </c>
      <c r="I117" s="849" t="s">
        <v>27</v>
      </c>
      <c r="J117" s="843" t="s">
        <v>506</v>
      </c>
      <c r="K117" s="843"/>
      <c r="L117" s="844" t="s">
        <v>27</v>
      </c>
      <c r="M117" s="843" t="s">
        <v>542</v>
      </c>
      <c r="N117" s="843"/>
      <c r="O117" s="844" t="s">
        <v>27</v>
      </c>
      <c r="P117" s="843" t="s">
        <v>543</v>
      </c>
      <c r="Q117" s="835"/>
      <c r="R117" s="844" t="s">
        <v>27</v>
      </c>
      <c r="S117" s="843" t="s">
        <v>544</v>
      </c>
      <c r="T117" s="843"/>
      <c r="U117" s="843"/>
      <c r="V117" s="843"/>
      <c r="W117" s="843"/>
      <c r="X117" s="850"/>
      <c r="Y117" s="839"/>
      <c r="Z117" s="831"/>
      <c r="AA117" s="831"/>
      <c r="AB117" s="827"/>
      <c r="AC117" s="802"/>
      <c r="AD117" s="802"/>
      <c r="AE117" s="802"/>
      <c r="AF117" s="802"/>
    </row>
    <row r="118" customFormat="false" ht="18.75" hidden="false" customHeight="true" outlineLevel="0" collapsed="false">
      <c r="A118" s="811"/>
      <c r="B118" s="812"/>
      <c r="C118" s="813"/>
      <c r="D118" s="828"/>
      <c r="E118" s="814"/>
      <c r="F118" s="815"/>
      <c r="G118" s="814"/>
      <c r="H118" s="833" t="s">
        <v>653</v>
      </c>
      <c r="I118" s="892" t="s">
        <v>27</v>
      </c>
      <c r="J118" s="835" t="s">
        <v>506</v>
      </c>
      <c r="K118" s="835"/>
      <c r="L118" s="893" t="s">
        <v>27</v>
      </c>
      <c r="M118" s="835" t="s">
        <v>516</v>
      </c>
      <c r="N118" s="835"/>
      <c r="O118" s="854"/>
      <c r="P118" s="854"/>
      <c r="Q118" s="854"/>
      <c r="R118" s="854"/>
      <c r="S118" s="854"/>
      <c r="T118" s="854"/>
      <c r="U118" s="854"/>
      <c r="V118" s="854"/>
      <c r="W118" s="854"/>
      <c r="X118" s="912"/>
      <c r="Y118" s="839"/>
      <c r="Z118" s="831"/>
      <c r="AA118" s="831"/>
      <c r="AB118" s="827"/>
      <c r="AC118" s="802"/>
      <c r="AD118" s="802"/>
      <c r="AE118" s="802"/>
      <c r="AF118" s="802"/>
    </row>
    <row r="119" customFormat="false" ht="18.75" hidden="false" customHeight="true" outlineLevel="0" collapsed="false">
      <c r="A119" s="811"/>
      <c r="B119" s="812"/>
      <c r="C119" s="813"/>
      <c r="D119" s="828"/>
      <c r="E119" s="814"/>
      <c r="F119" s="815"/>
      <c r="G119" s="814"/>
      <c r="H119" s="833"/>
      <c r="I119" s="892"/>
      <c r="J119" s="835"/>
      <c r="K119" s="835"/>
      <c r="L119" s="893"/>
      <c r="M119" s="835"/>
      <c r="N119" s="835"/>
      <c r="O119" s="819"/>
      <c r="P119" s="819"/>
      <c r="Q119" s="819"/>
      <c r="R119" s="819"/>
      <c r="S119" s="819"/>
      <c r="T119" s="819"/>
      <c r="U119" s="819"/>
      <c r="V119" s="819"/>
      <c r="W119" s="819"/>
      <c r="X119" s="830"/>
      <c r="Y119" s="839"/>
      <c r="Z119" s="831"/>
      <c r="AA119" s="831"/>
      <c r="AB119" s="827"/>
      <c r="AC119" s="802"/>
      <c r="AD119" s="802"/>
      <c r="AE119" s="802"/>
      <c r="AF119" s="802"/>
    </row>
    <row r="120" customFormat="false" ht="18.75" hidden="false" customHeight="true" outlineLevel="0" collapsed="false">
      <c r="A120" s="811"/>
      <c r="B120" s="812"/>
      <c r="C120" s="813"/>
      <c r="D120" s="828"/>
      <c r="E120" s="814"/>
      <c r="F120" s="815"/>
      <c r="G120" s="816"/>
      <c r="H120" s="851" t="s">
        <v>162</v>
      </c>
      <c r="I120" s="849" t="s">
        <v>27</v>
      </c>
      <c r="J120" s="843" t="s">
        <v>506</v>
      </c>
      <c r="K120" s="843"/>
      <c r="L120" s="844" t="s">
        <v>27</v>
      </c>
      <c r="M120" s="843" t="s">
        <v>542</v>
      </c>
      <c r="N120" s="843"/>
      <c r="O120" s="844" t="s">
        <v>27</v>
      </c>
      <c r="P120" s="843" t="s">
        <v>543</v>
      </c>
      <c r="Q120" s="843"/>
      <c r="R120" s="844" t="s">
        <v>27</v>
      </c>
      <c r="S120" s="843" t="s">
        <v>616</v>
      </c>
      <c r="T120" s="843"/>
      <c r="U120" s="846"/>
      <c r="V120" s="846"/>
      <c r="W120" s="846"/>
      <c r="X120" s="847"/>
      <c r="Y120" s="839"/>
      <c r="Z120" s="831"/>
      <c r="AA120" s="831"/>
      <c r="AB120" s="827"/>
      <c r="AC120" s="802"/>
      <c r="AD120" s="802"/>
      <c r="AE120" s="802"/>
      <c r="AF120" s="802"/>
    </row>
    <row r="121" customFormat="false" ht="18.75" hidden="false" customHeight="true" outlineLevel="0" collapsed="false">
      <c r="A121" s="811"/>
      <c r="B121" s="812"/>
      <c r="C121" s="813"/>
      <c r="D121" s="828"/>
      <c r="E121" s="814"/>
      <c r="F121" s="815"/>
      <c r="G121" s="816"/>
      <c r="H121" s="852" t="s">
        <v>165</v>
      </c>
      <c r="I121" s="853" t="s">
        <v>27</v>
      </c>
      <c r="J121" s="854" t="s">
        <v>506</v>
      </c>
      <c r="K121" s="854"/>
      <c r="L121" s="855" t="s">
        <v>27</v>
      </c>
      <c r="M121" s="854" t="s">
        <v>538</v>
      </c>
      <c r="N121" s="854"/>
      <c r="O121" s="855" t="s">
        <v>27</v>
      </c>
      <c r="P121" s="854" t="s">
        <v>539</v>
      </c>
      <c r="Q121" s="854"/>
      <c r="R121" s="855"/>
      <c r="S121" s="854"/>
      <c r="T121" s="854"/>
      <c r="U121" s="836"/>
      <c r="V121" s="836"/>
      <c r="W121" s="836"/>
      <c r="X121" s="837"/>
      <c r="Y121" s="839"/>
      <c r="Z121" s="831"/>
      <c r="AA121" s="831"/>
      <c r="AB121" s="827"/>
      <c r="AC121" s="802"/>
      <c r="AD121" s="802"/>
      <c r="AE121" s="802"/>
      <c r="AF121" s="802"/>
    </row>
    <row r="122" customFormat="false" ht="18.75" hidden="false" customHeight="true" outlineLevel="0" collapsed="false">
      <c r="A122" s="856"/>
      <c r="B122" s="857"/>
      <c r="C122" s="858"/>
      <c r="D122" s="805"/>
      <c r="E122" s="810"/>
      <c r="F122" s="859"/>
      <c r="G122" s="860"/>
      <c r="H122" s="861" t="s">
        <v>166</v>
      </c>
      <c r="I122" s="862" t="s">
        <v>27</v>
      </c>
      <c r="J122" s="863" t="s">
        <v>506</v>
      </c>
      <c r="K122" s="863"/>
      <c r="L122" s="864" t="s">
        <v>27</v>
      </c>
      <c r="M122" s="863" t="s">
        <v>516</v>
      </c>
      <c r="N122" s="863"/>
      <c r="O122" s="863"/>
      <c r="P122" s="863"/>
      <c r="Q122" s="865"/>
      <c r="R122" s="863"/>
      <c r="S122" s="863"/>
      <c r="T122" s="863"/>
      <c r="U122" s="863"/>
      <c r="V122" s="863"/>
      <c r="W122" s="863"/>
      <c r="X122" s="866"/>
      <c r="Y122" s="867"/>
      <c r="Z122" s="868"/>
      <c r="AA122" s="868"/>
      <c r="AB122" s="869"/>
      <c r="AC122" s="802"/>
      <c r="AD122" s="802"/>
      <c r="AE122" s="802"/>
      <c r="AF122" s="802"/>
    </row>
    <row r="123" customFormat="false" ht="18.75" hidden="false" customHeight="true" outlineLevel="0" collapsed="false">
      <c r="A123" s="870"/>
      <c r="B123" s="871"/>
      <c r="C123" s="872"/>
      <c r="D123" s="796"/>
      <c r="E123" s="801"/>
      <c r="F123" s="873"/>
      <c r="G123" s="801"/>
      <c r="H123" s="900" t="s">
        <v>47</v>
      </c>
      <c r="I123" s="906" t="s">
        <v>27</v>
      </c>
      <c r="J123" s="876" t="s">
        <v>503</v>
      </c>
      <c r="K123" s="877"/>
      <c r="L123" s="907"/>
      <c r="M123" s="908" t="s">
        <v>27</v>
      </c>
      <c r="N123" s="876" t="s">
        <v>504</v>
      </c>
      <c r="O123" s="909"/>
      <c r="P123" s="877"/>
      <c r="Q123" s="877"/>
      <c r="R123" s="877"/>
      <c r="S123" s="877"/>
      <c r="T123" s="877"/>
      <c r="U123" s="877"/>
      <c r="V123" s="877"/>
      <c r="W123" s="877"/>
      <c r="X123" s="910"/>
      <c r="Y123" s="798" t="s">
        <v>27</v>
      </c>
      <c r="Z123" s="799" t="s">
        <v>505</v>
      </c>
      <c r="AA123" s="799"/>
      <c r="AB123" s="880"/>
      <c r="AC123" s="916"/>
      <c r="AD123" s="916"/>
      <c r="AE123" s="916"/>
      <c r="AF123" s="916"/>
    </row>
    <row r="124" customFormat="false" ht="18.75" hidden="false" customHeight="true" outlineLevel="0" collapsed="false">
      <c r="A124" s="811"/>
      <c r="B124" s="812"/>
      <c r="C124" s="813"/>
      <c r="D124" s="828"/>
      <c r="E124" s="814"/>
      <c r="F124" s="815"/>
      <c r="G124" s="814"/>
      <c r="H124" s="848" t="s">
        <v>50</v>
      </c>
      <c r="I124" s="825" t="s">
        <v>27</v>
      </c>
      <c r="J124" s="826" t="s">
        <v>506</v>
      </c>
      <c r="K124" s="826"/>
      <c r="L124" s="917"/>
      <c r="M124" s="825" t="s">
        <v>27</v>
      </c>
      <c r="N124" s="826" t="s">
        <v>632</v>
      </c>
      <c r="O124" s="826"/>
      <c r="P124" s="917"/>
      <c r="Q124" s="825" t="s">
        <v>27</v>
      </c>
      <c r="R124" s="838" t="s">
        <v>633</v>
      </c>
      <c r="S124" s="838"/>
      <c r="T124" s="838"/>
      <c r="U124" s="825" t="s">
        <v>27</v>
      </c>
      <c r="V124" s="838" t="s">
        <v>634</v>
      </c>
      <c r="W124" s="838"/>
      <c r="X124" s="918"/>
      <c r="Y124" s="825" t="s">
        <v>27</v>
      </c>
      <c r="Z124" s="826" t="s">
        <v>509</v>
      </c>
      <c r="AA124" s="831"/>
      <c r="AB124" s="827"/>
      <c r="AC124" s="916"/>
      <c r="AD124" s="916"/>
      <c r="AE124" s="916"/>
      <c r="AF124" s="916"/>
    </row>
    <row r="125" customFormat="false" ht="18.75" hidden="false" customHeight="true" outlineLevel="0" collapsed="false">
      <c r="A125" s="811"/>
      <c r="B125" s="812"/>
      <c r="C125" s="813"/>
      <c r="D125" s="828"/>
      <c r="E125" s="814"/>
      <c r="F125" s="815"/>
      <c r="G125" s="814"/>
      <c r="H125" s="848"/>
      <c r="I125" s="818" t="s">
        <v>27</v>
      </c>
      <c r="J125" s="819" t="s">
        <v>635</v>
      </c>
      <c r="K125" s="903"/>
      <c r="L125" s="903"/>
      <c r="M125" s="822" t="s">
        <v>27</v>
      </c>
      <c r="N125" s="819" t="s">
        <v>636</v>
      </c>
      <c r="O125" s="903"/>
      <c r="P125" s="903"/>
      <c r="Q125" s="822" t="s">
        <v>27</v>
      </c>
      <c r="R125" s="819" t="s">
        <v>637</v>
      </c>
      <c r="S125" s="903"/>
      <c r="T125" s="903"/>
      <c r="U125" s="903"/>
      <c r="V125" s="903"/>
      <c r="W125" s="903"/>
      <c r="X125" s="904"/>
      <c r="Y125" s="839"/>
      <c r="Z125" s="831"/>
      <c r="AA125" s="831"/>
      <c r="AB125" s="827"/>
      <c r="AC125" s="916"/>
      <c r="AD125" s="916"/>
      <c r="AE125" s="916"/>
      <c r="AF125" s="916"/>
    </row>
    <row r="126" customFormat="false" ht="18.75" hidden="false" customHeight="true" outlineLevel="0" collapsed="false">
      <c r="A126" s="811"/>
      <c r="B126" s="812"/>
      <c r="C126" s="813"/>
      <c r="D126" s="828"/>
      <c r="E126" s="814"/>
      <c r="F126" s="815"/>
      <c r="G126" s="814"/>
      <c r="H126" s="848" t="s">
        <v>57</v>
      </c>
      <c r="I126" s="849" t="s">
        <v>27</v>
      </c>
      <c r="J126" s="843" t="s">
        <v>511</v>
      </c>
      <c r="K126" s="846"/>
      <c r="L126" s="882"/>
      <c r="M126" s="844" t="s">
        <v>27</v>
      </c>
      <c r="N126" s="843" t="s">
        <v>512</v>
      </c>
      <c r="O126" s="845"/>
      <c r="P126" s="846"/>
      <c r="Q126" s="845"/>
      <c r="R126" s="845"/>
      <c r="S126" s="845"/>
      <c r="T126" s="845"/>
      <c r="U126" s="845"/>
      <c r="V126" s="845"/>
      <c r="W126" s="845"/>
      <c r="X126" s="881"/>
      <c r="Y126" s="839"/>
      <c r="Z126" s="831"/>
      <c r="AA126" s="831"/>
      <c r="AB126" s="827"/>
      <c r="AC126" s="916"/>
      <c r="AD126" s="916"/>
      <c r="AE126" s="916"/>
      <c r="AF126" s="916"/>
    </row>
    <row r="127" customFormat="false" ht="19.5" hidden="false" customHeight="true" outlineLevel="0" collapsed="false">
      <c r="A127" s="811"/>
      <c r="B127" s="812"/>
      <c r="C127" s="813"/>
      <c r="D127" s="828"/>
      <c r="E127" s="814"/>
      <c r="F127" s="815"/>
      <c r="G127" s="816"/>
      <c r="H127" s="911" t="s">
        <v>64</v>
      </c>
      <c r="I127" s="849" t="s">
        <v>27</v>
      </c>
      <c r="J127" s="843" t="s">
        <v>513</v>
      </c>
      <c r="K127" s="846"/>
      <c r="L127" s="882"/>
      <c r="M127" s="844" t="s">
        <v>27</v>
      </c>
      <c r="N127" s="843" t="s">
        <v>514</v>
      </c>
      <c r="O127" s="844"/>
      <c r="P127" s="843"/>
      <c r="Q127" s="845"/>
      <c r="R127" s="845"/>
      <c r="S127" s="845"/>
      <c r="T127" s="845"/>
      <c r="U127" s="845"/>
      <c r="V127" s="845"/>
      <c r="W127" s="845"/>
      <c r="X127" s="881"/>
      <c r="Y127" s="831"/>
      <c r="Z127" s="831"/>
      <c r="AA127" s="831"/>
      <c r="AB127" s="827"/>
      <c r="AC127" s="916"/>
      <c r="AD127" s="916"/>
      <c r="AE127" s="916"/>
      <c r="AF127" s="916"/>
    </row>
    <row r="128" customFormat="false" ht="19.5" hidden="false" customHeight="true" outlineLevel="0" collapsed="false">
      <c r="A128" s="811"/>
      <c r="B128" s="812"/>
      <c r="C128" s="813"/>
      <c r="D128" s="828"/>
      <c r="E128" s="814"/>
      <c r="F128" s="815"/>
      <c r="G128" s="816"/>
      <c r="H128" s="911" t="s">
        <v>67</v>
      </c>
      <c r="I128" s="849" t="s">
        <v>27</v>
      </c>
      <c r="J128" s="843" t="s">
        <v>513</v>
      </c>
      <c r="K128" s="846"/>
      <c r="L128" s="882"/>
      <c r="M128" s="844" t="s">
        <v>27</v>
      </c>
      <c r="N128" s="843" t="s">
        <v>514</v>
      </c>
      <c r="O128" s="844"/>
      <c r="P128" s="843"/>
      <c r="Q128" s="845"/>
      <c r="R128" s="845"/>
      <c r="S128" s="845"/>
      <c r="T128" s="845"/>
      <c r="U128" s="845"/>
      <c r="V128" s="845"/>
      <c r="W128" s="845"/>
      <c r="X128" s="881"/>
      <c r="Y128" s="831"/>
      <c r="Z128" s="831"/>
      <c r="AA128" s="831"/>
      <c r="AB128" s="827"/>
      <c r="AC128" s="916"/>
      <c r="AD128" s="916"/>
      <c r="AE128" s="916"/>
      <c r="AF128" s="916"/>
    </row>
    <row r="129" customFormat="false" ht="18.75" hidden="false" customHeight="true" outlineLevel="0" collapsed="false">
      <c r="A129" s="811"/>
      <c r="B129" s="812"/>
      <c r="C129" s="813"/>
      <c r="D129" s="828"/>
      <c r="E129" s="814"/>
      <c r="F129" s="815"/>
      <c r="G129" s="814"/>
      <c r="H129" s="848" t="s">
        <v>179</v>
      </c>
      <c r="I129" s="849" t="s">
        <v>27</v>
      </c>
      <c r="J129" s="843" t="s">
        <v>506</v>
      </c>
      <c r="K129" s="846"/>
      <c r="L129" s="844" t="s">
        <v>27</v>
      </c>
      <c r="M129" s="843" t="s">
        <v>516</v>
      </c>
      <c r="N129" s="835"/>
      <c r="O129" s="845"/>
      <c r="P129" s="845"/>
      <c r="Q129" s="845"/>
      <c r="R129" s="845"/>
      <c r="S129" s="845"/>
      <c r="T129" s="845"/>
      <c r="U129" s="845"/>
      <c r="V129" s="845"/>
      <c r="W129" s="845"/>
      <c r="X129" s="881"/>
      <c r="Y129" s="839"/>
      <c r="Z129" s="831"/>
      <c r="AA129" s="831"/>
      <c r="AB129" s="827"/>
      <c r="AC129" s="916"/>
      <c r="AD129" s="916"/>
      <c r="AE129" s="916"/>
      <c r="AF129" s="916"/>
    </row>
    <row r="130" customFormat="false" ht="18.75" hidden="false" customHeight="true" outlineLevel="0" collapsed="false">
      <c r="A130" s="811"/>
      <c r="B130" s="812"/>
      <c r="C130" s="813"/>
      <c r="D130" s="828"/>
      <c r="E130" s="814"/>
      <c r="F130" s="815"/>
      <c r="G130" s="814"/>
      <c r="H130" s="848" t="s">
        <v>222</v>
      </c>
      <c r="I130" s="849" t="s">
        <v>27</v>
      </c>
      <c r="J130" s="843" t="s">
        <v>506</v>
      </c>
      <c r="K130" s="846"/>
      <c r="L130" s="844" t="s">
        <v>27</v>
      </c>
      <c r="M130" s="843" t="s">
        <v>516</v>
      </c>
      <c r="N130" s="835"/>
      <c r="O130" s="845"/>
      <c r="P130" s="845"/>
      <c r="Q130" s="845"/>
      <c r="R130" s="845"/>
      <c r="S130" s="845"/>
      <c r="T130" s="845"/>
      <c r="U130" s="845"/>
      <c r="V130" s="845"/>
      <c r="W130" s="845"/>
      <c r="X130" s="881"/>
      <c r="Y130" s="839"/>
      <c r="Z130" s="831"/>
      <c r="AA130" s="831"/>
      <c r="AB130" s="827"/>
      <c r="AC130" s="916"/>
      <c r="AD130" s="916"/>
      <c r="AE130" s="916"/>
      <c r="AF130" s="916"/>
    </row>
    <row r="131" customFormat="false" ht="18.75" hidden="false" customHeight="true" outlineLevel="0" collapsed="false">
      <c r="A131" s="811"/>
      <c r="B131" s="812"/>
      <c r="C131" s="813"/>
      <c r="D131" s="828"/>
      <c r="E131" s="814"/>
      <c r="F131" s="815"/>
      <c r="G131" s="814"/>
      <c r="H131" s="848" t="s">
        <v>153</v>
      </c>
      <c r="I131" s="849" t="s">
        <v>27</v>
      </c>
      <c r="J131" s="843" t="s">
        <v>511</v>
      </c>
      <c r="K131" s="846"/>
      <c r="L131" s="882"/>
      <c r="M131" s="844" t="s">
        <v>27</v>
      </c>
      <c r="N131" s="843" t="s">
        <v>512</v>
      </c>
      <c r="O131" s="845"/>
      <c r="P131" s="845"/>
      <c r="Q131" s="845"/>
      <c r="R131" s="845"/>
      <c r="S131" s="845"/>
      <c r="T131" s="845"/>
      <c r="U131" s="845"/>
      <c r="V131" s="845"/>
      <c r="W131" s="845"/>
      <c r="X131" s="881"/>
      <c r="Y131" s="839"/>
      <c r="Z131" s="831"/>
      <c r="AA131" s="831"/>
      <c r="AB131" s="827"/>
      <c r="AC131" s="916"/>
      <c r="AD131" s="916"/>
      <c r="AE131" s="916"/>
      <c r="AF131" s="916"/>
    </row>
    <row r="132" customFormat="false" ht="19.5" hidden="false" customHeight="true" outlineLevel="0" collapsed="false">
      <c r="A132" s="840" t="s">
        <v>27</v>
      </c>
      <c r="B132" s="812" t="n">
        <v>25</v>
      </c>
      <c r="C132" s="813" t="s">
        <v>655</v>
      </c>
      <c r="D132" s="840" t="s">
        <v>27</v>
      </c>
      <c r="E132" s="814" t="s">
        <v>672</v>
      </c>
      <c r="F132" s="815"/>
      <c r="G132" s="816"/>
      <c r="H132" s="911" t="s">
        <v>159</v>
      </c>
      <c r="I132" s="849" t="s">
        <v>27</v>
      </c>
      <c r="J132" s="843" t="s">
        <v>506</v>
      </c>
      <c r="K132" s="843"/>
      <c r="L132" s="844" t="s">
        <v>27</v>
      </c>
      <c r="M132" s="843" t="s">
        <v>516</v>
      </c>
      <c r="N132" s="843"/>
      <c r="O132" s="845"/>
      <c r="P132" s="843"/>
      <c r="Q132" s="845"/>
      <c r="R132" s="845"/>
      <c r="S132" s="845"/>
      <c r="T132" s="845"/>
      <c r="U132" s="845"/>
      <c r="V132" s="845"/>
      <c r="W132" s="845"/>
      <c r="X132" s="881"/>
      <c r="Y132" s="831"/>
      <c r="Z132" s="831"/>
      <c r="AA132" s="831"/>
      <c r="AB132" s="827"/>
      <c r="AC132" s="916"/>
      <c r="AD132" s="916"/>
      <c r="AE132" s="916"/>
      <c r="AF132" s="916"/>
    </row>
    <row r="133" customFormat="false" ht="18.75" hidden="false" customHeight="true" outlineLevel="0" collapsed="false">
      <c r="A133" s="811"/>
      <c r="B133" s="812"/>
      <c r="C133" s="813"/>
      <c r="D133" s="840" t="s">
        <v>27</v>
      </c>
      <c r="E133" s="814" t="s">
        <v>673</v>
      </c>
      <c r="F133" s="815"/>
      <c r="G133" s="814"/>
      <c r="H133" s="848" t="s">
        <v>85</v>
      </c>
      <c r="I133" s="849" t="s">
        <v>27</v>
      </c>
      <c r="J133" s="843" t="s">
        <v>506</v>
      </c>
      <c r="K133" s="846"/>
      <c r="L133" s="844" t="s">
        <v>27</v>
      </c>
      <c r="M133" s="843" t="s">
        <v>516</v>
      </c>
      <c r="N133" s="835"/>
      <c r="O133" s="845"/>
      <c r="P133" s="845"/>
      <c r="Q133" s="845"/>
      <c r="R133" s="845"/>
      <c r="S133" s="845"/>
      <c r="T133" s="845"/>
      <c r="U133" s="845"/>
      <c r="V133" s="845"/>
      <c r="W133" s="845"/>
      <c r="X133" s="881"/>
      <c r="Y133" s="839"/>
      <c r="Z133" s="831"/>
      <c r="AA133" s="831"/>
      <c r="AB133" s="827"/>
      <c r="AC133" s="916"/>
      <c r="AD133" s="916"/>
      <c r="AE133" s="916"/>
      <c r="AF133" s="916"/>
    </row>
    <row r="134" customFormat="false" ht="18.75" hidden="false" customHeight="true" outlineLevel="0" collapsed="false">
      <c r="A134" s="811"/>
      <c r="B134" s="812"/>
      <c r="C134" s="813"/>
      <c r="D134" s="828"/>
      <c r="E134" s="814"/>
      <c r="F134" s="815"/>
      <c r="G134" s="814"/>
      <c r="H134" s="848" t="s">
        <v>105</v>
      </c>
      <c r="I134" s="849" t="s">
        <v>27</v>
      </c>
      <c r="J134" s="843" t="s">
        <v>506</v>
      </c>
      <c r="K134" s="843"/>
      <c r="L134" s="844" t="s">
        <v>27</v>
      </c>
      <c r="M134" s="843" t="s">
        <v>538</v>
      </c>
      <c r="N134" s="843"/>
      <c r="O134" s="844" t="s">
        <v>27</v>
      </c>
      <c r="P134" s="843" t="s">
        <v>539</v>
      </c>
      <c r="Q134" s="845"/>
      <c r="R134" s="845"/>
      <c r="S134" s="845"/>
      <c r="T134" s="845"/>
      <c r="U134" s="845"/>
      <c r="V134" s="845"/>
      <c r="W134" s="845"/>
      <c r="X134" s="881"/>
      <c r="Y134" s="839"/>
      <c r="Z134" s="831"/>
      <c r="AA134" s="831"/>
      <c r="AB134" s="827"/>
      <c r="AC134" s="916"/>
      <c r="AD134" s="916"/>
      <c r="AE134" s="916"/>
      <c r="AF134" s="916"/>
    </row>
    <row r="135" customFormat="false" ht="18.75" hidden="false" customHeight="true" outlineLevel="0" collapsed="false">
      <c r="A135" s="811"/>
      <c r="B135" s="812"/>
      <c r="C135" s="813"/>
      <c r="D135" s="828"/>
      <c r="E135" s="814"/>
      <c r="F135" s="815"/>
      <c r="G135" s="814"/>
      <c r="H135" s="913" t="s">
        <v>140</v>
      </c>
      <c r="I135" s="849" t="s">
        <v>27</v>
      </c>
      <c r="J135" s="843" t="s">
        <v>506</v>
      </c>
      <c r="K135" s="843"/>
      <c r="L135" s="844" t="s">
        <v>27</v>
      </c>
      <c r="M135" s="843" t="s">
        <v>538</v>
      </c>
      <c r="N135" s="843"/>
      <c r="O135" s="844" t="s">
        <v>27</v>
      </c>
      <c r="P135" s="843" t="s">
        <v>539</v>
      </c>
      <c r="Q135" s="845"/>
      <c r="R135" s="845"/>
      <c r="S135" s="845"/>
      <c r="T135" s="845"/>
      <c r="U135" s="914"/>
      <c r="V135" s="914"/>
      <c r="W135" s="914"/>
      <c r="X135" s="915"/>
      <c r="Y135" s="839"/>
      <c r="Z135" s="831"/>
      <c r="AA135" s="831"/>
      <c r="AB135" s="827"/>
      <c r="AC135" s="916"/>
      <c r="AD135" s="916"/>
      <c r="AE135" s="916"/>
      <c r="AF135" s="916"/>
    </row>
    <row r="136" customFormat="false" ht="18.75" hidden="false" customHeight="true" outlineLevel="0" collapsed="false">
      <c r="A136" s="811"/>
      <c r="B136" s="812"/>
      <c r="C136" s="813"/>
      <c r="D136" s="828"/>
      <c r="E136" s="814"/>
      <c r="F136" s="815"/>
      <c r="G136" s="814"/>
      <c r="H136" s="848" t="s">
        <v>148</v>
      </c>
      <c r="I136" s="849" t="s">
        <v>27</v>
      </c>
      <c r="J136" s="843" t="s">
        <v>506</v>
      </c>
      <c r="K136" s="843"/>
      <c r="L136" s="844" t="s">
        <v>27</v>
      </c>
      <c r="M136" s="843" t="s">
        <v>542</v>
      </c>
      <c r="N136" s="843"/>
      <c r="O136" s="844" t="s">
        <v>27</v>
      </c>
      <c r="P136" s="843" t="s">
        <v>543</v>
      </c>
      <c r="Q136" s="835"/>
      <c r="R136" s="844" t="s">
        <v>27</v>
      </c>
      <c r="S136" s="843" t="s">
        <v>544</v>
      </c>
      <c r="T136" s="843"/>
      <c r="U136" s="835"/>
      <c r="V136" s="835"/>
      <c r="W136" s="835"/>
      <c r="X136" s="905"/>
      <c r="Y136" s="839"/>
      <c r="Z136" s="831"/>
      <c r="AA136" s="831"/>
      <c r="AB136" s="827"/>
      <c r="AC136" s="916"/>
      <c r="AD136" s="916"/>
      <c r="AE136" s="916"/>
      <c r="AF136" s="916"/>
    </row>
    <row r="137" customFormat="false" ht="18.75" hidden="false" customHeight="true" outlineLevel="0" collapsed="false">
      <c r="A137" s="811"/>
      <c r="B137" s="812"/>
      <c r="C137" s="813"/>
      <c r="D137" s="828"/>
      <c r="E137" s="814"/>
      <c r="F137" s="815"/>
      <c r="G137" s="814"/>
      <c r="H137" s="833" t="s">
        <v>653</v>
      </c>
      <c r="I137" s="892" t="s">
        <v>27</v>
      </c>
      <c r="J137" s="835" t="s">
        <v>506</v>
      </c>
      <c r="K137" s="835"/>
      <c r="L137" s="893" t="s">
        <v>27</v>
      </c>
      <c r="M137" s="835" t="s">
        <v>516</v>
      </c>
      <c r="N137" s="835"/>
      <c r="O137" s="854"/>
      <c r="P137" s="854"/>
      <c r="Q137" s="854"/>
      <c r="R137" s="854"/>
      <c r="S137" s="854"/>
      <c r="T137" s="854"/>
      <c r="U137" s="854"/>
      <c r="V137" s="854"/>
      <c r="W137" s="854"/>
      <c r="X137" s="912"/>
      <c r="Y137" s="839"/>
      <c r="Z137" s="831"/>
      <c r="AA137" s="831"/>
      <c r="AB137" s="827"/>
      <c r="AC137" s="916"/>
      <c r="AD137" s="916"/>
      <c r="AE137" s="916"/>
      <c r="AF137" s="916"/>
    </row>
    <row r="138" customFormat="false" ht="18" hidden="false" customHeight="true" outlineLevel="0" collapsed="false">
      <c r="A138" s="811"/>
      <c r="B138" s="812"/>
      <c r="C138" s="813"/>
      <c r="D138" s="828"/>
      <c r="E138" s="814"/>
      <c r="F138" s="815"/>
      <c r="G138" s="814"/>
      <c r="H138" s="833"/>
      <c r="I138" s="892"/>
      <c r="J138" s="835"/>
      <c r="K138" s="835"/>
      <c r="L138" s="893"/>
      <c r="M138" s="835"/>
      <c r="N138" s="835"/>
      <c r="O138" s="819"/>
      <c r="P138" s="819"/>
      <c r="Q138" s="819"/>
      <c r="R138" s="819"/>
      <c r="S138" s="819"/>
      <c r="T138" s="819"/>
      <c r="U138" s="819"/>
      <c r="V138" s="819"/>
      <c r="W138" s="819"/>
      <c r="X138" s="830"/>
      <c r="Y138" s="839"/>
      <c r="Z138" s="831"/>
      <c r="AA138" s="831"/>
      <c r="AB138" s="827"/>
      <c r="AC138" s="916"/>
      <c r="AD138" s="916"/>
      <c r="AE138" s="916"/>
      <c r="AF138" s="916"/>
    </row>
    <row r="139" customFormat="false" ht="18.75" hidden="false" customHeight="true" outlineLevel="0" collapsed="false">
      <c r="A139" s="811"/>
      <c r="B139" s="812"/>
      <c r="C139" s="813"/>
      <c r="D139" s="828"/>
      <c r="E139" s="814"/>
      <c r="F139" s="815"/>
      <c r="G139" s="816"/>
      <c r="H139" s="851" t="s">
        <v>162</v>
      </c>
      <c r="I139" s="849" t="s">
        <v>27</v>
      </c>
      <c r="J139" s="843" t="s">
        <v>506</v>
      </c>
      <c r="K139" s="843"/>
      <c r="L139" s="844" t="s">
        <v>27</v>
      </c>
      <c r="M139" s="843" t="s">
        <v>542</v>
      </c>
      <c r="N139" s="843"/>
      <c r="O139" s="844" t="s">
        <v>27</v>
      </c>
      <c r="P139" s="843" t="s">
        <v>543</v>
      </c>
      <c r="Q139" s="843"/>
      <c r="R139" s="844" t="s">
        <v>27</v>
      </c>
      <c r="S139" s="843" t="s">
        <v>616</v>
      </c>
      <c r="T139" s="843"/>
      <c r="U139" s="846"/>
      <c r="V139" s="846"/>
      <c r="W139" s="846"/>
      <c r="X139" s="847"/>
      <c r="Y139" s="839"/>
      <c r="Z139" s="831"/>
      <c r="AA139" s="831"/>
      <c r="AB139" s="827"/>
      <c r="AC139" s="916"/>
      <c r="AD139" s="916"/>
      <c r="AE139" s="916"/>
      <c r="AF139" s="916"/>
    </row>
    <row r="140" customFormat="false" ht="18.75" hidden="false" customHeight="true" outlineLevel="0" collapsed="false">
      <c r="A140" s="811"/>
      <c r="B140" s="812"/>
      <c r="C140" s="813"/>
      <c r="D140" s="828"/>
      <c r="E140" s="814"/>
      <c r="F140" s="815"/>
      <c r="G140" s="816"/>
      <c r="H140" s="852" t="s">
        <v>165</v>
      </c>
      <c r="I140" s="853" t="s">
        <v>27</v>
      </c>
      <c r="J140" s="854" t="s">
        <v>506</v>
      </c>
      <c r="K140" s="854"/>
      <c r="L140" s="855" t="s">
        <v>27</v>
      </c>
      <c r="M140" s="854" t="s">
        <v>538</v>
      </c>
      <c r="N140" s="854"/>
      <c r="O140" s="855" t="s">
        <v>27</v>
      </c>
      <c r="P140" s="854" t="s">
        <v>539</v>
      </c>
      <c r="Q140" s="854"/>
      <c r="R140" s="855"/>
      <c r="S140" s="854"/>
      <c r="T140" s="854"/>
      <c r="U140" s="836"/>
      <c r="V140" s="836"/>
      <c r="W140" s="836"/>
      <c r="X140" s="837"/>
      <c r="Y140" s="839"/>
      <c r="Z140" s="831"/>
      <c r="AA140" s="831"/>
      <c r="AB140" s="827"/>
      <c r="AC140" s="916"/>
      <c r="AD140" s="916"/>
      <c r="AE140" s="916"/>
      <c r="AF140" s="916"/>
    </row>
    <row r="141" customFormat="false" ht="18.75" hidden="false" customHeight="true" outlineLevel="0" collapsed="false">
      <c r="A141" s="856"/>
      <c r="B141" s="857"/>
      <c r="C141" s="858"/>
      <c r="D141" s="805"/>
      <c r="E141" s="810"/>
      <c r="F141" s="859"/>
      <c r="G141" s="860"/>
      <c r="H141" s="861" t="s">
        <v>166</v>
      </c>
      <c r="I141" s="862" t="s">
        <v>27</v>
      </c>
      <c r="J141" s="863" t="s">
        <v>506</v>
      </c>
      <c r="K141" s="863"/>
      <c r="L141" s="864" t="s">
        <v>27</v>
      </c>
      <c r="M141" s="863" t="s">
        <v>516</v>
      </c>
      <c r="N141" s="863"/>
      <c r="O141" s="863"/>
      <c r="P141" s="863"/>
      <c r="Q141" s="865"/>
      <c r="R141" s="863"/>
      <c r="S141" s="863"/>
      <c r="T141" s="863"/>
      <c r="U141" s="863"/>
      <c r="V141" s="863"/>
      <c r="W141" s="863"/>
      <c r="X141" s="866"/>
      <c r="Y141" s="867"/>
      <c r="Z141" s="868"/>
      <c r="AA141" s="868"/>
      <c r="AB141" s="869"/>
      <c r="AC141" s="916"/>
      <c r="AD141" s="916"/>
      <c r="AE141" s="916"/>
      <c r="AF141" s="916"/>
    </row>
    <row r="142" customFormat="false" ht="18.75" hidden="false" customHeight="true" outlineLevel="0" collapsed="false">
      <c r="A142" s="870"/>
      <c r="B142" s="871"/>
      <c r="C142" s="872"/>
      <c r="D142" s="796"/>
      <c r="E142" s="874"/>
      <c r="F142" s="796"/>
      <c r="G142" s="801"/>
      <c r="H142" s="900" t="s">
        <v>47</v>
      </c>
      <c r="I142" s="890" t="s">
        <v>27</v>
      </c>
      <c r="J142" s="799" t="s">
        <v>503</v>
      </c>
      <c r="K142" s="919"/>
      <c r="L142" s="901"/>
      <c r="M142" s="798" t="s">
        <v>27</v>
      </c>
      <c r="N142" s="799" t="s">
        <v>674</v>
      </c>
      <c r="O142" s="902"/>
      <c r="P142" s="902"/>
      <c r="Q142" s="798" t="s">
        <v>27</v>
      </c>
      <c r="R142" s="799" t="s">
        <v>675</v>
      </c>
      <c r="S142" s="902"/>
      <c r="T142" s="902"/>
      <c r="U142" s="798" t="s">
        <v>27</v>
      </c>
      <c r="V142" s="799" t="s">
        <v>676</v>
      </c>
      <c r="W142" s="902"/>
      <c r="X142" s="795"/>
      <c r="Y142" s="798" t="s">
        <v>27</v>
      </c>
      <c r="Z142" s="799" t="s">
        <v>505</v>
      </c>
      <c r="AA142" s="799"/>
      <c r="AB142" s="880"/>
      <c r="AC142" s="802"/>
      <c r="AD142" s="802"/>
      <c r="AE142" s="802"/>
      <c r="AF142" s="802"/>
      <c r="AG142" s="832"/>
    </row>
    <row r="143" customFormat="false" ht="18.75" hidden="false" customHeight="true" outlineLevel="0" collapsed="false">
      <c r="A143" s="811"/>
      <c r="B143" s="812"/>
      <c r="C143" s="813"/>
      <c r="D143" s="828"/>
      <c r="E143" s="816"/>
      <c r="F143" s="828"/>
      <c r="G143" s="814"/>
      <c r="H143" s="900"/>
      <c r="I143" s="818" t="s">
        <v>27</v>
      </c>
      <c r="J143" s="819" t="s">
        <v>677</v>
      </c>
      <c r="K143" s="820"/>
      <c r="L143" s="821"/>
      <c r="M143" s="822" t="s">
        <v>27</v>
      </c>
      <c r="N143" s="819" t="s">
        <v>504</v>
      </c>
      <c r="O143" s="903"/>
      <c r="P143" s="903"/>
      <c r="Q143" s="903"/>
      <c r="R143" s="903"/>
      <c r="S143" s="903"/>
      <c r="T143" s="903"/>
      <c r="U143" s="903"/>
      <c r="V143" s="903"/>
      <c r="W143" s="903"/>
      <c r="X143" s="904"/>
      <c r="Y143" s="825" t="s">
        <v>27</v>
      </c>
      <c r="Z143" s="826" t="s">
        <v>509</v>
      </c>
      <c r="AA143" s="831"/>
      <c r="AB143" s="827"/>
      <c r="AC143" s="802"/>
      <c r="AD143" s="802"/>
      <c r="AE143" s="802"/>
      <c r="AF143" s="802"/>
      <c r="AG143" s="832"/>
    </row>
    <row r="144" customFormat="false" ht="18.75" hidden="false" customHeight="true" outlineLevel="0" collapsed="false">
      <c r="A144" s="811"/>
      <c r="B144" s="812"/>
      <c r="C144" s="813"/>
      <c r="D144" s="828"/>
      <c r="E144" s="816"/>
      <c r="F144" s="828"/>
      <c r="G144" s="814"/>
      <c r="H144" s="848" t="s">
        <v>50</v>
      </c>
      <c r="I144" s="849" t="s">
        <v>27</v>
      </c>
      <c r="J144" s="843" t="s">
        <v>506</v>
      </c>
      <c r="K144" s="843"/>
      <c r="L144" s="882"/>
      <c r="M144" s="844" t="s">
        <v>27</v>
      </c>
      <c r="N144" s="843" t="s">
        <v>632</v>
      </c>
      <c r="O144" s="843"/>
      <c r="P144" s="882"/>
      <c r="Q144" s="844" t="s">
        <v>27</v>
      </c>
      <c r="R144" s="835" t="s">
        <v>633</v>
      </c>
      <c r="S144" s="835"/>
      <c r="T144" s="835"/>
      <c r="U144" s="844" t="s">
        <v>27</v>
      </c>
      <c r="V144" s="835" t="s">
        <v>634</v>
      </c>
      <c r="W144" s="845"/>
      <c r="X144" s="881"/>
      <c r="Y144" s="839"/>
      <c r="Z144" s="831"/>
      <c r="AA144" s="831"/>
      <c r="AB144" s="827"/>
      <c r="AC144" s="802"/>
      <c r="AD144" s="802"/>
      <c r="AE144" s="802"/>
      <c r="AF144" s="802"/>
    </row>
    <row r="145" customFormat="false" ht="19.5" hidden="false" customHeight="true" outlineLevel="0" collapsed="false">
      <c r="A145" s="811"/>
      <c r="B145" s="812"/>
      <c r="C145" s="813"/>
      <c r="D145" s="828"/>
      <c r="E145" s="814"/>
      <c r="F145" s="815"/>
      <c r="G145" s="816"/>
      <c r="H145" s="911" t="s">
        <v>64</v>
      </c>
      <c r="I145" s="849" t="s">
        <v>27</v>
      </c>
      <c r="J145" s="843" t="s">
        <v>513</v>
      </c>
      <c r="K145" s="846"/>
      <c r="L145" s="882"/>
      <c r="M145" s="844" t="s">
        <v>27</v>
      </c>
      <c r="N145" s="843" t="s">
        <v>514</v>
      </c>
      <c r="O145" s="844"/>
      <c r="P145" s="843"/>
      <c r="Q145" s="845"/>
      <c r="R145" s="845"/>
      <c r="S145" s="845"/>
      <c r="T145" s="845"/>
      <c r="U145" s="845"/>
      <c r="V145" s="845"/>
      <c r="W145" s="845"/>
      <c r="X145" s="881"/>
      <c r="Y145" s="831"/>
      <c r="Z145" s="831"/>
      <c r="AA145" s="831"/>
      <c r="AB145" s="827"/>
      <c r="AC145" s="802"/>
      <c r="AD145" s="802"/>
      <c r="AE145" s="802"/>
      <c r="AF145" s="802"/>
    </row>
    <row r="146" customFormat="false" ht="19.5" hidden="false" customHeight="true" outlineLevel="0" collapsed="false">
      <c r="A146" s="811"/>
      <c r="B146" s="812"/>
      <c r="C146" s="813"/>
      <c r="D146" s="828"/>
      <c r="E146" s="814"/>
      <c r="F146" s="815"/>
      <c r="G146" s="816"/>
      <c r="H146" s="911" t="s">
        <v>67</v>
      </c>
      <c r="I146" s="849" t="s">
        <v>27</v>
      </c>
      <c r="J146" s="843" t="s">
        <v>513</v>
      </c>
      <c r="K146" s="846"/>
      <c r="L146" s="882"/>
      <c r="M146" s="844" t="s">
        <v>27</v>
      </c>
      <c r="N146" s="843" t="s">
        <v>514</v>
      </c>
      <c r="O146" s="844"/>
      <c r="P146" s="843"/>
      <c r="Q146" s="845"/>
      <c r="R146" s="845"/>
      <c r="S146" s="845"/>
      <c r="T146" s="845"/>
      <c r="U146" s="845"/>
      <c r="V146" s="845"/>
      <c r="W146" s="845"/>
      <c r="X146" s="881"/>
      <c r="Y146" s="831"/>
      <c r="Z146" s="831"/>
      <c r="AA146" s="831"/>
      <c r="AB146" s="827"/>
      <c r="AC146" s="802"/>
      <c r="AD146" s="802"/>
      <c r="AE146" s="802"/>
      <c r="AF146" s="802"/>
    </row>
    <row r="147" customFormat="false" ht="18.75" hidden="false" customHeight="true" outlineLevel="0" collapsed="false">
      <c r="A147" s="811"/>
      <c r="B147" s="812"/>
      <c r="C147" s="813"/>
      <c r="D147" s="828"/>
      <c r="E147" s="816"/>
      <c r="F147" s="828"/>
      <c r="G147" s="814"/>
      <c r="H147" s="848" t="s">
        <v>78</v>
      </c>
      <c r="I147" s="849" t="s">
        <v>27</v>
      </c>
      <c r="J147" s="843" t="s">
        <v>503</v>
      </c>
      <c r="K147" s="846"/>
      <c r="L147" s="882"/>
      <c r="M147" s="844" t="s">
        <v>27</v>
      </c>
      <c r="N147" s="843" t="s">
        <v>678</v>
      </c>
      <c r="O147" s="835"/>
      <c r="P147" s="835"/>
      <c r="Q147" s="835"/>
      <c r="R147" s="835"/>
      <c r="S147" s="835"/>
      <c r="T147" s="835"/>
      <c r="U147" s="835"/>
      <c r="V147" s="835"/>
      <c r="W147" s="835"/>
      <c r="X147" s="905"/>
      <c r="Y147" s="839"/>
      <c r="Z147" s="831"/>
      <c r="AA147" s="831"/>
      <c r="AB147" s="827"/>
      <c r="AC147" s="802"/>
      <c r="AD147" s="802"/>
      <c r="AE147" s="802"/>
      <c r="AF147" s="802"/>
    </row>
    <row r="148" customFormat="false" ht="18.75" hidden="false" customHeight="true" outlineLevel="0" collapsed="false">
      <c r="A148" s="811"/>
      <c r="B148" s="812"/>
      <c r="C148" s="813"/>
      <c r="D148" s="828"/>
      <c r="E148" s="816"/>
      <c r="F148" s="840"/>
      <c r="G148" s="814"/>
      <c r="H148" s="848" t="s">
        <v>679</v>
      </c>
      <c r="I148" s="849" t="s">
        <v>27</v>
      </c>
      <c r="J148" s="843" t="s">
        <v>680</v>
      </c>
      <c r="K148" s="846"/>
      <c r="L148" s="882"/>
      <c r="M148" s="844" t="s">
        <v>27</v>
      </c>
      <c r="N148" s="843" t="s">
        <v>681</v>
      </c>
      <c r="O148" s="845"/>
      <c r="P148" s="845"/>
      <c r="Q148" s="845"/>
      <c r="R148" s="835"/>
      <c r="S148" s="845"/>
      <c r="T148" s="845"/>
      <c r="U148" s="845"/>
      <c r="V148" s="845"/>
      <c r="W148" s="845"/>
      <c r="X148" s="881"/>
      <c r="Y148" s="839"/>
      <c r="Z148" s="831"/>
      <c r="AA148" s="831"/>
      <c r="AB148" s="827"/>
      <c r="AC148" s="802"/>
      <c r="AD148" s="802"/>
      <c r="AE148" s="802"/>
      <c r="AF148" s="802"/>
    </row>
    <row r="149" customFormat="false" ht="18.75" hidden="false" customHeight="true" outlineLevel="0" collapsed="false">
      <c r="A149" s="811"/>
      <c r="B149" s="812"/>
      <c r="C149" s="813"/>
      <c r="D149" s="828"/>
      <c r="E149" s="816"/>
      <c r="F149" s="828"/>
      <c r="G149" s="814"/>
      <c r="H149" s="848" t="s">
        <v>222</v>
      </c>
      <c r="I149" s="849" t="s">
        <v>27</v>
      </c>
      <c r="J149" s="843" t="s">
        <v>506</v>
      </c>
      <c r="K149" s="846"/>
      <c r="L149" s="844" t="s">
        <v>27</v>
      </c>
      <c r="M149" s="843" t="s">
        <v>516</v>
      </c>
      <c r="N149" s="845"/>
      <c r="O149" s="845"/>
      <c r="P149" s="845"/>
      <c r="Q149" s="845"/>
      <c r="R149" s="845"/>
      <c r="S149" s="845"/>
      <c r="T149" s="845"/>
      <c r="U149" s="845"/>
      <c r="V149" s="845"/>
      <c r="W149" s="845"/>
      <c r="X149" s="881"/>
      <c r="Y149" s="839"/>
      <c r="Z149" s="831"/>
      <c r="AA149" s="831"/>
      <c r="AB149" s="827"/>
      <c r="AC149" s="802"/>
      <c r="AD149" s="802"/>
      <c r="AE149" s="802"/>
      <c r="AF149" s="802"/>
    </row>
    <row r="150" customFormat="false" ht="18.75" hidden="false" customHeight="true" outlineLevel="0" collapsed="false">
      <c r="A150" s="811"/>
      <c r="B150" s="812"/>
      <c r="C150" s="813"/>
      <c r="D150" s="828"/>
      <c r="E150" s="816"/>
      <c r="F150" s="840"/>
      <c r="G150" s="814"/>
      <c r="H150" s="848" t="s">
        <v>153</v>
      </c>
      <c r="I150" s="849" t="s">
        <v>27</v>
      </c>
      <c r="J150" s="843" t="s">
        <v>511</v>
      </c>
      <c r="K150" s="846"/>
      <c r="L150" s="882"/>
      <c r="M150" s="844" t="s">
        <v>27</v>
      </c>
      <c r="N150" s="843" t="s">
        <v>512</v>
      </c>
      <c r="O150" s="845"/>
      <c r="P150" s="845"/>
      <c r="Q150" s="845"/>
      <c r="R150" s="845"/>
      <c r="S150" s="845"/>
      <c r="T150" s="845"/>
      <c r="U150" s="845"/>
      <c r="V150" s="845"/>
      <c r="W150" s="845"/>
      <c r="X150" s="881"/>
      <c r="Y150" s="839"/>
      <c r="Z150" s="831"/>
      <c r="AA150" s="831"/>
      <c r="AB150" s="827"/>
      <c r="AC150" s="802"/>
      <c r="AD150" s="802"/>
      <c r="AE150" s="802"/>
      <c r="AF150" s="802"/>
    </row>
    <row r="151" customFormat="false" ht="19.5" hidden="false" customHeight="true" outlineLevel="0" collapsed="false">
      <c r="A151" s="811"/>
      <c r="B151" s="812"/>
      <c r="C151" s="813"/>
      <c r="D151" s="828"/>
      <c r="E151" s="816"/>
      <c r="F151" s="840" t="s">
        <v>27</v>
      </c>
      <c r="G151" s="814" t="s">
        <v>682</v>
      </c>
      <c r="H151" s="911" t="s">
        <v>159</v>
      </c>
      <c r="I151" s="849" t="s">
        <v>27</v>
      </c>
      <c r="J151" s="843" t="s">
        <v>506</v>
      </c>
      <c r="K151" s="843"/>
      <c r="L151" s="844" t="s">
        <v>27</v>
      </c>
      <c r="M151" s="843" t="s">
        <v>516</v>
      </c>
      <c r="N151" s="843"/>
      <c r="O151" s="845"/>
      <c r="P151" s="843"/>
      <c r="Q151" s="845"/>
      <c r="R151" s="845"/>
      <c r="S151" s="845"/>
      <c r="T151" s="845"/>
      <c r="U151" s="845"/>
      <c r="V151" s="845"/>
      <c r="W151" s="845"/>
      <c r="X151" s="881"/>
      <c r="Y151" s="831"/>
      <c r="Z151" s="831"/>
      <c r="AA151" s="831"/>
      <c r="AB151" s="827"/>
      <c r="AC151" s="802"/>
      <c r="AD151" s="802"/>
      <c r="AE151" s="802"/>
      <c r="AF151" s="802"/>
    </row>
    <row r="152" customFormat="false" ht="18.75" hidden="false" customHeight="true" outlineLevel="0" collapsed="false">
      <c r="A152" s="811"/>
      <c r="B152" s="812"/>
      <c r="C152" s="813"/>
      <c r="D152" s="828"/>
      <c r="E152" s="816"/>
      <c r="F152" s="828"/>
      <c r="G152" s="814" t="s">
        <v>683</v>
      </c>
      <c r="H152" s="848" t="s">
        <v>85</v>
      </c>
      <c r="I152" s="849" t="s">
        <v>27</v>
      </c>
      <c r="J152" s="843" t="s">
        <v>506</v>
      </c>
      <c r="K152" s="846"/>
      <c r="L152" s="844" t="s">
        <v>27</v>
      </c>
      <c r="M152" s="843" t="s">
        <v>516</v>
      </c>
      <c r="N152" s="845"/>
      <c r="O152" s="845"/>
      <c r="P152" s="845"/>
      <c r="Q152" s="845"/>
      <c r="R152" s="845"/>
      <c r="S152" s="845"/>
      <c r="T152" s="845"/>
      <c r="U152" s="845"/>
      <c r="V152" s="845"/>
      <c r="W152" s="845"/>
      <c r="X152" s="881"/>
      <c r="Y152" s="839"/>
      <c r="Z152" s="831"/>
      <c r="AA152" s="831"/>
      <c r="AB152" s="827"/>
      <c r="AC152" s="802"/>
      <c r="AD152" s="802"/>
      <c r="AE152" s="802"/>
      <c r="AF152" s="802"/>
    </row>
    <row r="153" customFormat="false" ht="18.75" hidden="false" customHeight="true" outlineLevel="0" collapsed="false">
      <c r="A153" s="840" t="s">
        <v>27</v>
      </c>
      <c r="B153" s="812" t="n">
        <v>26</v>
      </c>
      <c r="C153" s="813" t="s">
        <v>655</v>
      </c>
      <c r="D153" s="840" t="s">
        <v>27</v>
      </c>
      <c r="E153" s="816" t="s">
        <v>684</v>
      </c>
      <c r="F153" s="840" t="s">
        <v>27</v>
      </c>
      <c r="G153" s="814" t="s">
        <v>685</v>
      </c>
      <c r="H153" s="848" t="s">
        <v>105</v>
      </c>
      <c r="I153" s="849" t="s">
        <v>27</v>
      </c>
      <c r="J153" s="843" t="s">
        <v>506</v>
      </c>
      <c r="K153" s="843"/>
      <c r="L153" s="844" t="s">
        <v>27</v>
      </c>
      <c r="M153" s="843" t="s">
        <v>538</v>
      </c>
      <c r="N153" s="843"/>
      <c r="O153" s="844" t="s">
        <v>27</v>
      </c>
      <c r="P153" s="843" t="s">
        <v>539</v>
      </c>
      <c r="Q153" s="845"/>
      <c r="R153" s="845"/>
      <c r="S153" s="845"/>
      <c r="T153" s="845"/>
      <c r="U153" s="845"/>
      <c r="V153" s="845"/>
      <c r="W153" s="845"/>
      <c r="X153" s="881"/>
      <c r="Y153" s="839"/>
      <c r="Z153" s="831"/>
      <c r="AA153" s="831"/>
      <c r="AB153" s="827"/>
      <c r="AC153" s="802"/>
      <c r="AD153" s="802"/>
      <c r="AE153" s="802"/>
      <c r="AF153" s="802"/>
    </row>
    <row r="154" customFormat="false" ht="18.75" hidden="false" customHeight="true" outlineLevel="0" collapsed="false">
      <c r="A154" s="811"/>
      <c r="B154" s="812"/>
      <c r="C154" s="813"/>
      <c r="D154" s="828"/>
      <c r="E154" s="816"/>
      <c r="F154" s="828"/>
      <c r="G154" s="814" t="s">
        <v>686</v>
      </c>
      <c r="H154" s="848" t="s">
        <v>687</v>
      </c>
      <c r="I154" s="853" t="s">
        <v>27</v>
      </c>
      <c r="J154" s="854" t="s">
        <v>660</v>
      </c>
      <c r="K154" s="854"/>
      <c r="L154" s="914"/>
      <c r="M154" s="914"/>
      <c r="N154" s="914"/>
      <c r="O154" s="914"/>
      <c r="P154" s="855" t="s">
        <v>27</v>
      </c>
      <c r="Q154" s="854" t="s">
        <v>661</v>
      </c>
      <c r="R154" s="914"/>
      <c r="S154" s="914"/>
      <c r="T154" s="914"/>
      <c r="U154" s="914"/>
      <c r="V154" s="914"/>
      <c r="W154" s="914"/>
      <c r="X154" s="915"/>
      <c r="Y154" s="839"/>
      <c r="Z154" s="831"/>
      <c r="AA154" s="831"/>
      <c r="AB154" s="827"/>
      <c r="AC154" s="802"/>
      <c r="AD154" s="802"/>
      <c r="AE154" s="802"/>
      <c r="AF154" s="802"/>
    </row>
    <row r="155" customFormat="false" ht="18.75" hidden="false" customHeight="true" outlineLevel="0" collapsed="false">
      <c r="A155" s="811"/>
      <c r="B155" s="812"/>
      <c r="C155" s="813"/>
      <c r="D155" s="828"/>
      <c r="E155" s="816"/>
      <c r="F155" s="840" t="s">
        <v>27</v>
      </c>
      <c r="G155" s="814" t="s">
        <v>688</v>
      </c>
      <c r="H155" s="848"/>
      <c r="I155" s="818" t="s">
        <v>27</v>
      </c>
      <c r="J155" s="819" t="s">
        <v>689</v>
      </c>
      <c r="K155" s="823"/>
      <c r="L155" s="823"/>
      <c r="M155" s="823"/>
      <c r="N155" s="823"/>
      <c r="O155" s="823"/>
      <c r="P155" s="823"/>
      <c r="Q155" s="903"/>
      <c r="R155" s="823"/>
      <c r="S155" s="823"/>
      <c r="T155" s="823"/>
      <c r="U155" s="823"/>
      <c r="V155" s="823"/>
      <c r="W155" s="823"/>
      <c r="X155" s="824"/>
      <c r="Y155" s="839"/>
      <c r="Z155" s="831"/>
      <c r="AA155" s="831"/>
      <c r="AB155" s="827"/>
      <c r="AC155" s="802"/>
      <c r="AD155" s="802"/>
      <c r="AE155" s="802"/>
      <c r="AF155" s="802"/>
    </row>
    <row r="156" customFormat="false" ht="18.75" hidden="false" customHeight="true" outlineLevel="0" collapsed="false">
      <c r="A156" s="811"/>
      <c r="B156" s="812"/>
      <c r="C156" s="813"/>
      <c r="D156" s="828"/>
      <c r="E156" s="814"/>
      <c r="F156" s="828"/>
      <c r="G156" s="814" t="s">
        <v>690</v>
      </c>
      <c r="H156" s="913" t="s">
        <v>140</v>
      </c>
      <c r="I156" s="849" t="s">
        <v>27</v>
      </c>
      <c r="J156" s="843" t="s">
        <v>506</v>
      </c>
      <c r="K156" s="843"/>
      <c r="L156" s="844" t="s">
        <v>27</v>
      </c>
      <c r="M156" s="843" t="s">
        <v>538</v>
      </c>
      <c r="N156" s="843"/>
      <c r="O156" s="844" t="s">
        <v>27</v>
      </c>
      <c r="P156" s="843" t="s">
        <v>539</v>
      </c>
      <c r="Q156" s="845"/>
      <c r="R156" s="845"/>
      <c r="S156" s="845"/>
      <c r="T156" s="845"/>
      <c r="U156" s="914"/>
      <c r="V156" s="914"/>
      <c r="W156" s="914"/>
      <c r="X156" s="915"/>
      <c r="Y156" s="839"/>
      <c r="Z156" s="831"/>
      <c r="AA156" s="831"/>
      <c r="AB156" s="827"/>
      <c r="AC156" s="802"/>
      <c r="AD156" s="802"/>
      <c r="AE156" s="802"/>
      <c r="AF156" s="802"/>
    </row>
    <row r="157" customFormat="false" ht="18.75" hidden="false" customHeight="true" outlineLevel="0" collapsed="false">
      <c r="A157" s="811"/>
      <c r="B157" s="812"/>
      <c r="C157" s="813"/>
      <c r="D157" s="840"/>
      <c r="E157" s="816"/>
      <c r="F157" s="840" t="s">
        <v>27</v>
      </c>
      <c r="G157" s="814" t="s">
        <v>691</v>
      </c>
      <c r="H157" s="848" t="s">
        <v>668</v>
      </c>
      <c r="I157" s="853" t="s">
        <v>27</v>
      </c>
      <c r="J157" s="854" t="s">
        <v>692</v>
      </c>
      <c r="K157" s="836"/>
      <c r="L157" s="920"/>
      <c r="M157" s="855" t="s">
        <v>27</v>
      </c>
      <c r="N157" s="854" t="s">
        <v>693</v>
      </c>
      <c r="O157" s="914"/>
      <c r="P157" s="914"/>
      <c r="Q157" s="855" t="s">
        <v>27</v>
      </c>
      <c r="R157" s="854" t="s">
        <v>694</v>
      </c>
      <c r="S157" s="914"/>
      <c r="T157" s="914"/>
      <c r="U157" s="914"/>
      <c r="V157" s="914"/>
      <c r="W157" s="914"/>
      <c r="X157" s="915"/>
      <c r="Y157" s="839"/>
      <c r="Z157" s="831"/>
      <c r="AA157" s="831"/>
      <c r="AB157" s="827"/>
      <c r="AC157" s="802"/>
      <c r="AD157" s="802"/>
      <c r="AE157" s="802"/>
      <c r="AF157" s="802"/>
    </row>
    <row r="158" customFormat="false" ht="18.75" hidden="false" customHeight="true" outlineLevel="0" collapsed="false">
      <c r="A158" s="811"/>
      <c r="B158" s="812"/>
      <c r="C158" s="813"/>
      <c r="D158" s="828"/>
      <c r="E158" s="816"/>
      <c r="F158" s="828"/>
      <c r="G158" s="814" t="s">
        <v>683</v>
      </c>
      <c r="H158" s="848"/>
      <c r="I158" s="818" t="s">
        <v>27</v>
      </c>
      <c r="J158" s="819" t="s">
        <v>695</v>
      </c>
      <c r="K158" s="823"/>
      <c r="L158" s="823"/>
      <c r="M158" s="823"/>
      <c r="N158" s="823"/>
      <c r="O158" s="823"/>
      <c r="P158" s="823"/>
      <c r="Q158" s="822" t="s">
        <v>27</v>
      </c>
      <c r="R158" s="819" t="s">
        <v>696</v>
      </c>
      <c r="S158" s="903"/>
      <c r="T158" s="823"/>
      <c r="U158" s="823"/>
      <c r="V158" s="823"/>
      <c r="W158" s="823"/>
      <c r="X158" s="824"/>
      <c r="Y158" s="839"/>
      <c r="Z158" s="831"/>
      <c r="AA158" s="831"/>
      <c r="AB158" s="827"/>
      <c r="AC158" s="802"/>
      <c r="AD158" s="802"/>
      <c r="AE158" s="802"/>
      <c r="AF158" s="802"/>
    </row>
    <row r="159" customFormat="false" ht="18.75" hidden="false" customHeight="true" outlineLevel="0" collapsed="false">
      <c r="A159" s="811"/>
      <c r="B159" s="812"/>
      <c r="C159" s="813"/>
      <c r="D159" s="828"/>
      <c r="E159" s="816"/>
      <c r="F159" s="840" t="s">
        <v>27</v>
      </c>
      <c r="G159" s="814" t="s">
        <v>697</v>
      </c>
      <c r="H159" s="848" t="s">
        <v>148</v>
      </c>
      <c r="I159" s="849" t="s">
        <v>27</v>
      </c>
      <c r="J159" s="843" t="s">
        <v>506</v>
      </c>
      <c r="K159" s="843"/>
      <c r="L159" s="844" t="s">
        <v>27</v>
      </c>
      <c r="M159" s="843" t="s">
        <v>542</v>
      </c>
      <c r="N159" s="843"/>
      <c r="O159" s="844" t="s">
        <v>27</v>
      </c>
      <c r="P159" s="843" t="s">
        <v>543</v>
      </c>
      <c r="Q159" s="835"/>
      <c r="R159" s="844" t="s">
        <v>27</v>
      </c>
      <c r="S159" s="843" t="s">
        <v>544</v>
      </c>
      <c r="T159" s="835"/>
      <c r="U159" s="835"/>
      <c r="V159" s="835"/>
      <c r="W159" s="835"/>
      <c r="X159" s="905"/>
      <c r="Y159" s="839"/>
      <c r="Z159" s="831"/>
      <c r="AA159" s="831"/>
      <c r="AB159" s="827"/>
      <c r="AC159" s="802"/>
      <c r="AD159" s="802"/>
      <c r="AE159" s="802"/>
      <c r="AF159" s="802"/>
    </row>
    <row r="160" customFormat="false" ht="18.75" hidden="false" customHeight="true" outlineLevel="0" collapsed="false">
      <c r="A160" s="811"/>
      <c r="B160" s="812"/>
      <c r="C160" s="813"/>
      <c r="D160" s="828"/>
      <c r="E160" s="816"/>
      <c r="F160" s="828"/>
      <c r="G160" s="814" t="s">
        <v>698</v>
      </c>
      <c r="H160" s="833" t="s">
        <v>653</v>
      </c>
      <c r="I160" s="892" t="s">
        <v>27</v>
      </c>
      <c r="J160" s="835" t="s">
        <v>506</v>
      </c>
      <c r="K160" s="835"/>
      <c r="L160" s="893" t="s">
        <v>27</v>
      </c>
      <c r="M160" s="835" t="s">
        <v>516</v>
      </c>
      <c r="N160" s="835"/>
      <c r="O160" s="921"/>
      <c r="P160" s="921"/>
      <c r="Q160" s="921"/>
      <c r="R160" s="921"/>
      <c r="S160" s="921"/>
      <c r="T160" s="921"/>
      <c r="U160" s="921"/>
      <c r="V160" s="921"/>
      <c r="W160" s="921"/>
      <c r="X160" s="922"/>
      <c r="Y160" s="839"/>
      <c r="Z160" s="831"/>
      <c r="AA160" s="831"/>
      <c r="AB160" s="827"/>
      <c r="AC160" s="802"/>
      <c r="AD160" s="802"/>
      <c r="AE160" s="802"/>
      <c r="AF160" s="802"/>
    </row>
    <row r="161" customFormat="false" ht="18.75" hidden="false" customHeight="true" outlineLevel="0" collapsed="false">
      <c r="A161" s="811"/>
      <c r="B161" s="812"/>
      <c r="C161" s="813"/>
      <c r="D161" s="828"/>
      <c r="E161" s="816"/>
      <c r="F161" s="840" t="s">
        <v>27</v>
      </c>
      <c r="G161" s="814" t="s">
        <v>699</v>
      </c>
      <c r="H161" s="833"/>
      <c r="I161" s="892"/>
      <c r="J161" s="835"/>
      <c r="K161" s="835"/>
      <c r="L161" s="893"/>
      <c r="M161" s="835"/>
      <c r="N161" s="835"/>
      <c r="O161" s="903"/>
      <c r="P161" s="903"/>
      <c r="Q161" s="903"/>
      <c r="R161" s="903"/>
      <c r="S161" s="903"/>
      <c r="T161" s="903"/>
      <c r="U161" s="903"/>
      <c r="V161" s="903"/>
      <c r="W161" s="903"/>
      <c r="X161" s="904"/>
      <c r="Y161" s="839"/>
      <c r="Z161" s="831"/>
      <c r="AA161" s="831"/>
      <c r="AB161" s="827"/>
      <c r="AC161" s="802"/>
      <c r="AD161" s="802"/>
      <c r="AE161" s="802"/>
      <c r="AF161" s="802"/>
    </row>
    <row r="162" customFormat="false" ht="18.75" hidden="false" customHeight="true" outlineLevel="0" collapsed="false">
      <c r="A162" s="811"/>
      <c r="B162" s="812"/>
      <c r="C162" s="813"/>
      <c r="D162" s="828"/>
      <c r="E162" s="814"/>
      <c r="F162" s="815"/>
      <c r="G162" s="816"/>
      <c r="H162" s="851" t="s">
        <v>162</v>
      </c>
      <c r="I162" s="849" t="s">
        <v>27</v>
      </c>
      <c r="J162" s="843" t="s">
        <v>506</v>
      </c>
      <c r="K162" s="843"/>
      <c r="L162" s="844" t="s">
        <v>27</v>
      </c>
      <c r="M162" s="843" t="s">
        <v>542</v>
      </c>
      <c r="N162" s="843"/>
      <c r="O162" s="844" t="s">
        <v>27</v>
      </c>
      <c r="P162" s="843" t="s">
        <v>543</v>
      </c>
      <c r="Q162" s="843"/>
      <c r="R162" s="844" t="s">
        <v>27</v>
      </c>
      <c r="S162" s="843" t="s">
        <v>616</v>
      </c>
      <c r="T162" s="843"/>
      <c r="U162" s="846"/>
      <c r="V162" s="846"/>
      <c r="W162" s="846"/>
      <c r="X162" s="847"/>
      <c r="Y162" s="839"/>
      <c r="Z162" s="831"/>
      <c r="AA162" s="831"/>
      <c r="AB162" s="827"/>
      <c r="AC162" s="802"/>
      <c r="AD162" s="802"/>
      <c r="AE162" s="802"/>
      <c r="AF162" s="802"/>
    </row>
    <row r="163" customFormat="false" ht="18.75" hidden="false" customHeight="true" outlineLevel="0" collapsed="false">
      <c r="A163" s="811"/>
      <c r="B163" s="812"/>
      <c r="C163" s="813"/>
      <c r="D163" s="828"/>
      <c r="E163" s="814"/>
      <c r="F163" s="815"/>
      <c r="G163" s="816"/>
      <c r="H163" s="852" t="s">
        <v>165</v>
      </c>
      <c r="I163" s="853" t="s">
        <v>27</v>
      </c>
      <c r="J163" s="854" t="s">
        <v>506</v>
      </c>
      <c r="K163" s="854"/>
      <c r="L163" s="855" t="s">
        <v>27</v>
      </c>
      <c r="M163" s="854" t="s">
        <v>538</v>
      </c>
      <c r="N163" s="854"/>
      <c r="O163" s="855" t="s">
        <v>27</v>
      </c>
      <c r="P163" s="854" t="s">
        <v>539</v>
      </c>
      <c r="Q163" s="854"/>
      <c r="R163" s="855"/>
      <c r="S163" s="854"/>
      <c r="T163" s="854"/>
      <c r="U163" s="836"/>
      <c r="V163" s="836"/>
      <c r="W163" s="836"/>
      <c r="X163" s="837"/>
      <c r="Y163" s="839"/>
      <c r="Z163" s="831"/>
      <c r="AA163" s="831"/>
      <c r="AB163" s="827"/>
      <c r="AC163" s="802"/>
      <c r="AD163" s="802"/>
      <c r="AE163" s="802"/>
      <c r="AF163" s="802"/>
    </row>
    <row r="164" customFormat="false" ht="18.75" hidden="false" customHeight="true" outlineLevel="0" collapsed="false">
      <c r="A164" s="856"/>
      <c r="B164" s="857"/>
      <c r="C164" s="858"/>
      <c r="D164" s="805"/>
      <c r="E164" s="810"/>
      <c r="F164" s="859"/>
      <c r="G164" s="860"/>
      <c r="H164" s="861" t="s">
        <v>166</v>
      </c>
      <c r="I164" s="862" t="s">
        <v>27</v>
      </c>
      <c r="J164" s="863" t="s">
        <v>506</v>
      </c>
      <c r="K164" s="863"/>
      <c r="L164" s="864" t="s">
        <v>27</v>
      </c>
      <c r="M164" s="863" t="s">
        <v>516</v>
      </c>
      <c r="N164" s="863"/>
      <c r="O164" s="863"/>
      <c r="P164" s="863"/>
      <c r="Q164" s="865"/>
      <c r="R164" s="863"/>
      <c r="S164" s="863"/>
      <c r="T164" s="863"/>
      <c r="U164" s="863"/>
      <c r="V164" s="863"/>
      <c r="W164" s="863"/>
      <c r="X164" s="866"/>
      <c r="Y164" s="867"/>
      <c r="Z164" s="868"/>
      <c r="AA164" s="868"/>
      <c r="AB164" s="869"/>
      <c r="AC164" s="802"/>
      <c r="AD164" s="802"/>
      <c r="AE164" s="802"/>
      <c r="AF164" s="802"/>
    </row>
    <row r="165" customFormat="false" ht="18.75" hidden="false" customHeight="true" outlineLevel="0" collapsed="false">
      <c r="A165" s="890"/>
      <c r="B165" s="871"/>
      <c r="C165" s="872"/>
      <c r="D165" s="796"/>
      <c r="E165" s="801"/>
      <c r="F165" s="873"/>
      <c r="G165" s="801"/>
      <c r="H165" s="900" t="s">
        <v>47</v>
      </c>
      <c r="I165" s="890" t="s">
        <v>27</v>
      </c>
      <c r="J165" s="799" t="s">
        <v>503</v>
      </c>
      <c r="K165" s="919"/>
      <c r="L165" s="901"/>
      <c r="M165" s="798" t="s">
        <v>27</v>
      </c>
      <c r="N165" s="799" t="s">
        <v>674</v>
      </c>
      <c r="O165" s="902"/>
      <c r="P165" s="902"/>
      <c r="Q165" s="798" t="s">
        <v>27</v>
      </c>
      <c r="R165" s="799" t="s">
        <v>675</v>
      </c>
      <c r="S165" s="902"/>
      <c r="T165" s="902"/>
      <c r="U165" s="798" t="s">
        <v>27</v>
      </c>
      <c r="V165" s="799" t="s">
        <v>676</v>
      </c>
      <c r="W165" s="902"/>
      <c r="X165" s="795"/>
      <c r="Y165" s="798" t="s">
        <v>27</v>
      </c>
      <c r="Z165" s="799" t="s">
        <v>505</v>
      </c>
      <c r="AA165" s="799"/>
      <c r="AB165" s="880"/>
      <c r="AC165" s="916"/>
      <c r="AD165" s="916"/>
      <c r="AE165" s="916"/>
      <c r="AF165" s="916"/>
    </row>
    <row r="166" customFormat="false" ht="18.75" hidden="false" customHeight="true" outlineLevel="0" collapsed="false">
      <c r="A166" s="811"/>
      <c r="B166" s="812"/>
      <c r="C166" s="813"/>
      <c r="D166" s="828"/>
      <c r="E166" s="814"/>
      <c r="F166" s="815"/>
      <c r="G166" s="814"/>
      <c r="H166" s="900"/>
      <c r="I166" s="818" t="s">
        <v>27</v>
      </c>
      <c r="J166" s="819" t="s">
        <v>677</v>
      </c>
      <c r="K166" s="820"/>
      <c r="L166" s="821"/>
      <c r="M166" s="822" t="s">
        <v>27</v>
      </c>
      <c r="N166" s="819" t="s">
        <v>504</v>
      </c>
      <c r="O166" s="903"/>
      <c r="P166" s="903"/>
      <c r="Q166" s="903"/>
      <c r="R166" s="903"/>
      <c r="S166" s="903"/>
      <c r="T166" s="903"/>
      <c r="U166" s="903"/>
      <c r="V166" s="903"/>
      <c r="W166" s="903"/>
      <c r="X166" s="904"/>
      <c r="Y166" s="825" t="s">
        <v>27</v>
      </c>
      <c r="Z166" s="826" t="s">
        <v>509</v>
      </c>
      <c r="AA166" s="831"/>
      <c r="AB166" s="827"/>
      <c r="AC166" s="916"/>
      <c r="AD166" s="916"/>
      <c r="AE166" s="916"/>
      <c r="AF166" s="916"/>
    </row>
    <row r="167" customFormat="false" ht="18.75" hidden="false" customHeight="true" outlineLevel="0" collapsed="false">
      <c r="A167" s="811"/>
      <c r="B167" s="812"/>
      <c r="C167" s="813"/>
      <c r="D167" s="828"/>
      <c r="E167" s="814"/>
      <c r="F167" s="815"/>
      <c r="G167" s="814"/>
      <c r="H167" s="848" t="s">
        <v>50</v>
      </c>
      <c r="I167" s="849" t="s">
        <v>27</v>
      </c>
      <c r="J167" s="843" t="s">
        <v>506</v>
      </c>
      <c r="K167" s="843"/>
      <c r="L167" s="882"/>
      <c r="M167" s="844" t="s">
        <v>27</v>
      </c>
      <c r="N167" s="843" t="s">
        <v>632</v>
      </c>
      <c r="O167" s="843"/>
      <c r="P167" s="882"/>
      <c r="Q167" s="844" t="s">
        <v>27</v>
      </c>
      <c r="R167" s="835" t="s">
        <v>633</v>
      </c>
      <c r="S167" s="835"/>
      <c r="T167" s="835"/>
      <c r="U167" s="844" t="s">
        <v>27</v>
      </c>
      <c r="V167" s="835" t="s">
        <v>634</v>
      </c>
      <c r="W167" s="845"/>
      <c r="X167" s="881"/>
      <c r="Y167" s="839"/>
      <c r="Z167" s="831"/>
      <c r="AA167" s="831"/>
      <c r="AB167" s="827"/>
      <c r="AC167" s="916"/>
      <c r="AD167" s="916"/>
      <c r="AE167" s="916"/>
      <c r="AF167" s="916"/>
    </row>
    <row r="168" customFormat="false" ht="18.75" hidden="false" customHeight="true" outlineLevel="0" collapsed="false">
      <c r="A168" s="811"/>
      <c r="B168" s="812"/>
      <c r="C168" s="813"/>
      <c r="D168" s="828"/>
      <c r="E168" s="814"/>
      <c r="F168" s="815"/>
      <c r="G168" s="814"/>
      <c r="H168" s="848" t="s">
        <v>57</v>
      </c>
      <c r="I168" s="849" t="s">
        <v>27</v>
      </c>
      <c r="J168" s="843" t="s">
        <v>511</v>
      </c>
      <c r="K168" s="846"/>
      <c r="L168" s="882"/>
      <c r="M168" s="844" t="s">
        <v>27</v>
      </c>
      <c r="N168" s="843" t="s">
        <v>512</v>
      </c>
      <c r="O168" s="845"/>
      <c r="P168" s="845"/>
      <c r="Q168" s="845"/>
      <c r="R168" s="845"/>
      <c r="S168" s="845"/>
      <c r="T168" s="845"/>
      <c r="U168" s="845"/>
      <c r="V168" s="845"/>
      <c r="W168" s="845"/>
      <c r="X168" s="881"/>
      <c r="Y168" s="839"/>
      <c r="Z168" s="831"/>
      <c r="AA168" s="831"/>
      <c r="AB168" s="827"/>
      <c r="AC168" s="916"/>
      <c r="AD168" s="916"/>
      <c r="AE168" s="916"/>
      <c r="AF168" s="916"/>
    </row>
    <row r="169" customFormat="false" ht="19.5" hidden="false" customHeight="true" outlineLevel="0" collapsed="false">
      <c r="A169" s="811"/>
      <c r="B169" s="812"/>
      <c r="C169" s="813"/>
      <c r="D169" s="828"/>
      <c r="E169" s="814"/>
      <c r="F169" s="815"/>
      <c r="G169" s="816"/>
      <c r="H169" s="911" t="s">
        <v>64</v>
      </c>
      <c r="I169" s="849" t="s">
        <v>27</v>
      </c>
      <c r="J169" s="843" t="s">
        <v>513</v>
      </c>
      <c r="K169" s="846"/>
      <c r="L169" s="882"/>
      <c r="M169" s="844" t="s">
        <v>27</v>
      </c>
      <c r="N169" s="843" t="s">
        <v>514</v>
      </c>
      <c r="O169" s="844"/>
      <c r="P169" s="843"/>
      <c r="Q169" s="845"/>
      <c r="R169" s="845"/>
      <c r="S169" s="845"/>
      <c r="T169" s="845"/>
      <c r="U169" s="845"/>
      <c r="V169" s="845"/>
      <c r="W169" s="845"/>
      <c r="X169" s="881"/>
      <c r="Y169" s="831"/>
      <c r="Z169" s="831"/>
      <c r="AA169" s="831"/>
      <c r="AB169" s="827"/>
      <c r="AC169" s="916"/>
      <c r="AD169" s="916"/>
      <c r="AE169" s="916"/>
      <c r="AF169" s="916"/>
    </row>
    <row r="170" customFormat="false" ht="19.5" hidden="false" customHeight="true" outlineLevel="0" collapsed="false">
      <c r="A170" s="811"/>
      <c r="B170" s="812"/>
      <c r="C170" s="813"/>
      <c r="D170" s="828"/>
      <c r="E170" s="814"/>
      <c r="F170" s="815"/>
      <c r="G170" s="816"/>
      <c r="H170" s="911" t="s">
        <v>67</v>
      </c>
      <c r="I170" s="849" t="s">
        <v>27</v>
      </c>
      <c r="J170" s="843" t="s">
        <v>513</v>
      </c>
      <c r="K170" s="846"/>
      <c r="L170" s="882"/>
      <c r="M170" s="844" t="s">
        <v>27</v>
      </c>
      <c r="N170" s="843" t="s">
        <v>514</v>
      </c>
      <c r="O170" s="844"/>
      <c r="P170" s="843"/>
      <c r="Q170" s="845"/>
      <c r="R170" s="845"/>
      <c r="S170" s="845"/>
      <c r="T170" s="845"/>
      <c r="U170" s="845"/>
      <c r="V170" s="845"/>
      <c r="W170" s="845"/>
      <c r="X170" s="881"/>
      <c r="Y170" s="831"/>
      <c r="Z170" s="831"/>
      <c r="AA170" s="831"/>
      <c r="AB170" s="827"/>
      <c r="AC170" s="916"/>
      <c r="AD170" s="916"/>
      <c r="AE170" s="916"/>
      <c r="AF170" s="916"/>
    </row>
    <row r="171" customFormat="false" ht="18.75" hidden="false" customHeight="true" outlineLevel="0" collapsed="false">
      <c r="A171" s="811"/>
      <c r="B171" s="812"/>
      <c r="C171" s="813"/>
      <c r="D171" s="828"/>
      <c r="E171" s="814"/>
      <c r="F171" s="815"/>
      <c r="G171" s="814"/>
      <c r="H171" s="848" t="s">
        <v>78</v>
      </c>
      <c r="I171" s="849" t="s">
        <v>27</v>
      </c>
      <c r="J171" s="843" t="s">
        <v>503</v>
      </c>
      <c r="K171" s="846"/>
      <c r="L171" s="882"/>
      <c r="M171" s="844" t="s">
        <v>27</v>
      </c>
      <c r="N171" s="843" t="s">
        <v>678</v>
      </c>
      <c r="O171" s="835"/>
      <c r="P171" s="835"/>
      <c r="Q171" s="835"/>
      <c r="R171" s="835"/>
      <c r="S171" s="835"/>
      <c r="T171" s="835"/>
      <c r="U171" s="835"/>
      <c r="V171" s="835"/>
      <c r="W171" s="835"/>
      <c r="X171" s="905"/>
      <c r="Y171" s="839"/>
      <c r="Z171" s="831"/>
      <c r="AA171" s="831"/>
      <c r="AB171" s="827"/>
      <c r="AC171" s="916"/>
      <c r="AD171" s="916"/>
      <c r="AE171" s="916"/>
      <c r="AF171" s="916"/>
    </row>
    <row r="172" customFormat="false" ht="18.75" hidden="false" customHeight="true" outlineLevel="0" collapsed="false">
      <c r="A172" s="811"/>
      <c r="B172" s="812"/>
      <c r="C172" s="813"/>
      <c r="D172" s="828"/>
      <c r="E172" s="814"/>
      <c r="F172" s="815"/>
      <c r="G172" s="814"/>
      <c r="H172" s="848" t="s">
        <v>679</v>
      </c>
      <c r="I172" s="849" t="s">
        <v>27</v>
      </c>
      <c r="J172" s="843" t="s">
        <v>680</v>
      </c>
      <c r="K172" s="846"/>
      <c r="L172" s="882"/>
      <c r="M172" s="844" t="s">
        <v>27</v>
      </c>
      <c r="N172" s="843" t="s">
        <v>681</v>
      </c>
      <c r="O172" s="845"/>
      <c r="P172" s="845"/>
      <c r="Q172" s="845"/>
      <c r="R172" s="835"/>
      <c r="S172" s="845"/>
      <c r="T172" s="845"/>
      <c r="U172" s="845"/>
      <c r="V172" s="845"/>
      <c r="W172" s="845"/>
      <c r="X172" s="881"/>
      <c r="Y172" s="839"/>
      <c r="Z172" s="831"/>
      <c r="AA172" s="831"/>
      <c r="AB172" s="827"/>
      <c r="AC172" s="916"/>
      <c r="AD172" s="916"/>
      <c r="AE172" s="916"/>
      <c r="AF172" s="916"/>
    </row>
    <row r="173" customFormat="false" ht="18.75" hidden="false" customHeight="true" outlineLevel="0" collapsed="false">
      <c r="A173" s="811"/>
      <c r="B173" s="812"/>
      <c r="C173" s="813"/>
      <c r="D173" s="828"/>
      <c r="E173" s="814"/>
      <c r="F173" s="815"/>
      <c r="G173" s="814"/>
      <c r="H173" s="848" t="s">
        <v>222</v>
      </c>
      <c r="I173" s="849" t="s">
        <v>27</v>
      </c>
      <c r="J173" s="843" t="s">
        <v>506</v>
      </c>
      <c r="K173" s="846"/>
      <c r="L173" s="844" t="s">
        <v>27</v>
      </c>
      <c r="M173" s="843" t="s">
        <v>516</v>
      </c>
      <c r="N173" s="845"/>
      <c r="O173" s="845"/>
      <c r="P173" s="845"/>
      <c r="Q173" s="845"/>
      <c r="R173" s="845"/>
      <c r="S173" s="845"/>
      <c r="T173" s="845"/>
      <c r="U173" s="845"/>
      <c r="V173" s="845"/>
      <c r="W173" s="845"/>
      <c r="X173" s="881"/>
      <c r="Y173" s="839"/>
      <c r="Z173" s="831"/>
      <c r="AA173" s="831"/>
      <c r="AB173" s="827"/>
      <c r="AC173" s="916"/>
      <c r="AD173" s="916"/>
      <c r="AE173" s="916"/>
      <c r="AF173" s="916"/>
    </row>
    <row r="174" customFormat="false" ht="18.75" hidden="false" customHeight="true" outlineLevel="0" collapsed="false">
      <c r="A174" s="811"/>
      <c r="B174" s="812"/>
      <c r="C174" s="813"/>
      <c r="D174" s="828"/>
      <c r="E174" s="814"/>
      <c r="F174" s="840"/>
      <c r="G174" s="814"/>
      <c r="H174" s="848" t="s">
        <v>153</v>
      </c>
      <c r="I174" s="849" t="s">
        <v>27</v>
      </c>
      <c r="J174" s="843" t="s">
        <v>511</v>
      </c>
      <c r="K174" s="846"/>
      <c r="L174" s="882"/>
      <c r="M174" s="844" t="s">
        <v>27</v>
      </c>
      <c r="N174" s="843" t="s">
        <v>512</v>
      </c>
      <c r="O174" s="845"/>
      <c r="P174" s="845"/>
      <c r="Q174" s="845"/>
      <c r="R174" s="845"/>
      <c r="S174" s="845"/>
      <c r="T174" s="845"/>
      <c r="U174" s="845"/>
      <c r="V174" s="845"/>
      <c r="W174" s="845"/>
      <c r="X174" s="881"/>
      <c r="Y174" s="839"/>
      <c r="Z174" s="831"/>
      <c r="AA174" s="831"/>
      <c r="AB174" s="827"/>
      <c r="AC174" s="916"/>
      <c r="AD174" s="916"/>
      <c r="AE174" s="916"/>
      <c r="AF174" s="916"/>
    </row>
    <row r="175" customFormat="false" ht="19.5" hidden="false" customHeight="true" outlineLevel="0" collapsed="false">
      <c r="A175" s="811"/>
      <c r="B175" s="812"/>
      <c r="C175" s="813"/>
      <c r="D175" s="828"/>
      <c r="E175" s="814"/>
      <c r="F175" s="840" t="s">
        <v>27</v>
      </c>
      <c r="G175" s="814" t="s">
        <v>700</v>
      </c>
      <c r="H175" s="911" t="s">
        <v>159</v>
      </c>
      <c r="I175" s="849" t="s">
        <v>27</v>
      </c>
      <c r="J175" s="843" t="s">
        <v>506</v>
      </c>
      <c r="K175" s="843"/>
      <c r="L175" s="844" t="s">
        <v>27</v>
      </c>
      <c r="M175" s="843" t="s">
        <v>516</v>
      </c>
      <c r="N175" s="843"/>
      <c r="O175" s="845"/>
      <c r="P175" s="843"/>
      <c r="Q175" s="845"/>
      <c r="R175" s="845"/>
      <c r="S175" s="845"/>
      <c r="T175" s="845"/>
      <c r="U175" s="845"/>
      <c r="V175" s="845"/>
      <c r="W175" s="845"/>
      <c r="X175" s="881"/>
      <c r="Y175" s="831"/>
      <c r="Z175" s="831"/>
      <c r="AA175" s="831"/>
      <c r="AB175" s="827"/>
      <c r="AC175" s="916"/>
      <c r="AD175" s="916"/>
      <c r="AE175" s="916"/>
      <c r="AF175" s="916"/>
    </row>
    <row r="176" customFormat="false" ht="18.75" hidden="false" customHeight="true" outlineLevel="0" collapsed="false">
      <c r="A176" s="811"/>
      <c r="B176" s="812"/>
      <c r="C176" s="813"/>
      <c r="D176" s="828"/>
      <c r="E176" s="814"/>
      <c r="F176" s="815"/>
      <c r="G176" s="814" t="s">
        <v>701</v>
      </c>
      <c r="H176" s="848" t="s">
        <v>85</v>
      </c>
      <c r="I176" s="849" t="s">
        <v>27</v>
      </c>
      <c r="J176" s="843" t="s">
        <v>506</v>
      </c>
      <c r="K176" s="846"/>
      <c r="L176" s="844" t="s">
        <v>27</v>
      </c>
      <c r="M176" s="843" t="s">
        <v>516</v>
      </c>
      <c r="N176" s="845"/>
      <c r="O176" s="845"/>
      <c r="P176" s="845"/>
      <c r="Q176" s="845"/>
      <c r="R176" s="845"/>
      <c r="S176" s="845"/>
      <c r="T176" s="845"/>
      <c r="U176" s="845"/>
      <c r="V176" s="845"/>
      <c r="W176" s="845"/>
      <c r="X176" s="881"/>
      <c r="Y176" s="839"/>
      <c r="Z176" s="831"/>
      <c r="AA176" s="831"/>
      <c r="AB176" s="827"/>
      <c r="AC176" s="916"/>
      <c r="AD176" s="916"/>
      <c r="AE176" s="916"/>
      <c r="AF176" s="916"/>
    </row>
    <row r="177" customFormat="false" ht="18.75" hidden="false" customHeight="true" outlineLevel="0" collapsed="false">
      <c r="A177" s="840" t="s">
        <v>27</v>
      </c>
      <c r="B177" s="812" t="n">
        <v>26</v>
      </c>
      <c r="C177" s="813" t="s">
        <v>655</v>
      </c>
      <c r="D177" s="840" t="s">
        <v>27</v>
      </c>
      <c r="E177" s="814" t="s">
        <v>702</v>
      </c>
      <c r="F177" s="840" t="s">
        <v>27</v>
      </c>
      <c r="G177" s="814" t="s">
        <v>703</v>
      </c>
      <c r="H177" s="848" t="s">
        <v>105</v>
      </c>
      <c r="I177" s="849" t="s">
        <v>27</v>
      </c>
      <c r="J177" s="843" t="s">
        <v>506</v>
      </c>
      <c r="K177" s="843"/>
      <c r="L177" s="844" t="s">
        <v>27</v>
      </c>
      <c r="M177" s="843" t="s">
        <v>538</v>
      </c>
      <c r="N177" s="843"/>
      <c r="O177" s="844" t="s">
        <v>27</v>
      </c>
      <c r="P177" s="843" t="s">
        <v>539</v>
      </c>
      <c r="Q177" s="845"/>
      <c r="R177" s="845"/>
      <c r="S177" s="845"/>
      <c r="T177" s="845"/>
      <c r="U177" s="845"/>
      <c r="V177" s="845"/>
      <c r="W177" s="845"/>
      <c r="X177" s="881"/>
      <c r="Y177" s="839"/>
      <c r="Z177" s="831"/>
      <c r="AA177" s="831"/>
      <c r="AB177" s="827"/>
      <c r="AC177" s="916"/>
      <c r="AD177" s="916"/>
      <c r="AE177" s="916"/>
      <c r="AF177" s="916"/>
    </row>
    <row r="178" customFormat="false" ht="18.75" hidden="false" customHeight="true" outlineLevel="0" collapsed="false">
      <c r="A178" s="811"/>
      <c r="B178" s="812"/>
      <c r="C178" s="813"/>
      <c r="D178" s="828"/>
      <c r="E178" s="814"/>
      <c r="F178" s="815"/>
      <c r="G178" s="814" t="s">
        <v>704</v>
      </c>
      <c r="H178" s="848" t="s">
        <v>687</v>
      </c>
      <c r="I178" s="853" t="s">
        <v>27</v>
      </c>
      <c r="J178" s="854" t="s">
        <v>660</v>
      </c>
      <c r="K178" s="854"/>
      <c r="L178" s="914"/>
      <c r="M178" s="914"/>
      <c r="N178" s="914"/>
      <c r="O178" s="914"/>
      <c r="P178" s="855" t="s">
        <v>27</v>
      </c>
      <c r="Q178" s="854" t="s">
        <v>661</v>
      </c>
      <c r="R178" s="914"/>
      <c r="S178" s="914"/>
      <c r="T178" s="914"/>
      <c r="U178" s="914"/>
      <c r="V178" s="914"/>
      <c r="W178" s="914"/>
      <c r="X178" s="915"/>
      <c r="Y178" s="839"/>
      <c r="Z178" s="831"/>
      <c r="AA178" s="831"/>
      <c r="AB178" s="827"/>
      <c r="AC178" s="916"/>
      <c r="AD178" s="916"/>
      <c r="AE178" s="916"/>
      <c r="AF178" s="916"/>
    </row>
    <row r="179" customFormat="false" ht="18.75" hidden="false" customHeight="true" outlineLevel="0" collapsed="false">
      <c r="A179" s="811"/>
      <c r="B179" s="812"/>
      <c r="C179" s="813"/>
      <c r="D179" s="840"/>
      <c r="E179" s="814"/>
      <c r="F179" s="840" t="s">
        <v>27</v>
      </c>
      <c r="G179" s="814" t="s">
        <v>705</v>
      </c>
      <c r="H179" s="848"/>
      <c r="I179" s="818" t="s">
        <v>27</v>
      </c>
      <c r="J179" s="819" t="s">
        <v>689</v>
      </c>
      <c r="K179" s="823"/>
      <c r="L179" s="823"/>
      <c r="M179" s="823"/>
      <c r="N179" s="823"/>
      <c r="O179" s="823"/>
      <c r="P179" s="823"/>
      <c r="Q179" s="903"/>
      <c r="R179" s="823"/>
      <c r="S179" s="823"/>
      <c r="T179" s="823"/>
      <c r="U179" s="823"/>
      <c r="V179" s="823"/>
      <c r="W179" s="823"/>
      <c r="X179" s="824"/>
      <c r="Y179" s="839"/>
      <c r="Z179" s="831"/>
      <c r="AA179" s="831"/>
      <c r="AB179" s="827"/>
      <c r="AC179" s="916"/>
      <c r="AD179" s="916"/>
      <c r="AE179" s="916"/>
      <c r="AF179" s="916"/>
    </row>
    <row r="180" customFormat="false" ht="18.75" hidden="false" customHeight="true" outlineLevel="0" collapsed="false">
      <c r="A180" s="811"/>
      <c r="B180" s="812"/>
      <c r="C180" s="813"/>
      <c r="D180" s="828"/>
      <c r="E180" s="814"/>
      <c r="F180" s="815"/>
      <c r="G180" s="814" t="s">
        <v>706</v>
      </c>
      <c r="H180" s="913" t="s">
        <v>140</v>
      </c>
      <c r="I180" s="849" t="s">
        <v>27</v>
      </c>
      <c r="J180" s="843" t="s">
        <v>506</v>
      </c>
      <c r="K180" s="843"/>
      <c r="L180" s="844" t="s">
        <v>27</v>
      </c>
      <c r="M180" s="843" t="s">
        <v>538</v>
      </c>
      <c r="N180" s="843"/>
      <c r="O180" s="844" t="s">
        <v>27</v>
      </c>
      <c r="P180" s="843" t="s">
        <v>539</v>
      </c>
      <c r="Q180" s="845"/>
      <c r="R180" s="845"/>
      <c r="S180" s="845"/>
      <c r="T180" s="845"/>
      <c r="U180" s="914"/>
      <c r="V180" s="914"/>
      <c r="W180" s="914"/>
      <c r="X180" s="915"/>
      <c r="Y180" s="839"/>
      <c r="Z180" s="831"/>
      <c r="AA180" s="831"/>
      <c r="AB180" s="827"/>
      <c r="AC180" s="916"/>
      <c r="AD180" s="916"/>
      <c r="AE180" s="916"/>
      <c r="AF180" s="916"/>
    </row>
    <row r="181" customFormat="false" ht="18.75" hidden="false" customHeight="true" outlineLevel="0" collapsed="false">
      <c r="A181" s="811"/>
      <c r="B181" s="812"/>
      <c r="C181" s="813"/>
      <c r="D181" s="840"/>
      <c r="E181" s="814"/>
      <c r="F181" s="815"/>
      <c r="G181" s="814"/>
      <c r="H181" s="848" t="s">
        <v>668</v>
      </c>
      <c r="I181" s="853" t="s">
        <v>27</v>
      </c>
      <c r="J181" s="854" t="s">
        <v>692</v>
      </c>
      <c r="K181" s="836"/>
      <c r="L181" s="920"/>
      <c r="M181" s="855" t="s">
        <v>27</v>
      </c>
      <c r="N181" s="854" t="s">
        <v>693</v>
      </c>
      <c r="O181" s="914"/>
      <c r="P181" s="914"/>
      <c r="Q181" s="855" t="s">
        <v>27</v>
      </c>
      <c r="R181" s="854" t="s">
        <v>694</v>
      </c>
      <c r="S181" s="914"/>
      <c r="T181" s="914"/>
      <c r="U181" s="914"/>
      <c r="V181" s="914"/>
      <c r="W181" s="914"/>
      <c r="X181" s="915"/>
      <c r="Y181" s="839"/>
      <c r="Z181" s="831"/>
      <c r="AA181" s="831"/>
      <c r="AB181" s="827"/>
      <c r="AC181" s="916"/>
      <c r="AD181" s="916"/>
      <c r="AE181" s="916"/>
      <c r="AF181" s="916"/>
    </row>
    <row r="182" customFormat="false" ht="18.75" hidden="false" customHeight="true" outlineLevel="0" collapsed="false">
      <c r="A182" s="811"/>
      <c r="B182" s="812"/>
      <c r="C182" s="813"/>
      <c r="D182" s="828"/>
      <c r="E182" s="814"/>
      <c r="F182" s="815"/>
      <c r="G182" s="814"/>
      <c r="H182" s="848"/>
      <c r="I182" s="818" t="s">
        <v>27</v>
      </c>
      <c r="J182" s="819" t="s">
        <v>695</v>
      </c>
      <c r="K182" s="823"/>
      <c r="L182" s="823"/>
      <c r="M182" s="823"/>
      <c r="N182" s="823"/>
      <c r="O182" s="823"/>
      <c r="P182" s="823"/>
      <c r="Q182" s="822" t="s">
        <v>27</v>
      </c>
      <c r="R182" s="819" t="s">
        <v>696</v>
      </c>
      <c r="S182" s="903"/>
      <c r="T182" s="823"/>
      <c r="U182" s="823"/>
      <c r="V182" s="823"/>
      <c r="W182" s="823"/>
      <c r="X182" s="824"/>
      <c r="Y182" s="839"/>
      <c r="Z182" s="831"/>
      <c r="AA182" s="831"/>
      <c r="AB182" s="827"/>
      <c r="AC182" s="916"/>
      <c r="AD182" s="916"/>
      <c r="AE182" s="916"/>
      <c r="AF182" s="916"/>
    </row>
    <row r="183" customFormat="false" ht="18.75" hidden="false" customHeight="true" outlineLevel="0" collapsed="false">
      <c r="A183" s="811"/>
      <c r="B183" s="812"/>
      <c r="C183" s="813"/>
      <c r="D183" s="828"/>
      <c r="E183" s="814"/>
      <c r="F183" s="815"/>
      <c r="G183" s="814"/>
      <c r="H183" s="848" t="s">
        <v>148</v>
      </c>
      <c r="I183" s="849" t="s">
        <v>27</v>
      </c>
      <c r="J183" s="843" t="s">
        <v>506</v>
      </c>
      <c r="K183" s="843"/>
      <c r="L183" s="844" t="s">
        <v>27</v>
      </c>
      <c r="M183" s="843" t="s">
        <v>542</v>
      </c>
      <c r="N183" s="843"/>
      <c r="O183" s="844" t="s">
        <v>27</v>
      </c>
      <c r="P183" s="843" t="s">
        <v>543</v>
      </c>
      <c r="Q183" s="835"/>
      <c r="R183" s="844" t="s">
        <v>27</v>
      </c>
      <c r="S183" s="843" t="s">
        <v>544</v>
      </c>
      <c r="T183" s="835"/>
      <c r="U183" s="835"/>
      <c r="V183" s="835"/>
      <c r="W183" s="835"/>
      <c r="X183" s="905"/>
      <c r="Y183" s="839"/>
      <c r="Z183" s="831"/>
      <c r="AA183" s="831"/>
      <c r="AB183" s="827"/>
      <c r="AC183" s="916"/>
      <c r="AD183" s="916"/>
      <c r="AE183" s="916"/>
      <c r="AF183" s="916"/>
    </row>
    <row r="184" customFormat="false" ht="18.75" hidden="false" customHeight="true" outlineLevel="0" collapsed="false">
      <c r="A184" s="811"/>
      <c r="B184" s="812"/>
      <c r="C184" s="813"/>
      <c r="D184" s="828"/>
      <c r="E184" s="814"/>
      <c r="F184" s="815"/>
      <c r="G184" s="814"/>
      <c r="H184" s="833" t="s">
        <v>653</v>
      </c>
      <c r="I184" s="892" t="s">
        <v>27</v>
      </c>
      <c r="J184" s="835" t="s">
        <v>506</v>
      </c>
      <c r="K184" s="835"/>
      <c r="L184" s="893" t="s">
        <v>27</v>
      </c>
      <c r="M184" s="835" t="s">
        <v>516</v>
      </c>
      <c r="N184" s="835"/>
      <c r="O184" s="921"/>
      <c r="P184" s="921"/>
      <c r="Q184" s="921"/>
      <c r="R184" s="921"/>
      <c r="S184" s="921"/>
      <c r="T184" s="921"/>
      <c r="U184" s="921"/>
      <c r="V184" s="921"/>
      <c r="W184" s="921"/>
      <c r="X184" s="922"/>
      <c r="Y184" s="839"/>
      <c r="Z184" s="831"/>
      <c r="AA184" s="831"/>
      <c r="AB184" s="827"/>
      <c r="AC184" s="916"/>
      <c r="AD184" s="916"/>
      <c r="AE184" s="916"/>
      <c r="AF184" s="916"/>
    </row>
    <row r="185" customFormat="false" ht="18.75" hidden="false" customHeight="true" outlineLevel="0" collapsed="false">
      <c r="A185" s="811"/>
      <c r="B185" s="812"/>
      <c r="C185" s="813"/>
      <c r="D185" s="828"/>
      <c r="E185" s="814"/>
      <c r="F185" s="815"/>
      <c r="G185" s="814"/>
      <c r="H185" s="833"/>
      <c r="I185" s="892"/>
      <c r="J185" s="835"/>
      <c r="K185" s="835"/>
      <c r="L185" s="893"/>
      <c r="M185" s="835"/>
      <c r="N185" s="835"/>
      <c r="O185" s="903"/>
      <c r="P185" s="903"/>
      <c r="Q185" s="903"/>
      <c r="R185" s="903"/>
      <c r="S185" s="903"/>
      <c r="T185" s="903"/>
      <c r="U185" s="903"/>
      <c r="V185" s="903"/>
      <c r="W185" s="903"/>
      <c r="X185" s="904"/>
      <c r="Y185" s="839"/>
      <c r="Z185" s="831"/>
      <c r="AA185" s="831"/>
      <c r="AB185" s="827"/>
      <c r="AC185" s="916"/>
      <c r="AD185" s="916"/>
      <c r="AE185" s="916"/>
      <c r="AF185" s="916"/>
    </row>
    <row r="186" customFormat="false" ht="18.75" hidden="false" customHeight="true" outlineLevel="0" collapsed="false">
      <c r="A186" s="811"/>
      <c r="B186" s="812"/>
      <c r="C186" s="813"/>
      <c r="D186" s="828"/>
      <c r="E186" s="814"/>
      <c r="F186" s="815"/>
      <c r="G186" s="816"/>
      <c r="H186" s="851" t="s">
        <v>162</v>
      </c>
      <c r="I186" s="849" t="s">
        <v>27</v>
      </c>
      <c r="J186" s="843" t="s">
        <v>506</v>
      </c>
      <c r="K186" s="843"/>
      <c r="L186" s="844" t="s">
        <v>27</v>
      </c>
      <c r="M186" s="843" t="s">
        <v>542</v>
      </c>
      <c r="N186" s="843"/>
      <c r="O186" s="844" t="s">
        <v>27</v>
      </c>
      <c r="P186" s="843" t="s">
        <v>543</v>
      </c>
      <c r="Q186" s="843"/>
      <c r="R186" s="844" t="s">
        <v>27</v>
      </c>
      <c r="S186" s="843" t="s">
        <v>616</v>
      </c>
      <c r="T186" s="843"/>
      <c r="U186" s="846"/>
      <c r="V186" s="846"/>
      <c r="W186" s="846"/>
      <c r="X186" s="847"/>
      <c r="Y186" s="839"/>
      <c r="Z186" s="831"/>
      <c r="AA186" s="831"/>
      <c r="AB186" s="827"/>
      <c r="AC186" s="916"/>
      <c r="AD186" s="916"/>
      <c r="AE186" s="916"/>
      <c r="AF186" s="916"/>
    </row>
    <row r="187" customFormat="false" ht="18.75" hidden="false" customHeight="true" outlineLevel="0" collapsed="false">
      <c r="A187" s="811"/>
      <c r="B187" s="812"/>
      <c r="C187" s="813"/>
      <c r="D187" s="828"/>
      <c r="E187" s="814"/>
      <c r="F187" s="815"/>
      <c r="G187" s="816"/>
      <c r="H187" s="852" t="s">
        <v>165</v>
      </c>
      <c r="I187" s="853" t="s">
        <v>27</v>
      </c>
      <c r="J187" s="854" t="s">
        <v>506</v>
      </c>
      <c r="K187" s="854"/>
      <c r="L187" s="855" t="s">
        <v>27</v>
      </c>
      <c r="M187" s="854" t="s">
        <v>538</v>
      </c>
      <c r="N187" s="854"/>
      <c r="O187" s="855" t="s">
        <v>27</v>
      </c>
      <c r="P187" s="854" t="s">
        <v>539</v>
      </c>
      <c r="Q187" s="854"/>
      <c r="R187" s="855"/>
      <c r="S187" s="854"/>
      <c r="T187" s="854"/>
      <c r="U187" s="836"/>
      <c r="V187" s="836"/>
      <c r="W187" s="836"/>
      <c r="X187" s="837"/>
      <c r="Y187" s="839"/>
      <c r="Z187" s="831"/>
      <c r="AA187" s="831"/>
      <c r="AB187" s="827"/>
      <c r="AC187" s="916"/>
      <c r="AD187" s="916"/>
      <c r="AE187" s="916"/>
      <c r="AF187" s="916"/>
    </row>
    <row r="188" customFormat="false" ht="18.75" hidden="false" customHeight="true" outlineLevel="0" collapsed="false">
      <c r="A188" s="856"/>
      <c r="B188" s="857"/>
      <c r="C188" s="858"/>
      <c r="D188" s="805"/>
      <c r="E188" s="810"/>
      <c r="F188" s="859"/>
      <c r="G188" s="860"/>
      <c r="H188" s="861" t="s">
        <v>166</v>
      </c>
      <c r="I188" s="862" t="s">
        <v>27</v>
      </c>
      <c r="J188" s="863" t="s">
        <v>506</v>
      </c>
      <c r="K188" s="863"/>
      <c r="L188" s="864" t="s">
        <v>27</v>
      </c>
      <c r="M188" s="863" t="s">
        <v>516</v>
      </c>
      <c r="N188" s="863"/>
      <c r="O188" s="863"/>
      <c r="P188" s="863"/>
      <c r="Q188" s="865"/>
      <c r="R188" s="863"/>
      <c r="S188" s="863"/>
      <c r="T188" s="863"/>
      <c r="U188" s="863"/>
      <c r="V188" s="863"/>
      <c r="W188" s="863"/>
      <c r="X188" s="866"/>
      <c r="Y188" s="867"/>
      <c r="Z188" s="868"/>
      <c r="AA188" s="868"/>
      <c r="AB188" s="869"/>
      <c r="AC188" s="916"/>
      <c r="AD188" s="916"/>
      <c r="AE188" s="916"/>
      <c r="AF188" s="916"/>
    </row>
    <row r="189" customFormat="false" ht="18.75" hidden="false" customHeight="true" outlineLevel="0" collapsed="false">
      <c r="A189" s="870"/>
      <c r="B189" s="871"/>
      <c r="C189" s="872"/>
      <c r="D189" s="796"/>
      <c r="E189" s="801"/>
      <c r="F189" s="873"/>
      <c r="G189" s="801"/>
      <c r="H189" s="900" t="s">
        <v>47</v>
      </c>
      <c r="I189" s="890" t="s">
        <v>27</v>
      </c>
      <c r="J189" s="799" t="s">
        <v>503</v>
      </c>
      <c r="K189" s="919"/>
      <c r="L189" s="901"/>
      <c r="M189" s="798" t="s">
        <v>27</v>
      </c>
      <c r="N189" s="799" t="s">
        <v>674</v>
      </c>
      <c r="O189" s="902"/>
      <c r="P189" s="902"/>
      <c r="Q189" s="798" t="s">
        <v>27</v>
      </c>
      <c r="R189" s="799" t="s">
        <v>675</v>
      </c>
      <c r="S189" s="902"/>
      <c r="T189" s="902"/>
      <c r="U189" s="798" t="s">
        <v>27</v>
      </c>
      <c r="V189" s="799" t="s">
        <v>676</v>
      </c>
      <c r="W189" s="902"/>
      <c r="X189" s="795"/>
      <c r="Y189" s="798" t="s">
        <v>27</v>
      </c>
      <c r="Z189" s="799" t="s">
        <v>505</v>
      </c>
      <c r="AA189" s="799"/>
      <c r="AB189" s="880"/>
      <c r="AC189" s="802"/>
      <c r="AD189" s="802"/>
      <c r="AE189" s="802"/>
      <c r="AF189" s="802"/>
    </row>
    <row r="190" customFormat="false" ht="18.75" hidden="false" customHeight="true" outlineLevel="0" collapsed="false">
      <c r="A190" s="811"/>
      <c r="B190" s="812"/>
      <c r="C190" s="813"/>
      <c r="D190" s="828"/>
      <c r="E190" s="814"/>
      <c r="F190" s="815"/>
      <c r="G190" s="814"/>
      <c r="H190" s="900"/>
      <c r="I190" s="818" t="s">
        <v>27</v>
      </c>
      <c r="J190" s="819" t="s">
        <v>677</v>
      </c>
      <c r="K190" s="820"/>
      <c r="L190" s="821"/>
      <c r="M190" s="822" t="s">
        <v>27</v>
      </c>
      <c r="N190" s="819" t="s">
        <v>504</v>
      </c>
      <c r="O190" s="903"/>
      <c r="P190" s="903"/>
      <c r="Q190" s="903"/>
      <c r="R190" s="903"/>
      <c r="S190" s="903"/>
      <c r="T190" s="903"/>
      <c r="U190" s="903"/>
      <c r="V190" s="903"/>
      <c r="W190" s="903"/>
      <c r="X190" s="904"/>
      <c r="Y190" s="825" t="s">
        <v>27</v>
      </c>
      <c r="Z190" s="826" t="s">
        <v>509</v>
      </c>
      <c r="AA190" s="831"/>
      <c r="AB190" s="827"/>
      <c r="AC190" s="802"/>
      <c r="AD190" s="802"/>
      <c r="AE190" s="802"/>
      <c r="AF190" s="802"/>
    </row>
    <row r="191" customFormat="false" ht="18.75" hidden="false" customHeight="true" outlineLevel="0" collapsed="false">
      <c r="A191" s="811"/>
      <c r="B191" s="812"/>
      <c r="C191" s="813"/>
      <c r="D191" s="828"/>
      <c r="E191" s="814"/>
      <c r="F191" s="815"/>
      <c r="G191" s="814"/>
      <c r="H191" s="848" t="s">
        <v>50</v>
      </c>
      <c r="I191" s="849" t="s">
        <v>27</v>
      </c>
      <c r="J191" s="843" t="s">
        <v>506</v>
      </c>
      <c r="K191" s="843"/>
      <c r="L191" s="882"/>
      <c r="M191" s="844" t="s">
        <v>27</v>
      </c>
      <c r="N191" s="843" t="s">
        <v>632</v>
      </c>
      <c r="O191" s="843"/>
      <c r="P191" s="882"/>
      <c r="Q191" s="844" t="s">
        <v>27</v>
      </c>
      <c r="R191" s="835" t="s">
        <v>633</v>
      </c>
      <c r="S191" s="835"/>
      <c r="T191" s="835"/>
      <c r="U191" s="844" t="s">
        <v>27</v>
      </c>
      <c r="V191" s="835" t="s">
        <v>634</v>
      </c>
      <c r="W191" s="845"/>
      <c r="X191" s="881"/>
      <c r="Y191" s="839"/>
      <c r="Z191" s="831"/>
      <c r="AA191" s="831"/>
      <c r="AB191" s="827"/>
      <c r="AC191" s="802"/>
      <c r="AD191" s="802"/>
      <c r="AE191" s="802"/>
      <c r="AF191" s="802"/>
    </row>
    <row r="192" customFormat="false" ht="18.75" hidden="false" customHeight="true" outlineLevel="0" collapsed="false">
      <c r="A192" s="811"/>
      <c r="B192" s="812"/>
      <c r="C192" s="813"/>
      <c r="D192" s="828"/>
      <c r="E192" s="814"/>
      <c r="F192" s="815"/>
      <c r="G192" s="814"/>
      <c r="H192" s="848" t="s">
        <v>57</v>
      </c>
      <c r="I192" s="849" t="s">
        <v>27</v>
      </c>
      <c r="J192" s="843" t="s">
        <v>511</v>
      </c>
      <c r="K192" s="846"/>
      <c r="L192" s="882"/>
      <c r="M192" s="844" t="s">
        <v>27</v>
      </c>
      <c r="N192" s="843" t="s">
        <v>512</v>
      </c>
      <c r="O192" s="845"/>
      <c r="P192" s="845"/>
      <c r="Q192" s="845"/>
      <c r="R192" s="845"/>
      <c r="S192" s="845"/>
      <c r="T192" s="845"/>
      <c r="U192" s="845"/>
      <c r="V192" s="845"/>
      <c r="W192" s="845"/>
      <c r="X192" s="881"/>
      <c r="Y192" s="839"/>
      <c r="Z192" s="831"/>
      <c r="AA192" s="831"/>
      <c r="AB192" s="827"/>
      <c r="AC192" s="802"/>
      <c r="AD192" s="802"/>
      <c r="AE192" s="802"/>
      <c r="AF192" s="802"/>
    </row>
    <row r="193" customFormat="false" ht="19.5" hidden="false" customHeight="true" outlineLevel="0" collapsed="false">
      <c r="A193" s="811"/>
      <c r="B193" s="812"/>
      <c r="C193" s="813"/>
      <c r="D193" s="828"/>
      <c r="E193" s="814"/>
      <c r="F193" s="815"/>
      <c r="G193" s="816"/>
      <c r="H193" s="911" t="s">
        <v>64</v>
      </c>
      <c r="I193" s="849" t="s">
        <v>27</v>
      </c>
      <c r="J193" s="843" t="s">
        <v>513</v>
      </c>
      <c r="K193" s="846"/>
      <c r="L193" s="882"/>
      <c r="M193" s="844" t="s">
        <v>27</v>
      </c>
      <c r="N193" s="843" t="s">
        <v>514</v>
      </c>
      <c r="O193" s="844"/>
      <c r="P193" s="843"/>
      <c r="Q193" s="845"/>
      <c r="R193" s="845"/>
      <c r="S193" s="845"/>
      <c r="T193" s="845"/>
      <c r="U193" s="845"/>
      <c r="V193" s="845"/>
      <c r="W193" s="845"/>
      <c r="X193" s="881"/>
      <c r="Y193" s="831"/>
      <c r="Z193" s="831"/>
      <c r="AA193" s="831"/>
      <c r="AB193" s="827"/>
      <c r="AC193" s="802"/>
      <c r="AD193" s="802"/>
      <c r="AE193" s="802"/>
      <c r="AF193" s="802"/>
    </row>
    <row r="194" customFormat="false" ht="19.5" hidden="false" customHeight="true" outlineLevel="0" collapsed="false">
      <c r="A194" s="811"/>
      <c r="B194" s="812"/>
      <c r="C194" s="813"/>
      <c r="D194" s="828"/>
      <c r="E194" s="814"/>
      <c r="F194" s="815"/>
      <c r="G194" s="816"/>
      <c r="H194" s="911" t="s">
        <v>67</v>
      </c>
      <c r="I194" s="849" t="s">
        <v>27</v>
      </c>
      <c r="J194" s="843" t="s">
        <v>513</v>
      </c>
      <c r="K194" s="846"/>
      <c r="L194" s="882"/>
      <c r="M194" s="844" t="s">
        <v>27</v>
      </c>
      <c r="N194" s="843" t="s">
        <v>514</v>
      </c>
      <c r="O194" s="844"/>
      <c r="P194" s="843"/>
      <c r="Q194" s="845"/>
      <c r="R194" s="845"/>
      <c r="S194" s="845"/>
      <c r="T194" s="845"/>
      <c r="U194" s="845"/>
      <c r="V194" s="845"/>
      <c r="W194" s="845"/>
      <c r="X194" s="881"/>
      <c r="Y194" s="831"/>
      <c r="Z194" s="831"/>
      <c r="AA194" s="831"/>
      <c r="AB194" s="827"/>
      <c r="AC194" s="802"/>
      <c r="AD194" s="802"/>
      <c r="AE194" s="802"/>
      <c r="AF194" s="802"/>
    </row>
    <row r="195" customFormat="false" ht="18.75" hidden="false" customHeight="true" outlineLevel="0" collapsed="false">
      <c r="A195" s="811"/>
      <c r="B195" s="812"/>
      <c r="C195" s="813"/>
      <c r="D195" s="828"/>
      <c r="E195" s="814"/>
      <c r="F195" s="815"/>
      <c r="G195" s="814"/>
      <c r="H195" s="848" t="s">
        <v>78</v>
      </c>
      <c r="I195" s="849" t="s">
        <v>27</v>
      </c>
      <c r="J195" s="843" t="s">
        <v>503</v>
      </c>
      <c r="K195" s="846"/>
      <c r="L195" s="882"/>
      <c r="M195" s="844" t="s">
        <v>27</v>
      </c>
      <c r="N195" s="843" t="s">
        <v>678</v>
      </c>
      <c r="O195" s="835"/>
      <c r="P195" s="835"/>
      <c r="Q195" s="835"/>
      <c r="R195" s="835"/>
      <c r="S195" s="835"/>
      <c r="T195" s="835"/>
      <c r="U195" s="835"/>
      <c r="V195" s="835"/>
      <c r="W195" s="835"/>
      <c r="X195" s="905"/>
      <c r="Y195" s="839"/>
      <c r="Z195" s="831"/>
      <c r="AA195" s="831"/>
      <c r="AB195" s="827"/>
      <c r="AC195" s="802"/>
      <c r="AD195" s="802"/>
      <c r="AE195" s="802"/>
      <c r="AF195" s="802"/>
    </row>
    <row r="196" customFormat="false" ht="18.75" hidden="false" customHeight="true" outlineLevel="0" collapsed="false">
      <c r="A196" s="811"/>
      <c r="B196" s="812"/>
      <c r="C196" s="813"/>
      <c r="D196" s="828"/>
      <c r="E196" s="814"/>
      <c r="F196" s="815"/>
      <c r="G196" s="814"/>
      <c r="H196" s="848" t="s">
        <v>679</v>
      </c>
      <c r="I196" s="849" t="s">
        <v>27</v>
      </c>
      <c r="J196" s="843" t="s">
        <v>680</v>
      </c>
      <c r="K196" s="846"/>
      <c r="L196" s="882"/>
      <c r="M196" s="844" t="s">
        <v>27</v>
      </c>
      <c r="N196" s="843" t="s">
        <v>681</v>
      </c>
      <c r="O196" s="845"/>
      <c r="P196" s="845"/>
      <c r="Q196" s="845"/>
      <c r="R196" s="835"/>
      <c r="S196" s="845"/>
      <c r="T196" s="845"/>
      <c r="U196" s="845"/>
      <c r="V196" s="845"/>
      <c r="W196" s="845"/>
      <c r="X196" s="881"/>
      <c r="Y196" s="839"/>
      <c r="Z196" s="831"/>
      <c r="AA196" s="831"/>
      <c r="AB196" s="827"/>
      <c r="AC196" s="802"/>
      <c r="AD196" s="802"/>
      <c r="AE196" s="802"/>
      <c r="AF196" s="802"/>
    </row>
    <row r="197" customFormat="false" ht="18.75" hidden="false" customHeight="true" outlineLevel="0" collapsed="false">
      <c r="A197" s="811"/>
      <c r="B197" s="812"/>
      <c r="C197" s="813"/>
      <c r="D197" s="828"/>
      <c r="E197" s="814"/>
      <c r="F197" s="815"/>
      <c r="G197" s="814"/>
      <c r="H197" s="848" t="s">
        <v>222</v>
      </c>
      <c r="I197" s="849" t="s">
        <v>27</v>
      </c>
      <c r="J197" s="843" t="s">
        <v>506</v>
      </c>
      <c r="K197" s="846"/>
      <c r="L197" s="844" t="s">
        <v>27</v>
      </c>
      <c r="M197" s="843" t="s">
        <v>516</v>
      </c>
      <c r="N197" s="845"/>
      <c r="O197" s="845"/>
      <c r="P197" s="845"/>
      <c r="Q197" s="845"/>
      <c r="R197" s="845"/>
      <c r="S197" s="845"/>
      <c r="T197" s="845"/>
      <c r="U197" s="845"/>
      <c r="V197" s="845"/>
      <c r="W197" s="845"/>
      <c r="X197" s="881"/>
      <c r="Y197" s="839"/>
      <c r="Z197" s="831"/>
      <c r="AA197" s="831"/>
      <c r="AB197" s="827"/>
      <c r="AC197" s="802"/>
      <c r="AD197" s="802"/>
      <c r="AE197" s="802"/>
      <c r="AF197" s="802"/>
    </row>
    <row r="198" customFormat="false" ht="18.75" hidden="false" customHeight="true" outlineLevel="0" collapsed="false">
      <c r="A198" s="811"/>
      <c r="B198" s="812"/>
      <c r="C198" s="813"/>
      <c r="D198" s="828"/>
      <c r="E198" s="814"/>
      <c r="F198" s="815"/>
      <c r="G198" s="814"/>
      <c r="H198" s="848" t="s">
        <v>153</v>
      </c>
      <c r="I198" s="849" t="s">
        <v>27</v>
      </c>
      <c r="J198" s="843" t="s">
        <v>511</v>
      </c>
      <c r="K198" s="846"/>
      <c r="L198" s="882"/>
      <c r="M198" s="844" t="s">
        <v>27</v>
      </c>
      <c r="N198" s="843" t="s">
        <v>512</v>
      </c>
      <c r="O198" s="845"/>
      <c r="P198" s="845"/>
      <c r="Q198" s="845"/>
      <c r="R198" s="845"/>
      <c r="S198" s="845"/>
      <c r="T198" s="845"/>
      <c r="U198" s="845"/>
      <c r="V198" s="845"/>
      <c r="W198" s="845"/>
      <c r="X198" s="881"/>
      <c r="Y198" s="839"/>
      <c r="Z198" s="831"/>
      <c r="AA198" s="831"/>
      <c r="AB198" s="827"/>
      <c r="AC198" s="802"/>
      <c r="AD198" s="802"/>
      <c r="AE198" s="802"/>
      <c r="AF198" s="802"/>
    </row>
    <row r="199" customFormat="false" ht="19.5" hidden="false" customHeight="true" outlineLevel="0" collapsed="false">
      <c r="A199" s="811"/>
      <c r="B199" s="812"/>
      <c r="C199" s="813"/>
      <c r="D199" s="828"/>
      <c r="E199" s="814"/>
      <c r="F199" s="815"/>
      <c r="G199" s="814"/>
      <c r="H199" s="911" t="s">
        <v>159</v>
      </c>
      <c r="I199" s="849" t="s">
        <v>27</v>
      </c>
      <c r="J199" s="843" t="s">
        <v>506</v>
      </c>
      <c r="K199" s="843"/>
      <c r="L199" s="844" t="s">
        <v>27</v>
      </c>
      <c r="M199" s="843" t="s">
        <v>516</v>
      </c>
      <c r="N199" s="843"/>
      <c r="O199" s="845"/>
      <c r="P199" s="843"/>
      <c r="Q199" s="845"/>
      <c r="R199" s="845"/>
      <c r="S199" s="845"/>
      <c r="T199" s="845"/>
      <c r="U199" s="845"/>
      <c r="V199" s="845"/>
      <c r="W199" s="845"/>
      <c r="X199" s="881"/>
      <c r="Y199" s="831"/>
      <c r="Z199" s="831"/>
      <c r="AA199" s="831"/>
      <c r="AB199" s="827"/>
      <c r="AC199" s="802"/>
      <c r="AD199" s="802"/>
      <c r="AE199" s="802"/>
      <c r="AF199" s="802"/>
    </row>
    <row r="200" customFormat="false" ht="18.75" hidden="false" customHeight="true" outlineLevel="0" collapsed="false">
      <c r="A200" s="811"/>
      <c r="B200" s="812"/>
      <c r="C200" s="813"/>
      <c r="D200" s="828"/>
      <c r="E200" s="814"/>
      <c r="F200" s="815"/>
      <c r="G200" s="814"/>
      <c r="H200" s="848" t="s">
        <v>85</v>
      </c>
      <c r="I200" s="849" t="s">
        <v>27</v>
      </c>
      <c r="J200" s="843" t="s">
        <v>506</v>
      </c>
      <c r="K200" s="846"/>
      <c r="L200" s="844" t="s">
        <v>27</v>
      </c>
      <c r="M200" s="843" t="s">
        <v>516</v>
      </c>
      <c r="N200" s="845"/>
      <c r="O200" s="845"/>
      <c r="P200" s="845"/>
      <c r="Q200" s="845"/>
      <c r="R200" s="845"/>
      <c r="S200" s="845"/>
      <c r="T200" s="845"/>
      <c r="U200" s="845"/>
      <c r="V200" s="845"/>
      <c r="W200" s="845"/>
      <c r="X200" s="881"/>
      <c r="Y200" s="839"/>
      <c r="Z200" s="831"/>
      <c r="AA200" s="831"/>
      <c r="AB200" s="827"/>
      <c r="AC200" s="802"/>
      <c r="AD200" s="802"/>
      <c r="AE200" s="802"/>
      <c r="AF200" s="802"/>
    </row>
    <row r="201" customFormat="false" ht="18.75" hidden="false" customHeight="true" outlineLevel="0" collapsed="false">
      <c r="A201" s="840" t="s">
        <v>27</v>
      </c>
      <c r="B201" s="812" t="n">
        <v>26</v>
      </c>
      <c r="C201" s="813" t="s">
        <v>655</v>
      </c>
      <c r="D201" s="840" t="s">
        <v>27</v>
      </c>
      <c r="E201" s="814" t="s">
        <v>707</v>
      </c>
      <c r="F201" s="840" t="s">
        <v>27</v>
      </c>
      <c r="G201" s="814" t="s">
        <v>708</v>
      </c>
      <c r="H201" s="848" t="s">
        <v>105</v>
      </c>
      <c r="I201" s="849" t="s">
        <v>27</v>
      </c>
      <c r="J201" s="843" t="s">
        <v>506</v>
      </c>
      <c r="K201" s="843"/>
      <c r="L201" s="844" t="s">
        <v>27</v>
      </c>
      <c r="M201" s="843" t="s">
        <v>538</v>
      </c>
      <c r="N201" s="843"/>
      <c r="O201" s="844" t="s">
        <v>27</v>
      </c>
      <c r="P201" s="843" t="s">
        <v>539</v>
      </c>
      <c r="Q201" s="845"/>
      <c r="R201" s="845"/>
      <c r="S201" s="845"/>
      <c r="T201" s="845"/>
      <c r="U201" s="845"/>
      <c r="V201" s="845"/>
      <c r="W201" s="845"/>
      <c r="X201" s="881"/>
      <c r="Y201" s="839"/>
      <c r="Z201" s="831"/>
      <c r="AA201" s="831"/>
      <c r="AB201" s="827"/>
      <c r="AC201" s="802"/>
      <c r="AD201" s="802"/>
      <c r="AE201" s="802"/>
      <c r="AF201" s="802"/>
    </row>
    <row r="202" customFormat="false" ht="18.75" hidden="false" customHeight="true" outlineLevel="0" collapsed="false">
      <c r="A202" s="811"/>
      <c r="B202" s="812"/>
      <c r="C202" s="813"/>
      <c r="D202" s="840" t="s">
        <v>27</v>
      </c>
      <c r="E202" s="814" t="s">
        <v>709</v>
      </c>
      <c r="F202" s="840" t="s">
        <v>27</v>
      </c>
      <c r="G202" s="814" t="s">
        <v>710</v>
      </c>
      <c r="H202" s="848" t="s">
        <v>687</v>
      </c>
      <c r="I202" s="853" t="s">
        <v>27</v>
      </c>
      <c r="J202" s="854" t="s">
        <v>660</v>
      </c>
      <c r="K202" s="854"/>
      <c r="L202" s="914"/>
      <c r="M202" s="914"/>
      <c r="N202" s="914"/>
      <c r="O202" s="914"/>
      <c r="P202" s="855" t="s">
        <v>27</v>
      </c>
      <c r="Q202" s="854" t="s">
        <v>661</v>
      </c>
      <c r="R202" s="914"/>
      <c r="S202" s="914"/>
      <c r="T202" s="914"/>
      <c r="U202" s="914"/>
      <c r="V202" s="914"/>
      <c r="W202" s="914"/>
      <c r="X202" s="915"/>
      <c r="Y202" s="839"/>
      <c r="Z202" s="831"/>
      <c r="AA202" s="831"/>
      <c r="AB202" s="827"/>
      <c r="AC202" s="802"/>
      <c r="AD202" s="802"/>
      <c r="AE202" s="802"/>
      <c r="AF202" s="802"/>
    </row>
    <row r="203" customFormat="false" ht="18.75" hidden="false" customHeight="true" outlineLevel="0" collapsed="false">
      <c r="A203" s="811"/>
      <c r="B203" s="812"/>
      <c r="C203" s="813"/>
      <c r="D203" s="828"/>
      <c r="E203" s="814"/>
      <c r="F203" s="815"/>
      <c r="G203" s="814"/>
      <c r="H203" s="848"/>
      <c r="I203" s="818" t="s">
        <v>27</v>
      </c>
      <c r="J203" s="819" t="s">
        <v>689</v>
      </c>
      <c r="K203" s="823"/>
      <c r="L203" s="823"/>
      <c r="M203" s="823"/>
      <c r="N203" s="823"/>
      <c r="O203" s="823"/>
      <c r="P203" s="823"/>
      <c r="Q203" s="903"/>
      <c r="R203" s="823"/>
      <c r="S203" s="823"/>
      <c r="T203" s="823"/>
      <c r="U203" s="823"/>
      <c r="V203" s="823"/>
      <c r="W203" s="823"/>
      <c r="X203" s="824"/>
      <c r="Y203" s="839"/>
      <c r="Z203" s="831"/>
      <c r="AA203" s="831"/>
      <c r="AB203" s="827"/>
      <c r="AC203" s="802"/>
      <c r="AD203" s="802"/>
      <c r="AE203" s="802"/>
      <c r="AF203" s="802"/>
    </row>
    <row r="204" customFormat="false" ht="18.75" hidden="false" customHeight="true" outlineLevel="0" collapsed="false">
      <c r="A204" s="811"/>
      <c r="B204" s="812"/>
      <c r="C204" s="813"/>
      <c r="D204" s="828"/>
      <c r="E204" s="814"/>
      <c r="F204" s="815"/>
      <c r="G204" s="814"/>
      <c r="H204" s="913" t="s">
        <v>140</v>
      </c>
      <c r="I204" s="849" t="s">
        <v>27</v>
      </c>
      <c r="J204" s="843" t="s">
        <v>506</v>
      </c>
      <c r="K204" s="843"/>
      <c r="L204" s="844" t="s">
        <v>27</v>
      </c>
      <c r="M204" s="843" t="s">
        <v>538</v>
      </c>
      <c r="N204" s="843"/>
      <c r="O204" s="844" t="s">
        <v>27</v>
      </c>
      <c r="P204" s="843" t="s">
        <v>539</v>
      </c>
      <c r="Q204" s="845"/>
      <c r="R204" s="845"/>
      <c r="S204" s="845"/>
      <c r="T204" s="845"/>
      <c r="U204" s="914"/>
      <c r="V204" s="914"/>
      <c r="W204" s="914"/>
      <c r="X204" s="915"/>
      <c r="Y204" s="839"/>
      <c r="Z204" s="831"/>
      <c r="AA204" s="831"/>
      <c r="AB204" s="827"/>
      <c r="AC204" s="802"/>
      <c r="AD204" s="802"/>
      <c r="AE204" s="802"/>
      <c r="AF204" s="802"/>
    </row>
    <row r="205" customFormat="false" ht="18.75" hidden="false" customHeight="true" outlineLevel="0" collapsed="false">
      <c r="A205" s="811"/>
      <c r="B205" s="812"/>
      <c r="C205" s="813"/>
      <c r="D205" s="828"/>
      <c r="E205" s="814"/>
      <c r="F205" s="815"/>
      <c r="G205" s="814"/>
      <c r="H205" s="848" t="s">
        <v>668</v>
      </c>
      <c r="I205" s="853" t="s">
        <v>27</v>
      </c>
      <c r="J205" s="854" t="s">
        <v>692</v>
      </c>
      <c r="K205" s="836"/>
      <c r="L205" s="920"/>
      <c r="M205" s="855" t="s">
        <v>27</v>
      </c>
      <c r="N205" s="854" t="s">
        <v>693</v>
      </c>
      <c r="O205" s="914"/>
      <c r="P205" s="914"/>
      <c r="Q205" s="855" t="s">
        <v>27</v>
      </c>
      <c r="R205" s="854" t="s">
        <v>694</v>
      </c>
      <c r="S205" s="914"/>
      <c r="T205" s="914"/>
      <c r="U205" s="914"/>
      <c r="V205" s="914"/>
      <c r="W205" s="914"/>
      <c r="X205" s="915"/>
      <c r="Y205" s="839"/>
      <c r="Z205" s="831"/>
      <c r="AA205" s="831"/>
      <c r="AB205" s="827"/>
      <c r="AC205" s="802"/>
      <c r="AD205" s="802"/>
      <c r="AE205" s="802"/>
      <c r="AF205" s="802"/>
    </row>
    <row r="206" customFormat="false" ht="18.75" hidden="false" customHeight="true" outlineLevel="0" collapsed="false">
      <c r="A206" s="811"/>
      <c r="B206" s="812"/>
      <c r="C206" s="813"/>
      <c r="D206" s="828"/>
      <c r="E206" s="814"/>
      <c r="F206" s="815"/>
      <c r="G206" s="814"/>
      <c r="H206" s="848"/>
      <c r="I206" s="818" t="s">
        <v>27</v>
      </c>
      <c r="J206" s="819" t="s">
        <v>695</v>
      </c>
      <c r="K206" s="823"/>
      <c r="L206" s="823"/>
      <c r="M206" s="823"/>
      <c r="N206" s="823"/>
      <c r="O206" s="823"/>
      <c r="P206" s="823"/>
      <c r="Q206" s="822" t="s">
        <v>27</v>
      </c>
      <c r="R206" s="819" t="s">
        <v>696</v>
      </c>
      <c r="S206" s="903"/>
      <c r="T206" s="823"/>
      <c r="U206" s="823"/>
      <c r="V206" s="823"/>
      <c r="W206" s="823"/>
      <c r="X206" s="824"/>
      <c r="Y206" s="839"/>
      <c r="Z206" s="831"/>
      <c r="AA206" s="831"/>
      <c r="AB206" s="827"/>
      <c r="AC206" s="802"/>
      <c r="AD206" s="802"/>
      <c r="AE206" s="802"/>
      <c r="AF206" s="802"/>
    </row>
    <row r="207" customFormat="false" ht="18.75" hidden="false" customHeight="true" outlineLevel="0" collapsed="false">
      <c r="A207" s="811"/>
      <c r="B207" s="812"/>
      <c r="C207" s="813"/>
      <c r="D207" s="828"/>
      <c r="E207" s="814"/>
      <c r="F207" s="815"/>
      <c r="G207" s="814"/>
      <c r="H207" s="848" t="s">
        <v>148</v>
      </c>
      <c r="I207" s="849" t="s">
        <v>27</v>
      </c>
      <c r="J207" s="843" t="s">
        <v>506</v>
      </c>
      <c r="K207" s="843"/>
      <c r="L207" s="844" t="s">
        <v>27</v>
      </c>
      <c r="M207" s="843" t="s">
        <v>542</v>
      </c>
      <c r="N207" s="843"/>
      <c r="O207" s="844" t="s">
        <v>27</v>
      </c>
      <c r="P207" s="843" t="s">
        <v>543</v>
      </c>
      <c r="Q207" s="835"/>
      <c r="R207" s="844" t="s">
        <v>27</v>
      </c>
      <c r="S207" s="843" t="s">
        <v>544</v>
      </c>
      <c r="T207" s="835"/>
      <c r="U207" s="835"/>
      <c r="V207" s="835"/>
      <c r="W207" s="835"/>
      <c r="X207" s="905"/>
      <c r="Y207" s="839"/>
      <c r="Z207" s="831"/>
      <c r="AA207" s="831"/>
      <c r="AB207" s="827"/>
      <c r="AC207" s="802"/>
      <c r="AD207" s="802"/>
      <c r="AE207" s="802"/>
      <c r="AF207" s="802"/>
    </row>
    <row r="208" customFormat="false" ht="18.75" hidden="false" customHeight="true" outlineLevel="0" collapsed="false">
      <c r="A208" s="811"/>
      <c r="B208" s="812"/>
      <c r="C208" s="813"/>
      <c r="D208" s="828"/>
      <c r="E208" s="814"/>
      <c r="F208" s="815"/>
      <c r="G208" s="814"/>
      <c r="H208" s="833" t="s">
        <v>653</v>
      </c>
      <c r="I208" s="892" t="s">
        <v>27</v>
      </c>
      <c r="J208" s="835" t="s">
        <v>506</v>
      </c>
      <c r="K208" s="835"/>
      <c r="L208" s="893" t="s">
        <v>27</v>
      </c>
      <c r="M208" s="835" t="s">
        <v>516</v>
      </c>
      <c r="N208" s="835"/>
      <c r="O208" s="921"/>
      <c r="P208" s="921"/>
      <c r="Q208" s="921"/>
      <c r="R208" s="921"/>
      <c r="S208" s="921"/>
      <c r="T208" s="921"/>
      <c r="U208" s="921"/>
      <c r="V208" s="921"/>
      <c r="W208" s="921"/>
      <c r="X208" s="922"/>
      <c r="Y208" s="839"/>
      <c r="Z208" s="831"/>
      <c r="AA208" s="831"/>
      <c r="AB208" s="827"/>
      <c r="AC208" s="802"/>
      <c r="AD208" s="802"/>
      <c r="AE208" s="802"/>
      <c r="AF208" s="802"/>
    </row>
    <row r="209" customFormat="false" ht="18.75" hidden="false" customHeight="true" outlineLevel="0" collapsed="false">
      <c r="A209" s="840"/>
      <c r="B209" s="812"/>
      <c r="C209" s="813"/>
      <c r="D209" s="828"/>
      <c r="E209" s="814"/>
      <c r="F209" s="815"/>
      <c r="G209" s="814"/>
      <c r="H209" s="833"/>
      <c r="I209" s="892"/>
      <c r="J209" s="835"/>
      <c r="K209" s="835"/>
      <c r="L209" s="893"/>
      <c r="M209" s="835"/>
      <c r="N209" s="835"/>
      <c r="O209" s="903"/>
      <c r="P209" s="903"/>
      <c r="Q209" s="903"/>
      <c r="R209" s="903"/>
      <c r="S209" s="903"/>
      <c r="T209" s="903"/>
      <c r="U209" s="903"/>
      <c r="V209" s="903"/>
      <c r="W209" s="903"/>
      <c r="X209" s="904"/>
      <c r="Y209" s="839"/>
      <c r="Z209" s="831"/>
      <c r="AA209" s="831"/>
      <c r="AB209" s="827"/>
      <c r="AC209" s="802"/>
      <c r="AD209" s="802"/>
      <c r="AE209" s="802"/>
      <c r="AF209" s="802"/>
    </row>
    <row r="210" customFormat="false" ht="18.75" hidden="false" customHeight="true" outlineLevel="0" collapsed="false">
      <c r="A210" s="811"/>
      <c r="B210" s="812"/>
      <c r="C210" s="813"/>
      <c r="D210" s="828"/>
      <c r="E210" s="814"/>
      <c r="F210" s="815"/>
      <c r="G210" s="816"/>
      <c r="H210" s="851" t="s">
        <v>162</v>
      </c>
      <c r="I210" s="849" t="s">
        <v>27</v>
      </c>
      <c r="J210" s="843" t="s">
        <v>506</v>
      </c>
      <c r="K210" s="843"/>
      <c r="L210" s="844" t="s">
        <v>27</v>
      </c>
      <c r="M210" s="843" t="s">
        <v>542</v>
      </c>
      <c r="N210" s="843"/>
      <c r="O210" s="844" t="s">
        <v>27</v>
      </c>
      <c r="P210" s="843" t="s">
        <v>543</v>
      </c>
      <c r="Q210" s="843"/>
      <c r="R210" s="844" t="s">
        <v>27</v>
      </c>
      <c r="S210" s="843" t="s">
        <v>616</v>
      </c>
      <c r="T210" s="843"/>
      <c r="U210" s="846"/>
      <c r="V210" s="846"/>
      <c r="W210" s="846"/>
      <c r="X210" s="847"/>
      <c r="Y210" s="839"/>
      <c r="Z210" s="831"/>
      <c r="AA210" s="831"/>
      <c r="AB210" s="827"/>
      <c r="AC210" s="802"/>
      <c r="AD210" s="802"/>
      <c r="AE210" s="802"/>
      <c r="AF210" s="802"/>
    </row>
    <row r="211" customFormat="false" ht="18.75" hidden="false" customHeight="true" outlineLevel="0" collapsed="false">
      <c r="A211" s="811"/>
      <c r="B211" s="812"/>
      <c r="C211" s="813"/>
      <c r="D211" s="828"/>
      <c r="E211" s="814"/>
      <c r="F211" s="815"/>
      <c r="G211" s="816"/>
      <c r="H211" s="852" t="s">
        <v>165</v>
      </c>
      <c r="I211" s="853" t="s">
        <v>27</v>
      </c>
      <c r="J211" s="854" t="s">
        <v>506</v>
      </c>
      <c r="K211" s="854"/>
      <c r="L211" s="855" t="s">
        <v>27</v>
      </c>
      <c r="M211" s="854" t="s">
        <v>538</v>
      </c>
      <c r="N211" s="854"/>
      <c r="O211" s="855" t="s">
        <v>27</v>
      </c>
      <c r="P211" s="854" t="s">
        <v>539</v>
      </c>
      <c r="Q211" s="854"/>
      <c r="R211" s="855"/>
      <c r="S211" s="854"/>
      <c r="T211" s="854"/>
      <c r="U211" s="836"/>
      <c r="V211" s="836"/>
      <c r="W211" s="836"/>
      <c r="X211" s="837"/>
      <c r="Y211" s="839"/>
      <c r="Z211" s="831"/>
      <c r="AA211" s="831"/>
      <c r="AB211" s="827"/>
      <c r="AC211" s="802"/>
      <c r="AD211" s="802"/>
      <c r="AE211" s="802"/>
      <c r="AF211" s="802"/>
    </row>
    <row r="212" customFormat="false" ht="18.75" hidden="false" customHeight="true" outlineLevel="0" collapsed="false">
      <c r="A212" s="856"/>
      <c r="B212" s="857"/>
      <c r="C212" s="858"/>
      <c r="D212" s="805"/>
      <c r="E212" s="810"/>
      <c r="F212" s="859"/>
      <c r="G212" s="860"/>
      <c r="H212" s="861" t="s">
        <v>166</v>
      </c>
      <c r="I212" s="862" t="s">
        <v>27</v>
      </c>
      <c r="J212" s="863" t="s">
        <v>506</v>
      </c>
      <c r="K212" s="863"/>
      <c r="L212" s="864" t="s">
        <v>27</v>
      </c>
      <c r="M212" s="863" t="s">
        <v>516</v>
      </c>
      <c r="N212" s="863"/>
      <c r="O212" s="863"/>
      <c r="P212" s="863"/>
      <c r="Q212" s="865"/>
      <c r="R212" s="863"/>
      <c r="S212" s="863"/>
      <c r="T212" s="863"/>
      <c r="U212" s="863"/>
      <c r="V212" s="863"/>
      <c r="W212" s="863"/>
      <c r="X212" s="866"/>
      <c r="Y212" s="867"/>
      <c r="Z212" s="868"/>
      <c r="AA212" s="868"/>
      <c r="AB212" s="869"/>
      <c r="AC212" s="802"/>
      <c r="AD212" s="802"/>
      <c r="AE212" s="802"/>
      <c r="AF212" s="802"/>
    </row>
    <row r="213" customFormat="false" ht="19.5" hidden="false" customHeight="true" outlineLevel="0" collapsed="false">
      <c r="A213" s="870"/>
      <c r="B213" s="871"/>
      <c r="C213" s="872"/>
      <c r="D213" s="796"/>
      <c r="E213" s="801"/>
      <c r="F213" s="873"/>
      <c r="G213" s="874"/>
      <c r="H213" s="923" t="s">
        <v>64</v>
      </c>
      <c r="I213" s="906" t="s">
        <v>27</v>
      </c>
      <c r="J213" s="876" t="s">
        <v>513</v>
      </c>
      <c r="K213" s="877"/>
      <c r="L213" s="907"/>
      <c r="M213" s="908" t="s">
        <v>27</v>
      </c>
      <c r="N213" s="876" t="s">
        <v>514</v>
      </c>
      <c r="O213" s="908"/>
      <c r="P213" s="876"/>
      <c r="Q213" s="878"/>
      <c r="R213" s="878"/>
      <c r="S213" s="878"/>
      <c r="T213" s="878"/>
      <c r="U213" s="878"/>
      <c r="V213" s="878"/>
      <c r="W213" s="878"/>
      <c r="X213" s="879"/>
      <c r="Y213" s="798" t="s">
        <v>27</v>
      </c>
      <c r="Z213" s="799" t="s">
        <v>505</v>
      </c>
      <c r="AA213" s="799"/>
      <c r="AB213" s="880"/>
      <c r="AC213" s="802"/>
      <c r="AD213" s="802"/>
      <c r="AE213" s="802"/>
      <c r="AF213" s="802"/>
    </row>
    <row r="214" customFormat="false" ht="19.5" hidden="false" customHeight="true" outlineLevel="0" collapsed="false">
      <c r="A214" s="811"/>
      <c r="B214" s="812"/>
      <c r="C214" s="813"/>
      <c r="D214" s="828"/>
      <c r="E214" s="814"/>
      <c r="F214" s="815"/>
      <c r="G214" s="816"/>
      <c r="H214" s="911" t="s">
        <v>67</v>
      </c>
      <c r="I214" s="849" t="s">
        <v>27</v>
      </c>
      <c r="J214" s="843" t="s">
        <v>513</v>
      </c>
      <c r="K214" s="846"/>
      <c r="L214" s="882"/>
      <c r="M214" s="844" t="s">
        <v>27</v>
      </c>
      <c r="N214" s="843" t="s">
        <v>514</v>
      </c>
      <c r="O214" s="844"/>
      <c r="P214" s="843"/>
      <c r="Q214" s="845"/>
      <c r="R214" s="845"/>
      <c r="S214" s="845"/>
      <c r="T214" s="845"/>
      <c r="U214" s="845"/>
      <c r="V214" s="845"/>
      <c r="W214" s="845"/>
      <c r="X214" s="881"/>
      <c r="Y214" s="825" t="s">
        <v>27</v>
      </c>
      <c r="Z214" s="826" t="s">
        <v>509</v>
      </c>
      <c r="AA214" s="831"/>
      <c r="AB214" s="827"/>
      <c r="AC214" s="802"/>
      <c r="AD214" s="802"/>
      <c r="AE214" s="802"/>
      <c r="AF214" s="802"/>
    </row>
    <row r="215" customFormat="false" ht="18.75" hidden="false" customHeight="true" outlineLevel="0" collapsed="false">
      <c r="A215" s="811"/>
      <c r="B215" s="812"/>
      <c r="C215" s="813"/>
      <c r="D215" s="828"/>
      <c r="E215" s="816"/>
      <c r="F215" s="828"/>
      <c r="G215" s="814"/>
      <c r="H215" s="924" t="s">
        <v>711</v>
      </c>
      <c r="I215" s="818" t="s">
        <v>27</v>
      </c>
      <c r="J215" s="819" t="s">
        <v>503</v>
      </c>
      <c r="K215" s="820"/>
      <c r="L215" s="821"/>
      <c r="M215" s="822" t="s">
        <v>27</v>
      </c>
      <c r="N215" s="819" t="s">
        <v>678</v>
      </c>
      <c r="O215" s="903"/>
      <c r="P215" s="820"/>
      <c r="Q215" s="820"/>
      <c r="R215" s="820"/>
      <c r="S215" s="820"/>
      <c r="T215" s="820"/>
      <c r="U215" s="820"/>
      <c r="V215" s="820"/>
      <c r="W215" s="820"/>
      <c r="X215" s="925"/>
      <c r="Y215" s="838"/>
      <c r="Z215" s="838"/>
      <c r="AA215" s="838"/>
      <c r="AB215" s="838"/>
      <c r="AC215" s="802"/>
      <c r="AD215" s="802"/>
      <c r="AE215" s="802"/>
      <c r="AF215" s="802"/>
    </row>
    <row r="216" customFormat="false" ht="18.75" hidden="false" customHeight="true" outlineLevel="0" collapsed="false">
      <c r="A216" s="811"/>
      <c r="B216" s="812"/>
      <c r="C216" s="813"/>
      <c r="D216" s="828"/>
      <c r="E216" s="816"/>
      <c r="F216" s="828"/>
      <c r="G216" s="814"/>
      <c r="H216" s="848" t="s">
        <v>712</v>
      </c>
      <c r="I216" s="849" t="s">
        <v>27</v>
      </c>
      <c r="J216" s="843" t="s">
        <v>503</v>
      </c>
      <c r="K216" s="846"/>
      <c r="L216" s="882"/>
      <c r="M216" s="844" t="s">
        <v>27</v>
      </c>
      <c r="N216" s="843" t="s">
        <v>678</v>
      </c>
      <c r="O216" s="835"/>
      <c r="P216" s="846"/>
      <c r="Q216" s="846"/>
      <c r="R216" s="846"/>
      <c r="S216" s="846"/>
      <c r="T216" s="846"/>
      <c r="U216" s="846"/>
      <c r="V216" s="846"/>
      <c r="W216" s="846"/>
      <c r="X216" s="847"/>
      <c r="Y216" s="839"/>
      <c r="Z216" s="831"/>
      <c r="AA216" s="831"/>
      <c r="AB216" s="827"/>
      <c r="AC216" s="802"/>
      <c r="AD216" s="802"/>
      <c r="AE216" s="802"/>
      <c r="AF216" s="802"/>
    </row>
    <row r="217" customFormat="false" ht="18.75" hidden="false" customHeight="true" outlineLevel="0" collapsed="false">
      <c r="A217" s="811"/>
      <c r="B217" s="812"/>
      <c r="C217" s="813"/>
      <c r="D217" s="828"/>
      <c r="E217" s="816"/>
      <c r="F217" s="828"/>
      <c r="G217" s="814"/>
      <c r="H217" s="848" t="s">
        <v>222</v>
      </c>
      <c r="I217" s="849" t="s">
        <v>27</v>
      </c>
      <c r="J217" s="843" t="s">
        <v>506</v>
      </c>
      <c r="K217" s="846"/>
      <c r="L217" s="844" t="s">
        <v>27</v>
      </c>
      <c r="M217" s="843" t="s">
        <v>516</v>
      </c>
      <c r="N217" s="845"/>
      <c r="O217" s="845"/>
      <c r="P217" s="845"/>
      <c r="Q217" s="846"/>
      <c r="R217" s="846"/>
      <c r="S217" s="846"/>
      <c r="T217" s="846"/>
      <c r="U217" s="846"/>
      <c r="V217" s="846"/>
      <c r="W217" s="846"/>
      <c r="X217" s="847"/>
      <c r="Y217" s="839"/>
      <c r="Z217" s="831"/>
      <c r="AA217" s="831"/>
      <c r="AB217" s="827"/>
      <c r="AC217" s="802"/>
      <c r="AD217" s="802"/>
      <c r="AE217" s="802"/>
      <c r="AF217" s="802"/>
    </row>
    <row r="218" customFormat="false" ht="18.75" hidden="false" customHeight="true" outlineLevel="0" collapsed="false">
      <c r="A218" s="811"/>
      <c r="B218" s="812"/>
      <c r="C218" s="813"/>
      <c r="D218" s="828"/>
      <c r="E218" s="816"/>
      <c r="F218" s="828"/>
      <c r="G218" s="814"/>
      <c r="H218" s="848" t="s">
        <v>153</v>
      </c>
      <c r="I218" s="849" t="s">
        <v>27</v>
      </c>
      <c r="J218" s="843" t="s">
        <v>511</v>
      </c>
      <c r="K218" s="846"/>
      <c r="L218" s="882"/>
      <c r="M218" s="844" t="s">
        <v>27</v>
      </c>
      <c r="N218" s="843" t="s">
        <v>512</v>
      </c>
      <c r="O218" s="845"/>
      <c r="P218" s="845"/>
      <c r="Q218" s="846"/>
      <c r="R218" s="846"/>
      <c r="S218" s="846"/>
      <c r="T218" s="846"/>
      <c r="U218" s="846"/>
      <c r="V218" s="846"/>
      <c r="W218" s="846"/>
      <c r="X218" s="847"/>
      <c r="Y218" s="839"/>
      <c r="Z218" s="831"/>
      <c r="AA218" s="831"/>
      <c r="AB218" s="827"/>
      <c r="AC218" s="802"/>
      <c r="AD218" s="802"/>
      <c r="AE218" s="802"/>
      <c r="AF218" s="802"/>
    </row>
    <row r="219" customFormat="false" ht="19.5" hidden="false" customHeight="true" outlineLevel="0" collapsed="false">
      <c r="A219" s="811"/>
      <c r="B219" s="812"/>
      <c r="C219" s="813"/>
      <c r="D219" s="828"/>
      <c r="E219" s="814"/>
      <c r="F219" s="815"/>
      <c r="G219" s="814"/>
      <c r="H219" s="911" t="s">
        <v>159</v>
      </c>
      <c r="I219" s="849" t="s">
        <v>27</v>
      </c>
      <c r="J219" s="843" t="s">
        <v>506</v>
      </c>
      <c r="K219" s="843"/>
      <c r="L219" s="844" t="s">
        <v>27</v>
      </c>
      <c r="M219" s="843" t="s">
        <v>516</v>
      </c>
      <c r="N219" s="843"/>
      <c r="O219" s="845"/>
      <c r="P219" s="843"/>
      <c r="Q219" s="845"/>
      <c r="R219" s="845"/>
      <c r="S219" s="845"/>
      <c r="T219" s="845"/>
      <c r="U219" s="845"/>
      <c r="V219" s="845"/>
      <c r="W219" s="845"/>
      <c r="X219" s="881"/>
      <c r="Y219" s="831"/>
      <c r="Z219" s="831"/>
      <c r="AA219" s="831"/>
      <c r="AB219" s="827"/>
      <c r="AC219" s="802"/>
      <c r="AD219" s="802"/>
      <c r="AE219" s="802"/>
      <c r="AF219" s="802"/>
    </row>
    <row r="220" customFormat="false" ht="18.75" hidden="false" customHeight="true" outlineLevel="0" collapsed="false">
      <c r="A220" s="811"/>
      <c r="B220" s="812"/>
      <c r="C220" s="813"/>
      <c r="D220" s="828"/>
      <c r="E220" s="816"/>
      <c r="F220" s="840" t="s">
        <v>27</v>
      </c>
      <c r="G220" s="814" t="s">
        <v>713</v>
      </c>
      <c r="H220" s="848" t="s">
        <v>85</v>
      </c>
      <c r="I220" s="849" t="s">
        <v>27</v>
      </c>
      <c r="J220" s="843" t="s">
        <v>506</v>
      </c>
      <c r="K220" s="846"/>
      <c r="L220" s="844" t="s">
        <v>27</v>
      </c>
      <c r="M220" s="843" t="s">
        <v>516</v>
      </c>
      <c r="N220" s="845"/>
      <c r="O220" s="845"/>
      <c r="P220" s="845"/>
      <c r="Q220" s="846"/>
      <c r="R220" s="846"/>
      <c r="S220" s="846"/>
      <c r="T220" s="846"/>
      <c r="U220" s="846"/>
      <c r="V220" s="846"/>
      <c r="W220" s="846"/>
      <c r="X220" s="847"/>
      <c r="Y220" s="839"/>
      <c r="Z220" s="831"/>
      <c r="AA220" s="831"/>
      <c r="AB220" s="827"/>
      <c r="AC220" s="802"/>
      <c r="AD220" s="802"/>
      <c r="AE220" s="802"/>
      <c r="AF220" s="802"/>
    </row>
    <row r="221" customFormat="false" ht="18.75" hidden="false" customHeight="true" outlineLevel="0" collapsed="false">
      <c r="A221" s="811"/>
      <c r="B221" s="812"/>
      <c r="C221" s="813"/>
      <c r="D221" s="828"/>
      <c r="E221" s="814"/>
      <c r="F221" s="828"/>
      <c r="G221" s="814" t="s">
        <v>683</v>
      </c>
      <c r="H221" s="848" t="s">
        <v>105</v>
      </c>
      <c r="I221" s="849" t="s">
        <v>27</v>
      </c>
      <c r="J221" s="843" t="s">
        <v>506</v>
      </c>
      <c r="K221" s="843"/>
      <c r="L221" s="844" t="s">
        <v>27</v>
      </c>
      <c r="M221" s="843" t="s">
        <v>538</v>
      </c>
      <c r="N221" s="843"/>
      <c r="O221" s="844" t="s">
        <v>27</v>
      </c>
      <c r="P221" s="843" t="s">
        <v>539</v>
      </c>
      <c r="Q221" s="845"/>
      <c r="R221" s="846"/>
      <c r="S221" s="846"/>
      <c r="T221" s="846"/>
      <c r="U221" s="846"/>
      <c r="V221" s="846"/>
      <c r="W221" s="846"/>
      <c r="X221" s="847"/>
      <c r="Y221" s="839"/>
      <c r="Z221" s="831"/>
      <c r="AA221" s="831"/>
      <c r="AB221" s="827"/>
      <c r="AC221" s="802"/>
      <c r="AD221" s="802"/>
      <c r="AE221" s="802"/>
      <c r="AF221" s="802"/>
    </row>
    <row r="222" customFormat="false" ht="18.75" hidden="false" customHeight="true" outlineLevel="0" collapsed="false">
      <c r="A222" s="811"/>
      <c r="B222" s="812"/>
      <c r="C222" s="813"/>
      <c r="D222" s="828"/>
      <c r="E222" s="816"/>
      <c r="F222" s="840" t="s">
        <v>27</v>
      </c>
      <c r="G222" s="814" t="s">
        <v>714</v>
      </c>
      <c r="H222" s="848" t="s">
        <v>687</v>
      </c>
      <c r="I222" s="853" t="s">
        <v>27</v>
      </c>
      <c r="J222" s="854" t="s">
        <v>660</v>
      </c>
      <c r="K222" s="854"/>
      <c r="L222" s="914"/>
      <c r="M222" s="914"/>
      <c r="N222" s="914"/>
      <c r="O222" s="914"/>
      <c r="P222" s="855" t="s">
        <v>27</v>
      </c>
      <c r="Q222" s="854" t="s">
        <v>661</v>
      </c>
      <c r="R222" s="914"/>
      <c r="S222" s="914"/>
      <c r="T222" s="914"/>
      <c r="U222" s="914"/>
      <c r="V222" s="914"/>
      <c r="W222" s="914"/>
      <c r="X222" s="915"/>
      <c r="Y222" s="839"/>
      <c r="Z222" s="831"/>
      <c r="AA222" s="831"/>
      <c r="AB222" s="827"/>
      <c r="AC222" s="802"/>
      <c r="AD222" s="802"/>
      <c r="AE222" s="802"/>
      <c r="AF222" s="802"/>
    </row>
    <row r="223" customFormat="false" ht="18.75" hidden="false" customHeight="true" outlineLevel="0" collapsed="false">
      <c r="A223" s="840" t="s">
        <v>27</v>
      </c>
      <c r="B223" s="812" t="n">
        <v>26</v>
      </c>
      <c r="C223" s="813" t="s">
        <v>655</v>
      </c>
      <c r="D223" s="840" t="s">
        <v>27</v>
      </c>
      <c r="E223" s="816" t="s">
        <v>715</v>
      </c>
      <c r="F223" s="828"/>
      <c r="G223" s="814" t="s">
        <v>686</v>
      </c>
      <c r="H223" s="848"/>
      <c r="I223" s="818" t="s">
        <v>27</v>
      </c>
      <c r="J223" s="819" t="s">
        <v>689</v>
      </c>
      <c r="K223" s="823"/>
      <c r="L223" s="823"/>
      <c r="M223" s="823"/>
      <c r="N223" s="823"/>
      <c r="O223" s="823"/>
      <c r="P223" s="823"/>
      <c r="Q223" s="903"/>
      <c r="R223" s="823"/>
      <c r="S223" s="823"/>
      <c r="T223" s="823"/>
      <c r="U223" s="823"/>
      <c r="V223" s="823"/>
      <c r="W223" s="823"/>
      <c r="X223" s="824"/>
      <c r="Y223" s="839"/>
      <c r="Z223" s="831"/>
      <c r="AA223" s="831"/>
      <c r="AB223" s="827"/>
      <c r="AC223" s="802"/>
      <c r="AD223" s="802"/>
      <c r="AE223" s="802"/>
      <c r="AF223" s="802"/>
    </row>
    <row r="224" customFormat="false" ht="18.75" hidden="false" customHeight="true" outlineLevel="0" collapsed="false">
      <c r="A224" s="811"/>
      <c r="B224" s="812"/>
      <c r="C224" s="813"/>
      <c r="D224" s="828"/>
      <c r="E224" s="816"/>
      <c r="F224" s="840" t="s">
        <v>27</v>
      </c>
      <c r="G224" s="814" t="s">
        <v>716</v>
      </c>
      <c r="H224" s="913" t="s">
        <v>140</v>
      </c>
      <c r="I224" s="849" t="s">
        <v>27</v>
      </c>
      <c r="J224" s="843" t="s">
        <v>506</v>
      </c>
      <c r="K224" s="843"/>
      <c r="L224" s="844" t="s">
        <v>27</v>
      </c>
      <c r="M224" s="843" t="s">
        <v>538</v>
      </c>
      <c r="N224" s="843"/>
      <c r="O224" s="844" t="s">
        <v>27</v>
      </c>
      <c r="P224" s="843" t="s">
        <v>539</v>
      </c>
      <c r="Q224" s="845"/>
      <c r="R224" s="845"/>
      <c r="S224" s="845"/>
      <c r="T224" s="845"/>
      <c r="U224" s="914"/>
      <c r="V224" s="914"/>
      <c r="W224" s="914"/>
      <c r="X224" s="915"/>
      <c r="Y224" s="839"/>
      <c r="Z224" s="831"/>
      <c r="AA224" s="831"/>
      <c r="AB224" s="827"/>
      <c r="AC224" s="802"/>
      <c r="AD224" s="802"/>
      <c r="AE224" s="802"/>
      <c r="AF224" s="802"/>
    </row>
    <row r="225" customFormat="false" ht="18.75" hidden="false" customHeight="true" outlineLevel="0" collapsed="false">
      <c r="A225" s="811"/>
      <c r="B225" s="812"/>
      <c r="C225" s="813"/>
      <c r="D225" s="828"/>
      <c r="E225" s="816"/>
      <c r="F225" s="828"/>
      <c r="G225" s="814" t="s">
        <v>690</v>
      </c>
      <c r="H225" s="848" t="s">
        <v>668</v>
      </c>
      <c r="I225" s="853" t="s">
        <v>27</v>
      </c>
      <c r="J225" s="854" t="s">
        <v>692</v>
      </c>
      <c r="K225" s="836"/>
      <c r="L225" s="920"/>
      <c r="M225" s="855" t="s">
        <v>27</v>
      </c>
      <c r="N225" s="854" t="s">
        <v>693</v>
      </c>
      <c r="O225" s="914"/>
      <c r="P225" s="914"/>
      <c r="Q225" s="855" t="s">
        <v>27</v>
      </c>
      <c r="R225" s="854" t="s">
        <v>694</v>
      </c>
      <c r="S225" s="914"/>
      <c r="T225" s="914"/>
      <c r="U225" s="914"/>
      <c r="V225" s="914"/>
      <c r="W225" s="914"/>
      <c r="X225" s="915"/>
      <c r="Y225" s="839"/>
      <c r="Z225" s="831"/>
      <c r="AA225" s="831"/>
      <c r="AB225" s="827"/>
      <c r="AC225" s="802"/>
      <c r="AD225" s="802"/>
      <c r="AE225" s="802"/>
      <c r="AF225" s="802"/>
    </row>
    <row r="226" customFormat="false" ht="18.75" hidden="false" customHeight="true" outlineLevel="0" collapsed="false">
      <c r="A226" s="811"/>
      <c r="B226" s="812"/>
      <c r="C226" s="813"/>
      <c r="D226" s="828"/>
      <c r="E226" s="816"/>
      <c r="F226" s="840" t="s">
        <v>27</v>
      </c>
      <c r="G226" s="814" t="s">
        <v>717</v>
      </c>
      <c r="H226" s="848"/>
      <c r="I226" s="818" t="s">
        <v>27</v>
      </c>
      <c r="J226" s="819" t="s">
        <v>695</v>
      </c>
      <c r="K226" s="823"/>
      <c r="L226" s="823"/>
      <c r="M226" s="823"/>
      <c r="N226" s="823"/>
      <c r="O226" s="823"/>
      <c r="P226" s="823"/>
      <c r="Q226" s="822" t="s">
        <v>27</v>
      </c>
      <c r="R226" s="819" t="s">
        <v>696</v>
      </c>
      <c r="S226" s="903"/>
      <c r="T226" s="823"/>
      <c r="U226" s="823"/>
      <c r="V226" s="823"/>
      <c r="W226" s="823"/>
      <c r="X226" s="824"/>
      <c r="Y226" s="839"/>
      <c r="Z226" s="831"/>
      <c r="AA226" s="831"/>
      <c r="AB226" s="827"/>
      <c r="AC226" s="802"/>
      <c r="AD226" s="802"/>
      <c r="AE226" s="802"/>
      <c r="AF226" s="802"/>
    </row>
    <row r="227" customFormat="false" ht="18.75" hidden="false" customHeight="true" outlineLevel="0" collapsed="false">
      <c r="A227" s="811"/>
      <c r="B227" s="812"/>
      <c r="C227" s="813"/>
      <c r="D227" s="828"/>
      <c r="E227" s="816"/>
      <c r="F227" s="815"/>
      <c r="G227" s="816"/>
      <c r="H227" s="848" t="s">
        <v>148</v>
      </c>
      <c r="I227" s="849" t="s">
        <v>27</v>
      </c>
      <c r="J227" s="843" t="s">
        <v>506</v>
      </c>
      <c r="K227" s="843"/>
      <c r="L227" s="844" t="s">
        <v>27</v>
      </c>
      <c r="M227" s="843" t="s">
        <v>542</v>
      </c>
      <c r="N227" s="843"/>
      <c r="O227" s="844" t="s">
        <v>27</v>
      </c>
      <c r="P227" s="843" t="s">
        <v>543</v>
      </c>
      <c r="Q227" s="835"/>
      <c r="R227" s="844" t="s">
        <v>27</v>
      </c>
      <c r="S227" s="843" t="s">
        <v>544</v>
      </c>
      <c r="T227" s="835"/>
      <c r="U227" s="835"/>
      <c r="V227" s="835"/>
      <c r="W227" s="835"/>
      <c r="X227" s="905"/>
      <c r="Y227" s="839"/>
      <c r="Z227" s="831"/>
      <c r="AA227" s="831"/>
      <c r="AB227" s="827"/>
      <c r="AC227" s="802"/>
      <c r="AD227" s="802"/>
      <c r="AE227" s="802"/>
      <c r="AF227" s="802"/>
    </row>
    <row r="228" customFormat="false" ht="18.75" hidden="false" customHeight="true" outlineLevel="0" collapsed="false">
      <c r="A228" s="811"/>
      <c r="B228" s="812"/>
      <c r="C228" s="813"/>
      <c r="D228" s="828"/>
      <c r="E228" s="816"/>
      <c r="F228" s="815"/>
      <c r="G228" s="816"/>
      <c r="H228" s="833" t="s">
        <v>653</v>
      </c>
      <c r="I228" s="892" t="s">
        <v>27</v>
      </c>
      <c r="J228" s="835" t="s">
        <v>506</v>
      </c>
      <c r="K228" s="835"/>
      <c r="L228" s="893" t="s">
        <v>27</v>
      </c>
      <c r="M228" s="835" t="s">
        <v>516</v>
      </c>
      <c r="N228" s="835"/>
      <c r="O228" s="921"/>
      <c r="P228" s="921"/>
      <c r="Q228" s="921"/>
      <c r="R228" s="921"/>
      <c r="S228" s="921"/>
      <c r="T228" s="921"/>
      <c r="U228" s="921"/>
      <c r="V228" s="921"/>
      <c r="W228" s="921"/>
      <c r="X228" s="922"/>
      <c r="Y228" s="839"/>
      <c r="Z228" s="831"/>
      <c r="AA228" s="831"/>
      <c r="AB228" s="827"/>
      <c r="AC228" s="802"/>
      <c r="AD228" s="802"/>
      <c r="AE228" s="802"/>
      <c r="AF228" s="802"/>
    </row>
    <row r="229" customFormat="false" ht="18.75" hidden="false" customHeight="true" outlineLevel="0" collapsed="false">
      <c r="A229" s="811"/>
      <c r="B229" s="812"/>
      <c r="C229" s="813"/>
      <c r="D229" s="828"/>
      <c r="E229" s="816"/>
      <c r="F229" s="838"/>
      <c r="G229" s="838"/>
      <c r="H229" s="833"/>
      <c r="I229" s="892"/>
      <c r="J229" s="835"/>
      <c r="K229" s="835"/>
      <c r="L229" s="893"/>
      <c r="M229" s="835"/>
      <c r="N229" s="835"/>
      <c r="O229" s="903"/>
      <c r="P229" s="903"/>
      <c r="Q229" s="903"/>
      <c r="R229" s="903"/>
      <c r="S229" s="903"/>
      <c r="T229" s="903"/>
      <c r="U229" s="903"/>
      <c r="V229" s="903"/>
      <c r="W229" s="903"/>
      <c r="X229" s="904"/>
      <c r="Y229" s="839"/>
      <c r="Z229" s="831"/>
      <c r="AA229" s="831"/>
      <c r="AB229" s="827"/>
      <c r="AC229" s="802"/>
      <c r="AD229" s="802"/>
      <c r="AE229" s="802"/>
      <c r="AF229" s="802"/>
    </row>
    <row r="230" customFormat="false" ht="18.75" hidden="false" customHeight="true" outlineLevel="0" collapsed="false">
      <c r="A230" s="811"/>
      <c r="B230" s="812"/>
      <c r="C230" s="813"/>
      <c r="D230" s="828"/>
      <c r="E230" s="814"/>
      <c r="F230" s="815"/>
      <c r="G230" s="816"/>
      <c r="H230" s="851" t="s">
        <v>162</v>
      </c>
      <c r="I230" s="849" t="s">
        <v>27</v>
      </c>
      <c r="J230" s="843" t="s">
        <v>506</v>
      </c>
      <c r="K230" s="843"/>
      <c r="L230" s="844" t="s">
        <v>27</v>
      </c>
      <c r="M230" s="843" t="s">
        <v>542</v>
      </c>
      <c r="N230" s="843"/>
      <c r="O230" s="844" t="s">
        <v>27</v>
      </c>
      <c r="P230" s="843" t="s">
        <v>543</v>
      </c>
      <c r="Q230" s="843"/>
      <c r="R230" s="844" t="s">
        <v>27</v>
      </c>
      <c r="S230" s="843" t="s">
        <v>616</v>
      </c>
      <c r="T230" s="843"/>
      <c r="U230" s="846"/>
      <c r="V230" s="846"/>
      <c r="W230" s="846"/>
      <c r="X230" s="847"/>
      <c r="Y230" s="839"/>
      <c r="Z230" s="831"/>
      <c r="AA230" s="831"/>
      <c r="AB230" s="827"/>
      <c r="AC230" s="802"/>
      <c r="AD230" s="802"/>
      <c r="AE230" s="802"/>
      <c r="AF230" s="802"/>
    </row>
    <row r="231" customFormat="false" ht="18.75" hidden="false" customHeight="true" outlineLevel="0" collapsed="false">
      <c r="A231" s="811"/>
      <c r="B231" s="812"/>
      <c r="C231" s="813"/>
      <c r="D231" s="828"/>
      <c r="E231" s="814"/>
      <c r="F231" s="815"/>
      <c r="G231" s="816"/>
      <c r="H231" s="852" t="s">
        <v>165</v>
      </c>
      <c r="I231" s="853" t="s">
        <v>27</v>
      </c>
      <c r="J231" s="854" t="s">
        <v>506</v>
      </c>
      <c r="K231" s="854"/>
      <c r="L231" s="855" t="s">
        <v>27</v>
      </c>
      <c r="M231" s="854" t="s">
        <v>538</v>
      </c>
      <c r="N231" s="854"/>
      <c r="O231" s="855" t="s">
        <v>27</v>
      </c>
      <c r="P231" s="854" t="s">
        <v>539</v>
      </c>
      <c r="Q231" s="854"/>
      <c r="R231" s="855"/>
      <c r="S231" s="854"/>
      <c r="T231" s="854"/>
      <c r="U231" s="836"/>
      <c r="V231" s="836"/>
      <c r="W231" s="836"/>
      <c r="X231" s="837"/>
      <c r="Y231" s="839"/>
      <c r="Z231" s="831"/>
      <c r="AA231" s="831"/>
      <c r="AB231" s="827"/>
      <c r="AC231" s="802"/>
      <c r="AD231" s="802"/>
      <c r="AE231" s="802"/>
      <c r="AF231" s="802"/>
    </row>
    <row r="232" customFormat="false" ht="18.75" hidden="false" customHeight="true" outlineLevel="0" collapsed="false">
      <c r="A232" s="856"/>
      <c r="B232" s="857"/>
      <c r="C232" s="858"/>
      <c r="D232" s="805"/>
      <c r="E232" s="810"/>
      <c r="F232" s="859"/>
      <c r="G232" s="860"/>
      <c r="H232" s="861" t="s">
        <v>166</v>
      </c>
      <c r="I232" s="862" t="s">
        <v>27</v>
      </c>
      <c r="J232" s="863" t="s">
        <v>506</v>
      </c>
      <c r="K232" s="863"/>
      <c r="L232" s="864" t="s">
        <v>27</v>
      </c>
      <c r="M232" s="863" t="s">
        <v>516</v>
      </c>
      <c r="N232" s="863"/>
      <c r="O232" s="863"/>
      <c r="P232" s="863"/>
      <c r="Q232" s="865"/>
      <c r="R232" s="863"/>
      <c r="S232" s="863"/>
      <c r="T232" s="863"/>
      <c r="U232" s="863"/>
      <c r="V232" s="863"/>
      <c r="W232" s="863"/>
      <c r="X232" s="866"/>
      <c r="Y232" s="867"/>
      <c r="Z232" s="868"/>
      <c r="AA232" s="868"/>
      <c r="AB232" s="869"/>
      <c r="AC232" s="802"/>
      <c r="AD232" s="802"/>
      <c r="AE232" s="802"/>
      <c r="AF232" s="802"/>
    </row>
    <row r="233" customFormat="false" ht="19.5" hidden="false" customHeight="true" outlineLevel="0" collapsed="false">
      <c r="A233" s="811"/>
      <c r="B233" s="812"/>
      <c r="C233" s="813"/>
      <c r="D233" s="828"/>
      <c r="E233" s="814"/>
      <c r="F233" s="815"/>
      <c r="G233" s="816"/>
      <c r="H233" s="923" t="s">
        <v>64</v>
      </c>
      <c r="I233" s="906" t="s">
        <v>27</v>
      </c>
      <c r="J233" s="876" t="s">
        <v>513</v>
      </c>
      <c r="K233" s="877"/>
      <c r="L233" s="907"/>
      <c r="M233" s="908" t="s">
        <v>27</v>
      </c>
      <c r="N233" s="876" t="s">
        <v>514</v>
      </c>
      <c r="O233" s="908"/>
      <c r="P233" s="876"/>
      <c r="Q233" s="878"/>
      <c r="R233" s="878"/>
      <c r="S233" s="878"/>
      <c r="T233" s="878"/>
      <c r="U233" s="878"/>
      <c r="V233" s="878"/>
      <c r="W233" s="878"/>
      <c r="X233" s="879"/>
      <c r="Y233" s="890" t="s">
        <v>27</v>
      </c>
      <c r="Z233" s="799" t="s">
        <v>505</v>
      </c>
      <c r="AA233" s="799"/>
      <c r="AB233" s="880"/>
      <c r="AC233" s="802"/>
      <c r="AD233" s="802"/>
      <c r="AE233" s="802"/>
      <c r="AF233" s="802"/>
    </row>
    <row r="234" customFormat="false" ht="19.5" hidden="false" customHeight="true" outlineLevel="0" collapsed="false">
      <c r="A234" s="811"/>
      <c r="B234" s="812"/>
      <c r="C234" s="813"/>
      <c r="D234" s="828"/>
      <c r="E234" s="814"/>
      <c r="F234" s="815"/>
      <c r="G234" s="816"/>
      <c r="H234" s="911" t="s">
        <v>67</v>
      </c>
      <c r="I234" s="849" t="s">
        <v>27</v>
      </c>
      <c r="J234" s="843" t="s">
        <v>513</v>
      </c>
      <c r="K234" s="846"/>
      <c r="L234" s="882"/>
      <c r="M234" s="844" t="s">
        <v>27</v>
      </c>
      <c r="N234" s="843" t="s">
        <v>514</v>
      </c>
      <c r="O234" s="844"/>
      <c r="P234" s="843"/>
      <c r="Q234" s="845"/>
      <c r="R234" s="845"/>
      <c r="S234" s="845"/>
      <c r="T234" s="845"/>
      <c r="U234" s="845"/>
      <c r="V234" s="845"/>
      <c r="W234" s="845"/>
      <c r="X234" s="881"/>
      <c r="Y234" s="825"/>
      <c r="Z234" s="826"/>
      <c r="AA234" s="826"/>
      <c r="AB234" s="827"/>
      <c r="AC234" s="802"/>
      <c r="AD234" s="802"/>
      <c r="AE234" s="802"/>
      <c r="AF234" s="802"/>
    </row>
    <row r="235" customFormat="false" ht="18.75" hidden="false" customHeight="true" outlineLevel="0" collapsed="false">
      <c r="A235" s="811"/>
      <c r="B235" s="812"/>
      <c r="C235" s="813"/>
      <c r="D235" s="828"/>
      <c r="E235" s="814"/>
      <c r="F235" s="815"/>
      <c r="G235" s="814"/>
      <c r="H235" s="924" t="s">
        <v>57</v>
      </c>
      <c r="I235" s="818" t="s">
        <v>27</v>
      </c>
      <c r="J235" s="819" t="s">
        <v>511</v>
      </c>
      <c r="K235" s="820"/>
      <c r="L235" s="821"/>
      <c r="M235" s="822" t="s">
        <v>27</v>
      </c>
      <c r="N235" s="819" t="s">
        <v>512</v>
      </c>
      <c r="O235" s="823"/>
      <c r="P235" s="823"/>
      <c r="Q235" s="823"/>
      <c r="R235" s="823"/>
      <c r="S235" s="823"/>
      <c r="T235" s="823"/>
      <c r="U235" s="823"/>
      <c r="V235" s="823"/>
      <c r="W235" s="823"/>
      <c r="X235" s="824"/>
      <c r="Y235" s="825" t="s">
        <v>27</v>
      </c>
      <c r="Z235" s="826" t="s">
        <v>509</v>
      </c>
      <c r="AA235" s="831"/>
      <c r="AB235" s="827"/>
      <c r="AC235" s="802"/>
      <c r="AD235" s="802"/>
      <c r="AE235" s="802"/>
      <c r="AF235" s="802"/>
    </row>
    <row r="236" customFormat="false" ht="18.75" hidden="false" customHeight="true" outlineLevel="0" collapsed="false">
      <c r="A236" s="811"/>
      <c r="B236" s="812"/>
      <c r="C236" s="813"/>
      <c r="D236" s="828"/>
      <c r="E236" s="814"/>
      <c r="F236" s="815"/>
      <c r="G236" s="814"/>
      <c r="H236" s="848" t="s">
        <v>711</v>
      </c>
      <c r="I236" s="849" t="s">
        <v>27</v>
      </c>
      <c r="J236" s="843" t="s">
        <v>503</v>
      </c>
      <c r="K236" s="846"/>
      <c r="L236" s="882"/>
      <c r="M236" s="844" t="s">
        <v>27</v>
      </c>
      <c r="N236" s="843" t="s">
        <v>678</v>
      </c>
      <c r="O236" s="845"/>
      <c r="P236" s="845"/>
      <c r="Q236" s="845"/>
      <c r="R236" s="845"/>
      <c r="S236" s="845"/>
      <c r="T236" s="845"/>
      <c r="U236" s="845"/>
      <c r="V236" s="845"/>
      <c r="W236" s="845"/>
      <c r="X236" s="881"/>
      <c r="Y236" s="839"/>
      <c r="Z236" s="831"/>
      <c r="AA236" s="831"/>
      <c r="AB236" s="827"/>
      <c r="AC236" s="802"/>
      <c r="AD236" s="802"/>
      <c r="AE236" s="802"/>
      <c r="AF236" s="802"/>
    </row>
    <row r="237" customFormat="false" ht="18.75" hidden="false" customHeight="true" outlineLevel="0" collapsed="false">
      <c r="A237" s="811"/>
      <c r="B237" s="812"/>
      <c r="C237" s="813"/>
      <c r="D237" s="828"/>
      <c r="E237" s="814"/>
      <c r="F237" s="815"/>
      <c r="G237" s="814"/>
      <c r="H237" s="848" t="s">
        <v>712</v>
      </c>
      <c r="I237" s="849" t="s">
        <v>27</v>
      </c>
      <c r="J237" s="843" t="s">
        <v>503</v>
      </c>
      <c r="K237" s="846"/>
      <c r="L237" s="882"/>
      <c r="M237" s="844" t="s">
        <v>27</v>
      </c>
      <c r="N237" s="843" t="s">
        <v>678</v>
      </c>
      <c r="O237" s="845"/>
      <c r="P237" s="845"/>
      <c r="Q237" s="845"/>
      <c r="R237" s="845"/>
      <c r="S237" s="845"/>
      <c r="T237" s="845"/>
      <c r="U237" s="845"/>
      <c r="V237" s="845"/>
      <c r="W237" s="845"/>
      <c r="X237" s="881"/>
      <c r="Y237" s="839"/>
      <c r="Z237" s="831"/>
      <c r="AA237" s="831"/>
      <c r="AB237" s="827"/>
      <c r="AC237" s="802"/>
      <c r="AD237" s="802"/>
      <c r="AE237" s="802"/>
      <c r="AF237" s="802"/>
    </row>
    <row r="238" customFormat="false" ht="18.75" hidden="false" customHeight="true" outlineLevel="0" collapsed="false">
      <c r="A238" s="811"/>
      <c r="B238" s="812"/>
      <c r="C238" s="813"/>
      <c r="D238" s="828"/>
      <c r="E238" s="814"/>
      <c r="F238" s="815"/>
      <c r="G238" s="814"/>
      <c r="H238" s="848" t="s">
        <v>222</v>
      </c>
      <c r="I238" s="849" t="s">
        <v>27</v>
      </c>
      <c r="J238" s="843" t="s">
        <v>506</v>
      </c>
      <c r="K238" s="846"/>
      <c r="L238" s="844" t="s">
        <v>27</v>
      </c>
      <c r="M238" s="843" t="s">
        <v>516</v>
      </c>
      <c r="N238" s="845"/>
      <c r="O238" s="845"/>
      <c r="P238" s="845"/>
      <c r="Q238" s="846"/>
      <c r="R238" s="845"/>
      <c r="S238" s="845"/>
      <c r="T238" s="845"/>
      <c r="U238" s="845"/>
      <c r="V238" s="845"/>
      <c r="W238" s="845"/>
      <c r="X238" s="881"/>
      <c r="Y238" s="839"/>
      <c r="Z238" s="831"/>
      <c r="AA238" s="831"/>
      <c r="AB238" s="827"/>
      <c r="AC238" s="802"/>
      <c r="AD238" s="802"/>
      <c r="AE238" s="802"/>
      <c r="AF238" s="802"/>
    </row>
    <row r="239" customFormat="false" ht="18.75" hidden="false" customHeight="true" outlineLevel="0" collapsed="false">
      <c r="A239" s="811"/>
      <c r="B239" s="812"/>
      <c r="C239" s="813"/>
      <c r="D239" s="828"/>
      <c r="E239" s="814"/>
      <c r="F239" s="815"/>
      <c r="G239" s="814"/>
      <c r="H239" s="848" t="s">
        <v>153</v>
      </c>
      <c r="I239" s="849" t="s">
        <v>27</v>
      </c>
      <c r="J239" s="843" t="s">
        <v>511</v>
      </c>
      <c r="K239" s="846"/>
      <c r="L239" s="882"/>
      <c r="M239" s="844" t="s">
        <v>27</v>
      </c>
      <c r="N239" s="843" t="s">
        <v>512</v>
      </c>
      <c r="O239" s="845"/>
      <c r="P239" s="845"/>
      <c r="Q239" s="846"/>
      <c r="R239" s="845"/>
      <c r="S239" s="845"/>
      <c r="T239" s="845"/>
      <c r="U239" s="845"/>
      <c r="V239" s="845"/>
      <c r="W239" s="845"/>
      <c r="X239" s="881"/>
      <c r="Y239" s="839"/>
      <c r="Z239" s="831"/>
      <c r="AA239" s="831"/>
      <c r="AB239" s="827"/>
      <c r="AC239" s="802"/>
      <c r="AD239" s="802"/>
      <c r="AE239" s="802"/>
      <c r="AF239" s="802"/>
    </row>
    <row r="240" customFormat="false" ht="19.5" hidden="false" customHeight="true" outlineLevel="0" collapsed="false">
      <c r="A240" s="811"/>
      <c r="B240" s="812"/>
      <c r="C240" s="813"/>
      <c r="D240" s="828"/>
      <c r="E240" s="814"/>
      <c r="F240" s="815"/>
      <c r="G240" s="814"/>
      <c r="H240" s="911" t="s">
        <v>159</v>
      </c>
      <c r="I240" s="849" t="s">
        <v>27</v>
      </c>
      <c r="J240" s="843" t="s">
        <v>506</v>
      </c>
      <c r="K240" s="843"/>
      <c r="L240" s="844" t="s">
        <v>27</v>
      </c>
      <c r="M240" s="843" t="s">
        <v>516</v>
      </c>
      <c r="N240" s="843"/>
      <c r="O240" s="845"/>
      <c r="P240" s="843"/>
      <c r="Q240" s="845"/>
      <c r="R240" s="845"/>
      <c r="S240" s="845"/>
      <c r="T240" s="845"/>
      <c r="U240" s="845"/>
      <c r="V240" s="845"/>
      <c r="W240" s="845"/>
      <c r="X240" s="881"/>
      <c r="Y240" s="831"/>
      <c r="Z240" s="831"/>
      <c r="AA240" s="831"/>
      <c r="AB240" s="827"/>
      <c r="AC240" s="802"/>
      <c r="AD240" s="802"/>
      <c r="AE240" s="802"/>
      <c r="AF240" s="802"/>
    </row>
    <row r="241" customFormat="false" ht="18.75" hidden="false" customHeight="true" outlineLevel="0" collapsed="false">
      <c r="A241" s="811"/>
      <c r="B241" s="812"/>
      <c r="C241" s="813"/>
      <c r="D241" s="828"/>
      <c r="E241" s="814"/>
      <c r="F241" s="840" t="s">
        <v>27</v>
      </c>
      <c r="G241" s="814" t="s">
        <v>700</v>
      </c>
      <c r="H241" s="848" t="s">
        <v>85</v>
      </c>
      <c r="I241" s="849" t="s">
        <v>27</v>
      </c>
      <c r="J241" s="843" t="s">
        <v>506</v>
      </c>
      <c r="K241" s="846"/>
      <c r="L241" s="844" t="s">
        <v>27</v>
      </c>
      <c r="M241" s="843" t="s">
        <v>516</v>
      </c>
      <c r="N241" s="845"/>
      <c r="O241" s="845"/>
      <c r="P241" s="845"/>
      <c r="Q241" s="846"/>
      <c r="R241" s="845"/>
      <c r="S241" s="845"/>
      <c r="T241" s="845"/>
      <c r="U241" s="845"/>
      <c r="V241" s="845"/>
      <c r="W241" s="845"/>
      <c r="X241" s="881"/>
      <c r="Y241" s="839"/>
      <c r="Z241" s="831"/>
      <c r="AA241" s="831"/>
      <c r="AB241" s="827"/>
      <c r="AC241" s="802"/>
      <c r="AD241" s="802"/>
      <c r="AE241" s="802"/>
      <c r="AF241" s="802"/>
    </row>
    <row r="242" customFormat="false" ht="18.75" hidden="false" customHeight="true" outlineLevel="0" collapsed="false">
      <c r="A242" s="811"/>
      <c r="B242" s="812"/>
      <c r="C242" s="813"/>
      <c r="D242" s="828"/>
      <c r="E242" s="814"/>
      <c r="F242" s="815"/>
      <c r="G242" s="814" t="s">
        <v>701</v>
      </c>
      <c r="H242" s="848" t="s">
        <v>105</v>
      </c>
      <c r="I242" s="849" t="s">
        <v>27</v>
      </c>
      <c r="J242" s="843" t="s">
        <v>506</v>
      </c>
      <c r="K242" s="843"/>
      <c r="L242" s="844" t="s">
        <v>27</v>
      </c>
      <c r="M242" s="843" t="s">
        <v>538</v>
      </c>
      <c r="N242" s="843"/>
      <c r="O242" s="844" t="s">
        <v>27</v>
      </c>
      <c r="P242" s="843" t="s">
        <v>539</v>
      </c>
      <c r="Q242" s="845"/>
      <c r="R242" s="845"/>
      <c r="S242" s="845"/>
      <c r="T242" s="845"/>
      <c r="U242" s="845"/>
      <c r="V242" s="845"/>
      <c r="W242" s="845"/>
      <c r="X242" s="881"/>
      <c r="Y242" s="839"/>
      <c r="Z242" s="831"/>
      <c r="AA242" s="831"/>
      <c r="AB242" s="827"/>
      <c r="AC242" s="802"/>
      <c r="AD242" s="802"/>
      <c r="AE242" s="802"/>
      <c r="AF242" s="802"/>
    </row>
    <row r="243" customFormat="false" ht="18.75" hidden="false" customHeight="true" outlineLevel="0" collapsed="false">
      <c r="A243" s="840" t="s">
        <v>27</v>
      </c>
      <c r="B243" s="812" t="n">
        <v>26</v>
      </c>
      <c r="C243" s="813" t="s">
        <v>655</v>
      </c>
      <c r="D243" s="840" t="s">
        <v>27</v>
      </c>
      <c r="E243" s="814" t="s">
        <v>718</v>
      </c>
      <c r="F243" s="840" t="s">
        <v>27</v>
      </c>
      <c r="G243" s="814" t="s">
        <v>703</v>
      </c>
      <c r="H243" s="848" t="s">
        <v>687</v>
      </c>
      <c r="I243" s="853" t="s">
        <v>27</v>
      </c>
      <c r="J243" s="854" t="s">
        <v>660</v>
      </c>
      <c r="K243" s="854"/>
      <c r="L243" s="914"/>
      <c r="M243" s="914"/>
      <c r="N243" s="914"/>
      <c r="O243" s="914"/>
      <c r="P243" s="855" t="s">
        <v>27</v>
      </c>
      <c r="Q243" s="854" t="s">
        <v>661</v>
      </c>
      <c r="R243" s="914"/>
      <c r="S243" s="914"/>
      <c r="T243" s="914"/>
      <c r="U243" s="914"/>
      <c r="V243" s="914"/>
      <c r="W243" s="914"/>
      <c r="X243" s="915"/>
      <c r="Y243" s="839"/>
      <c r="Z243" s="831"/>
      <c r="AA243" s="831"/>
      <c r="AB243" s="827"/>
      <c r="AC243" s="802"/>
      <c r="AD243" s="802"/>
      <c r="AE243" s="802"/>
      <c r="AF243" s="802"/>
    </row>
    <row r="244" customFormat="false" ht="18.75" hidden="false" customHeight="true" outlineLevel="0" collapsed="false">
      <c r="A244" s="811"/>
      <c r="B244" s="812"/>
      <c r="C244" s="813"/>
      <c r="D244" s="828"/>
      <c r="E244" s="814"/>
      <c r="F244" s="815"/>
      <c r="G244" s="814" t="s">
        <v>704</v>
      </c>
      <c r="H244" s="848"/>
      <c r="I244" s="818" t="s">
        <v>27</v>
      </c>
      <c r="J244" s="819" t="s">
        <v>689</v>
      </c>
      <c r="K244" s="823"/>
      <c r="L244" s="823"/>
      <c r="M244" s="823"/>
      <c r="N244" s="823"/>
      <c r="O244" s="823"/>
      <c r="P244" s="823"/>
      <c r="Q244" s="903"/>
      <c r="R244" s="823"/>
      <c r="S244" s="823"/>
      <c r="T244" s="823"/>
      <c r="U244" s="823"/>
      <c r="V244" s="823"/>
      <c r="W244" s="823"/>
      <c r="X244" s="824"/>
      <c r="Y244" s="839"/>
      <c r="Z244" s="831"/>
      <c r="AA244" s="831"/>
      <c r="AB244" s="827"/>
      <c r="AC244" s="802"/>
      <c r="AD244" s="802"/>
      <c r="AE244" s="802"/>
      <c r="AF244" s="802"/>
    </row>
    <row r="245" customFormat="false" ht="18.75" hidden="false" customHeight="true" outlineLevel="0" collapsed="false">
      <c r="A245" s="811"/>
      <c r="B245" s="812"/>
      <c r="C245" s="813"/>
      <c r="D245" s="828"/>
      <c r="E245" s="814"/>
      <c r="F245" s="840" t="s">
        <v>27</v>
      </c>
      <c r="G245" s="814" t="s">
        <v>705</v>
      </c>
      <c r="H245" s="913" t="s">
        <v>140</v>
      </c>
      <c r="I245" s="849" t="s">
        <v>27</v>
      </c>
      <c r="J245" s="843" t="s">
        <v>506</v>
      </c>
      <c r="K245" s="843"/>
      <c r="L245" s="844" t="s">
        <v>27</v>
      </c>
      <c r="M245" s="843" t="s">
        <v>538</v>
      </c>
      <c r="N245" s="843"/>
      <c r="O245" s="844" t="s">
        <v>27</v>
      </c>
      <c r="P245" s="843" t="s">
        <v>539</v>
      </c>
      <c r="Q245" s="845"/>
      <c r="R245" s="845"/>
      <c r="S245" s="845"/>
      <c r="T245" s="845"/>
      <c r="U245" s="914"/>
      <c r="V245" s="914"/>
      <c r="W245" s="914"/>
      <c r="X245" s="915"/>
      <c r="Y245" s="839"/>
      <c r="Z245" s="831"/>
      <c r="AA245" s="831"/>
      <c r="AB245" s="827"/>
      <c r="AC245" s="802"/>
      <c r="AD245" s="802"/>
      <c r="AE245" s="802"/>
      <c r="AF245" s="802"/>
    </row>
    <row r="246" customFormat="false" ht="18.75" hidden="false" customHeight="true" outlineLevel="0" collapsed="false">
      <c r="A246" s="811"/>
      <c r="B246" s="812"/>
      <c r="C246" s="813"/>
      <c r="D246" s="828"/>
      <c r="E246" s="814"/>
      <c r="F246" s="815"/>
      <c r="G246" s="814" t="s">
        <v>706</v>
      </c>
      <c r="H246" s="848" t="s">
        <v>668</v>
      </c>
      <c r="I246" s="853" t="s">
        <v>27</v>
      </c>
      <c r="J246" s="854" t="s">
        <v>692</v>
      </c>
      <c r="K246" s="836"/>
      <c r="L246" s="920"/>
      <c r="M246" s="855" t="s">
        <v>27</v>
      </c>
      <c r="N246" s="854" t="s">
        <v>693</v>
      </c>
      <c r="O246" s="914"/>
      <c r="P246" s="914"/>
      <c r="Q246" s="855" t="s">
        <v>27</v>
      </c>
      <c r="R246" s="854" t="s">
        <v>694</v>
      </c>
      <c r="S246" s="914"/>
      <c r="T246" s="914"/>
      <c r="U246" s="914"/>
      <c r="V246" s="914"/>
      <c r="W246" s="914"/>
      <c r="X246" s="915"/>
      <c r="Y246" s="839"/>
      <c r="Z246" s="831"/>
      <c r="AA246" s="831"/>
      <c r="AB246" s="827"/>
      <c r="AC246" s="802"/>
      <c r="AD246" s="802"/>
      <c r="AE246" s="802"/>
      <c r="AF246" s="802"/>
    </row>
    <row r="247" customFormat="false" ht="18.75" hidden="false" customHeight="true" outlineLevel="0" collapsed="false">
      <c r="A247" s="811"/>
      <c r="B247" s="812"/>
      <c r="C247" s="813"/>
      <c r="D247" s="828"/>
      <c r="E247" s="814"/>
      <c r="F247" s="838"/>
      <c r="G247" s="838"/>
      <c r="H247" s="848"/>
      <c r="I247" s="818" t="s">
        <v>27</v>
      </c>
      <c r="J247" s="819" t="s">
        <v>695</v>
      </c>
      <c r="K247" s="823"/>
      <c r="L247" s="823"/>
      <c r="M247" s="823"/>
      <c r="N247" s="823"/>
      <c r="O247" s="823"/>
      <c r="P247" s="823"/>
      <c r="Q247" s="822" t="s">
        <v>27</v>
      </c>
      <c r="R247" s="819" t="s">
        <v>696</v>
      </c>
      <c r="S247" s="903"/>
      <c r="T247" s="823"/>
      <c r="U247" s="823"/>
      <c r="V247" s="823"/>
      <c r="W247" s="823"/>
      <c r="X247" s="824"/>
      <c r="Y247" s="839"/>
      <c r="Z247" s="831"/>
      <c r="AA247" s="831"/>
      <c r="AB247" s="827"/>
      <c r="AC247" s="802"/>
      <c r="AD247" s="802"/>
      <c r="AE247" s="802"/>
      <c r="AF247" s="802"/>
    </row>
    <row r="248" customFormat="false" ht="18.75" hidden="false" customHeight="true" outlineLevel="0" collapsed="false">
      <c r="A248" s="811"/>
      <c r="B248" s="812"/>
      <c r="C248" s="816"/>
      <c r="D248" s="828"/>
      <c r="E248" s="814"/>
      <c r="F248" s="815"/>
      <c r="G248" s="814"/>
      <c r="H248" s="848" t="s">
        <v>148</v>
      </c>
      <c r="I248" s="849" t="s">
        <v>27</v>
      </c>
      <c r="J248" s="843" t="s">
        <v>506</v>
      </c>
      <c r="K248" s="843"/>
      <c r="L248" s="844" t="s">
        <v>27</v>
      </c>
      <c r="M248" s="843" t="s">
        <v>542</v>
      </c>
      <c r="N248" s="843"/>
      <c r="O248" s="844" t="s">
        <v>27</v>
      </c>
      <c r="P248" s="843" t="s">
        <v>543</v>
      </c>
      <c r="Q248" s="835"/>
      <c r="R248" s="844" t="s">
        <v>27</v>
      </c>
      <c r="S248" s="843" t="s">
        <v>544</v>
      </c>
      <c r="T248" s="835"/>
      <c r="U248" s="835"/>
      <c r="V248" s="835"/>
      <c r="W248" s="835"/>
      <c r="X248" s="905"/>
      <c r="Y248" s="839"/>
      <c r="Z248" s="831"/>
      <c r="AA248" s="831"/>
      <c r="AB248" s="827"/>
      <c r="AC248" s="802"/>
      <c r="AD248" s="802"/>
      <c r="AE248" s="802"/>
      <c r="AF248" s="802"/>
    </row>
    <row r="249" customFormat="false" ht="18.75" hidden="false" customHeight="true" outlineLevel="0" collapsed="false">
      <c r="A249" s="926"/>
      <c r="B249" s="927"/>
      <c r="D249" s="828"/>
      <c r="E249" s="814"/>
      <c r="F249" s="815"/>
      <c r="G249" s="814"/>
      <c r="H249" s="833" t="s">
        <v>653</v>
      </c>
      <c r="I249" s="892" t="s">
        <v>27</v>
      </c>
      <c r="J249" s="835" t="s">
        <v>506</v>
      </c>
      <c r="K249" s="835"/>
      <c r="L249" s="893" t="s">
        <v>27</v>
      </c>
      <c r="M249" s="835" t="s">
        <v>516</v>
      </c>
      <c r="N249" s="835"/>
      <c r="O249" s="921"/>
      <c r="P249" s="921"/>
      <c r="Q249" s="921"/>
      <c r="R249" s="921"/>
      <c r="S249" s="921"/>
      <c r="T249" s="921"/>
      <c r="U249" s="921"/>
      <c r="V249" s="921"/>
      <c r="W249" s="921"/>
      <c r="X249" s="922"/>
      <c r="Y249" s="839"/>
      <c r="Z249" s="831"/>
      <c r="AA249" s="831"/>
      <c r="AB249" s="827"/>
      <c r="AC249" s="802"/>
      <c r="AD249" s="802"/>
      <c r="AE249" s="802"/>
      <c r="AF249" s="802"/>
    </row>
    <row r="250" customFormat="false" ht="18.75" hidden="false" customHeight="true" outlineLevel="0" collapsed="false">
      <c r="A250" s="811"/>
      <c r="B250" s="812"/>
      <c r="C250" s="816"/>
      <c r="D250" s="828"/>
      <c r="E250" s="814"/>
      <c r="F250" s="815"/>
      <c r="G250" s="814"/>
      <c r="H250" s="833"/>
      <c r="I250" s="892"/>
      <c r="J250" s="835"/>
      <c r="K250" s="835"/>
      <c r="L250" s="893"/>
      <c r="M250" s="835"/>
      <c r="N250" s="835"/>
      <c r="O250" s="903"/>
      <c r="P250" s="903"/>
      <c r="Q250" s="903"/>
      <c r="R250" s="903"/>
      <c r="S250" s="903"/>
      <c r="T250" s="903"/>
      <c r="U250" s="903"/>
      <c r="V250" s="903"/>
      <c r="W250" s="903"/>
      <c r="X250" s="904"/>
      <c r="Y250" s="839"/>
      <c r="Z250" s="831"/>
      <c r="AA250" s="831"/>
      <c r="AB250" s="827"/>
      <c r="AC250" s="802"/>
      <c r="AD250" s="802"/>
      <c r="AE250" s="802"/>
      <c r="AF250" s="802"/>
    </row>
    <row r="251" customFormat="false" ht="18.75" hidden="false" customHeight="true" outlineLevel="0" collapsed="false">
      <c r="A251" s="811"/>
      <c r="B251" s="812"/>
      <c r="C251" s="813"/>
      <c r="D251" s="828"/>
      <c r="E251" s="814"/>
      <c r="F251" s="815"/>
      <c r="G251" s="816"/>
      <c r="H251" s="851" t="s">
        <v>162</v>
      </c>
      <c r="I251" s="849" t="s">
        <v>27</v>
      </c>
      <c r="J251" s="843" t="s">
        <v>506</v>
      </c>
      <c r="K251" s="843"/>
      <c r="L251" s="844" t="s">
        <v>27</v>
      </c>
      <c r="M251" s="843" t="s">
        <v>542</v>
      </c>
      <c r="N251" s="843"/>
      <c r="O251" s="844" t="s">
        <v>27</v>
      </c>
      <c r="P251" s="843" t="s">
        <v>543</v>
      </c>
      <c r="Q251" s="843"/>
      <c r="R251" s="844" t="s">
        <v>27</v>
      </c>
      <c r="S251" s="843" t="s">
        <v>616</v>
      </c>
      <c r="T251" s="843"/>
      <c r="U251" s="846"/>
      <c r="V251" s="846"/>
      <c r="W251" s="846"/>
      <c r="X251" s="847"/>
      <c r="Y251" s="839"/>
      <c r="Z251" s="831"/>
      <c r="AA251" s="831"/>
      <c r="AB251" s="827"/>
      <c r="AC251" s="802"/>
      <c r="AD251" s="802"/>
      <c r="AE251" s="802"/>
      <c r="AF251" s="802"/>
    </row>
    <row r="252" customFormat="false" ht="18.75" hidden="false" customHeight="true" outlineLevel="0" collapsed="false">
      <c r="A252" s="811"/>
      <c r="B252" s="812"/>
      <c r="C252" s="813"/>
      <c r="D252" s="828"/>
      <c r="E252" s="814"/>
      <c r="F252" s="815"/>
      <c r="G252" s="816"/>
      <c r="H252" s="852" t="s">
        <v>165</v>
      </c>
      <c r="I252" s="853" t="s">
        <v>27</v>
      </c>
      <c r="J252" s="854" t="s">
        <v>506</v>
      </c>
      <c r="K252" s="854"/>
      <c r="L252" s="855" t="s">
        <v>27</v>
      </c>
      <c r="M252" s="854" t="s">
        <v>538</v>
      </c>
      <c r="N252" s="854"/>
      <c r="O252" s="855" t="s">
        <v>27</v>
      </c>
      <c r="P252" s="854" t="s">
        <v>539</v>
      </c>
      <c r="Q252" s="854"/>
      <c r="R252" s="855"/>
      <c r="S252" s="854"/>
      <c r="T252" s="854"/>
      <c r="U252" s="836"/>
      <c r="V252" s="836"/>
      <c r="W252" s="836"/>
      <c r="X252" s="837"/>
      <c r="Y252" s="839"/>
      <c r="Z252" s="831"/>
      <c r="AA252" s="831"/>
      <c r="AB252" s="827"/>
      <c r="AC252" s="802"/>
      <c r="AD252" s="802"/>
      <c r="AE252" s="802"/>
      <c r="AF252" s="802"/>
    </row>
    <row r="253" customFormat="false" ht="18.75" hidden="false" customHeight="true" outlineLevel="0" collapsed="false">
      <c r="A253" s="856"/>
      <c r="B253" s="857"/>
      <c r="C253" s="858"/>
      <c r="D253" s="805"/>
      <c r="E253" s="810"/>
      <c r="F253" s="859"/>
      <c r="G253" s="860"/>
      <c r="H253" s="861" t="s">
        <v>166</v>
      </c>
      <c r="I253" s="862" t="s">
        <v>27</v>
      </c>
      <c r="J253" s="863" t="s">
        <v>506</v>
      </c>
      <c r="K253" s="863"/>
      <c r="L253" s="864" t="s">
        <v>27</v>
      </c>
      <c r="M253" s="863" t="s">
        <v>516</v>
      </c>
      <c r="N253" s="863"/>
      <c r="O253" s="863"/>
      <c r="P253" s="863"/>
      <c r="Q253" s="865"/>
      <c r="R253" s="863"/>
      <c r="S253" s="863"/>
      <c r="T253" s="863"/>
      <c r="U253" s="863"/>
      <c r="V253" s="863"/>
      <c r="W253" s="863"/>
      <c r="X253" s="866"/>
      <c r="Y253" s="867"/>
      <c r="Z253" s="868"/>
      <c r="AA253" s="868"/>
      <c r="AB253" s="869"/>
      <c r="AC253" s="802"/>
      <c r="AD253" s="802"/>
      <c r="AE253" s="802"/>
      <c r="AF253" s="802"/>
    </row>
    <row r="254" customFormat="false" ht="18.75" hidden="false" customHeight="true" outlineLevel="0" collapsed="false">
      <c r="A254" s="870"/>
      <c r="B254" s="871"/>
      <c r="C254" s="872"/>
      <c r="D254" s="796"/>
      <c r="E254" s="874"/>
      <c r="F254" s="796"/>
      <c r="G254" s="801"/>
      <c r="H254" s="900" t="s">
        <v>47</v>
      </c>
      <c r="I254" s="890" t="s">
        <v>27</v>
      </c>
      <c r="J254" s="799" t="s">
        <v>503</v>
      </c>
      <c r="K254" s="919"/>
      <c r="L254" s="901"/>
      <c r="M254" s="798" t="s">
        <v>27</v>
      </c>
      <c r="N254" s="799" t="s">
        <v>674</v>
      </c>
      <c r="O254" s="902"/>
      <c r="P254" s="902"/>
      <c r="Q254" s="798" t="s">
        <v>27</v>
      </c>
      <c r="R254" s="799" t="s">
        <v>675</v>
      </c>
      <c r="S254" s="902"/>
      <c r="T254" s="902"/>
      <c r="U254" s="798" t="s">
        <v>27</v>
      </c>
      <c r="V254" s="799" t="s">
        <v>676</v>
      </c>
      <c r="W254" s="902"/>
      <c r="X254" s="795"/>
      <c r="Y254" s="890" t="s">
        <v>27</v>
      </c>
      <c r="Z254" s="799" t="s">
        <v>505</v>
      </c>
      <c r="AA254" s="799"/>
      <c r="AB254" s="880"/>
      <c r="AC254" s="916"/>
      <c r="AD254" s="916"/>
      <c r="AE254" s="916"/>
      <c r="AF254" s="916"/>
    </row>
    <row r="255" customFormat="false" ht="18.75" hidden="false" customHeight="true" outlineLevel="0" collapsed="false">
      <c r="A255" s="811"/>
      <c r="B255" s="812"/>
      <c r="C255" s="813"/>
      <c r="D255" s="828"/>
      <c r="E255" s="816"/>
      <c r="F255" s="828"/>
      <c r="G255" s="814"/>
      <c r="H255" s="900"/>
      <c r="I255" s="818" t="s">
        <v>27</v>
      </c>
      <c r="J255" s="819" t="s">
        <v>677</v>
      </c>
      <c r="K255" s="820"/>
      <c r="L255" s="821"/>
      <c r="M255" s="822" t="s">
        <v>27</v>
      </c>
      <c r="N255" s="819" t="s">
        <v>504</v>
      </c>
      <c r="O255" s="903"/>
      <c r="P255" s="903"/>
      <c r="Q255" s="903"/>
      <c r="R255" s="903"/>
      <c r="S255" s="903"/>
      <c r="T255" s="903"/>
      <c r="U255" s="903"/>
      <c r="V255" s="903"/>
      <c r="W255" s="903"/>
      <c r="X255" s="904"/>
      <c r="Y255" s="825" t="s">
        <v>27</v>
      </c>
      <c r="Z255" s="826" t="s">
        <v>509</v>
      </c>
      <c r="AA255" s="831"/>
      <c r="AB255" s="827"/>
      <c r="AC255" s="916"/>
      <c r="AD255" s="916"/>
      <c r="AE255" s="916"/>
      <c r="AF255" s="916"/>
    </row>
    <row r="256" customFormat="false" ht="18.75" hidden="false" customHeight="true" outlineLevel="0" collapsed="false">
      <c r="A256" s="811"/>
      <c r="B256" s="812"/>
      <c r="C256" s="813"/>
      <c r="D256" s="828"/>
      <c r="E256" s="816"/>
      <c r="F256" s="828"/>
      <c r="G256" s="814"/>
      <c r="H256" s="848" t="s">
        <v>50</v>
      </c>
      <c r="I256" s="853" t="s">
        <v>27</v>
      </c>
      <c r="J256" s="854" t="s">
        <v>506</v>
      </c>
      <c r="K256" s="854"/>
      <c r="L256" s="920"/>
      <c r="M256" s="855" t="s">
        <v>27</v>
      </c>
      <c r="N256" s="854" t="s">
        <v>632</v>
      </c>
      <c r="O256" s="854"/>
      <c r="P256" s="920"/>
      <c r="Q256" s="855" t="s">
        <v>27</v>
      </c>
      <c r="R256" s="921" t="s">
        <v>719</v>
      </c>
      <c r="S256" s="921"/>
      <c r="T256" s="921"/>
      <c r="U256" s="914"/>
      <c r="V256" s="920"/>
      <c r="W256" s="921"/>
      <c r="X256" s="915"/>
      <c r="Y256" s="839"/>
      <c r="Z256" s="831"/>
      <c r="AA256" s="831"/>
      <c r="AB256" s="827"/>
      <c r="AC256" s="916"/>
      <c r="AD256" s="916"/>
      <c r="AE256" s="916"/>
      <c r="AF256" s="916"/>
    </row>
    <row r="257" customFormat="false" ht="18.75" hidden="false" customHeight="true" outlineLevel="0" collapsed="false">
      <c r="A257" s="811"/>
      <c r="B257" s="812"/>
      <c r="C257" s="813"/>
      <c r="D257" s="828"/>
      <c r="E257" s="816"/>
      <c r="F257" s="828"/>
      <c r="G257" s="814"/>
      <c r="H257" s="848"/>
      <c r="I257" s="818" t="s">
        <v>27</v>
      </c>
      <c r="J257" s="903" t="s">
        <v>720</v>
      </c>
      <c r="K257" s="903"/>
      <c r="L257" s="903"/>
      <c r="M257" s="822" t="s">
        <v>27</v>
      </c>
      <c r="N257" s="903" t="s">
        <v>721</v>
      </c>
      <c r="O257" s="821"/>
      <c r="P257" s="903"/>
      <c r="Q257" s="903"/>
      <c r="R257" s="821"/>
      <c r="S257" s="903"/>
      <c r="T257" s="903"/>
      <c r="U257" s="823"/>
      <c r="V257" s="821"/>
      <c r="W257" s="903"/>
      <c r="X257" s="824"/>
      <c r="Y257" s="839"/>
      <c r="Z257" s="831"/>
      <c r="AA257" s="831"/>
      <c r="AB257" s="827"/>
      <c r="AC257" s="916"/>
      <c r="AD257" s="916"/>
      <c r="AE257" s="916"/>
      <c r="AF257" s="916"/>
    </row>
    <row r="258" customFormat="false" ht="19.5" hidden="false" customHeight="true" outlineLevel="0" collapsed="false">
      <c r="A258" s="811"/>
      <c r="B258" s="812"/>
      <c r="C258" s="813"/>
      <c r="D258" s="828"/>
      <c r="E258" s="814"/>
      <c r="F258" s="815"/>
      <c r="G258" s="816"/>
      <c r="H258" s="911" t="s">
        <v>64</v>
      </c>
      <c r="I258" s="849" t="s">
        <v>27</v>
      </c>
      <c r="J258" s="843" t="s">
        <v>513</v>
      </c>
      <c r="K258" s="846"/>
      <c r="L258" s="882"/>
      <c r="M258" s="844" t="s">
        <v>27</v>
      </c>
      <c r="N258" s="843" t="s">
        <v>514</v>
      </c>
      <c r="O258" s="844"/>
      <c r="P258" s="843"/>
      <c r="Q258" s="845"/>
      <c r="R258" s="845"/>
      <c r="S258" s="845"/>
      <c r="T258" s="845"/>
      <c r="U258" s="845"/>
      <c r="V258" s="845"/>
      <c r="W258" s="845"/>
      <c r="X258" s="881"/>
      <c r="Y258" s="831"/>
      <c r="Z258" s="831"/>
      <c r="AA258" s="831"/>
      <c r="AB258" s="827"/>
      <c r="AC258" s="916"/>
      <c r="AD258" s="916"/>
      <c r="AE258" s="916"/>
      <c r="AF258" s="916"/>
    </row>
    <row r="259" customFormat="false" ht="19.5" hidden="false" customHeight="true" outlineLevel="0" collapsed="false">
      <c r="A259" s="811"/>
      <c r="B259" s="812"/>
      <c r="C259" s="813"/>
      <c r="D259" s="828"/>
      <c r="E259" s="814"/>
      <c r="F259" s="815"/>
      <c r="G259" s="816"/>
      <c r="H259" s="911" t="s">
        <v>67</v>
      </c>
      <c r="I259" s="849" t="s">
        <v>27</v>
      </c>
      <c r="J259" s="843" t="s">
        <v>513</v>
      </c>
      <c r="K259" s="846"/>
      <c r="L259" s="882"/>
      <c r="M259" s="844" t="s">
        <v>27</v>
      </c>
      <c r="N259" s="843" t="s">
        <v>514</v>
      </c>
      <c r="O259" s="844"/>
      <c r="P259" s="843"/>
      <c r="Q259" s="845"/>
      <c r="R259" s="845"/>
      <c r="S259" s="845"/>
      <c r="T259" s="845"/>
      <c r="U259" s="845"/>
      <c r="V259" s="845"/>
      <c r="W259" s="845"/>
      <c r="X259" s="881"/>
      <c r="Y259" s="831"/>
      <c r="Z259" s="831"/>
      <c r="AA259" s="831"/>
      <c r="AB259" s="827"/>
      <c r="AC259" s="916"/>
      <c r="AD259" s="916"/>
      <c r="AE259" s="916"/>
      <c r="AF259" s="916"/>
    </row>
    <row r="260" customFormat="false" ht="18.75" hidden="false" customHeight="true" outlineLevel="0" collapsed="false">
      <c r="A260" s="811"/>
      <c r="B260" s="812"/>
      <c r="C260" s="813"/>
      <c r="D260" s="828"/>
      <c r="E260" s="816"/>
      <c r="F260" s="828"/>
      <c r="G260" s="814"/>
      <c r="H260" s="848" t="s">
        <v>722</v>
      </c>
      <c r="I260" s="849" t="s">
        <v>27</v>
      </c>
      <c r="J260" s="843" t="s">
        <v>503</v>
      </c>
      <c r="K260" s="846"/>
      <c r="L260" s="882"/>
      <c r="M260" s="844" t="s">
        <v>27</v>
      </c>
      <c r="N260" s="843" t="s">
        <v>678</v>
      </c>
      <c r="O260" s="845"/>
      <c r="P260" s="845"/>
      <c r="Q260" s="845"/>
      <c r="R260" s="845"/>
      <c r="S260" s="845"/>
      <c r="T260" s="845"/>
      <c r="U260" s="845"/>
      <c r="V260" s="845"/>
      <c r="W260" s="845"/>
      <c r="X260" s="881"/>
      <c r="Y260" s="839"/>
      <c r="Z260" s="831"/>
      <c r="AA260" s="831"/>
      <c r="AB260" s="827"/>
      <c r="AC260" s="916"/>
      <c r="AD260" s="916"/>
      <c r="AE260" s="916"/>
      <c r="AF260" s="916"/>
    </row>
    <row r="261" customFormat="false" ht="18.75" hidden="false" customHeight="true" outlineLevel="0" collapsed="false">
      <c r="A261" s="811"/>
      <c r="B261" s="812"/>
      <c r="C261" s="813"/>
      <c r="D261" s="828"/>
      <c r="E261" s="816"/>
      <c r="F261" s="828"/>
      <c r="G261" s="814"/>
      <c r="H261" s="848" t="s">
        <v>723</v>
      </c>
      <c r="I261" s="849" t="s">
        <v>27</v>
      </c>
      <c r="J261" s="843" t="s">
        <v>503</v>
      </c>
      <c r="K261" s="846"/>
      <c r="L261" s="882"/>
      <c r="M261" s="844" t="s">
        <v>27</v>
      </c>
      <c r="N261" s="843" t="s">
        <v>678</v>
      </c>
      <c r="O261" s="845"/>
      <c r="P261" s="845"/>
      <c r="Q261" s="845"/>
      <c r="R261" s="845"/>
      <c r="S261" s="845"/>
      <c r="T261" s="845"/>
      <c r="U261" s="845"/>
      <c r="V261" s="845"/>
      <c r="W261" s="845"/>
      <c r="X261" s="881"/>
      <c r="Y261" s="839"/>
      <c r="Z261" s="831"/>
      <c r="AA261" s="831"/>
      <c r="AB261" s="827"/>
      <c r="AC261" s="916"/>
      <c r="AD261" s="916"/>
      <c r="AE261" s="916"/>
      <c r="AF261" s="916"/>
    </row>
    <row r="262" customFormat="false" ht="18.75" hidden="false" customHeight="true" outlineLevel="0" collapsed="false">
      <c r="A262" s="811"/>
      <c r="B262" s="812"/>
      <c r="C262" s="813"/>
      <c r="D262" s="828"/>
      <c r="E262" s="816"/>
      <c r="F262" s="828"/>
      <c r="G262" s="814"/>
      <c r="H262" s="848" t="s">
        <v>222</v>
      </c>
      <c r="I262" s="849" t="s">
        <v>27</v>
      </c>
      <c r="J262" s="843" t="s">
        <v>506</v>
      </c>
      <c r="K262" s="846"/>
      <c r="L262" s="844" t="s">
        <v>27</v>
      </c>
      <c r="M262" s="843" t="s">
        <v>516</v>
      </c>
      <c r="N262" s="845"/>
      <c r="O262" s="845"/>
      <c r="P262" s="845"/>
      <c r="Q262" s="846"/>
      <c r="R262" s="845"/>
      <c r="S262" s="845"/>
      <c r="T262" s="845"/>
      <c r="U262" s="845"/>
      <c r="V262" s="845"/>
      <c r="W262" s="845"/>
      <c r="X262" s="881"/>
      <c r="Y262" s="839"/>
      <c r="Z262" s="831"/>
      <c r="AA262" s="831"/>
      <c r="AB262" s="827"/>
      <c r="AC262" s="916"/>
      <c r="AD262" s="916"/>
      <c r="AE262" s="916"/>
      <c r="AF262" s="916"/>
    </row>
    <row r="263" customFormat="false" ht="18.75" hidden="false" customHeight="true" outlineLevel="0" collapsed="false">
      <c r="A263" s="811"/>
      <c r="B263" s="812"/>
      <c r="C263" s="813"/>
      <c r="D263" s="828"/>
      <c r="E263" s="816"/>
      <c r="F263" s="828"/>
      <c r="G263" s="814"/>
      <c r="H263" s="848" t="s">
        <v>153</v>
      </c>
      <c r="I263" s="849" t="s">
        <v>27</v>
      </c>
      <c r="J263" s="843" t="s">
        <v>511</v>
      </c>
      <c r="K263" s="846"/>
      <c r="L263" s="882"/>
      <c r="M263" s="844" t="s">
        <v>27</v>
      </c>
      <c r="N263" s="843" t="s">
        <v>512</v>
      </c>
      <c r="O263" s="845"/>
      <c r="P263" s="845"/>
      <c r="Q263" s="846"/>
      <c r="R263" s="845"/>
      <c r="S263" s="845"/>
      <c r="T263" s="845"/>
      <c r="U263" s="845"/>
      <c r="V263" s="845"/>
      <c r="W263" s="845"/>
      <c r="X263" s="881"/>
      <c r="Y263" s="839"/>
      <c r="Z263" s="831"/>
      <c r="AA263" s="831"/>
      <c r="AB263" s="827"/>
      <c r="AC263" s="916"/>
      <c r="AD263" s="916"/>
      <c r="AE263" s="916"/>
      <c r="AF263" s="916"/>
    </row>
    <row r="264" customFormat="false" ht="19.5" hidden="false" customHeight="true" outlineLevel="0" collapsed="false">
      <c r="A264" s="811"/>
      <c r="B264" s="812"/>
      <c r="C264" s="813"/>
      <c r="D264" s="828"/>
      <c r="E264" s="814"/>
      <c r="F264" s="815"/>
      <c r="G264" s="816"/>
      <c r="H264" s="911" t="s">
        <v>159</v>
      </c>
      <c r="I264" s="849" t="s">
        <v>27</v>
      </c>
      <c r="J264" s="843" t="s">
        <v>506</v>
      </c>
      <c r="K264" s="843"/>
      <c r="L264" s="844" t="s">
        <v>27</v>
      </c>
      <c r="M264" s="843" t="s">
        <v>516</v>
      </c>
      <c r="N264" s="843"/>
      <c r="O264" s="845"/>
      <c r="P264" s="843"/>
      <c r="Q264" s="845"/>
      <c r="R264" s="845"/>
      <c r="S264" s="845"/>
      <c r="T264" s="845"/>
      <c r="U264" s="845"/>
      <c r="V264" s="845"/>
      <c r="W264" s="845"/>
      <c r="X264" s="881"/>
      <c r="Y264" s="831"/>
      <c r="Z264" s="831"/>
      <c r="AA264" s="831"/>
      <c r="AB264" s="827"/>
      <c r="AC264" s="916"/>
      <c r="AD264" s="916"/>
      <c r="AE264" s="916"/>
      <c r="AF264" s="916"/>
    </row>
    <row r="265" customFormat="false" ht="18.75" hidden="false" customHeight="true" outlineLevel="0" collapsed="false">
      <c r="A265" s="811"/>
      <c r="B265" s="812"/>
      <c r="C265" s="813"/>
      <c r="D265" s="828"/>
      <c r="E265" s="816"/>
      <c r="F265" s="840" t="s">
        <v>27</v>
      </c>
      <c r="G265" s="814" t="s">
        <v>724</v>
      </c>
      <c r="H265" s="848" t="s">
        <v>85</v>
      </c>
      <c r="I265" s="849" t="s">
        <v>27</v>
      </c>
      <c r="J265" s="843" t="s">
        <v>506</v>
      </c>
      <c r="K265" s="846"/>
      <c r="L265" s="844" t="s">
        <v>27</v>
      </c>
      <c r="M265" s="843" t="s">
        <v>516</v>
      </c>
      <c r="N265" s="845"/>
      <c r="O265" s="845"/>
      <c r="P265" s="845"/>
      <c r="Q265" s="846"/>
      <c r="R265" s="845"/>
      <c r="S265" s="845"/>
      <c r="T265" s="845"/>
      <c r="U265" s="845"/>
      <c r="V265" s="845"/>
      <c r="W265" s="845"/>
      <c r="X265" s="881"/>
      <c r="Y265" s="839"/>
      <c r="Z265" s="831"/>
      <c r="AA265" s="831"/>
      <c r="AB265" s="827"/>
      <c r="AC265" s="916"/>
      <c r="AD265" s="916"/>
      <c r="AE265" s="916"/>
      <c r="AF265" s="916"/>
    </row>
    <row r="266" customFormat="false" ht="18.75" hidden="false" customHeight="true" outlineLevel="0" collapsed="false">
      <c r="A266" s="840" t="s">
        <v>27</v>
      </c>
      <c r="B266" s="812" t="s">
        <v>725</v>
      </c>
      <c r="C266" s="813" t="s">
        <v>655</v>
      </c>
      <c r="D266" s="840" t="s">
        <v>27</v>
      </c>
      <c r="E266" s="816" t="s">
        <v>726</v>
      </c>
      <c r="F266" s="840" t="s">
        <v>27</v>
      </c>
      <c r="G266" s="814" t="s">
        <v>727</v>
      </c>
      <c r="H266" s="848" t="s">
        <v>105</v>
      </c>
      <c r="I266" s="849" t="s">
        <v>27</v>
      </c>
      <c r="J266" s="843" t="s">
        <v>506</v>
      </c>
      <c r="K266" s="843"/>
      <c r="L266" s="844" t="s">
        <v>27</v>
      </c>
      <c r="M266" s="843" t="s">
        <v>538</v>
      </c>
      <c r="N266" s="843"/>
      <c r="O266" s="844" t="s">
        <v>27</v>
      </c>
      <c r="P266" s="843" t="s">
        <v>539</v>
      </c>
      <c r="Q266" s="845"/>
      <c r="R266" s="845"/>
      <c r="S266" s="845"/>
      <c r="T266" s="845"/>
      <c r="U266" s="845"/>
      <c r="V266" s="845"/>
      <c r="W266" s="845"/>
      <c r="X266" s="881"/>
      <c r="Y266" s="839"/>
      <c r="Z266" s="831"/>
      <c r="AA266" s="831"/>
      <c r="AB266" s="827"/>
      <c r="AC266" s="916"/>
      <c r="AD266" s="916"/>
      <c r="AE266" s="916"/>
      <c r="AF266" s="916"/>
    </row>
    <row r="267" customFormat="false" ht="18.75" hidden="false" customHeight="true" outlineLevel="0" collapsed="false">
      <c r="A267" s="811"/>
      <c r="B267" s="812"/>
      <c r="C267" s="813"/>
      <c r="D267" s="828"/>
      <c r="E267" s="816"/>
      <c r="F267" s="840" t="s">
        <v>27</v>
      </c>
      <c r="G267" s="814" t="s">
        <v>728</v>
      </c>
      <c r="H267" s="848" t="s">
        <v>729</v>
      </c>
      <c r="I267" s="853" t="s">
        <v>27</v>
      </c>
      <c r="J267" s="854" t="s">
        <v>660</v>
      </c>
      <c r="K267" s="854"/>
      <c r="L267" s="914"/>
      <c r="M267" s="914"/>
      <c r="N267" s="914"/>
      <c r="O267" s="914"/>
      <c r="P267" s="855" t="s">
        <v>27</v>
      </c>
      <c r="Q267" s="854" t="s">
        <v>661</v>
      </c>
      <c r="R267" s="914"/>
      <c r="S267" s="914"/>
      <c r="T267" s="914"/>
      <c r="U267" s="914"/>
      <c r="V267" s="914"/>
      <c r="W267" s="914"/>
      <c r="X267" s="915"/>
      <c r="Y267" s="839"/>
      <c r="Z267" s="831"/>
      <c r="AA267" s="831"/>
      <c r="AB267" s="827"/>
      <c r="AC267" s="916"/>
      <c r="AD267" s="916"/>
      <c r="AE267" s="916"/>
      <c r="AF267" s="916"/>
    </row>
    <row r="268" customFormat="false" ht="18.75" hidden="false" customHeight="true" outlineLevel="0" collapsed="false">
      <c r="A268" s="811"/>
      <c r="B268" s="812"/>
      <c r="C268" s="813"/>
      <c r="D268" s="828"/>
      <c r="E268" s="816"/>
      <c r="F268" s="828"/>
      <c r="G268" s="814"/>
      <c r="H268" s="848"/>
      <c r="I268" s="818" t="s">
        <v>27</v>
      </c>
      <c r="J268" s="819" t="s">
        <v>689</v>
      </c>
      <c r="K268" s="823"/>
      <c r="L268" s="823"/>
      <c r="M268" s="823"/>
      <c r="N268" s="823"/>
      <c r="O268" s="823"/>
      <c r="P268" s="823"/>
      <c r="Q268" s="903"/>
      <c r="R268" s="823"/>
      <c r="S268" s="823"/>
      <c r="T268" s="823"/>
      <c r="U268" s="823"/>
      <c r="V268" s="823"/>
      <c r="W268" s="823"/>
      <c r="X268" s="824"/>
      <c r="Y268" s="839"/>
      <c r="Z268" s="831"/>
      <c r="AA268" s="831"/>
      <c r="AB268" s="827"/>
      <c r="AC268" s="916"/>
      <c r="AD268" s="916"/>
      <c r="AE268" s="916"/>
      <c r="AF268" s="916"/>
    </row>
    <row r="269" customFormat="false" ht="18.75" hidden="false" customHeight="true" outlineLevel="0" collapsed="false">
      <c r="A269" s="811"/>
      <c r="B269" s="812"/>
      <c r="C269" s="813"/>
      <c r="D269" s="828"/>
      <c r="E269" s="816"/>
      <c r="F269" s="828"/>
      <c r="G269" s="814"/>
      <c r="H269" s="848" t="s">
        <v>668</v>
      </c>
      <c r="I269" s="853" t="s">
        <v>27</v>
      </c>
      <c r="J269" s="854" t="s">
        <v>692</v>
      </c>
      <c r="K269" s="836"/>
      <c r="L269" s="920"/>
      <c r="M269" s="855" t="s">
        <v>27</v>
      </c>
      <c r="N269" s="854" t="s">
        <v>693</v>
      </c>
      <c r="O269" s="914"/>
      <c r="P269" s="914"/>
      <c r="Q269" s="855" t="s">
        <v>27</v>
      </c>
      <c r="R269" s="854" t="s">
        <v>694</v>
      </c>
      <c r="S269" s="914"/>
      <c r="T269" s="914"/>
      <c r="U269" s="914"/>
      <c r="V269" s="914"/>
      <c r="W269" s="914"/>
      <c r="X269" s="915"/>
      <c r="Y269" s="839"/>
      <c r="Z269" s="831"/>
      <c r="AA269" s="831"/>
      <c r="AB269" s="827"/>
      <c r="AC269" s="916"/>
      <c r="AD269" s="916"/>
      <c r="AE269" s="916"/>
      <c r="AF269" s="916"/>
    </row>
    <row r="270" customFormat="false" ht="18.75" hidden="false" customHeight="true" outlineLevel="0" collapsed="false">
      <c r="A270" s="811"/>
      <c r="B270" s="812"/>
      <c r="C270" s="813"/>
      <c r="D270" s="828"/>
      <c r="E270" s="816"/>
      <c r="F270" s="828"/>
      <c r="G270" s="814"/>
      <c r="H270" s="848"/>
      <c r="I270" s="818" t="s">
        <v>27</v>
      </c>
      <c r="J270" s="819" t="s">
        <v>695</v>
      </c>
      <c r="K270" s="823"/>
      <c r="L270" s="823"/>
      <c r="M270" s="823"/>
      <c r="N270" s="823"/>
      <c r="O270" s="823"/>
      <c r="P270" s="823"/>
      <c r="Q270" s="822" t="s">
        <v>27</v>
      </c>
      <c r="R270" s="819" t="s">
        <v>696</v>
      </c>
      <c r="S270" s="903"/>
      <c r="T270" s="823"/>
      <c r="U270" s="823"/>
      <c r="V270" s="823"/>
      <c r="W270" s="823"/>
      <c r="X270" s="824"/>
      <c r="Y270" s="839"/>
      <c r="Z270" s="831"/>
      <c r="AA270" s="831"/>
      <c r="AB270" s="827"/>
      <c r="AC270" s="916"/>
      <c r="AD270" s="916"/>
      <c r="AE270" s="916"/>
      <c r="AF270" s="916"/>
    </row>
    <row r="271" customFormat="false" ht="18.75" hidden="false" customHeight="true" outlineLevel="0" collapsed="false">
      <c r="A271" s="811"/>
      <c r="B271" s="812"/>
      <c r="C271" s="813"/>
      <c r="D271" s="828"/>
      <c r="E271" s="816"/>
      <c r="F271" s="828"/>
      <c r="G271" s="814"/>
      <c r="H271" s="913" t="s">
        <v>140</v>
      </c>
      <c r="I271" s="849" t="s">
        <v>27</v>
      </c>
      <c r="J271" s="843" t="s">
        <v>506</v>
      </c>
      <c r="K271" s="843"/>
      <c r="L271" s="844" t="s">
        <v>27</v>
      </c>
      <c r="M271" s="843" t="s">
        <v>538</v>
      </c>
      <c r="N271" s="843"/>
      <c r="O271" s="844" t="s">
        <v>27</v>
      </c>
      <c r="P271" s="843" t="s">
        <v>539</v>
      </c>
      <c r="Q271" s="845"/>
      <c r="R271" s="845"/>
      <c r="S271" s="845"/>
      <c r="T271" s="845"/>
      <c r="U271" s="914"/>
      <c r="V271" s="914"/>
      <c r="W271" s="914"/>
      <c r="X271" s="915"/>
      <c r="Y271" s="839"/>
      <c r="Z271" s="831"/>
      <c r="AA271" s="831"/>
      <c r="AB271" s="827"/>
      <c r="AC271" s="916"/>
      <c r="AD271" s="916"/>
      <c r="AE271" s="916"/>
      <c r="AF271" s="916"/>
    </row>
    <row r="272" customFormat="false" ht="18.75" hidden="false" customHeight="true" outlineLevel="0" collapsed="false">
      <c r="A272" s="811"/>
      <c r="B272" s="812"/>
      <c r="C272" s="813"/>
      <c r="D272" s="828"/>
      <c r="E272" s="816"/>
      <c r="F272" s="828"/>
      <c r="G272" s="814"/>
      <c r="H272" s="848" t="s">
        <v>148</v>
      </c>
      <c r="I272" s="849" t="s">
        <v>27</v>
      </c>
      <c r="J272" s="843" t="s">
        <v>506</v>
      </c>
      <c r="K272" s="843"/>
      <c r="L272" s="844" t="s">
        <v>27</v>
      </c>
      <c r="M272" s="843" t="s">
        <v>542</v>
      </c>
      <c r="N272" s="843"/>
      <c r="O272" s="844" t="s">
        <v>27</v>
      </c>
      <c r="P272" s="843" t="s">
        <v>543</v>
      </c>
      <c r="Q272" s="835"/>
      <c r="R272" s="844" t="s">
        <v>27</v>
      </c>
      <c r="S272" s="843" t="s">
        <v>544</v>
      </c>
      <c r="T272" s="835"/>
      <c r="U272" s="835"/>
      <c r="V272" s="835"/>
      <c r="W272" s="835"/>
      <c r="X272" s="905"/>
      <c r="Y272" s="839"/>
      <c r="Z272" s="831"/>
      <c r="AA272" s="831"/>
      <c r="AB272" s="827"/>
      <c r="AC272" s="916"/>
      <c r="AD272" s="916"/>
      <c r="AE272" s="916"/>
      <c r="AF272" s="916"/>
    </row>
    <row r="273" customFormat="false" ht="18.75" hidden="false" customHeight="true" outlineLevel="0" collapsed="false">
      <c r="A273" s="811"/>
      <c r="B273" s="812"/>
      <c r="C273" s="813"/>
      <c r="D273" s="828"/>
      <c r="E273" s="816"/>
      <c r="F273" s="828"/>
      <c r="G273" s="814"/>
      <c r="H273" s="833" t="s">
        <v>653</v>
      </c>
      <c r="I273" s="892" t="s">
        <v>27</v>
      </c>
      <c r="J273" s="835" t="s">
        <v>506</v>
      </c>
      <c r="K273" s="835"/>
      <c r="L273" s="893" t="s">
        <v>27</v>
      </c>
      <c r="M273" s="835" t="s">
        <v>516</v>
      </c>
      <c r="N273" s="835"/>
      <c r="O273" s="921"/>
      <c r="P273" s="921"/>
      <c r="Q273" s="921"/>
      <c r="R273" s="921"/>
      <c r="S273" s="921"/>
      <c r="T273" s="921"/>
      <c r="U273" s="921"/>
      <c r="V273" s="921"/>
      <c r="W273" s="921"/>
      <c r="X273" s="922"/>
      <c r="Y273" s="839"/>
      <c r="Z273" s="831"/>
      <c r="AA273" s="831"/>
      <c r="AB273" s="827"/>
      <c r="AC273" s="916"/>
      <c r="AD273" s="916"/>
      <c r="AE273" s="916"/>
      <c r="AF273" s="916"/>
    </row>
    <row r="274" customFormat="false" ht="18.75" hidden="false" customHeight="true" outlineLevel="0" collapsed="false">
      <c r="A274" s="811"/>
      <c r="B274" s="812"/>
      <c r="C274" s="813"/>
      <c r="D274" s="828"/>
      <c r="E274" s="816"/>
      <c r="F274" s="828"/>
      <c r="G274" s="814"/>
      <c r="H274" s="833"/>
      <c r="I274" s="892"/>
      <c r="J274" s="835"/>
      <c r="K274" s="835"/>
      <c r="L274" s="893"/>
      <c r="M274" s="835"/>
      <c r="N274" s="835"/>
      <c r="O274" s="903"/>
      <c r="P274" s="903"/>
      <c r="Q274" s="903"/>
      <c r="R274" s="903"/>
      <c r="S274" s="903"/>
      <c r="T274" s="903"/>
      <c r="U274" s="903"/>
      <c r="V274" s="903"/>
      <c r="W274" s="903"/>
      <c r="X274" s="904"/>
      <c r="Y274" s="839"/>
      <c r="Z274" s="831"/>
      <c r="AA274" s="831"/>
      <c r="AB274" s="827"/>
      <c r="AC274" s="916"/>
      <c r="AD274" s="916"/>
      <c r="AE274" s="916"/>
      <c r="AF274" s="916"/>
    </row>
    <row r="275" customFormat="false" ht="18.75" hidden="false" customHeight="true" outlineLevel="0" collapsed="false">
      <c r="A275" s="811"/>
      <c r="B275" s="812"/>
      <c r="C275" s="813"/>
      <c r="D275" s="828"/>
      <c r="E275" s="814"/>
      <c r="F275" s="815"/>
      <c r="G275" s="816"/>
      <c r="H275" s="851" t="s">
        <v>162</v>
      </c>
      <c r="I275" s="849" t="s">
        <v>27</v>
      </c>
      <c r="J275" s="843" t="s">
        <v>506</v>
      </c>
      <c r="K275" s="843"/>
      <c r="L275" s="844" t="s">
        <v>27</v>
      </c>
      <c r="M275" s="843" t="s">
        <v>542</v>
      </c>
      <c r="N275" s="843"/>
      <c r="O275" s="844" t="s">
        <v>27</v>
      </c>
      <c r="P275" s="843" t="s">
        <v>543</v>
      </c>
      <c r="Q275" s="843"/>
      <c r="R275" s="844" t="s">
        <v>27</v>
      </c>
      <c r="S275" s="843" t="s">
        <v>616</v>
      </c>
      <c r="T275" s="843"/>
      <c r="U275" s="846"/>
      <c r="V275" s="846"/>
      <c r="W275" s="846"/>
      <c r="X275" s="847"/>
      <c r="Y275" s="839"/>
      <c r="Z275" s="831"/>
      <c r="AA275" s="831"/>
      <c r="AB275" s="827"/>
      <c r="AC275" s="916"/>
      <c r="AD275" s="916"/>
      <c r="AE275" s="916"/>
      <c r="AF275" s="916"/>
    </row>
    <row r="276" customFormat="false" ht="18.75" hidden="false" customHeight="true" outlineLevel="0" collapsed="false">
      <c r="A276" s="811"/>
      <c r="B276" s="812"/>
      <c r="C276" s="813"/>
      <c r="D276" s="828"/>
      <c r="E276" s="814"/>
      <c r="F276" s="815"/>
      <c r="G276" s="816"/>
      <c r="H276" s="852" t="s">
        <v>165</v>
      </c>
      <c r="I276" s="853" t="s">
        <v>27</v>
      </c>
      <c r="J276" s="854" t="s">
        <v>506</v>
      </c>
      <c r="K276" s="854"/>
      <c r="L276" s="855" t="s">
        <v>27</v>
      </c>
      <c r="M276" s="854" t="s">
        <v>538</v>
      </c>
      <c r="N276" s="854"/>
      <c r="O276" s="855" t="s">
        <v>27</v>
      </c>
      <c r="P276" s="854" t="s">
        <v>539</v>
      </c>
      <c r="Q276" s="854"/>
      <c r="R276" s="855"/>
      <c r="S276" s="854"/>
      <c r="T276" s="854"/>
      <c r="U276" s="836"/>
      <c r="V276" s="836"/>
      <c r="W276" s="836"/>
      <c r="X276" s="837"/>
      <c r="Y276" s="839"/>
      <c r="Z276" s="831"/>
      <c r="AA276" s="831"/>
      <c r="AB276" s="827"/>
      <c r="AC276" s="916"/>
      <c r="AD276" s="916"/>
      <c r="AE276" s="916"/>
      <c r="AF276" s="916"/>
    </row>
    <row r="277" customFormat="false" ht="18.75" hidden="false" customHeight="true" outlineLevel="0" collapsed="false">
      <c r="A277" s="856"/>
      <c r="B277" s="857"/>
      <c r="C277" s="858"/>
      <c r="D277" s="805"/>
      <c r="E277" s="810"/>
      <c r="F277" s="859"/>
      <c r="G277" s="860"/>
      <c r="H277" s="861" t="s">
        <v>166</v>
      </c>
      <c r="I277" s="862" t="s">
        <v>27</v>
      </c>
      <c r="J277" s="863" t="s">
        <v>506</v>
      </c>
      <c r="K277" s="863"/>
      <c r="L277" s="864" t="s">
        <v>27</v>
      </c>
      <c r="M277" s="863" t="s">
        <v>516</v>
      </c>
      <c r="N277" s="863"/>
      <c r="O277" s="863"/>
      <c r="P277" s="863"/>
      <c r="Q277" s="865"/>
      <c r="R277" s="863"/>
      <c r="S277" s="863"/>
      <c r="T277" s="863"/>
      <c r="U277" s="863"/>
      <c r="V277" s="863"/>
      <c r="W277" s="863"/>
      <c r="X277" s="866"/>
      <c r="Y277" s="867"/>
      <c r="Z277" s="868"/>
      <c r="AA277" s="868"/>
      <c r="AB277" s="869"/>
      <c r="AC277" s="916"/>
      <c r="AD277" s="916"/>
      <c r="AE277" s="916"/>
      <c r="AF277" s="916"/>
    </row>
    <row r="278" customFormat="false" ht="18.75" hidden="false" customHeight="true" outlineLevel="0" collapsed="false">
      <c r="A278" s="870"/>
      <c r="B278" s="871"/>
      <c r="C278" s="872"/>
      <c r="D278" s="796"/>
      <c r="E278" s="874"/>
      <c r="F278" s="796"/>
      <c r="G278" s="801"/>
      <c r="H278" s="900" t="s">
        <v>47</v>
      </c>
      <c r="I278" s="890" t="s">
        <v>27</v>
      </c>
      <c r="J278" s="799" t="s">
        <v>503</v>
      </c>
      <c r="K278" s="919"/>
      <c r="L278" s="901"/>
      <c r="M278" s="798" t="s">
        <v>27</v>
      </c>
      <c r="N278" s="799" t="s">
        <v>674</v>
      </c>
      <c r="O278" s="902"/>
      <c r="P278" s="902"/>
      <c r="Q278" s="798" t="s">
        <v>27</v>
      </c>
      <c r="R278" s="799" t="s">
        <v>675</v>
      </c>
      <c r="S278" s="902"/>
      <c r="T278" s="902"/>
      <c r="U278" s="798" t="s">
        <v>27</v>
      </c>
      <c r="V278" s="799" t="s">
        <v>676</v>
      </c>
      <c r="W278" s="902"/>
      <c r="X278" s="795"/>
      <c r="Y278" s="798" t="s">
        <v>27</v>
      </c>
      <c r="Z278" s="799" t="s">
        <v>505</v>
      </c>
      <c r="AA278" s="799"/>
      <c r="AB278" s="880"/>
      <c r="AC278" s="802"/>
      <c r="AD278" s="802"/>
      <c r="AE278" s="802"/>
      <c r="AF278" s="802"/>
    </row>
    <row r="279" customFormat="false" ht="18.75" hidden="false" customHeight="true" outlineLevel="0" collapsed="false">
      <c r="A279" s="811"/>
      <c r="B279" s="812"/>
      <c r="C279" s="813"/>
      <c r="D279" s="828"/>
      <c r="E279" s="816"/>
      <c r="F279" s="828"/>
      <c r="G279" s="814"/>
      <c r="H279" s="900"/>
      <c r="I279" s="818" t="s">
        <v>27</v>
      </c>
      <c r="J279" s="819" t="s">
        <v>677</v>
      </c>
      <c r="K279" s="820"/>
      <c r="L279" s="821"/>
      <c r="M279" s="822" t="s">
        <v>27</v>
      </c>
      <c r="N279" s="819" t="s">
        <v>504</v>
      </c>
      <c r="O279" s="903"/>
      <c r="P279" s="903"/>
      <c r="Q279" s="903"/>
      <c r="R279" s="903"/>
      <c r="S279" s="903"/>
      <c r="T279" s="903"/>
      <c r="U279" s="903"/>
      <c r="V279" s="903"/>
      <c r="W279" s="903"/>
      <c r="X279" s="904"/>
      <c r="Y279" s="825" t="s">
        <v>27</v>
      </c>
      <c r="Z279" s="826" t="s">
        <v>509</v>
      </c>
      <c r="AA279" s="831"/>
      <c r="AB279" s="827"/>
      <c r="AC279" s="802"/>
      <c r="AD279" s="802"/>
      <c r="AE279" s="802"/>
      <c r="AF279" s="802"/>
    </row>
    <row r="280" customFormat="false" ht="18.75" hidden="false" customHeight="true" outlineLevel="0" collapsed="false">
      <c r="A280" s="811"/>
      <c r="B280" s="812"/>
      <c r="C280" s="813"/>
      <c r="D280" s="828"/>
      <c r="E280" s="816"/>
      <c r="F280" s="828"/>
      <c r="G280" s="814"/>
      <c r="H280" s="848" t="s">
        <v>50</v>
      </c>
      <c r="I280" s="853" t="s">
        <v>27</v>
      </c>
      <c r="J280" s="854" t="s">
        <v>506</v>
      </c>
      <c r="K280" s="854"/>
      <c r="L280" s="920"/>
      <c r="M280" s="855" t="s">
        <v>27</v>
      </c>
      <c r="N280" s="854" t="s">
        <v>632</v>
      </c>
      <c r="O280" s="854"/>
      <c r="P280" s="920"/>
      <c r="Q280" s="855" t="s">
        <v>27</v>
      </c>
      <c r="R280" s="921" t="s">
        <v>719</v>
      </c>
      <c r="S280" s="921"/>
      <c r="T280" s="921"/>
      <c r="U280" s="914"/>
      <c r="V280" s="920"/>
      <c r="W280" s="921"/>
      <c r="X280" s="915"/>
      <c r="Y280" s="839"/>
      <c r="Z280" s="831"/>
      <c r="AA280" s="831"/>
      <c r="AB280" s="827"/>
      <c r="AC280" s="802"/>
      <c r="AD280" s="802"/>
      <c r="AE280" s="802"/>
      <c r="AF280" s="802"/>
    </row>
    <row r="281" customFormat="false" ht="18.75" hidden="false" customHeight="true" outlineLevel="0" collapsed="false">
      <c r="A281" s="811"/>
      <c r="B281" s="812"/>
      <c r="C281" s="813"/>
      <c r="D281" s="828"/>
      <c r="E281" s="816"/>
      <c r="F281" s="828"/>
      <c r="G281" s="814"/>
      <c r="H281" s="848"/>
      <c r="I281" s="818" t="s">
        <v>27</v>
      </c>
      <c r="J281" s="903" t="s">
        <v>720</v>
      </c>
      <c r="K281" s="903"/>
      <c r="L281" s="903"/>
      <c r="M281" s="822" t="s">
        <v>27</v>
      </c>
      <c r="N281" s="903" t="s">
        <v>721</v>
      </c>
      <c r="O281" s="821"/>
      <c r="P281" s="903"/>
      <c r="Q281" s="903"/>
      <c r="R281" s="821"/>
      <c r="S281" s="903"/>
      <c r="T281" s="903"/>
      <c r="U281" s="823"/>
      <c r="V281" s="821"/>
      <c r="W281" s="903"/>
      <c r="X281" s="824"/>
      <c r="Y281" s="839"/>
      <c r="Z281" s="831"/>
      <c r="AA281" s="831"/>
      <c r="AB281" s="827"/>
      <c r="AC281" s="802"/>
      <c r="AD281" s="802"/>
      <c r="AE281" s="802"/>
      <c r="AF281" s="802"/>
    </row>
    <row r="282" customFormat="false" ht="19.5" hidden="false" customHeight="true" outlineLevel="0" collapsed="false">
      <c r="A282" s="811"/>
      <c r="B282" s="812"/>
      <c r="C282" s="813"/>
      <c r="D282" s="828"/>
      <c r="E282" s="814"/>
      <c r="F282" s="815"/>
      <c r="G282" s="816"/>
      <c r="H282" s="911" t="s">
        <v>64</v>
      </c>
      <c r="I282" s="849" t="s">
        <v>27</v>
      </c>
      <c r="J282" s="843" t="s">
        <v>513</v>
      </c>
      <c r="K282" s="846"/>
      <c r="L282" s="882"/>
      <c r="M282" s="844" t="s">
        <v>27</v>
      </c>
      <c r="N282" s="843" t="s">
        <v>514</v>
      </c>
      <c r="O282" s="844"/>
      <c r="P282" s="843"/>
      <c r="Q282" s="845"/>
      <c r="R282" s="845"/>
      <c r="S282" s="845"/>
      <c r="T282" s="845"/>
      <c r="U282" s="845"/>
      <c r="V282" s="845"/>
      <c r="W282" s="845"/>
      <c r="X282" s="881"/>
      <c r="Y282" s="831"/>
      <c r="Z282" s="831"/>
      <c r="AA282" s="831"/>
      <c r="AB282" s="827"/>
      <c r="AC282" s="802"/>
      <c r="AD282" s="802"/>
      <c r="AE282" s="802"/>
      <c r="AF282" s="802"/>
    </row>
    <row r="283" customFormat="false" ht="19.5" hidden="false" customHeight="true" outlineLevel="0" collapsed="false">
      <c r="A283" s="811"/>
      <c r="B283" s="812"/>
      <c r="C283" s="813"/>
      <c r="D283" s="828"/>
      <c r="E283" s="814"/>
      <c r="F283" s="815"/>
      <c r="G283" s="816"/>
      <c r="H283" s="911" t="s">
        <v>67</v>
      </c>
      <c r="I283" s="849" t="s">
        <v>27</v>
      </c>
      <c r="J283" s="843" t="s">
        <v>513</v>
      </c>
      <c r="K283" s="846"/>
      <c r="L283" s="882"/>
      <c r="M283" s="844" t="s">
        <v>27</v>
      </c>
      <c r="N283" s="843" t="s">
        <v>514</v>
      </c>
      <c r="O283" s="844"/>
      <c r="P283" s="843"/>
      <c r="Q283" s="845"/>
      <c r="R283" s="845"/>
      <c r="S283" s="845"/>
      <c r="T283" s="845"/>
      <c r="U283" s="845"/>
      <c r="V283" s="845"/>
      <c r="W283" s="845"/>
      <c r="X283" s="881"/>
      <c r="Y283" s="831"/>
      <c r="Z283" s="831"/>
      <c r="AA283" s="831"/>
      <c r="AB283" s="827"/>
      <c r="AC283" s="802"/>
      <c r="AD283" s="802"/>
      <c r="AE283" s="802"/>
      <c r="AF283" s="802"/>
    </row>
    <row r="284" customFormat="false" ht="18.75" hidden="false" customHeight="true" outlineLevel="0" collapsed="false">
      <c r="A284" s="811"/>
      <c r="B284" s="812"/>
      <c r="C284" s="813"/>
      <c r="D284" s="828"/>
      <c r="E284" s="816"/>
      <c r="F284" s="828"/>
      <c r="G284" s="814"/>
      <c r="H284" s="848" t="s">
        <v>722</v>
      </c>
      <c r="I284" s="849" t="s">
        <v>27</v>
      </c>
      <c r="J284" s="843" t="s">
        <v>503</v>
      </c>
      <c r="K284" s="846"/>
      <c r="L284" s="882"/>
      <c r="M284" s="844" t="s">
        <v>27</v>
      </c>
      <c r="N284" s="843" t="s">
        <v>678</v>
      </c>
      <c r="O284" s="845"/>
      <c r="P284" s="845"/>
      <c r="Q284" s="845"/>
      <c r="R284" s="845"/>
      <c r="S284" s="845"/>
      <c r="T284" s="845"/>
      <c r="U284" s="845"/>
      <c r="V284" s="845"/>
      <c r="W284" s="845"/>
      <c r="X284" s="881"/>
      <c r="Y284" s="839"/>
      <c r="Z284" s="831"/>
      <c r="AA284" s="831"/>
      <c r="AB284" s="827"/>
      <c r="AC284" s="802"/>
      <c r="AD284" s="802"/>
      <c r="AE284" s="802"/>
      <c r="AF284" s="802"/>
    </row>
    <row r="285" customFormat="false" ht="18.75" hidden="false" customHeight="true" outlineLevel="0" collapsed="false">
      <c r="A285" s="811"/>
      <c r="B285" s="812"/>
      <c r="C285" s="813"/>
      <c r="D285" s="828"/>
      <c r="E285" s="816"/>
      <c r="F285" s="828"/>
      <c r="G285" s="814"/>
      <c r="H285" s="848" t="s">
        <v>723</v>
      </c>
      <c r="I285" s="849" t="s">
        <v>27</v>
      </c>
      <c r="J285" s="843" t="s">
        <v>503</v>
      </c>
      <c r="K285" s="846"/>
      <c r="L285" s="882"/>
      <c r="M285" s="844" t="s">
        <v>27</v>
      </c>
      <c r="N285" s="843" t="s">
        <v>678</v>
      </c>
      <c r="O285" s="845"/>
      <c r="P285" s="845"/>
      <c r="Q285" s="845"/>
      <c r="R285" s="845"/>
      <c r="S285" s="845"/>
      <c r="T285" s="845"/>
      <c r="U285" s="845"/>
      <c r="V285" s="845"/>
      <c r="W285" s="845"/>
      <c r="X285" s="881"/>
      <c r="Y285" s="839"/>
      <c r="Z285" s="831"/>
      <c r="AA285" s="831"/>
      <c r="AB285" s="827"/>
      <c r="AC285" s="802"/>
      <c r="AD285" s="802"/>
      <c r="AE285" s="802"/>
      <c r="AF285" s="802"/>
    </row>
    <row r="286" customFormat="false" ht="18.75" hidden="false" customHeight="true" outlineLevel="0" collapsed="false">
      <c r="A286" s="811"/>
      <c r="B286" s="812"/>
      <c r="C286" s="813"/>
      <c r="D286" s="828"/>
      <c r="E286" s="816"/>
      <c r="F286" s="828"/>
      <c r="G286" s="814"/>
      <c r="H286" s="848" t="s">
        <v>222</v>
      </c>
      <c r="I286" s="849" t="s">
        <v>27</v>
      </c>
      <c r="J286" s="843" t="s">
        <v>506</v>
      </c>
      <c r="K286" s="846"/>
      <c r="L286" s="844" t="s">
        <v>27</v>
      </c>
      <c r="M286" s="843" t="s">
        <v>516</v>
      </c>
      <c r="N286" s="845"/>
      <c r="O286" s="845"/>
      <c r="P286" s="845"/>
      <c r="Q286" s="845"/>
      <c r="R286" s="845"/>
      <c r="S286" s="845"/>
      <c r="T286" s="845"/>
      <c r="U286" s="845"/>
      <c r="V286" s="845"/>
      <c r="W286" s="845"/>
      <c r="X286" s="881"/>
      <c r="Y286" s="839"/>
      <c r="Z286" s="831"/>
      <c r="AA286" s="831"/>
      <c r="AB286" s="827"/>
      <c r="AC286" s="802"/>
      <c r="AD286" s="802"/>
      <c r="AE286" s="802"/>
      <c r="AF286" s="802"/>
    </row>
    <row r="287" customFormat="false" ht="18.75" hidden="false" customHeight="true" outlineLevel="0" collapsed="false">
      <c r="A287" s="811"/>
      <c r="B287" s="812"/>
      <c r="C287" s="813"/>
      <c r="D287" s="828"/>
      <c r="E287" s="816"/>
      <c r="F287" s="828"/>
      <c r="G287" s="814"/>
      <c r="H287" s="848" t="s">
        <v>153</v>
      </c>
      <c r="I287" s="849" t="s">
        <v>27</v>
      </c>
      <c r="J287" s="843" t="s">
        <v>511</v>
      </c>
      <c r="K287" s="846"/>
      <c r="L287" s="882"/>
      <c r="M287" s="844" t="s">
        <v>27</v>
      </c>
      <c r="N287" s="843" t="s">
        <v>512</v>
      </c>
      <c r="O287" s="845"/>
      <c r="P287" s="845"/>
      <c r="Q287" s="845"/>
      <c r="R287" s="845"/>
      <c r="S287" s="845"/>
      <c r="T287" s="845"/>
      <c r="U287" s="845"/>
      <c r="V287" s="845"/>
      <c r="W287" s="845"/>
      <c r="X287" s="881"/>
      <c r="Y287" s="839"/>
      <c r="Z287" s="831"/>
      <c r="AA287" s="831"/>
      <c r="AB287" s="827"/>
      <c r="AC287" s="802"/>
      <c r="AD287" s="802"/>
      <c r="AE287" s="802"/>
      <c r="AF287" s="802"/>
    </row>
    <row r="288" customFormat="false" ht="19.5" hidden="false" customHeight="true" outlineLevel="0" collapsed="false">
      <c r="A288" s="811"/>
      <c r="B288" s="812"/>
      <c r="C288" s="813"/>
      <c r="D288" s="828"/>
      <c r="E288" s="814"/>
      <c r="F288" s="828"/>
      <c r="G288" s="814"/>
      <c r="H288" s="911" t="s">
        <v>159</v>
      </c>
      <c r="I288" s="849" t="s">
        <v>27</v>
      </c>
      <c r="J288" s="843" t="s">
        <v>506</v>
      </c>
      <c r="K288" s="843"/>
      <c r="L288" s="844" t="s">
        <v>27</v>
      </c>
      <c r="M288" s="843" t="s">
        <v>516</v>
      </c>
      <c r="N288" s="843"/>
      <c r="O288" s="845"/>
      <c r="P288" s="843"/>
      <c r="Q288" s="845"/>
      <c r="R288" s="845"/>
      <c r="S288" s="845"/>
      <c r="T288" s="845"/>
      <c r="U288" s="845"/>
      <c r="V288" s="845"/>
      <c r="W288" s="845"/>
      <c r="X288" s="881"/>
      <c r="Y288" s="831"/>
      <c r="Z288" s="831"/>
      <c r="AA288" s="831"/>
      <c r="AB288" s="827"/>
      <c r="AC288" s="802"/>
      <c r="AD288" s="802"/>
      <c r="AE288" s="802"/>
      <c r="AF288" s="802"/>
    </row>
    <row r="289" customFormat="false" ht="18.75" hidden="false" customHeight="true" outlineLevel="0" collapsed="false">
      <c r="A289" s="811"/>
      <c r="B289" s="812"/>
      <c r="C289" s="813"/>
      <c r="D289" s="828"/>
      <c r="E289" s="814"/>
      <c r="F289" s="828"/>
      <c r="G289" s="814"/>
      <c r="H289" s="848" t="s">
        <v>85</v>
      </c>
      <c r="I289" s="849" t="s">
        <v>27</v>
      </c>
      <c r="J289" s="843" t="s">
        <v>506</v>
      </c>
      <c r="K289" s="846"/>
      <c r="L289" s="844" t="s">
        <v>27</v>
      </c>
      <c r="M289" s="843" t="s">
        <v>516</v>
      </c>
      <c r="N289" s="845"/>
      <c r="O289" s="845"/>
      <c r="P289" s="845"/>
      <c r="Q289" s="845"/>
      <c r="R289" s="845"/>
      <c r="S289" s="845"/>
      <c r="T289" s="845"/>
      <c r="U289" s="845"/>
      <c r="V289" s="845"/>
      <c r="W289" s="845"/>
      <c r="X289" s="881"/>
      <c r="Y289" s="839"/>
      <c r="Z289" s="831"/>
      <c r="AA289" s="831"/>
      <c r="AB289" s="827"/>
      <c r="AC289" s="802"/>
      <c r="AD289" s="802"/>
      <c r="AE289" s="802"/>
      <c r="AF289" s="802"/>
    </row>
    <row r="290" customFormat="false" ht="18.75" hidden="false" customHeight="true" outlineLevel="0" collapsed="false">
      <c r="A290" s="840"/>
      <c r="B290" s="812"/>
      <c r="C290" s="813"/>
      <c r="D290" s="840"/>
      <c r="E290" s="816"/>
      <c r="F290" s="840" t="s">
        <v>27</v>
      </c>
      <c r="G290" s="814" t="s">
        <v>730</v>
      </c>
      <c r="H290" s="848" t="s">
        <v>105</v>
      </c>
      <c r="I290" s="849" t="s">
        <v>27</v>
      </c>
      <c r="J290" s="843" t="s">
        <v>506</v>
      </c>
      <c r="K290" s="843"/>
      <c r="L290" s="844" t="s">
        <v>27</v>
      </c>
      <c r="M290" s="843" t="s">
        <v>538</v>
      </c>
      <c r="N290" s="843"/>
      <c r="O290" s="844" t="s">
        <v>27</v>
      </c>
      <c r="P290" s="843" t="s">
        <v>539</v>
      </c>
      <c r="Q290" s="845"/>
      <c r="R290" s="845"/>
      <c r="S290" s="845"/>
      <c r="T290" s="845"/>
      <c r="U290" s="845"/>
      <c r="V290" s="845"/>
      <c r="W290" s="845"/>
      <c r="X290" s="881"/>
      <c r="Y290" s="839"/>
      <c r="Z290" s="831"/>
      <c r="AA290" s="831"/>
      <c r="AB290" s="827"/>
      <c r="AC290" s="802"/>
      <c r="AD290" s="802"/>
      <c r="AE290" s="802"/>
      <c r="AF290" s="802"/>
    </row>
    <row r="291" customFormat="false" ht="18.75" hidden="false" customHeight="true" outlineLevel="0" collapsed="false">
      <c r="A291" s="840" t="s">
        <v>27</v>
      </c>
      <c r="B291" s="812" t="s">
        <v>725</v>
      </c>
      <c r="C291" s="813" t="s">
        <v>655</v>
      </c>
      <c r="D291" s="840" t="s">
        <v>27</v>
      </c>
      <c r="E291" s="816" t="s">
        <v>731</v>
      </c>
      <c r="F291" s="840" t="s">
        <v>27</v>
      </c>
      <c r="G291" s="814" t="s">
        <v>732</v>
      </c>
      <c r="H291" s="848" t="s">
        <v>729</v>
      </c>
      <c r="I291" s="853" t="s">
        <v>27</v>
      </c>
      <c r="J291" s="854" t="s">
        <v>660</v>
      </c>
      <c r="K291" s="854"/>
      <c r="L291" s="914"/>
      <c r="M291" s="914"/>
      <c r="N291" s="914"/>
      <c r="O291" s="914"/>
      <c r="P291" s="855" t="s">
        <v>27</v>
      </c>
      <c r="Q291" s="854" t="s">
        <v>661</v>
      </c>
      <c r="R291" s="914"/>
      <c r="S291" s="914"/>
      <c r="T291" s="914"/>
      <c r="U291" s="914"/>
      <c r="V291" s="914"/>
      <c r="W291" s="914"/>
      <c r="X291" s="915"/>
      <c r="Y291" s="839"/>
      <c r="Z291" s="831"/>
      <c r="AA291" s="831"/>
      <c r="AB291" s="827"/>
      <c r="AC291" s="802"/>
      <c r="AD291" s="802"/>
      <c r="AE291" s="802"/>
      <c r="AF291" s="802"/>
    </row>
    <row r="292" customFormat="false" ht="18.75" hidden="false" customHeight="true" outlineLevel="0" collapsed="false">
      <c r="A292" s="811"/>
      <c r="B292" s="812"/>
      <c r="C292" s="813"/>
      <c r="D292" s="828"/>
      <c r="E292" s="816"/>
      <c r="F292" s="840" t="s">
        <v>27</v>
      </c>
      <c r="G292" s="814" t="s">
        <v>733</v>
      </c>
      <c r="H292" s="848"/>
      <c r="I292" s="818" t="s">
        <v>27</v>
      </c>
      <c r="J292" s="819" t="s">
        <v>689</v>
      </c>
      <c r="K292" s="823"/>
      <c r="L292" s="823"/>
      <c r="M292" s="823"/>
      <c r="N292" s="823"/>
      <c r="O292" s="823"/>
      <c r="P292" s="823"/>
      <c r="Q292" s="903"/>
      <c r="R292" s="823"/>
      <c r="S292" s="823"/>
      <c r="T292" s="823"/>
      <c r="U292" s="823"/>
      <c r="V292" s="823"/>
      <c r="W292" s="823"/>
      <c r="X292" s="824"/>
      <c r="Y292" s="839"/>
      <c r="Z292" s="831"/>
      <c r="AA292" s="831"/>
      <c r="AB292" s="827"/>
      <c r="AC292" s="802"/>
      <c r="AD292" s="802"/>
      <c r="AE292" s="802"/>
      <c r="AF292" s="802"/>
    </row>
    <row r="293" customFormat="false" ht="18.75" hidden="false" customHeight="true" outlineLevel="0" collapsed="false">
      <c r="A293" s="811"/>
      <c r="B293" s="812"/>
      <c r="C293" s="813"/>
      <c r="D293" s="828"/>
      <c r="E293" s="816"/>
      <c r="F293" s="828"/>
      <c r="G293" s="814"/>
      <c r="H293" s="848" t="s">
        <v>668</v>
      </c>
      <c r="I293" s="853" t="s">
        <v>27</v>
      </c>
      <c r="J293" s="854" t="s">
        <v>692</v>
      </c>
      <c r="K293" s="836"/>
      <c r="L293" s="920"/>
      <c r="M293" s="855" t="s">
        <v>27</v>
      </c>
      <c r="N293" s="854" t="s">
        <v>693</v>
      </c>
      <c r="O293" s="914"/>
      <c r="P293" s="914"/>
      <c r="Q293" s="855" t="s">
        <v>27</v>
      </c>
      <c r="R293" s="854" t="s">
        <v>694</v>
      </c>
      <c r="S293" s="914"/>
      <c r="T293" s="914"/>
      <c r="U293" s="914"/>
      <c r="V293" s="914"/>
      <c r="W293" s="914"/>
      <c r="X293" s="915"/>
      <c r="Y293" s="839"/>
      <c r="Z293" s="831"/>
      <c r="AA293" s="831"/>
      <c r="AB293" s="827"/>
      <c r="AC293" s="802"/>
      <c r="AD293" s="802"/>
      <c r="AE293" s="802"/>
      <c r="AF293" s="802"/>
    </row>
    <row r="294" customFormat="false" ht="18.75" hidden="false" customHeight="true" outlineLevel="0" collapsed="false">
      <c r="A294" s="811"/>
      <c r="B294" s="812"/>
      <c r="C294" s="813"/>
      <c r="D294" s="828"/>
      <c r="E294" s="816"/>
      <c r="F294" s="828"/>
      <c r="G294" s="814"/>
      <c r="H294" s="848"/>
      <c r="I294" s="818" t="s">
        <v>27</v>
      </c>
      <c r="J294" s="819" t="s">
        <v>695</v>
      </c>
      <c r="K294" s="823"/>
      <c r="L294" s="823"/>
      <c r="M294" s="823"/>
      <c r="N294" s="823"/>
      <c r="O294" s="823"/>
      <c r="P294" s="823"/>
      <c r="Q294" s="822" t="s">
        <v>27</v>
      </c>
      <c r="R294" s="819" t="s">
        <v>696</v>
      </c>
      <c r="S294" s="903"/>
      <c r="T294" s="823"/>
      <c r="U294" s="823"/>
      <c r="V294" s="823"/>
      <c r="W294" s="823"/>
      <c r="X294" s="824"/>
      <c r="Y294" s="839"/>
      <c r="Z294" s="831"/>
      <c r="AA294" s="831"/>
      <c r="AB294" s="827"/>
      <c r="AC294" s="802"/>
      <c r="AD294" s="802"/>
      <c r="AE294" s="802"/>
      <c r="AF294" s="802"/>
    </row>
    <row r="295" customFormat="false" ht="18.75" hidden="false" customHeight="true" outlineLevel="0" collapsed="false">
      <c r="A295" s="811"/>
      <c r="B295" s="812"/>
      <c r="C295" s="813"/>
      <c r="D295" s="828"/>
      <c r="E295" s="816"/>
      <c r="F295" s="828"/>
      <c r="G295" s="814"/>
      <c r="H295" s="913" t="s">
        <v>140</v>
      </c>
      <c r="I295" s="849" t="s">
        <v>27</v>
      </c>
      <c r="J295" s="843" t="s">
        <v>506</v>
      </c>
      <c r="K295" s="843"/>
      <c r="L295" s="844" t="s">
        <v>27</v>
      </c>
      <c r="M295" s="843" t="s">
        <v>538</v>
      </c>
      <c r="N295" s="843"/>
      <c r="O295" s="844" t="s">
        <v>27</v>
      </c>
      <c r="P295" s="843" t="s">
        <v>539</v>
      </c>
      <c r="Q295" s="845"/>
      <c r="R295" s="845"/>
      <c r="S295" s="845"/>
      <c r="T295" s="845"/>
      <c r="U295" s="914"/>
      <c r="V295" s="914"/>
      <c r="W295" s="914"/>
      <c r="X295" s="915"/>
      <c r="Y295" s="839"/>
      <c r="Z295" s="831"/>
      <c r="AA295" s="831"/>
      <c r="AB295" s="827"/>
      <c r="AC295" s="802"/>
      <c r="AD295" s="802"/>
      <c r="AE295" s="802"/>
      <c r="AF295" s="802"/>
    </row>
    <row r="296" customFormat="false" ht="18.75" hidden="false" customHeight="true" outlineLevel="0" collapsed="false">
      <c r="A296" s="811"/>
      <c r="B296" s="812"/>
      <c r="C296" s="813"/>
      <c r="D296" s="828"/>
      <c r="E296" s="816"/>
      <c r="F296" s="828"/>
      <c r="G296" s="814"/>
      <c r="H296" s="848" t="s">
        <v>148</v>
      </c>
      <c r="I296" s="849" t="s">
        <v>27</v>
      </c>
      <c r="J296" s="843" t="s">
        <v>506</v>
      </c>
      <c r="K296" s="843"/>
      <c r="L296" s="844" t="s">
        <v>27</v>
      </c>
      <c r="M296" s="843" t="s">
        <v>542</v>
      </c>
      <c r="N296" s="843"/>
      <c r="O296" s="844" t="s">
        <v>27</v>
      </c>
      <c r="P296" s="843" t="s">
        <v>543</v>
      </c>
      <c r="Q296" s="835"/>
      <c r="R296" s="844" t="s">
        <v>27</v>
      </c>
      <c r="S296" s="843" t="s">
        <v>544</v>
      </c>
      <c r="T296" s="835"/>
      <c r="U296" s="835"/>
      <c r="V296" s="835"/>
      <c r="W296" s="835"/>
      <c r="X296" s="905"/>
      <c r="Y296" s="839"/>
      <c r="Z296" s="831"/>
      <c r="AA296" s="831"/>
      <c r="AB296" s="827"/>
      <c r="AC296" s="802"/>
      <c r="AD296" s="802"/>
      <c r="AE296" s="802"/>
      <c r="AF296" s="802"/>
    </row>
    <row r="297" customFormat="false" ht="18.75" hidden="false" customHeight="true" outlineLevel="0" collapsed="false">
      <c r="A297" s="811"/>
      <c r="B297" s="812"/>
      <c r="C297" s="813"/>
      <c r="D297" s="828"/>
      <c r="E297" s="816"/>
      <c r="F297" s="828"/>
      <c r="G297" s="814"/>
      <c r="H297" s="833" t="s">
        <v>653</v>
      </c>
      <c r="I297" s="892" t="s">
        <v>27</v>
      </c>
      <c r="J297" s="835" t="s">
        <v>506</v>
      </c>
      <c r="K297" s="835"/>
      <c r="L297" s="893" t="s">
        <v>27</v>
      </c>
      <c r="M297" s="835" t="s">
        <v>516</v>
      </c>
      <c r="N297" s="835"/>
      <c r="O297" s="921"/>
      <c r="P297" s="921"/>
      <c r="Q297" s="921"/>
      <c r="R297" s="921"/>
      <c r="S297" s="921"/>
      <c r="T297" s="921"/>
      <c r="U297" s="921"/>
      <c r="V297" s="921"/>
      <c r="W297" s="921"/>
      <c r="X297" s="922"/>
      <c r="Y297" s="839"/>
      <c r="Z297" s="831"/>
      <c r="AA297" s="831"/>
      <c r="AB297" s="827"/>
      <c r="AC297" s="802"/>
      <c r="AD297" s="802"/>
      <c r="AE297" s="802"/>
      <c r="AF297" s="802"/>
    </row>
    <row r="298" customFormat="false" ht="18.75" hidden="false" customHeight="true" outlineLevel="0" collapsed="false">
      <c r="A298" s="811"/>
      <c r="B298" s="812"/>
      <c r="C298" s="813"/>
      <c r="D298" s="828"/>
      <c r="E298" s="816"/>
      <c r="F298" s="828"/>
      <c r="G298" s="814"/>
      <c r="H298" s="833"/>
      <c r="I298" s="892"/>
      <c r="J298" s="835"/>
      <c r="K298" s="835"/>
      <c r="L298" s="893"/>
      <c r="M298" s="835"/>
      <c r="N298" s="835"/>
      <c r="O298" s="903"/>
      <c r="P298" s="903"/>
      <c r="Q298" s="903"/>
      <c r="R298" s="903"/>
      <c r="S298" s="903"/>
      <c r="T298" s="903"/>
      <c r="U298" s="903"/>
      <c r="V298" s="903"/>
      <c r="W298" s="903"/>
      <c r="X298" s="904"/>
      <c r="Y298" s="839"/>
      <c r="Z298" s="831"/>
      <c r="AA298" s="831"/>
      <c r="AB298" s="827"/>
      <c r="AC298" s="802"/>
      <c r="AD298" s="802"/>
      <c r="AE298" s="802"/>
      <c r="AF298" s="802"/>
    </row>
    <row r="299" customFormat="false" ht="18.75" hidden="false" customHeight="true" outlineLevel="0" collapsed="false">
      <c r="A299" s="811"/>
      <c r="B299" s="812"/>
      <c r="C299" s="813"/>
      <c r="D299" s="828"/>
      <c r="E299" s="814"/>
      <c r="F299" s="815"/>
      <c r="G299" s="816"/>
      <c r="H299" s="851" t="s">
        <v>162</v>
      </c>
      <c r="I299" s="849" t="s">
        <v>27</v>
      </c>
      <c r="J299" s="843" t="s">
        <v>506</v>
      </c>
      <c r="K299" s="843"/>
      <c r="L299" s="844" t="s">
        <v>27</v>
      </c>
      <c r="M299" s="843" t="s">
        <v>542</v>
      </c>
      <c r="N299" s="843"/>
      <c r="O299" s="844" t="s">
        <v>27</v>
      </c>
      <c r="P299" s="843" t="s">
        <v>543</v>
      </c>
      <c r="Q299" s="843"/>
      <c r="R299" s="844" t="s">
        <v>27</v>
      </c>
      <c r="S299" s="843" t="s">
        <v>616</v>
      </c>
      <c r="T299" s="843"/>
      <c r="U299" s="846"/>
      <c r="V299" s="846"/>
      <c r="W299" s="846"/>
      <c r="X299" s="847"/>
      <c r="Y299" s="839"/>
      <c r="Z299" s="831"/>
      <c r="AA299" s="831"/>
      <c r="AB299" s="827"/>
      <c r="AC299" s="802"/>
      <c r="AD299" s="802"/>
      <c r="AE299" s="802"/>
      <c r="AF299" s="802"/>
    </row>
    <row r="300" customFormat="false" ht="18.75" hidden="false" customHeight="true" outlineLevel="0" collapsed="false">
      <c r="A300" s="811"/>
      <c r="B300" s="812"/>
      <c r="C300" s="813"/>
      <c r="D300" s="828"/>
      <c r="E300" s="814"/>
      <c r="F300" s="815"/>
      <c r="G300" s="816"/>
      <c r="H300" s="852" t="s">
        <v>165</v>
      </c>
      <c r="I300" s="853" t="s">
        <v>27</v>
      </c>
      <c r="J300" s="854" t="s">
        <v>506</v>
      </c>
      <c r="K300" s="854"/>
      <c r="L300" s="855" t="s">
        <v>27</v>
      </c>
      <c r="M300" s="854" t="s">
        <v>538</v>
      </c>
      <c r="N300" s="854"/>
      <c r="O300" s="855" t="s">
        <v>27</v>
      </c>
      <c r="P300" s="854" t="s">
        <v>539</v>
      </c>
      <c r="Q300" s="854"/>
      <c r="R300" s="855"/>
      <c r="S300" s="854"/>
      <c r="T300" s="854"/>
      <c r="U300" s="836"/>
      <c r="V300" s="836"/>
      <c r="W300" s="836"/>
      <c r="X300" s="837"/>
      <c r="Y300" s="839"/>
      <c r="Z300" s="831"/>
      <c r="AA300" s="831"/>
      <c r="AB300" s="827"/>
      <c r="AC300" s="802"/>
      <c r="AD300" s="802"/>
      <c r="AE300" s="802"/>
      <c r="AF300" s="802"/>
    </row>
    <row r="301" customFormat="false" ht="18.75" hidden="false" customHeight="true" outlineLevel="0" collapsed="false">
      <c r="A301" s="856"/>
      <c r="B301" s="857"/>
      <c r="C301" s="858"/>
      <c r="D301" s="805"/>
      <c r="E301" s="810"/>
      <c r="F301" s="859"/>
      <c r="G301" s="860"/>
      <c r="H301" s="861" t="s">
        <v>166</v>
      </c>
      <c r="I301" s="862" t="s">
        <v>27</v>
      </c>
      <c r="J301" s="863" t="s">
        <v>506</v>
      </c>
      <c r="K301" s="863"/>
      <c r="L301" s="864" t="s">
        <v>27</v>
      </c>
      <c r="M301" s="863" t="s">
        <v>516</v>
      </c>
      <c r="N301" s="863"/>
      <c r="O301" s="863"/>
      <c r="P301" s="863"/>
      <c r="Q301" s="865"/>
      <c r="R301" s="863"/>
      <c r="S301" s="863"/>
      <c r="T301" s="863"/>
      <c r="U301" s="863"/>
      <c r="V301" s="863"/>
      <c r="W301" s="863"/>
      <c r="X301" s="866"/>
      <c r="Y301" s="867"/>
      <c r="Z301" s="868"/>
      <c r="AA301" s="868"/>
      <c r="AB301" s="869"/>
      <c r="AC301" s="802"/>
      <c r="AD301" s="802"/>
      <c r="AE301" s="802"/>
      <c r="AF301" s="802"/>
    </row>
    <row r="302" customFormat="false" ht="18.75" hidden="false" customHeight="true" outlineLevel="0" collapsed="false">
      <c r="A302" s="870"/>
      <c r="B302" s="871"/>
      <c r="C302" s="872"/>
      <c r="D302" s="796"/>
      <c r="E302" s="874"/>
      <c r="F302" s="796"/>
      <c r="G302" s="801"/>
      <c r="H302" s="900" t="s">
        <v>47</v>
      </c>
      <c r="I302" s="890" t="s">
        <v>27</v>
      </c>
      <c r="J302" s="799" t="s">
        <v>503</v>
      </c>
      <c r="K302" s="919"/>
      <c r="L302" s="901"/>
      <c r="M302" s="798" t="s">
        <v>27</v>
      </c>
      <c r="N302" s="799" t="s">
        <v>674</v>
      </c>
      <c r="O302" s="902"/>
      <c r="P302" s="902"/>
      <c r="Q302" s="798" t="s">
        <v>27</v>
      </c>
      <c r="R302" s="799" t="s">
        <v>675</v>
      </c>
      <c r="S302" s="902"/>
      <c r="T302" s="902"/>
      <c r="U302" s="798" t="s">
        <v>27</v>
      </c>
      <c r="V302" s="799" t="s">
        <v>676</v>
      </c>
      <c r="W302" s="902"/>
      <c r="X302" s="795"/>
      <c r="Y302" s="890" t="s">
        <v>27</v>
      </c>
      <c r="Z302" s="799" t="s">
        <v>505</v>
      </c>
      <c r="AA302" s="799"/>
      <c r="AB302" s="880"/>
      <c r="AC302" s="916"/>
      <c r="AD302" s="916"/>
      <c r="AE302" s="916"/>
      <c r="AF302" s="916"/>
    </row>
    <row r="303" customFormat="false" ht="18.75" hidden="false" customHeight="true" outlineLevel="0" collapsed="false">
      <c r="A303" s="811"/>
      <c r="B303" s="812"/>
      <c r="C303" s="813"/>
      <c r="D303" s="828"/>
      <c r="E303" s="816"/>
      <c r="F303" s="828"/>
      <c r="G303" s="814"/>
      <c r="H303" s="900"/>
      <c r="I303" s="818" t="s">
        <v>27</v>
      </c>
      <c r="J303" s="819" t="s">
        <v>677</v>
      </c>
      <c r="K303" s="820"/>
      <c r="L303" s="821"/>
      <c r="M303" s="822" t="s">
        <v>27</v>
      </c>
      <c r="N303" s="819" t="s">
        <v>504</v>
      </c>
      <c r="O303" s="903"/>
      <c r="P303" s="903"/>
      <c r="Q303" s="903"/>
      <c r="R303" s="903"/>
      <c r="S303" s="903"/>
      <c r="T303" s="903"/>
      <c r="U303" s="903"/>
      <c r="V303" s="903"/>
      <c r="W303" s="903"/>
      <c r="X303" s="904"/>
      <c r="Y303" s="825" t="s">
        <v>27</v>
      </c>
      <c r="Z303" s="826" t="s">
        <v>509</v>
      </c>
      <c r="AA303" s="831"/>
      <c r="AB303" s="827"/>
      <c r="AC303" s="916"/>
      <c r="AD303" s="916"/>
      <c r="AE303" s="916"/>
      <c r="AF303" s="916"/>
    </row>
    <row r="304" customFormat="false" ht="18.75" hidden="false" customHeight="true" outlineLevel="0" collapsed="false">
      <c r="A304" s="811"/>
      <c r="B304" s="812"/>
      <c r="C304" s="813"/>
      <c r="D304" s="828"/>
      <c r="E304" s="816"/>
      <c r="F304" s="828"/>
      <c r="G304" s="814"/>
      <c r="H304" s="848" t="s">
        <v>50</v>
      </c>
      <c r="I304" s="853" t="s">
        <v>27</v>
      </c>
      <c r="J304" s="854" t="s">
        <v>506</v>
      </c>
      <c r="K304" s="854"/>
      <c r="L304" s="920"/>
      <c r="M304" s="855" t="s">
        <v>27</v>
      </c>
      <c r="N304" s="854" t="s">
        <v>632</v>
      </c>
      <c r="O304" s="854"/>
      <c r="P304" s="920"/>
      <c r="Q304" s="855" t="s">
        <v>27</v>
      </c>
      <c r="R304" s="921" t="s">
        <v>719</v>
      </c>
      <c r="S304" s="921"/>
      <c r="T304" s="921"/>
      <c r="U304" s="914"/>
      <c r="V304" s="920"/>
      <c r="W304" s="921"/>
      <c r="X304" s="915"/>
      <c r="Y304" s="839"/>
      <c r="Z304" s="831"/>
      <c r="AA304" s="831"/>
      <c r="AB304" s="827"/>
      <c r="AC304" s="916"/>
      <c r="AD304" s="916"/>
      <c r="AE304" s="916"/>
      <c r="AF304" s="916"/>
    </row>
    <row r="305" customFormat="false" ht="18.75" hidden="false" customHeight="true" outlineLevel="0" collapsed="false">
      <c r="A305" s="811"/>
      <c r="B305" s="812"/>
      <c r="C305" s="813"/>
      <c r="D305" s="828"/>
      <c r="E305" s="816"/>
      <c r="F305" s="828"/>
      <c r="G305" s="814"/>
      <c r="H305" s="848"/>
      <c r="I305" s="818" t="s">
        <v>27</v>
      </c>
      <c r="J305" s="903" t="s">
        <v>720</v>
      </c>
      <c r="K305" s="903"/>
      <c r="L305" s="903"/>
      <c r="M305" s="822" t="s">
        <v>27</v>
      </c>
      <c r="N305" s="903" t="s">
        <v>721</v>
      </c>
      <c r="O305" s="821"/>
      <c r="P305" s="903"/>
      <c r="Q305" s="903"/>
      <c r="R305" s="821"/>
      <c r="S305" s="903"/>
      <c r="T305" s="903"/>
      <c r="U305" s="823"/>
      <c r="V305" s="821"/>
      <c r="W305" s="903"/>
      <c r="X305" s="824"/>
      <c r="Y305" s="839"/>
      <c r="Z305" s="831"/>
      <c r="AA305" s="831"/>
      <c r="AB305" s="827"/>
      <c r="AC305" s="916"/>
      <c r="AD305" s="916"/>
      <c r="AE305" s="916"/>
      <c r="AF305" s="916"/>
    </row>
    <row r="306" customFormat="false" ht="19.5" hidden="false" customHeight="true" outlineLevel="0" collapsed="false">
      <c r="A306" s="811"/>
      <c r="B306" s="812"/>
      <c r="C306" s="813"/>
      <c r="D306" s="828"/>
      <c r="E306" s="814"/>
      <c r="F306" s="815"/>
      <c r="G306" s="816"/>
      <c r="H306" s="911" t="s">
        <v>64</v>
      </c>
      <c r="I306" s="849" t="s">
        <v>27</v>
      </c>
      <c r="J306" s="843" t="s">
        <v>513</v>
      </c>
      <c r="K306" s="846"/>
      <c r="L306" s="882"/>
      <c r="M306" s="844" t="s">
        <v>27</v>
      </c>
      <c r="N306" s="843" t="s">
        <v>514</v>
      </c>
      <c r="O306" s="844"/>
      <c r="P306" s="843"/>
      <c r="Q306" s="845"/>
      <c r="R306" s="845"/>
      <c r="S306" s="845"/>
      <c r="T306" s="845"/>
      <c r="U306" s="845"/>
      <c r="V306" s="845"/>
      <c r="W306" s="845"/>
      <c r="X306" s="881"/>
      <c r="Y306" s="831"/>
      <c r="Z306" s="831"/>
      <c r="AA306" s="831"/>
      <c r="AB306" s="827"/>
      <c r="AC306" s="916"/>
      <c r="AD306" s="916"/>
      <c r="AE306" s="916"/>
      <c r="AF306" s="916"/>
    </row>
    <row r="307" customFormat="false" ht="19.5" hidden="false" customHeight="true" outlineLevel="0" collapsed="false">
      <c r="A307" s="811"/>
      <c r="B307" s="812"/>
      <c r="C307" s="813"/>
      <c r="D307" s="828"/>
      <c r="E307" s="814"/>
      <c r="F307" s="815"/>
      <c r="G307" s="816"/>
      <c r="H307" s="911" t="s">
        <v>67</v>
      </c>
      <c r="I307" s="849" t="s">
        <v>27</v>
      </c>
      <c r="J307" s="843" t="s">
        <v>513</v>
      </c>
      <c r="K307" s="846"/>
      <c r="L307" s="882"/>
      <c r="M307" s="844" t="s">
        <v>27</v>
      </c>
      <c r="N307" s="843" t="s">
        <v>514</v>
      </c>
      <c r="O307" s="844"/>
      <c r="P307" s="843"/>
      <c r="Q307" s="845"/>
      <c r="R307" s="845"/>
      <c r="S307" s="845"/>
      <c r="T307" s="845"/>
      <c r="U307" s="845"/>
      <c r="V307" s="845"/>
      <c r="W307" s="845"/>
      <c r="X307" s="881"/>
      <c r="Y307" s="831"/>
      <c r="Z307" s="831"/>
      <c r="AA307" s="831"/>
      <c r="AB307" s="827"/>
      <c r="AC307" s="916"/>
      <c r="AD307" s="916"/>
      <c r="AE307" s="916"/>
      <c r="AF307" s="916"/>
    </row>
    <row r="308" customFormat="false" ht="18.75" hidden="false" customHeight="true" outlineLevel="0" collapsed="false">
      <c r="A308" s="811"/>
      <c r="B308" s="812"/>
      <c r="C308" s="813"/>
      <c r="D308" s="828"/>
      <c r="E308" s="816"/>
      <c r="F308" s="828"/>
      <c r="G308" s="814"/>
      <c r="H308" s="848" t="s">
        <v>722</v>
      </c>
      <c r="I308" s="849" t="s">
        <v>27</v>
      </c>
      <c r="J308" s="843" t="s">
        <v>503</v>
      </c>
      <c r="K308" s="846"/>
      <c r="L308" s="882"/>
      <c r="M308" s="844" t="s">
        <v>27</v>
      </c>
      <c r="N308" s="843" t="s">
        <v>678</v>
      </c>
      <c r="O308" s="845"/>
      <c r="P308" s="845"/>
      <c r="Q308" s="845"/>
      <c r="R308" s="845"/>
      <c r="S308" s="845"/>
      <c r="T308" s="845"/>
      <c r="U308" s="845"/>
      <c r="V308" s="845"/>
      <c r="W308" s="845"/>
      <c r="X308" s="881"/>
      <c r="Y308" s="839"/>
      <c r="Z308" s="831"/>
      <c r="AA308" s="831"/>
      <c r="AB308" s="827"/>
      <c r="AC308" s="916"/>
      <c r="AD308" s="916"/>
      <c r="AE308" s="916"/>
      <c r="AF308" s="916"/>
    </row>
    <row r="309" customFormat="false" ht="18.75" hidden="false" customHeight="true" outlineLevel="0" collapsed="false">
      <c r="A309" s="811"/>
      <c r="B309" s="812"/>
      <c r="C309" s="813"/>
      <c r="D309" s="828"/>
      <c r="E309" s="816"/>
      <c r="F309" s="828"/>
      <c r="G309" s="814"/>
      <c r="H309" s="848" t="s">
        <v>723</v>
      </c>
      <c r="I309" s="849" t="s">
        <v>27</v>
      </c>
      <c r="J309" s="843" t="s">
        <v>503</v>
      </c>
      <c r="K309" s="846"/>
      <c r="L309" s="882"/>
      <c r="M309" s="844" t="s">
        <v>27</v>
      </c>
      <c r="N309" s="843" t="s">
        <v>678</v>
      </c>
      <c r="O309" s="845"/>
      <c r="P309" s="845"/>
      <c r="Q309" s="845"/>
      <c r="R309" s="845"/>
      <c r="S309" s="845"/>
      <c r="T309" s="845"/>
      <c r="U309" s="845"/>
      <c r="V309" s="845"/>
      <c r="W309" s="845"/>
      <c r="X309" s="881"/>
      <c r="Y309" s="839"/>
      <c r="Z309" s="831"/>
      <c r="AA309" s="831"/>
      <c r="AB309" s="827"/>
      <c r="AC309" s="916"/>
      <c r="AD309" s="916"/>
      <c r="AE309" s="916"/>
      <c r="AF309" s="916"/>
    </row>
    <row r="310" customFormat="false" ht="18.75" hidden="false" customHeight="true" outlineLevel="0" collapsed="false">
      <c r="A310" s="811"/>
      <c r="B310" s="812"/>
      <c r="C310" s="813"/>
      <c r="D310" s="828"/>
      <c r="E310" s="816"/>
      <c r="F310" s="840"/>
      <c r="G310" s="814"/>
      <c r="H310" s="848" t="s">
        <v>222</v>
      </c>
      <c r="I310" s="849" t="s">
        <v>27</v>
      </c>
      <c r="J310" s="843" t="s">
        <v>506</v>
      </c>
      <c r="K310" s="846"/>
      <c r="L310" s="844" t="s">
        <v>27</v>
      </c>
      <c r="M310" s="843" t="s">
        <v>516</v>
      </c>
      <c r="N310" s="845"/>
      <c r="O310" s="845"/>
      <c r="P310" s="845"/>
      <c r="Q310" s="845"/>
      <c r="R310" s="845"/>
      <c r="S310" s="845"/>
      <c r="T310" s="845"/>
      <c r="U310" s="845"/>
      <c r="V310" s="845"/>
      <c r="W310" s="845"/>
      <c r="X310" s="881"/>
      <c r="Y310" s="839"/>
      <c r="Z310" s="831"/>
      <c r="AA310" s="831"/>
      <c r="AB310" s="827"/>
      <c r="AC310" s="916"/>
      <c r="AD310" s="916"/>
      <c r="AE310" s="916"/>
      <c r="AF310" s="916"/>
    </row>
    <row r="311" customFormat="false" ht="18.75" hidden="false" customHeight="true" outlineLevel="0" collapsed="false">
      <c r="A311" s="811"/>
      <c r="B311" s="812"/>
      <c r="C311" s="813"/>
      <c r="D311" s="828"/>
      <c r="E311" s="816"/>
      <c r="F311" s="840"/>
      <c r="G311" s="814"/>
      <c r="H311" s="848" t="s">
        <v>153</v>
      </c>
      <c r="I311" s="849" t="s">
        <v>27</v>
      </c>
      <c r="J311" s="843" t="s">
        <v>511</v>
      </c>
      <c r="K311" s="846"/>
      <c r="L311" s="882"/>
      <c r="M311" s="844" t="s">
        <v>27</v>
      </c>
      <c r="N311" s="843" t="s">
        <v>512</v>
      </c>
      <c r="O311" s="845"/>
      <c r="P311" s="845"/>
      <c r="Q311" s="845"/>
      <c r="R311" s="845"/>
      <c r="S311" s="845"/>
      <c r="T311" s="845"/>
      <c r="U311" s="845"/>
      <c r="V311" s="845"/>
      <c r="W311" s="845"/>
      <c r="X311" s="881"/>
      <c r="Y311" s="839"/>
      <c r="Z311" s="831"/>
      <c r="AA311" s="831"/>
      <c r="AB311" s="827"/>
      <c r="AC311" s="916"/>
      <c r="AD311" s="916"/>
      <c r="AE311" s="916"/>
      <c r="AF311" s="916"/>
    </row>
    <row r="312" customFormat="false" ht="19.5" hidden="false" customHeight="true" outlineLevel="0" collapsed="false">
      <c r="A312" s="840" t="s">
        <v>27</v>
      </c>
      <c r="B312" s="812" t="s">
        <v>725</v>
      </c>
      <c r="C312" s="813" t="s">
        <v>655</v>
      </c>
      <c r="D312" s="840" t="s">
        <v>27</v>
      </c>
      <c r="E312" s="816" t="s">
        <v>734</v>
      </c>
      <c r="F312" s="840" t="s">
        <v>27</v>
      </c>
      <c r="G312" s="814" t="s">
        <v>735</v>
      </c>
      <c r="H312" s="911" t="s">
        <v>159</v>
      </c>
      <c r="I312" s="849" t="s">
        <v>27</v>
      </c>
      <c r="J312" s="843" t="s">
        <v>506</v>
      </c>
      <c r="K312" s="843"/>
      <c r="L312" s="844" t="s">
        <v>27</v>
      </c>
      <c r="M312" s="843" t="s">
        <v>516</v>
      </c>
      <c r="N312" s="843"/>
      <c r="O312" s="845"/>
      <c r="P312" s="843"/>
      <c r="Q312" s="845"/>
      <c r="R312" s="845"/>
      <c r="S312" s="845"/>
      <c r="T312" s="845"/>
      <c r="U312" s="845"/>
      <c r="V312" s="845"/>
      <c r="W312" s="845"/>
      <c r="X312" s="881"/>
      <c r="Y312" s="831"/>
      <c r="Z312" s="831"/>
      <c r="AA312" s="831"/>
      <c r="AB312" s="827"/>
      <c r="AC312" s="916"/>
      <c r="AD312" s="916"/>
      <c r="AE312" s="916"/>
      <c r="AF312" s="916"/>
    </row>
    <row r="313" customFormat="false" ht="18.75" hidden="false" customHeight="true" outlineLevel="0" collapsed="false">
      <c r="A313" s="811"/>
      <c r="B313" s="812"/>
      <c r="C313" s="813"/>
      <c r="D313" s="828"/>
      <c r="E313" s="816"/>
      <c r="F313" s="840" t="s">
        <v>27</v>
      </c>
      <c r="G313" s="814" t="s">
        <v>717</v>
      </c>
      <c r="H313" s="848" t="s">
        <v>85</v>
      </c>
      <c r="I313" s="849" t="s">
        <v>27</v>
      </c>
      <c r="J313" s="843" t="s">
        <v>506</v>
      </c>
      <c r="K313" s="846"/>
      <c r="L313" s="844" t="s">
        <v>27</v>
      </c>
      <c r="M313" s="843" t="s">
        <v>516</v>
      </c>
      <c r="N313" s="845"/>
      <c r="O313" s="845"/>
      <c r="P313" s="845"/>
      <c r="Q313" s="845"/>
      <c r="R313" s="845"/>
      <c r="S313" s="845"/>
      <c r="T313" s="845"/>
      <c r="U313" s="845"/>
      <c r="V313" s="845"/>
      <c r="W313" s="845"/>
      <c r="X313" s="881"/>
      <c r="Y313" s="839"/>
      <c r="Z313" s="831"/>
      <c r="AA313" s="831"/>
      <c r="AB313" s="827"/>
      <c r="AC313" s="916"/>
      <c r="AD313" s="916"/>
      <c r="AE313" s="916"/>
      <c r="AF313" s="916"/>
    </row>
    <row r="314" customFormat="false" ht="18.75" hidden="false" customHeight="true" outlineLevel="0" collapsed="false">
      <c r="A314" s="811"/>
      <c r="B314" s="812"/>
      <c r="C314" s="813"/>
      <c r="D314" s="828"/>
      <c r="E314" s="816"/>
      <c r="F314" s="828"/>
      <c r="G314" s="814"/>
      <c r="H314" s="848" t="s">
        <v>105</v>
      </c>
      <c r="I314" s="849" t="s">
        <v>27</v>
      </c>
      <c r="J314" s="843" t="s">
        <v>506</v>
      </c>
      <c r="K314" s="843"/>
      <c r="L314" s="844" t="s">
        <v>27</v>
      </c>
      <c r="M314" s="843" t="s">
        <v>538</v>
      </c>
      <c r="N314" s="843"/>
      <c r="O314" s="844" t="s">
        <v>27</v>
      </c>
      <c r="P314" s="843" t="s">
        <v>539</v>
      </c>
      <c r="Q314" s="845"/>
      <c r="R314" s="845"/>
      <c r="S314" s="845"/>
      <c r="T314" s="845"/>
      <c r="U314" s="845"/>
      <c r="V314" s="845"/>
      <c r="W314" s="845"/>
      <c r="X314" s="881"/>
      <c r="Y314" s="839"/>
      <c r="Z314" s="831"/>
      <c r="AA314" s="831"/>
      <c r="AB314" s="827"/>
      <c r="AC314" s="916"/>
      <c r="AD314" s="916"/>
      <c r="AE314" s="916"/>
      <c r="AF314" s="916"/>
    </row>
    <row r="315" customFormat="false" ht="18.75" hidden="false" customHeight="true" outlineLevel="0" collapsed="false">
      <c r="A315" s="811"/>
      <c r="B315" s="812"/>
      <c r="C315" s="813"/>
      <c r="D315" s="828"/>
      <c r="E315" s="816"/>
      <c r="F315" s="828"/>
      <c r="G315" s="814"/>
      <c r="H315" s="913" t="s">
        <v>140</v>
      </c>
      <c r="I315" s="849" t="s">
        <v>27</v>
      </c>
      <c r="J315" s="843" t="s">
        <v>506</v>
      </c>
      <c r="K315" s="843"/>
      <c r="L315" s="844" t="s">
        <v>27</v>
      </c>
      <c r="M315" s="843" t="s">
        <v>538</v>
      </c>
      <c r="N315" s="843"/>
      <c r="O315" s="844" t="s">
        <v>27</v>
      </c>
      <c r="P315" s="843" t="s">
        <v>539</v>
      </c>
      <c r="Q315" s="845"/>
      <c r="R315" s="845"/>
      <c r="S315" s="845"/>
      <c r="T315" s="845"/>
      <c r="U315" s="914"/>
      <c r="V315" s="914"/>
      <c r="W315" s="914"/>
      <c r="X315" s="915"/>
      <c r="Y315" s="839"/>
      <c r="Z315" s="831"/>
      <c r="AA315" s="831"/>
      <c r="AB315" s="827"/>
      <c r="AC315" s="916"/>
      <c r="AD315" s="916"/>
      <c r="AE315" s="916"/>
      <c r="AF315" s="916"/>
    </row>
    <row r="316" customFormat="false" ht="18.75" hidden="false" customHeight="true" outlineLevel="0" collapsed="false">
      <c r="A316" s="811"/>
      <c r="B316" s="812"/>
      <c r="C316" s="813"/>
      <c r="D316" s="828"/>
      <c r="E316" s="816"/>
      <c r="F316" s="828"/>
      <c r="G316" s="814"/>
      <c r="H316" s="848" t="s">
        <v>148</v>
      </c>
      <c r="I316" s="849" t="s">
        <v>27</v>
      </c>
      <c r="J316" s="843" t="s">
        <v>506</v>
      </c>
      <c r="K316" s="843"/>
      <c r="L316" s="844" t="s">
        <v>27</v>
      </c>
      <c r="M316" s="843" t="s">
        <v>542</v>
      </c>
      <c r="N316" s="843"/>
      <c r="O316" s="844" t="s">
        <v>27</v>
      </c>
      <c r="P316" s="843" t="s">
        <v>543</v>
      </c>
      <c r="Q316" s="835"/>
      <c r="R316" s="844" t="s">
        <v>27</v>
      </c>
      <c r="S316" s="843" t="s">
        <v>544</v>
      </c>
      <c r="T316" s="835"/>
      <c r="U316" s="835"/>
      <c r="V316" s="835"/>
      <c r="W316" s="835"/>
      <c r="X316" s="905"/>
      <c r="Y316" s="839"/>
      <c r="Z316" s="831"/>
      <c r="AA316" s="831"/>
      <c r="AB316" s="827"/>
      <c r="AC316" s="916"/>
      <c r="AD316" s="916"/>
      <c r="AE316" s="916"/>
      <c r="AF316" s="916"/>
    </row>
    <row r="317" customFormat="false" ht="18.75" hidden="false" customHeight="true" outlineLevel="0" collapsed="false">
      <c r="A317" s="811"/>
      <c r="B317" s="812"/>
      <c r="C317" s="813"/>
      <c r="D317" s="828"/>
      <c r="E317" s="816"/>
      <c r="F317" s="828"/>
      <c r="G317" s="814"/>
      <c r="H317" s="833" t="s">
        <v>653</v>
      </c>
      <c r="I317" s="892" t="s">
        <v>27</v>
      </c>
      <c r="J317" s="835" t="s">
        <v>506</v>
      </c>
      <c r="K317" s="835"/>
      <c r="L317" s="893" t="s">
        <v>27</v>
      </c>
      <c r="M317" s="835" t="s">
        <v>516</v>
      </c>
      <c r="N317" s="835"/>
      <c r="O317" s="921"/>
      <c r="P317" s="921"/>
      <c r="Q317" s="921"/>
      <c r="R317" s="921"/>
      <c r="S317" s="921"/>
      <c r="T317" s="921"/>
      <c r="U317" s="921"/>
      <c r="V317" s="921"/>
      <c r="W317" s="921"/>
      <c r="X317" s="922"/>
      <c r="Y317" s="839"/>
      <c r="Z317" s="831"/>
      <c r="AA317" s="831"/>
      <c r="AB317" s="827"/>
      <c r="AC317" s="916"/>
      <c r="AD317" s="916"/>
      <c r="AE317" s="916"/>
      <c r="AF317" s="916"/>
    </row>
    <row r="318" customFormat="false" ht="18.75" hidden="false" customHeight="true" outlineLevel="0" collapsed="false">
      <c r="A318" s="811"/>
      <c r="B318" s="812"/>
      <c r="C318" s="813"/>
      <c r="D318" s="828"/>
      <c r="E318" s="816"/>
      <c r="F318" s="828"/>
      <c r="G318" s="814"/>
      <c r="H318" s="833"/>
      <c r="I318" s="892"/>
      <c r="J318" s="835"/>
      <c r="K318" s="835"/>
      <c r="L318" s="893"/>
      <c r="M318" s="835"/>
      <c r="N318" s="835"/>
      <c r="O318" s="903"/>
      <c r="P318" s="903"/>
      <c r="Q318" s="903"/>
      <c r="R318" s="903"/>
      <c r="S318" s="903"/>
      <c r="T318" s="903"/>
      <c r="U318" s="903"/>
      <c r="V318" s="903"/>
      <c r="W318" s="903"/>
      <c r="X318" s="904"/>
      <c r="Y318" s="839"/>
      <c r="Z318" s="831"/>
      <c r="AA318" s="831"/>
      <c r="AB318" s="827"/>
      <c r="AC318" s="916"/>
      <c r="AD318" s="916"/>
      <c r="AE318" s="916"/>
      <c r="AF318" s="916"/>
    </row>
    <row r="319" customFormat="false" ht="18.75" hidden="false" customHeight="true" outlineLevel="0" collapsed="false">
      <c r="A319" s="811"/>
      <c r="B319" s="812"/>
      <c r="C319" s="813"/>
      <c r="D319" s="828"/>
      <c r="E319" s="814"/>
      <c r="F319" s="815"/>
      <c r="G319" s="816"/>
      <c r="H319" s="851" t="s">
        <v>162</v>
      </c>
      <c r="I319" s="849" t="s">
        <v>27</v>
      </c>
      <c r="J319" s="843" t="s">
        <v>506</v>
      </c>
      <c r="K319" s="843"/>
      <c r="L319" s="844" t="s">
        <v>27</v>
      </c>
      <c r="M319" s="843" t="s">
        <v>542</v>
      </c>
      <c r="N319" s="843"/>
      <c r="O319" s="844" t="s">
        <v>27</v>
      </c>
      <c r="P319" s="843" t="s">
        <v>543</v>
      </c>
      <c r="Q319" s="843"/>
      <c r="R319" s="844" t="s">
        <v>27</v>
      </c>
      <c r="S319" s="843" t="s">
        <v>616</v>
      </c>
      <c r="T319" s="843"/>
      <c r="U319" s="846"/>
      <c r="V319" s="846"/>
      <c r="W319" s="846"/>
      <c r="X319" s="847"/>
      <c r="Y319" s="839"/>
      <c r="Z319" s="831"/>
      <c r="AA319" s="831"/>
      <c r="AB319" s="827"/>
      <c r="AC319" s="916"/>
      <c r="AD319" s="916"/>
      <c r="AE319" s="916"/>
      <c r="AF319" s="916"/>
    </row>
    <row r="320" customFormat="false" ht="18.75" hidden="false" customHeight="true" outlineLevel="0" collapsed="false">
      <c r="A320" s="811"/>
      <c r="B320" s="812"/>
      <c r="C320" s="813"/>
      <c r="D320" s="828"/>
      <c r="E320" s="814"/>
      <c r="F320" s="815"/>
      <c r="G320" s="816"/>
      <c r="H320" s="852" t="s">
        <v>165</v>
      </c>
      <c r="I320" s="853" t="s">
        <v>27</v>
      </c>
      <c r="J320" s="854" t="s">
        <v>506</v>
      </c>
      <c r="K320" s="854"/>
      <c r="L320" s="855" t="s">
        <v>27</v>
      </c>
      <c r="M320" s="854" t="s">
        <v>538</v>
      </c>
      <c r="N320" s="854"/>
      <c r="O320" s="855" t="s">
        <v>27</v>
      </c>
      <c r="P320" s="854" t="s">
        <v>539</v>
      </c>
      <c r="Q320" s="854"/>
      <c r="R320" s="855"/>
      <c r="S320" s="854"/>
      <c r="T320" s="854"/>
      <c r="U320" s="836"/>
      <c r="V320" s="836"/>
      <c r="W320" s="836"/>
      <c r="X320" s="837"/>
      <c r="Y320" s="839"/>
      <c r="Z320" s="831"/>
      <c r="AA320" s="831"/>
      <c r="AB320" s="827"/>
      <c r="AC320" s="916"/>
      <c r="AD320" s="916"/>
      <c r="AE320" s="916"/>
      <c r="AF320" s="916"/>
    </row>
    <row r="321" customFormat="false" ht="18.75" hidden="false" customHeight="true" outlineLevel="0" collapsed="false">
      <c r="A321" s="856"/>
      <c r="B321" s="857"/>
      <c r="C321" s="858"/>
      <c r="D321" s="805"/>
      <c r="E321" s="810"/>
      <c r="F321" s="859"/>
      <c r="G321" s="860"/>
      <c r="H321" s="861" t="s">
        <v>166</v>
      </c>
      <c r="I321" s="862" t="s">
        <v>27</v>
      </c>
      <c r="J321" s="863" t="s">
        <v>506</v>
      </c>
      <c r="K321" s="863"/>
      <c r="L321" s="864" t="s">
        <v>27</v>
      </c>
      <c r="M321" s="863" t="s">
        <v>516</v>
      </c>
      <c r="N321" s="863"/>
      <c r="O321" s="863"/>
      <c r="P321" s="863"/>
      <c r="Q321" s="865"/>
      <c r="R321" s="863"/>
      <c r="S321" s="863"/>
      <c r="T321" s="863"/>
      <c r="U321" s="863"/>
      <c r="V321" s="863"/>
      <c r="W321" s="863"/>
      <c r="X321" s="866"/>
      <c r="Y321" s="867"/>
      <c r="Z321" s="868"/>
      <c r="AA321" s="868"/>
      <c r="AB321" s="869"/>
      <c r="AC321" s="916"/>
      <c r="AD321" s="916"/>
      <c r="AE321" s="916"/>
      <c r="AF321" s="916"/>
    </row>
    <row r="322" customFormat="false" ht="18.75" hidden="false" customHeight="true" outlineLevel="0" collapsed="false">
      <c r="A322" s="870"/>
      <c r="B322" s="871"/>
      <c r="C322" s="872"/>
      <c r="D322" s="796"/>
      <c r="E322" s="801"/>
      <c r="F322" s="873"/>
      <c r="G322" s="801"/>
      <c r="H322" s="900" t="s">
        <v>47</v>
      </c>
      <c r="I322" s="890" t="s">
        <v>27</v>
      </c>
      <c r="J322" s="799" t="s">
        <v>503</v>
      </c>
      <c r="K322" s="919"/>
      <c r="L322" s="901"/>
      <c r="M322" s="798" t="s">
        <v>27</v>
      </c>
      <c r="N322" s="799" t="s">
        <v>674</v>
      </c>
      <c r="O322" s="902"/>
      <c r="P322" s="902"/>
      <c r="Q322" s="798" t="s">
        <v>27</v>
      </c>
      <c r="R322" s="799" t="s">
        <v>675</v>
      </c>
      <c r="S322" s="902"/>
      <c r="T322" s="902"/>
      <c r="U322" s="798" t="s">
        <v>27</v>
      </c>
      <c r="V322" s="799" t="s">
        <v>676</v>
      </c>
      <c r="W322" s="902"/>
      <c r="X322" s="795"/>
      <c r="Y322" s="798" t="s">
        <v>27</v>
      </c>
      <c r="Z322" s="799" t="s">
        <v>505</v>
      </c>
      <c r="AA322" s="799"/>
      <c r="AB322" s="880"/>
      <c r="AC322" s="802"/>
      <c r="AD322" s="802"/>
      <c r="AE322" s="802"/>
      <c r="AF322" s="802"/>
    </row>
    <row r="323" customFormat="false" ht="18.75" hidden="false" customHeight="true" outlineLevel="0" collapsed="false">
      <c r="A323" s="811"/>
      <c r="B323" s="812"/>
      <c r="C323" s="813"/>
      <c r="D323" s="828"/>
      <c r="E323" s="814"/>
      <c r="F323" s="815"/>
      <c r="G323" s="814"/>
      <c r="H323" s="900"/>
      <c r="I323" s="818" t="s">
        <v>27</v>
      </c>
      <c r="J323" s="819" t="s">
        <v>677</v>
      </c>
      <c r="K323" s="820"/>
      <c r="L323" s="821"/>
      <c r="M323" s="822" t="s">
        <v>27</v>
      </c>
      <c r="N323" s="819" t="s">
        <v>504</v>
      </c>
      <c r="O323" s="903"/>
      <c r="P323" s="903"/>
      <c r="Q323" s="903"/>
      <c r="R323" s="903"/>
      <c r="S323" s="903"/>
      <c r="T323" s="903"/>
      <c r="U323" s="903"/>
      <c r="V323" s="903"/>
      <c r="W323" s="903"/>
      <c r="X323" s="904"/>
      <c r="Y323" s="825" t="s">
        <v>27</v>
      </c>
      <c r="Z323" s="826" t="s">
        <v>509</v>
      </c>
      <c r="AA323" s="831"/>
      <c r="AB323" s="827"/>
      <c r="AC323" s="802"/>
      <c r="AD323" s="802"/>
      <c r="AE323" s="802"/>
      <c r="AF323" s="802"/>
    </row>
    <row r="324" customFormat="false" ht="18.75" hidden="false" customHeight="true" outlineLevel="0" collapsed="false">
      <c r="A324" s="840"/>
      <c r="B324" s="812"/>
      <c r="C324" s="813"/>
      <c r="D324" s="828"/>
      <c r="E324" s="814"/>
      <c r="F324" s="815"/>
      <c r="G324" s="814"/>
      <c r="H324" s="848" t="s">
        <v>50</v>
      </c>
      <c r="I324" s="853" t="s">
        <v>27</v>
      </c>
      <c r="J324" s="854" t="s">
        <v>506</v>
      </c>
      <c r="K324" s="854"/>
      <c r="L324" s="920"/>
      <c r="M324" s="855" t="s">
        <v>27</v>
      </c>
      <c r="N324" s="854" t="s">
        <v>632</v>
      </c>
      <c r="O324" s="854"/>
      <c r="P324" s="920"/>
      <c r="Q324" s="855" t="s">
        <v>27</v>
      </c>
      <c r="R324" s="921" t="s">
        <v>719</v>
      </c>
      <c r="S324" s="921"/>
      <c r="T324" s="921"/>
      <c r="U324" s="914"/>
      <c r="V324" s="920"/>
      <c r="W324" s="921"/>
      <c r="X324" s="915"/>
      <c r="Y324" s="839"/>
      <c r="Z324" s="831"/>
      <c r="AA324" s="831"/>
      <c r="AB324" s="827"/>
      <c r="AC324" s="802"/>
      <c r="AD324" s="802"/>
      <c r="AE324" s="802"/>
      <c r="AF324" s="802"/>
    </row>
    <row r="325" customFormat="false" ht="18.75" hidden="false" customHeight="true" outlineLevel="0" collapsed="false">
      <c r="A325" s="811"/>
      <c r="B325" s="812"/>
      <c r="C325" s="813"/>
      <c r="D325" s="828"/>
      <c r="E325" s="814"/>
      <c r="F325" s="815"/>
      <c r="G325" s="814"/>
      <c r="H325" s="848"/>
      <c r="I325" s="818" t="s">
        <v>27</v>
      </c>
      <c r="J325" s="903" t="s">
        <v>720</v>
      </c>
      <c r="K325" s="903"/>
      <c r="L325" s="903"/>
      <c r="M325" s="822" t="s">
        <v>27</v>
      </c>
      <c r="N325" s="903" t="s">
        <v>721</v>
      </c>
      <c r="O325" s="821"/>
      <c r="P325" s="903"/>
      <c r="Q325" s="903"/>
      <c r="R325" s="821"/>
      <c r="S325" s="903"/>
      <c r="T325" s="903"/>
      <c r="U325" s="823"/>
      <c r="V325" s="821"/>
      <c r="W325" s="903"/>
      <c r="X325" s="824"/>
      <c r="Y325" s="839"/>
      <c r="Z325" s="831"/>
      <c r="AA325" s="831"/>
      <c r="AB325" s="827"/>
      <c r="AC325" s="802"/>
      <c r="AD325" s="802"/>
      <c r="AE325" s="802"/>
      <c r="AF325" s="802"/>
    </row>
    <row r="326" customFormat="false" ht="18.75" hidden="false" customHeight="true" outlineLevel="0" collapsed="false">
      <c r="A326" s="811"/>
      <c r="B326" s="812"/>
      <c r="C326" s="813"/>
      <c r="D326" s="828"/>
      <c r="E326" s="814"/>
      <c r="F326" s="815"/>
      <c r="G326" s="814"/>
      <c r="H326" s="848" t="s">
        <v>57</v>
      </c>
      <c r="I326" s="849" t="s">
        <v>27</v>
      </c>
      <c r="J326" s="843" t="s">
        <v>511</v>
      </c>
      <c r="K326" s="846"/>
      <c r="L326" s="882"/>
      <c r="M326" s="844" t="s">
        <v>27</v>
      </c>
      <c r="N326" s="843" t="s">
        <v>512</v>
      </c>
      <c r="O326" s="845"/>
      <c r="P326" s="845"/>
      <c r="Q326" s="845"/>
      <c r="R326" s="845"/>
      <c r="S326" s="845"/>
      <c r="T326" s="845"/>
      <c r="U326" s="845"/>
      <c r="V326" s="845"/>
      <c r="W326" s="845"/>
      <c r="X326" s="881"/>
      <c r="Y326" s="839"/>
      <c r="Z326" s="831"/>
      <c r="AA326" s="831"/>
      <c r="AB326" s="827"/>
      <c r="AC326" s="802"/>
      <c r="AD326" s="802"/>
      <c r="AE326" s="802"/>
      <c r="AF326" s="802"/>
    </row>
    <row r="327" customFormat="false" ht="19.5" hidden="false" customHeight="true" outlineLevel="0" collapsed="false">
      <c r="A327" s="811"/>
      <c r="B327" s="812"/>
      <c r="C327" s="813"/>
      <c r="D327" s="828"/>
      <c r="E327" s="814"/>
      <c r="F327" s="815"/>
      <c r="G327" s="816"/>
      <c r="H327" s="911" t="s">
        <v>64</v>
      </c>
      <c r="I327" s="849" t="s">
        <v>27</v>
      </c>
      <c r="J327" s="843" t="s">
        <v>513</v>
      </c>
      <c r="K327" s="846"/>
      <c r="L327" s="882"/>
      <c r="M327" s="844" t="s">
        <v>27</v>
      </c>
      <c r="N327" s="843" t="s">
        <v>514</v>
      </c>
      <c r="O327" s="844"/>
      <c r="P327" s="843"/>
      <c r="Q327" s="845"/>
      <c r="R327" s="845"/>
      <c r="S327" s="845"/>
      <c r="T327" s="845"/>
      <c r="U327" s="845"/>
      <c r="V327" s="845"/>
      <c r="W327" s="845"/>
      <c r="X327" s="881"/>
      <c r="Y327" s="831"/>
      <c r="Z327" s="831"/>
      <c r="AA327" s="831"/>
      <c r="AB327" s="827"/>
      <c r="AC327" s="802"/>
      <c r="AD327" s="802"/>
      <c r="AE327" s="802"/>
      <c r="AF327" s="802"/>
    </row>
    <row r="328" customFormat="false" ht="19.5" hidden="false" customHeight="true" outlineLevel="0" collapsed="false">
      <c r="A328" s="811"/>
      <c r="B328" s="812"/>
      <c r="C328" s="813"/>
      <c r="D328" s="828"/>
      <c r="E328" s="814"/>
      <c r="F328" s="815"/>
      <c r="G328" s="816"/>
      <c r="H328" s="911" t="s">
        <v>67</v>
      </c>
      <c r="I328" s="849" t="s">
        <v>27</v>
      </c>
      <c r="J328" s="843" t="s">
        <v>513</v>
      </c>
      <c r="K328" s="846"/>
      <c r="L328" s="882"/>
      <c r="M328" s="844" t="s">
        <v>27</v>
      </c>
      <c r="N328" s="843" t="s">
        <v>514</v>
      </c>
      <c r="O328" s="844"/>
      <c r="P328" s="843"/>
      <c r="Q328" s="845"/>
      <c r="R328" s="845"/>
      <c r="S328" s="845"/>
      <c r="T328" s="845"/>
      <c r="U328" s="845"/>
      <c r="V328" s="845"/>
      <c r="W328" s="845"/>
      <c r="X328" s="881"/>
      <c r="Y328" s="831"/>
      <c r="Z328" s="831"/>
      <c r="AA328" s="831"/>
      <c r="AB328" s="827"/>
      <c r="AC328" s="802"/>
      <c r="AD328" s="802"/>
      <c r="AE328" s="802"/>
      <c r="AF328" s="802"/>
    </row>
    <row r="329" customFormat="false" ht="18.75" hidden="false" customHeight="true" outlineLevel="0" collapsed="false">
      <c r="A329" s="811"/>
      <c r="B329" s="812"/>
      <c r="C329" s="813"/>
      <c r="D329" s="828"/>
      <c r="E329" s="814"/>
      <c r="F329" s="815"/>
      <c r="G329" s="814"/>
      <c r="H329" s="848" t="s">
        <v>722</v>
      </c>
      <c r="I329" s="849" t="s">
        <v>27</v>
      </c>
      <c r="J329" s="843" t="s">
        <v>503</v>
      </c>
      <c r="K329" s="846"/>
      <c r="L329" s="882"/>
      <c r="M329" s="844" t="s">
        <v>27</v>
      </c>
      <c r="N329" s="843" t="s">
        <v>678</v>
      </c>
      <c r="O329" s="845"/>
      <c r="P329" s="845"/>
      <c r="Q329" s="845"/>
      <c r="R329" s="845"/>
      <c r="S329" s="845"/>
      <c r="T329" s="845"/>
      <c r="U329" s="845"/>
      <c r="V329" s="845"/>
      <c r="W329" s="845"/>
      <c r="X329" s="881"/>
      <c r="Y329" s="839"/>
      <c r="Z329" s="831"/>
      <c r="AA329" s="831"/>
      <c r="AB329" s="827"/>
      <c r="AC329" s="802"/>
      <c r="AD329" s="802"/>
      <c r="AE329" s="802"/>
      <c r="AF329" s="802"/>
    </row>
    <row r="330" customFormat="false" ht="18.75" hidden="false" customHeight="true" outlineLevel="0" collapsed="false">
      <c r="A330" s="811"/>
      <c r="B330" s="812"/>
      <c r="C330" s="813"/>
      <c r="D330" s="828"/>
      <c r="E330" s="814"/>
      <c r="F330" s="815"/>
      <c r="G330" s="814"/>
      <c r="H330" s="848" t="s">
        <v>723</v>
      </c>
      <c r="I330" s="849" t="s">
        <v>27</v>
      </c>
      <c r="J330" s="843" t="s">
        <v>503</v>
      </c>
      <c r="K330" s="846"/>
      <c r="L330" s="882"/>
      <c r="M330" s="844" t="s">
        <v>27</v>
      </c>
      <c r="N330" s="843" t="s">
        <v>678</v>
      </c>
      <c r="O330" s="845"/>
      <c r="P330" s="845"/>
      <c r="Q330" s="845"/>
      <c r="R330" s="845"/>
      <c r="S330" s="845"/>
      <c r="T330" s="845"/>
      <c r="U330" s="845"/>
      <c r="V330" s="845"/>
      <c r="W330" s="845"/>
      <c r="X330" s="881"/>
      <c r="Y330" s="839"/>
      <c r="Z330" s="831"/>
      <c r="AA330" s="831"/>
      <c r="AB330" s="827"/>
      <c r="AC330" s="802"/>
      <c r="AD330" s="802"/>
      <c r="AE330" s="802"/>
      <c r="AF330" s="802"/>
    </row>
    <row r="331" customFormat="false" ht="18.75" hidden="false" customHeight="true" outlineLevel="0" collapsed="false">
      <c r="A331" s="811"/>
      <c r="B331" s="812"/>
      <c r="C331" s="813"/>
      <c r="D331" s="828"/>
      <c r="E331" s="814"/>
      <c r="F331" s="815"/>
      <c r="G331" s="814"/>
      <c r="H331" s="848" t="s">
        <v>222</v>
      </c>
      <c r="I331" s="849" t="s">
        <v>27</v>
      </c>
      <c r="J331" s="843" t="s">
        <v>506</v>
      </c>
      <c r="K331" s="846"/>
      <c r="L331" s="844" t="s">
        <v>27</v>
      </c>
      <c r="M331" s="843" t="s">
        <v>516</v>
      </c>
      <c r="N331" s="845"/>
      <c r="O331" s="845"/>
      <c r="P331" s="845"/>
      <c r="Q331" s="845"/>
      <c r="R331" s="845"/>
      <c r="S331" s="845"/>
      <c r="T331" s="845"/>
      <c r="U331" s="845"/>
      <c r="V331" s="845"/>
      <c r="W331" s="845"/>
      <c r="X331" s="881"/>
      <c r="Y331" s="839"/>
      <c r="Z331" s="831"/>
      <c r="AA331" s="831"/>
      <c r="AB331" s="827"/>
      <c r="AC331" s="802"/>
      <c r="AD331" s="802"/>
      <c r="AE331" s="802"/>
      <c r="AF331" s="802"/>
    </row>
    <row r="332" customFormat="false" ht="18.75" hidden="false" customHeight="true" outlineLevel="0" collapsed="false">
      <c r="A332" s="811"/>
      <c r="B332" s="812"/>
      <c r="C332" s="813"/>
      <c r="D332" s="828"/>
      <c r="E332" s="814"/>
      <c r="F332" s="815"/>
      <c r="G332" s="814"/>
      <c r="H332" s="848" t="s">
        <v>153</v>
      </c>
      <c r="I332" s="849" t="s">
        <v>27</v>
      </c>
      <c r="J332" s="843" t="s">
        <v>511</v>
      </c>
      <c r="K332" s="846"/>
      <c r="L332" s="882"/>
      <c r="M332" s="844" t="s">
        <v>27</v>
      </c>
      <c r="N332" s="843" t="s">
        <v>512</v>
      </c>
      <c r="O332" s="845"/>
      <c r="P332" s="845"/>
      <c r="Q332" s="845"/>
      <c r="R332" s="845"/>
      <c r="S332" s="845"/>
      <c r="T332" s="845"/>
      <c r="U332" s="845"/>
      <c r="V332" s="845"/>
      <c r="W332" s="845"/>
      <c r="X332" s="881"/>
      <c r="Y332" s="839"/>
      <c r="Z332" s="831"/>
      <c r="AA332" s="831"/>
      <c r="AB332" s="827"/>
      <c r="AC332" s="802"/>
      <c r="AD332" s="802"/>
      <c r="AE332" s="802"/>
      <c r="AF332" s="802"/>
    </row>
    <row r="333" customFormat="false" ht="19.5" hidden="false" customHeight="true" outlineLevel="0" collapsed="false">
      <c r="A333" s="840" t="s">
        <v>27</v>
      </c>
      <c r="B333" s="812" t="s">
        <v>725</v>
      </c>
      <c r="C333" s="813" t="s">
        <v>655</v>
      </c>
      <c r="D333" s="840" t="s">
        <v>27</v>
      </c>
      <c r="E333" s="814" t="s">
        <v>736</v>
      </c>
      <c r="F333" s="840" t="s">
        <v>27</v>
      </c>
      <c r="G333" s="814" t="s">
        <v>737</v>
      </c>
      <c r="H333" s="911" t="s">
        <v>159</v>
      </c>
      <c r="I333" s="849" t="s">
        <v>27</v>
      </c>
      <c r="J333" s="843" t="s">
        <v>506</v>
      </c>
      <c r="K333" s="843"/>
      <c r="L333" s="844" t="s">
        <v>27</v>
      </c>
      <c r="M333" s="843" t="s">
        <v>516</v>
      </c>
      <c r="N333" s="843"/>
      <c r="O333" s="845"/>
      <c r="P333" s="843"/>
      <c r="Q333" s="845"/>
      <c r="R333" s="845"/>
      <c r="S333" s="845"/>
      <c r="T333" s="845"/>
      <c r="U333" s="845"/>
      <c r="V333" s="845"/>
      <c r="W333" s="845"/>
      <c r="X333" s="881"/>
      <c r="Y333" s="831"/>
      <c r="Z333" s="831"/>
      <c r="AA333" s="831"/>
      <c r="AB333" s="827"/>
      <c r="AC333" s="802"/>
      <c r="AD333" s="802"/>
      <c r="AE333" s="802"/>
      <c r="AF333" s="802"/>
    </row>
    <row r="334" customFormat="false" ht="18.75" hidden="false" customHeight="true" outlineLevel="0" collapsed="false">
      <c r="A334" s="840"/>
      <c r="B334" s="812"/>
      <c r="C334" s="813"/>
      <c r="D334" s="840"/>
      <c r="E334" s="814"/>
      <c r="F334" s="840" t="s">
        <v>27</v>
      </c>
      <c r="G334" s="814" t="s">
        <v>727</v>
      </c>
      <c r="H334" s="848" t="s">
        <v>85</v>
      </c>
      <c r="I334" s="849" t="s">
        <v>27</v>
      </c>
      <c r="J334" s="843" t="s">
        <v>506</v>
      </c>
      <c r="K334" s="846"/>
      <c r="L334" s="844" t="s">
        <v>27</v>
      </c>
      <c r="M334" s="843" t="s">
        <v>516</v>
      </c>
      <c r="N334" s="845"/>
      <c r="O334" s="845"/>
      <c r="P334" s="845"/>
      <c r="Q334" s="845"/>
      <c r="R334" s="845"/>
      <c r="S334" s="845"/>
      <c r="T334" s="845"/>
      <c r="U334" s="845"/>
      <c r="V334" s="845"/>
      <c r="W334" s="845"/>
      <c r="X334" s="881"/>
      <c r="Y334" s="839"/>
      <c r="Z334" s="831"/>
      <c r="AA334" s="831"/>
      <c r="AB334" s="827"/>
      <c r="AC334" s="802"/>
      <c r="AD334" s="802"/>
      <c r="AE334" s="802"/>
      <c r="AF334" s="802"/>
    </row>
    <row r="335" customFormat="false" ht="18.75" hidden="false" customHeight="true" outlineLevel="0" collapsed="false">
      <c r="A335" s="811"/>
      <c r="B335" s="812"/>
      <c r="C335" s="813"/>
      <c r="D335" s="828"/>
      <c r="E335" s="814"/>
      <c r="F335" s="840"/>
      <c r="G335" s="814"/>
      <c r="H335" s="848" t="s">
        <v>105</v>
      </c>
      <c r="I335" s="849" t="s">
        <v>27</v>
      </c>
      <c r="J335" s="843" t="s">
        <v>506</v>
      </c>
      <c r="K335" s="843"/>
      <c r="L335" s="844" t="s">
        <v>27</v>
      </c>
      <c r="M335" s="843" t="s">
        <v>538</v>
      </c>
      <c r="N335" s="843"/>
      <c r="O335" s="844" t="s">
        <v>27</v>
      </c>
      <c r="P335" s="843" t="s">
        <v>539</v>
      </c>
      <c r="Q335" s="845"/>
      <c r="R335" s="845"/>
      <c r="S335" s="845"/>
      <c r="T335" s="845"/>
      <c r="U335" s="845"/>
      <c r="V335" s="845"/>
      <c r="W335" s="845"/>
      <c r="X335" s="881"/>
      <c r="Y335" s="839"/>
      <c r="Z335" s="831"/>
      <c r="AA335" s="831"/>
      <c r="AB335" s="827"/>
      <c r="AC335" s="802"/>
      <c r="AD335" s="802"/>
      <c r="AE335" s="802"/>
      <c r="AF335" s="802"/>
    </row>
    <row r="336" customFormat="false" ht="18.75" hidden="false" customHeight="true" outlineLevel="0" collapsed="false">
      <c r="A336" s="811"/>
      <c r="B336" s="812"/>
      <c r="C336" s="813"/>
      <c r="D336" s="828"/>
      <c r="E336" s="814"/>
      <c r="F336" s="815"/>
      <c r="G336" s="814"/>
      <c r="H336" s="848" t="s">
        <v>729</v>
      </c>
      <c r="I336" s="853" t="s">
        <v>27</v>
      </c>
      <c r="J336" s="854" t="s">
        <v>660</v>
      </c>
      <c r="K336" s="854"/>
      <c r="L336" s="914"/>
      <c r="M336" s="914"/>
      <c r="N336" s="914"/>
      <c r="O336" s="914"/>
      <c r="P336" s="855" t="s">
        <v>27</v>
      </c>
      <c r="Q336" s="854" t="s">
        <v>661</v>
      </c>
      <c r="R336" s="914"/>
      <c r="S336" s="914"/>
      <c r="T336" s="914"/>
      <c r="U336" s="914"/>
      <c r="V336" s="914"/>
      <c r="W336" s="914"/>
      <c r="X336" s="915"/>
      <c r="Y336" s="839"/>
      <c r="Z336" s="831"/>
      <c r="AA336" s="831"/>
      <c r="AB336" s="827"/>
      <c r="AC336" s="802"/>
      <c r="AD336" s="802"/>
      <c r="AE336" s="802"/>
      <c r="AF336" s="802"/>
    </row>
    <row r="337" customFormat="false" ht="18.75" hidden="false" customHeight="true" outlineLevel="0" collapsed="false">
      <c r="A337" s="811"/>
      <c r="B337" s="812"/>
      <c r="C337" s="813"/>
      <c r="D337" s="828"/>
      <c r="E337" s="814"/>
      <c r="F337" s="815"/>
      <c r="G337" s="814"/>
      <c r="H337" s="848"/>
      <c r="I337" s="818" t="s">
        <v>27</v>
      </c>
      <c r="J337" s="819" t="s">
        <v>689</v>
      </c>
      <c r="K337" s="823"/>
      <c r="L337" s="823"/>
      <c r="M337" s="823"/>
      <c r="N337" s="823"/>
      <c r="O337" s="823"/>
      <c r="P337" s="823"/>
      <c r="Q337" s="903"/>
      <c r="R337" s="823"/>
      <c r="S337" s="823"/>
      <c r="T337" s="823"/>
      <c r="U337" s="823"/>
      <c r="V337" s="823"/>
      <c r="W337" s="823"/>
      <c r="X337" s="824"/>
      <c r="Y337" s="839"/>
      <c r="Z337" s="831"/>
      <c r="AA337" s="831"/>
      <c r="AB337" s="827"/>
      <c r="AC337" s="802"/>
      <c r="AD337" s="802"/>
      <c r="AE337" s="802"/>
      <c r="AF337" s="802"/>
    </row>
    <row r="338" customFormat="false" ht="18.75" hidden="false" customHeight="true" outlineLevel="0" collapsed="false">
      <c r="A338" s="811"/>
      <c r="B338" s="812"/>
      <c r="C338" s="813"/>
      <c r="D338" s="828"/>
      <c r="E338" s="814"/>
      <c r="F338" s="815"/>
      <c r="G338" s="814"/>
      <c r="H338" s="848" t="s">
        <v>668</v>
      </c>
      <c r="I338" s="853" t="s">
        <v>27</v>
      </c>
      <c r="J338" s="854" t="s">
        <v>692</v>
      </c>
      <c r="K338" s="836"/>
      <c r="L338" s="920"/>
      <c r="M338" s="855" t="s">
        <v>27</v>
      </c>
      <c r="N338" s="854" t="s">
        <v>693</v>
      </c>
      <c r="O338" s="914"/>
      <c r="P338" s="914"/>
      <c r="Q338" s="855" t="s">
        <v>27</v>
      </c>
      <c r="R338" s="854" t="s">
        <v>694</v>
      </c>
      <c r="S338" s="914"/>
      <c r="T338" s="914"/>
      <c r="U338" s="914"/>
      <c r="V338" s="914"/>
      <c r="W338" s="914"/>
      <c r="X338" s="915"/>
      <c r="Y338" s="839"/>
      <c r="Z338" s="831"/>
      <c r="AA338" s="831"/>
      <c r="AB338" s="827"/>
      <c r="AC338" s="802"/>
      <c r="AD338" s="802"/>
      <c r="AE338" s="802"/>
      <c r="AF338" s="802"/>
    </row>
    <row r="339" customFormat="false" ht="18.75" hidden="false" customHeight="true" outlineLevel="0" collapsed="false">
      <c r="A339" s="811"/>
      <c r="B339" s="812"/>
      <c r="C339" s="813"/>
      <c r="D339" s="828"/>
      <c r="E339" s="814"/>
      <c r="F339" s="815"/>
      <c r="G339" s="814"/>
      <c r="H339" s="848"/>
      <c r="I339" s="818" t="s">
        <v>27</v>
      </c>
      <c r="J339" s="819" t="s">
        <v>695</v>
      </c>
      <c r="K339" s="823"/>
      <c r="L339" s="823"/>
      <c r="M339" s="823"/>
      <c r="N339" s="823"/>
      <c r="O339" s="823"/>
      <c r="P339" s="823"/>
      <c r="Q339" s="822" t="s">
        <v>27</v>
      </c>
      <c r="R339" s="819" t="s">
        <v>696</v>
      </c>
      <c r="S339" s="903"/>
      <c r="T339" s="823"/>
      <c r="U339" s="823"/>
      <c r="V339" s="823"/>
      <c r="W339" s="823"/>
      <c r="X339" s="824"/>
      <c r="Y339" s="839"/>
      <c r="Z339" s="831"/>
      <c r="AA339" s="831"/>
      <c r="AB339" s="827"/>
      <c r="AC339" s="802"/>
      <c r="AD339" s="802"/>
      <c r="AE339" s="802"/>
      <c r="AF339" s="802"/>
    </row>
    <row r="340" customFormat="false" ht="18.75" hidden="false" customHeight="true" outlineLevel="0" collapsed="false">
      <c r="A340" s="811"/>
      <c r="B340" s="812"/>
      <c r="C340" s="813"/>
      <c r="D340" s="828"/>
      <c r="E340" s="814"/>
      <c r="F340" s="815"/>
      <c r="G340" s="814"/>
      <c r="H340" s="913" t="s">
        <v>140</v>
      </c>
      <c r="I340" s="849" t="s">
        <v>27</v>
      </c>
      <c r="J340" s="843" t="s">
        <v>506</v>
      </c>
      <c r="K340" s="843"/>
      <c r="L340" s="844" t="s">
        <v>27</v>
      </c>
      <c r="M340" s="843" t="s">
        <v>538</v>
      </c>
      <c r="N340" s="843"/>
      <c r="O340" s="844" t="s">
        <v>27</v>
      </c>
      <c r="P340" s="843" t="s">
        <v>539</v>
      </c>
      <c r="Q340" s="845"/>
      <c r="R340" s="845"/>
      <c r="S340" s="845"/>
      <c r="T340" s="845"/>
      <c r="U340" s="914"/>
      <c r="V340" s="914"/>
      <c r="W340" s="914"/>
      <c r="X340" s="915"/>
      <c r="Y340" s="839"/>
      <c r="Z340" s="831"/>
      <c r="AA340" s="831"/>
      <c r="AB340" s="827"/>
      <c r="AC340" s="802"/>
      <c r="AD340" s="802"/>
      <c r="AE340" s="802"/>
      <c r="AF340" s="802"/>
    </row>
    <row r="341" customFormat="false" ht="18.75" hidden="false" customHeight="true" outlineLevel="0" collapsed="false">
      <c r="A341" s="811"/>
      <c r="B341" s="812"/>
      <c r="C341" s="813"/>
      <c r="D341" s="828"/>
      <c r="E341" s="814"/>
      <c r="F341" s="815"/>
      <c r="G341" s="814"/>
      <c r="H341" s="848" t="s">
        <v>148</v>
      </c>
      <c r="I341" s="849" t="s">
        <v>27</v>
      </c>
      <c r="J341" s="843" t="s">
        <v>506</v>
      </c>
      <c r="K341" s="843"/>
      <c r="L341" s="844" t="s">
        <v>27</v>
      </c>
      <c r="M341" s="843" t="s">
        <v>542</v>
      </c>
      <c r="N341" s="843"/>
      <c r="O341" s="844" t="s">
        <v>27</v>
      </c>
      <c r="P341" s="843" t="s">
        <v>543</v>
      </c>
      <c r="Q341" s="835"/>
      <c r="R341" s="844" t="s">
        <v>27</v>
      </c>
      <c r="S341" s="843" t="s">
        <v>544</v>
      </c>
      <c r="T341" s="835"/>
      <c r="U341" s="835"/>
      <c r="V341" s="835"/>
      <c r="W341" s="835"/>
      <c r="X341" s="905"/>
      <c r="Y341" s="839"/>
      <c r="Z341" s="831"/>
      <c r="AA341" s="831"/>
      <c r="AB341" s="827"/>
      <c r="AC341" s="802"/>
      <c r="AD341" s="802"/>
      <c r="AE341" s="802"/>
      <c r="AF341" s="802"/>
    </row>
    <row r="342" customFormat="false" ht="18.75" hidden="false" customHeight="true" outlineLevel="0" collapsed="false">
      <c r="A342" s="811"/>
      <c r="B342" s="812"/>
      <c r="C342" s="813"/>
      <c r="D342" s="828"/>
      <c r="E342" s="814"/>
      <c r="F342" s="815"/>
      <c r="G342" s="814"/>
      <c r="H342" s="833" t="s">
        <v>653</v>
      </c>
      <c r="I342" s="892" t="s">
        <v>27</v>
      </c>
      <c r="J342" s="835" t="s">
        <v>506</v>
      </c>
      <c r="K342" s="835"/>
      <c r="L342" s="893" t="s">
        <v>27</v>
      </c>
      <c r="M342" s="835" t="s">
        <v>516</v>
      </c>
      <c r="N342" s="835"/>
      <c r="O342" s="921"/>
      <c r="P342" s="921"/>
      <c r="Q342" s="921"/>
      <c r="R342" s="921"/>
      <c r="S342" s="921"/>
      <c r="T342" s="921"/>
      <c r="U342" s="921"/>
      <c r="V342" s="921"/>
      <c r="W342" s="921"/>
      <c r="X342" s="922"/>
      <c r="Y342" s="839"/>
      <c r="Z342" s="831"/>
      <c r="AA342" s="831"/>
      <c r="AB342" s="827"/>
      <c r="AC342" s="802"/>
      <c r="AD342" s="802"/>
      <c r="AE342" s="802"/>
      <c r="AF342" s="802"/>
    </row>
    <row r="343" customFormat="false" ht="18.75" hidden="false" customHeight="true" outlineLevel="0" collapsed="false">
      <c r="A343" s="811"/>
      <c r="B343" s="812"/>
      <c r="C343" s="813"/>
      <c r="D343" s="828"/>
      <c r="E343" s="814"/>
      <c r="F343" s="815"/>
      <c r="G343" s="814"/>
      <c r="H343" s="833"/>
      <c r="I343" s="892"/>
      <c r="J343" s="835"/>
      <c r="K343" s="835"/>
      <c r="L343" s="893"/>
      <c r="M343" s="835"/>
      <c r="N343" s="835"/>
      <c r="O343" s="903"/>
      <c r="P343" s="903"/>
      <c r="Q343" s="903"/>
      <c r="R343" s="903"/>
      <c r="S343" s="903"/>
      <c r="T343" s="903"/>
      <c r="U343" s="903"/>
      <c r="V343" s="903"/>
      <c r="W343" s="903"/>
      <c r="X343" s="904"/>
      <c r="Y343" s="839"/>
      <c r="Z343" s="831"/>
      <c r="AA343" s="831"/>
      <c r="AB343" s="827"/>
      <c r="AC343" s="802"/>
      <c r="AD343" s="802"/>
      <c r="AE343" s="802"/>
      <c r="AF343" s="802"/>
    </row>
    <row r="344" customFormat="false" ht="18.75" hidden="false" customHeight="true" outlineLevel="0" collapsed="false">
      <c r="A344" s="811"/>
      <c r="B344" s="812"/>
      <c r="C344" s="813"/>
      <c r="D344" s="828"/>
      <c r="E344" s="814"/>
      <c r="F344" s="815"/>
      <c r="G344" s="816"/>
      <c r="H344" s="851" t="s">
        <v>162</v>
      </c>
      <c r="I344" s="849" t="s">
        <v>27</v>
      </c>
      <c r="J344" s="843" t="s">
        <v>506</v>
      </c>
      <c r="K344" s="843"/>
      <c r="L344" s="844" t="s">
        <v>27</v>
      </c>
      <c r="M344" s="843" t="s">
        <v>542</v>
      </c>
      <c r="N344" s="843"/>
      <c r="O344" s="844" t="s">
        <v>27</v>
      </c>
      <c r="P344" s="843" t="s">
        <v>543</v>
      </c>
      <c r="Q344" s="843"/>
      <c r="R344" s="844" t="s">
        <v>27</v>
      </c>
      <c r="S344" s="843" t="s">
        <v>616</v>
      </c>
      <c r="T344" s="843"/>
      <c r="U344" s="846"/>
      <c r="V344" s="846"/>
      <c r="W344" s="846"/>
      <c r="X344" s="847"/>
      <c r="Y344" s="839"/>
      <c r="Z344" s="831"/>
      <c r="AA344" s="831"/>
      <c r="AB344" s="827"/>
      <c r="AC344" s="802"/>
      <c r="AD344" s="802"/>
      <c r="AE344" s="802"/>
      <c r="AF344" s="802"/>
    </row>
    <row r="345" customFormat="false" ht="18.75" hidden="false" customHeight="true" outlineLevel="0" collapsed="false">
      <c r="A345" s="811"/>
      <c r="B345" s="812"/>
      <c r="C345" s="813"/>
      <c r="D345" s="828"/>
      <c r="E345" s="814"/>
      <c r="F345" s="815"/>
      <c r="G345" s="816"/>
      <c r="H345" s="852" t="s">
        <v>165</v>
      </c>
      <c r="I345" s="853" t="s">
        <v>27</v>
      </c>
      <c r="J345" s="854" t="s">
        <v>506</v>
      </c>
      <c r="K345" s="854"/>
      <c r="L345" s="855" t="s">
        <v>27</v>
      </c>
      <c r="M345" s="854" t="s">
        <v>538</v>
      </c>
      <c r="N345" s="854"/>
      <c r="O345" s="855" t="s">
        <v>27</v>
      </c>
      <c r="P345" s="854" t="s">
        <v>539</v>
      </c>
      <c r="Q345" s="854"/>
      <c r="R345" s="855"/>
      <c r="S345" s="854"/>
      <c r="T345" s="854"/>
      <c r="U345" s="836"/>
      <c r="V345" s="836"/>
      <c r="W345" s="836"/>
      <c r="X345" s="837"/>
      <c r="Y345" s="839"/>
      <c r="Z345" s="831"/>
      <c r="AA345" s="831"/>
      <c r="AB345" s="827"/>
      <c r="AC345" s="802"/>
      <c r="AD345" s="802"/>
      <c r="AE345" s="802"/>
      <c r="AF345" s="802"/>
    </row>
    <row r="346" customFormat="false" ht="18.75" hidden="false" customHeight="true" outlineLevel="0" collapsed="false">
      <c r="A346" s="856"/>
      <c r="B346" s="857"/>
      <c r="C346" s="858"/>
      <c r="D346" s="805"/>
      <c r="E346" s="810"/>
      <c r="F346" s="859"/>
      <c r="G346" s="860"/>
      <c r="H346" s="861" t="s">
        <v>166</v>
      </c>
      <c r="I346" s="862" t="s">
        <v>27</v>
      </c>
      <c r="J346" s="863" t="s">
        <v>506</v>
      </c>
      <c r="K346" s="863"/>
      <c r="L346" s="864" t="s">
        <v>27</v>
      </c>
      <c r="M346" s="863" t="s">
        <v>516</v>
      </c>
      <c r="N346" s="863"/>
      <c r="O346" s="863"/>
      <c r="P346" s="863"/>
      <c r="Q346" s="865"/>
      <c r="R346" s="863"/>
      <c r="S346" s="863"/>
      <c r="T346" s="863"/>
      <c r="U346" s="863"/>
      <c r="V346" s="863"/>
      <c r="W346" s="863"/>
      <c r="X346" s="866"/>
      <c r="Y346" s="867"/>
      <c r="Z346" s="868"/>
      <c r="AA346" s="868"/>
      <c r="AB346" s="869"/>
      <c r="AC346" s="802"/>
      <c r="AD346" s="802"/>
      <c r="AE346" s="802"/>
      <c r="AF346" s="802"/>
    </row>
    <row r="347" customFormat="false" ht="18.75" hidden="false" customHeight="true" outlineLevel="0" collapsed="false">
      <c r="A347" s="870"/>
      <c r="B347" s="871"/>
      <c r="C347" s="872"/>
      <c r="D347" s="796"/>
      <c r="E347" s="801"/>
      <c r="F347" s="873"/>
      <c r="G347" s="801"/>
      <c r="H347" s="900" t="s">
        <v>47</v>
      </c>
      <c r="I347" s="890" t="s">
        <v>27</v>
      </c>
      <c r="J347" s="799" t="s">
        <v>503</v>
      </c>
      <c r="K347" s="919"/>
      <c r="L347" s="901"/>
      <c r="M347" s="798" t="s">
        <v>27</v>
      </c>
      <c r="N347" s="799" t="s">
        <v>674</v>
      </c>
      <c r="O347" s="902"/>
      <c r="P347" s="902"/>
      <c r="Q347" s="798" t="s">
        <v>27</v>
      </c>
      <c r="R347" s="799" t="s">
        <v>675</v>
      </c>
      <c r="S347" s="902"/>
      <c r="T347" s="902"/>
      <c r="U347" s="798" t="s">
        <v>27</v>
      </c>
      <c r="V347" s="799" t="s">
        <v>676</v>
      </c>
      <c r="W347" s="902"/>
      <c r="X347" s="795"/>
      <c r="Y347" s="890" t="s">
        <v>27</v>
      </c>
      <c r="Z347" s="799" t="s">
        <v>505</v>
      </c>
      <c r="AA347" s="799"/>
      <c r="AB347" s="880"/>
      <c r="AC347" s="916"/>
      <c r="AD347" s="916"/>
      <c r="AE347" s="916"/>
      <c r="AF347" s="916"/>
    </row>
    <row r="348" customFormat="false" ht="18.75" hidden="false" customHeight="true" outlineLevel="0" collapsed="false">
      <c r="A348" s="811"/>
      <c r="B348" s="812"/>
      <c r="C348" s="813"/>
      <c r="D348" s="828"/>
      <c r="E348" s="814"/>
      <c r="F348" s="815"/>
      <c r="G348" s="814"/>
      <c r="H348" s="900"/>
      <c r="I348" s="818" t="s">
        <v>27</v>
      </c>
      <c r="J348" s="819" t="s">
        <v>677</v>
      </c>
      <c r="K348" s="820"/>
      <c r="L348" s="821"/>
      <c r="M348" s="822" t="s">
        <v>27</v>
      </c>
      <c r="N348" s="819" t="s">
        <v>504</v>
      </c>
      <c r="O348" s="903"/>
      <c r="P348" s="903"/>
      <c r="Q348" s="903"/>
      <c r="R348" s="903"/>
      <c r="S348" s="903"/>
      <c r="T348" s="903"/>
      <c r="U348" s="903"/>
      <c r="V348" s="903"/>
      <c r="W348" s="903"/>
      <c r="X348" s="904"/>
      <c r="Y348" s="825" t="s">
        <v>27</v>
      </c>
      <c r="Z348" s="826" t="s">
        <v>509</v>
      </c>
      <c r="AA348" s="831"/>
      <c r="AB348" s="827"/>
      <c r="AC348" s="916"/>
      <c r="AD348" s="916"/>
      <c r="AE348" s="916"/>
      <c r="AF348" s="916"/>
    </row>
    <row r="349" customFormat="false" ht="18.75" hidden="false" customHeight="true" outlineLevel="0" collapsed="false">
      <c r="A349" s="811"/>
      <c r="B349" s="812"/>
      <c r="C349" s="813"/>
      <c r="D349" s="828"/>
      <c r="E349" s="814"/>
      <c r="F349" s="815"/>
      <c r="G349" s="814"/>
      <c r="H349" s="848" t="s">
        <v>50</v>
      </c>
      <c r="I349" s="853" t="s">
        <v>27</v>
      </c>
      <c r="J349" s="854" t="s">
        <v>506</v>
      </c>
      <c r="K349" s="854"/>
      <c r="L349" s="920"/>
      <c r="M349" s="855" t="s">
        <v>27</v>
      </c>
      <c r="N349" s="854" t="s">
        <v>632</v>
      </c>
      <c r="O349" s="854"/>
      <c r="P349" s="920"/>
      <c r="Q349" s="855" t="s">
        <v>27</v>
      </c>
      <c r="R349" s="921" t="s">
        <v>719</v>
      </c>
      <c r="S349" s="921"/>
      <c r="T349" s="921"/>
      <c r="U349" s="914"/>
      <c r="V349" s="920"/>
      <c r="W349" s="921"/>
      <c r="X349" s="915"/>
      <c r="Y349" s="839"/>
      <c r="Z349" s="831"/>
      <c r="AA349" s="831"/>
      <c r="AB349" s="827"/>
      <c r="AC349" s="916"/>
      <c r="AD349" s="916"/>
      <c r="AE349" s="916"/>
      <c r="AF349" s="916"/>
    </row>
    <row r="350" customFormat="false" ht="18.75" hidden="false" customHeight="true" outlineLevel="0" collapsed="false">
      <c r="A350" s="811"/>
      <c r="B350" s="812"/>
      <c r="C350" s="813"/>
      <c r="D350" s="828"/>
      <c r="E350" s="814"/>
      <c r="F350" s="815"/>
      <c r="G350" s="814"/>
      <c r="H350" s="848"/>
      <c r="I350" s="818" t="s">
        <v>27</v>
      </c>
      <c r="J350" s="903" t="s">
        <v>720</v>
      </c>
      <c r="K350" s="903"/>
      <c r="L350" s="903"/>
      <c r="M350" s="822" t="s">
        <v>27</v>
      </c>
      <c r="N350" s="903" t="s">
        <v>721</v>
      </c>
      <c r="O350" s="821"/>
      <c r="P350" s="903"/>
      <c r="Q350" s="903"/>
      <c r="R350" s="821"/>
      <c r="S350" s="903"/>
      <c r="T350" s="903"/>
      <c r="U350" s="823"/>
      <c r="V350" s="821"/>
      <c r="W350" s="903"/>
      <c r="X350" s="824"/>
      <c r="Y350" s="839"/>
      <c r="Z350" s="831"/>
      <c r="AA350" s="831"/>
      <c r="AB350" s="827"/>
      <c r="AC350" s="916"/>
      <c r="AD350" s="916"/>
      <c r="AE350" s="916"/>
      <c r="AF350" s="916"/>
    </row>
    <row r="351" customFormat="false" ht="18.75" hidden="false" customHeight="true" outlineLevel="0" collapsed="false">
      <c r="A351" s="811"/>
      <c r="B351" s="812"/>
      <c r="C351" s="813"/>
      <c r="D351" s="828"/>
      <c r="E351" s="814"/>
      <c r="F351" s="815"/>
      <c r="G351" s="814"/>
      <c r="H351" s="848" t="s">
        <v>57</v>
      </c>
      <c r="I351" s="849" t="s">
        <v>27</v>
      </c>
      <c r="J351" s="843" t="s">
        <v>511</v>
      </c>
      <c r="K351" s="846"/>
      <c r="L351" s="882"/>
      <c r="M351" s="844" t="s">
        <v>27</v>
      </c>
      <c r="N351" s="843" t="s">
        <v>512</v>
      </c>
      <c r="O351" s="845"/>
      <c r="P351" s="845"/>
      <c r="Q351" s="845"/>
      <c r="R351" s="845"/>
      <c r="S351" s="845"/>
      <c r="T351" s="845"/>
      <c r="U351" s="845"/>
      <c r="V351" s="845"/>
      <c r="W351" s="845"/>
      <c r="X351" s="881"/>
      <c r="Y351" s="839"/>
      <c r="Z351" s="831"/>
      <c r="AA351" s="831"/>
      <c r="AB351" s="827"/>
      <c r="AC351" s="916"/>
      <c r="AD351" s="916"/>
      <c r="AE351" s="916"/>
      <c r="AF351" s="916"/>
    </row>
    <row r="352" customFormat="false" ht="19.5" hidden="false" customHeight="true" outlineLevel="0" collapsed="false">
      <c r="A352" s="811"/>
      <c r="B352" s="812"/>
      <c r="C352" s="813"/>
      <c r="D352" s="828"/>
      <c r="E352" s="814"/>
      <c r="F352" s="815"/>
      <c r="G352" s="816"/>
      <c r="H352" s="911" t="s">
        <v>64</v>
      </c>
      <c r="I352" s="849" t="s">
        <v>27</v>
      </c>
      <c r="J352" s="843" t="s">
        <v>513</v>
      </c>
      <c r="K352" s="846"/>
      <c r="L352" s="882"/>
      <c r="M352" s="844" t="s">
        <v>27</v>
      </c>
      <c r="N352" s="843" t="s">
        <v>514</v>
      </c>
      <c r="O352" s="844"/>
      <c r="P352" s="843"/>
      <c r="Q352" s="845"/>
      <c r="R352" s="845"/>
      <c r="S352" s="845"/>
      <c r="T352" s="845"/>
      <c r="U352" s="845"/>
      <c r="V352" s="845"/>
      <c r="W352" s="845"/>
      <c r="X352" s="881"/>
      <c r="Y352" s="831"/>
      <c r="Z352" s="831"/>
      <c r="AA352" s="831"/>
      <c r="AB352" s="827"/>
      <c r="AC352" s="916"/>
      <c r="AD352" s="916"/>
      <c r="AE352" s="916"/>
      <c r="AF352" s="916"/>
    </row>
    <row r="353" customFormat="false" ht="19.5" hidden="false" customHeight="true" outlineLevel="0" collapsed="false">
      <c r="A353" s="811"/>
      <c r="B353" s="812"/>
      <c r="C353" s="813"/>
      <c r="D353" s="828"/>
      <c r="E353" s="814"/>
      <c r="F353" s="815"/>
      <c r="G353" s="816"/>
      <c r="H353" s="911" t="s">
        <v>67</v>
      </c>
      <c r="I353" s="849" t="s">
        <v>27</v>
      </c>
      <c r="J353" s="843" t="s">
        <v>513</v>
      </c>
      <c r="K353" s="846"/>
      <c r="L353" s="882"/>
      <c r="M353" s="844" t="s">
        <v>27</v>
      </c>
      <c r="N353" s="843" t="s">
        <v>514</v>
      </c>
      <c r="O353" s="844"/>
      <c r="P353" s="843"/>
      <c r="Q353" s="845"/>
      <c r="R353" s="845"/>
      <c r="S353" s="845"/>
      <c r="T353" s="845"/>
      <c r="U353" s="845"/>
      <c r="V353" s="845"/>
      <c r="W353" s="845"/>
      <c r="X353" s="881"/>
      <c r="Y353" s="831"/>
      <c r="Z353" s="831"/>
      <c r="AA353" s="831"/>
      <c r="AB353" s="827"/>
      <c r="AC353" s="916"/>
      <c r="AD353" s="916"/>
      <c r="AE353" s="916"/>
      <c r="AF353" s="916"/>
    </row>
    <row r="354" customFormat="false" ht="18.75" hidden="false" customHeight="true" outlineLevel="0" collapsed="false">
      <c r="A354" s="811"/>
      <c r="B354" s="812"/>
      <c r="C354" s="813"/>
      <c r="D354" s="828"/>
      <c r="E354" s="814"/>
      <c r="F354" s="815"/>
      <c r="G354" s="814"/>
      <c r="H354" s="848" t="s">
        <v>722</v>
      </c>
      <c r="I354" s="849" t="s">
        <v>27</v>
      </c>
      <c r="J354" s="843" t="s">
        <v>503</v>
      </c>
      <c r="K354" s="846"/>
      <c r="L354" s="882"/>
      <c r="M354" s="844" t="s">
        <v>27</v>
      </c>
      <c r="N354" s="843" t="s">
        <v>678</v>
      </c>
      <c r="O354" s="845"/>
      <c r="P354" s="845"/>
      <c r="Q354" s="845"/>
      <c r="R354" s="845"/>
      <c r="S354" s="845"/>
      <c r="T354" s="845"/>
      <c r="U354" s="845"/>
      <c r="V354" s="845"/>
      <c r="W354" s="845"/>
      <c r="X354" s="881"/>
      <c r="Y354" s="839"/>
      <c r="Z354" s="831"/>
      <c r="AA354" s="831"/>
      <c r="AB354" s="827"/>
      <c r="AC354" s="916"/>
      <c r="AD354" s="916"/>
      <c r="AE354" s="916"/>
      <c r="AF354" s="916"/>
    </row>
    <row r="355" customFormat="false" ht="18.75" hidden="false" customHeight="true" outlineLevel="0" collapsed="false">
      <c r="A355" s="811"/>
      <c r="B355" s="812"/>
      <c r="C355" s="813"/>
      <c r="D355" s="828"/>
      <c r="E355" s="814"/>
      <c r="F355" s="815"/>
      <c r="G355" s="814"/>
      <c r="H355" s="848" t="s">
        <v>723</v>
      </c>
      <c r="I355" s="849" t="s">
        <v>27</v>
      </c>
      <c r="J355" s="843" t="s">
        <v>503</v>
      </c>
      <c r="K355" s="846"/>
      <c r="L355" s="882"/>
      <c r="M355" s="844" t="s">
        <v>27</v>
      </c>
      <c r="N355" s="843" t="s">
        <v>678</v>
      </c>
      <c r="O355" s="845"/>
      <c r="P355" s="845"/>
      <c r="Q355" s="845"/>
      <c r="R355" s="845"/>
      <c r="S355" s="845"/>
      <c r="T355" s="845"/>
      <c r="U355" s="845"/>
      <c r="V355" s="845"/>
      <c r="W355" s="845"/>
      <c r="X355" s="881"/>
      <c r="Y355" s="839"/>
      <c r="Z355" s="831"/>
      <c r="AA355" s="831"/>
      <c r="AB355" s="827"/>
      <c r="AC355" s="916"/>
      <c r="AD355" s="916"/>
      <c r="AE355" s="916"/>
      <c r="AF355" s="916"/>
    </row>
    <row r="356" customFormat="false" ht="18.75" hidden="false" customHeight="true" outlineLevel="0" collapsed="false">
      <c r="A356" s="811"/>
      <c r="B356" s="812"/>
      <c r="C356" s="813"/>
      <c r="D356" s="828"/>
      <c r="E356" s="814"/>
      <c r="F356" s="815"/>
      <c r="G356" s="814"/>
      <c r="H356" s="848" t="s">
        <v>222</v>
      </c>
      <c r="I356" s="849" t="s">
        <v>27</v>
      </c>
      <c r="J356" s="843" t="s">
        <v>506</v>
      </c>
      <c r="K356" s="846"/>
      <c r="L356" s="844" t="s">
        <v>27</v>
      </c>
      <c r="M356" s="843" t="s">
        <v>516</v>
      </c>
      <c r="N356" s="845"/>
      <c r="O356" s="845"/>
      <c r="P356" s="845"/>
      <c r="Q356" s="845"/>
      <c r="R356" s="845"/>
      <c r="S356" s="845"/>
      <c r="T356" s="845"/>
      <c r="U356" s="845"/>
      <c r="V356" s="845"/>
      <c r="W356" s="845"/>
      <c r="X356" s="881"/>
      <c r="Y356" s="839"/>
      <c r="Z356" s="831"/>
      <c r="AA356" s="831"/>
      <c r="AB356" s="827"/>
      <c r="AC356" s="916"/>
      <c r="AD356" s="916"/>
      <c r="AE356" s="916"/>
      <c r="AF356" s="916"/>
    </row>
    <row r="357" customFormat="false" ht="18.75" hidden="false" customHeight="true" outlineLevel="0" collapsed="false">
      <c r="A357" s="811"/>
      <c r="B357" s="812"/>
      <c r="C357" s="813"/>
      <c r="D357" s="828"/>
      <c r="E357" s="814"/>
      <c r="F357" s="815"/>
      <c r="G357" s="814"/>
      <c r="H357" s="848" t="s">
        <v>153</v>
      </c>
      <c r="I357" s="849" t="s">
        <v>27</v>
      </c>
      <c r="J357" s="843" t="s">
        <v>511</v>
      </c>
      <c r="K357" s="846"/>
      <c r="L357" s="882"/>
      <c r="M357" s="844" t="s">
        <v>27</v>
      </c>
      <c r="N357" s="843" t="s">
        <v>512</v>
      </c>
      <c r="O357" s="845"/>
      <c r="P357" s="845"/>
      <c r="Q357" s="845"/>
      <c r="R357" s="845"/>
      <c r="S357" s="845"/>
      <c r="T357" s="845"/>
      <c r="U357" s="845"/>
      <c r="V357" s="845"/>
      <c r="W357" s="845"/>
      <c r="X357" s="881"/>
      <c r="Y357" s="839"/>
      <c r="Z357" s="831"/>
      <c r="AA357" s="831"/>
      <c r="AB357" s="827"/>
      <c r="AC357" s="916"/>
      <c r="AD357" s="916"/>
      <c r="AE357" s="916"/>
      <c r="AF357" s="916"/>
    </row>
    <row r="358" customFormat="false" ht="19.5" hidden="false" customHeight="true" outlineLevel="0" collapsed="false">
      <c r="A358" s="811"/>
      <c r="B358" s="812"/>
      <c r="C358" s="813"/>
      <c r="D358" s="828"/>
      <c r="E358" s="814"/>
      <c r="F358" s="815"/>
      <c r="G358" s="816"/>
      <c r="H358" s="911" t="s">
        <v>159</v>
      </c>
      <c r="I358" s="849" t="s">
        <v>27</v>
      </c>
      <c r="J358" s="843" t="s">
        <v>506</v>
      </c>
      <c r="K358" s="843"/>
      <c r="L358" s="844" t="s">
        <v>27</v>
      </c>
      <c r="M358" s="843" t="s">
        <v>516</v>
      </c>
      <c r="N358" s="843"/>
      <c r="O358" s="845"/>
      <c r="P358" s="843"/>
      <c r="Q358" s="845"/>
      <c r="R358" s="845"/>
      <c r="S358" s="845"/>
      <c r="T358" s="845"/>
      <c r="U358" s="845"/>
      <c r="V358" s="845"/>
      <c r="W358" s="845"/>
      <c r="X358" s="881"/>
      <c r="Y358" s="831"/>
      <c r="Z358" s="831"/>
      <c r="AA358" s="831"/>
      <c r="AB358" s="827"/>
      <c r="AC358" s="916"/>
      <c r="AD358" s="916"/>
      <c r="AE358" s="916"/>
      <c r="AF358" s="916"/>
    </row>
    <row r="359" customFormat="false" ht="18.75" hidden="false" customHeight="true" outlineLevel="0" collapsed="false">
      <c r="A359" s="840" t="s">
        <v>27</v>
      </c>
      <c r="B359" s="812" t="s">
        <v>725</v>
      </c>
      <c r="C359" s="813" t="s">
        <v>655</v>
      </c>
      <c r="D359" s="840" t="s">
        <v>27</v>
      </c>
      <c r="E359" s="814" t="s">
        <v>738</v>
      </c>
      <c r="F359" s="815"/>
      <c r="G359" s="814"/>
      <c r="H359" s="848" t="s">
        <v>85</v>
      </c>
      <c r="I359" s="849" t="s">
        <v>27</v>
      </c>
      <c r="J359" s="843" t="s">
        <v>506</v>
      </c>
      <c r="K359" s="846"/>
      <c r="L359" s="844" t="s">
        <v>27</v>
      </c>
      <c r="M359" s="843" t="s">
        <v>516</v>
      </c>
      <c r="N359" s="845"/>
      <c r="O359" s="845"/>
      <c r="P359" s="845"/>
      <c r="Q359" s="845"/>
      <c r="R359" s="845"/>
      <c r="S359" s="845"/>
      <c r="T359" s="845"/>
      <c r="U359" s="845"/>
      <c r="V359" s="845"/>
      <c r="W359" s="845"/>
      <c r="X359" s="881"/>
      <c r="Y359" s="839"/>
      <c r="Z359" s="831"/>
      <c r="AA359" s="831"/>
      <c r="AB359" s="827"/>
      <c r="AC359" s="916"/>
      <c r="AD359" s="916"/>
      <c r="AE359" s="916"/>
      <c r="AF359" s="916"/>
    </row>
    <row r="360" customFormat="false" ht="18.75" hidden="false" customHeight="true" outlineLevel="0" collapsed="false">
      <c r="A360" s="811"/>
      <c r="B360" s="812"/>
      <c r="C360" s="813"/>
      <c r="D360" s="828"/>
      <c r="E360" s="814"/>
      <c r="F360" s="815"/>
      <c r="G360" s="814"/>
      <c r="H360" s="848" t="s">
        <v>105</v>
      </c>
      <c r="I360" s="849" t="s">
        <v>27</v>
      </c>
      <c r="J360" s="843" t="s">
        <v>506</v>
      </c>
      <c r="K360" s="843"/>
      <c r="L360" s="844" t="s">
        <v>27</v>
      </c>
      <c r="M360" s="843" t="s">
        <v>538</v>
      </c>
      <c r="N360" s="843"/>
      <c r="O360" s="844" t="s">
        <v>27</v>
      </c>
      <c r="P360" s="843" t="s">
        <v>539</v>
      </c>
      <c r="Q360" s="845"/>
      <c r="R360" s="845"/>
      <c r="S360" s="845"/>
      <c r="T360" s="845"/>
      <c r="U360" s="845"/>
      <c r="V360" s="845"/>
      <c r="W360" s="845"/>
      <c r="X360" s="881"/>
      <c r="Y360" s="839"/>
      <c r="Z360" s="831"/>
      <c r="AA360" s="831"/>
      <c r="AB360" s="827"/>
      <c r="AC360" s="916"/>
      <c r="AD360" s="916"/>
      <c r="AE360" s="916"/>
      <c r="AF360" s="916"/>
    </row>
    <row r="361" customFormat="false" ht="18.75" hidden="false" customHeight="true" outlineLevel="0" collapsed="false">
      <c r="A361" s="811"/>
      <c r="B361" s="812"/>
      <c r="C361" s="813"/>
      <c r="D361" s="828"/>
      <c r="E361" s="814"/>
      <c r="F361" s="815"/>
      <c r="G361" s="814"/>
      <c r="H361" s="848" t="s">
        <v>729</v>
      </c>
      <c r="I361" s="853" t="s">
        <v>27</v>
      </c>
      <c r="J361" s="854" t="s">
        <v>660</v>
      </c>
      <c r="K361" s="854"/>
      <c r="L361" s="914"/>
      <c r="M361" s="914"/>
      <c r="N361" s="914"/>
      <c r="O361" s="914"/>
      <c r="P361" s="855" t="s">
        <v>27</v>
      </c>
      <c r="Q361" s="854" t="s">
        <v>661</v>
      </c>
      <c r="R361" s="914"/>
      <c r="S361" s="914"/>
      <c r="T361" s="914"/>
      <c r="U361" s="914"/>
      <c r="V361" s="914"/>
      <c r="W361" s="914"/>
      <c r="X361" s="915"/>
      <c r="Y361" s="839"/>
      <c r="Z361" s="831"/>
      <c r="AA361" s="831"/>
      <c r="AB361" s="827"/>
      <c r="AC361" s="916"/>
      <c r="AD361" s="916"/>
      <c r="AE361" s="916"/>
      <c r="AF361" s="916"/>
    </row>
    <row r="362" customFormat="false" ht="18.75" hidden="false" customHeight="true" outlineLevel="0" collapsed="false">
      <c r="A362" s="811"/>
      <c r="B362" s="812"/>
      <c r="C362" s="813"/>
      <c r="D362" s="828"/>
      <c r="E362" s="814"/>
      <c r="F362" s="815"/>
      <c r="G362" s="814"/>
      <c r="H362" s="848"/>
      <c r="I362" s="818" t="s">
        <v>27</v>
      </c>
      <c r="J362" s="819" t="s">
        <v>689</v>
      </c>
      <c r="K362" s="823"/>
      <c r="L362" s="823"/>
      <c r="M362" s="823"/>
      <c r="N362" s="823"/>
      <c r="O362" s="823"/>
      <c r="P362" s="823"/>
      <c r="Q362" s="903"/>
      <c r="R362" s="823"/>
      <c r="S362" s="823"/>
      <c r="T362" s="823"/>
      <c r="U362" s="823"/>
      <c r="V362" s="823"/>
      <c r="W362" s="823"/>
      <c r="X362" s="824"/>
      <c r="Y362" s="839"/>
      <c r="Z362" s="831"/>
      <c r="AA362" s="831"/>
      <c r="AB362" s="827"/>
      <c r="AC362" s="916"/>
      <c r="AD362" s="916"/>
      <c r="AE362" s="916"/>
      <c r="AF362" s="916"/>
    </row>
    <row r="363" customFormat="false" ht="18.75" hidden="false" customHeight="true" outlineLevel="0" collapsed="false">
      <c r="A363" s="811"/>
      <c r="B363" s="812"/>
      <c r="C363" s="813"/>
      <c r="D363" s="828"/>
      <c r="E363" s="814"/>
      <c r="F363" s="815"/>
      <c r="G363" s="814"/>
      <c r="H363" s="848" t="s">
        <v>668</v>
      </c>
      <c r="I363" s="853" t="s">
        <v>27</v>
      </c>
      <c r="J363" s="854" t="s">
        <v>692</v>
      </c>
      <c r="K363" s="836"/>
      <c r="L363" s="920"/>
      <c r="M363" s="855" t="s">
        <v>27</v>
      </c>
      <c r="N363" s="854" t="s">
        <v>693</v>
      </c>
      <c r="O363" s="914"/>
      <c r="P363" s="914"/>
      <c r="Q363" s="855" t="s">
        <v>27</v>
      </c>
      <c r="R363" s="854" t="s">
        <v>694</v>
      </c>
      <c r="S363" s="914"/>
      <c r="T363" s="914"/>
      <c r="U363" s="914"/>
      <c r="V363" s="914"/>
      <c r="W363" s="914"/>
      <c r="X363" s="915"/>
      <c r="Y363" s="839"/>
      <c r="Z363" s="831"/>
      <c r="AA363" s="831"/>
      <c r="AB363" s="827"/>
      <c r="AC363" s="916"/>
      <c r="AD363" s="916"/>
      <c r="AE363" s="916"/>
      <c r="AF363" s="916"/>
    </row>
    <row r="364" customFormat="false" ht="18.75" hidden="false" customHeight="true" outlineLevel="0" collapsed="false">
      <c r="A364" s="811"/>
      <c r="B364" s="812"/>
      <c r="C364" s="813"/>
      <c r="D364" s="828"/>
      <c r="E364" s="814"/>
      <c r="F364" s="815"/>
      <c r="G364" s="814"/>
      <c r="H364" s="848"/>
      <c r="I364" s="818" t="s">
        <v>27</v>
      </c>
      <c r="J364" s="819" t="s">
        <v>695</v>
      </c>
      <c r="K364" s="823"/>
      <c r="L364" s="823"/>
      <c r="M364" s="823"/>
      <c r="N364" s="823"/>
      <c r="O364" s="823"/>
      <c r="P364" s="823"/>
      <c r="Q364" s="822" t="s">
        <v>27</v>
      </c>
      <c r="R364" s="819" t="s">
        <v>696</v>
      </c>
      <c r="S364" s="903"/>
      <c r="T364" s="823"/>
      <c r="U364" s="823"/>
      <c r="V364" s="823"/>
      <c r="W364" s="823"/>
      <c r="X364" s="824"/>
      <c r="Y364" s="839"/>
      <c r="Z364" s="831"/>
      <c r="AA364" s="831"/>
      <c r="AB364" s="827"/>
      <c r="AC364" s="916"/>
      <c r="AD364" s="916"/>
      <c r="AE364" s="916"/>
      <c r="AF364" s="916"/>
    </row>
    <row r="365" customFormat="false" ht="18.75" hidden="false" customHeight="true" outlineLevel="0" collapsed="false">
      <c r="A365" s="811"/>
      <c r="B365" s="812"/>
      <c r="C365" s="813"/>
      <c r="D365" s="828"/>
      <c r="E365" s="814"/>
      <c r="F365" s="815"/>
      <c r="G365" s="814"/>
      <c r="H365" s="913" t="s">
        <v>140</v>
      </c>
      <c r="I365" s="849" t="s">
        <v>27</v>
      </c>
      <c r="J365" s="843" t="s">
        <v>506</v>
      </c>
      <c r="K365" s="843"/>
      <c r="L365" s="844" t="s">
        <v>27</v>
      </c>
      <c r="M365" s="843" t="s">
        <v>538</v>
      </c>
      <c r="N365" s="843"/>
      <c r="O365" s="844" t="s">
        <v>27</v>
      </c>
      <c r="P365" s="843" t="s">
        <v>539</v>
      </c>
      <c r="Q365" s="845"/>
      <c r="R365" s="845"/>
      <c r="S365" s="845"/>
      <c r="T365" s="845"/>
      <c r="U365" s="914"/>
      <c r="V365" s="914"/>
      <c r="W365" s="914"/>
      <c r="X365" s="915"/>
      <c r="Y365" s="839"/>
      <c r="Z365" s="831"/>
      <c r="AA365" s="831"/>
      <c r="AB365" s="827"/>
      <c r="AC365" s="916"/>
      <c r="AD365" s="916"/>
      <c r="AE365" s="916"/>
      <c r="AF365" s="916"/>
    </row>
    <row r="366" customFormat="false" ht="18.75" hidden="false" customHeight="true" outlineLevel="0" collapsed="false">
      <c r="A366" s="811"/>
      <c r="B366" s="812"/>
      <c r="C366" s="813"/>
      <c r="D366" s="828"/>
      <c r="E366" s="814"/>
      <c r="F366" s="815"/>
      <c r="G366" s="814"/>
      <c r="H366" s="848" t="s">
        <v>148</v>
      </c>
      <c r="I366" s="849" t="s">
        <v>27</v>
      </c>
      <c r="J366" s="843" t="s">
        <v>506</v>
      </c>
      <c r="K366" s="843"/>
      <c r="L366" s="844" t="s">
        <v>27</v>
      </c>
      <c r="M366" s="843" t="s">
        <v>542</v>
      </c>
      <c r="N366" s="843"/>
      <c r="O366" s="844" t="s">
        <v>27</v>
      </c>
      <c r="P366" s="843" t="s">
        <v>543</v>
      </c>
      <c r="Q366" s="835"/>
      <c r="R366" s="844" t="s">
        <v>27</v>
      </c>
      <c r="S366" s="843" t="s">
        <v>544</v>
      </c>
      <c r="T366" s="835"/>
      <c r="U366" s="835"/>
      <c r="V366" s="835"/>
      <c r="W366" s="835"/>
      <c r="X366" s="905"/>
      <c r="Y366" s="839"/>
      <c r="Z366" s="831"/>
      <c r="AA366" s="831"/>
      <c r="AB366" s="827"/>
      <c r="AC366" s="916"/>
      <c r="AD366" s="916"/>
      <c r="AE366" s="916"/>
      <c r="AF366" s="916"/>
    </row>
    <row r="367" customFormat="false" ht="18.75" hidden="false" customHeight="true" outlineLevel="0" collapsed="false">
      <c r="A367" s="811"/>
      <c r="B367" s="812"/>
      <c r="C367" s="813"/>
      <c r="D367" s="828"/>
      <c r="E367" s="814"/>
      <c r="F367" s="815"/>
      <c r="G367" s="814"/>
      <c r="H367" s="833" t="s">
        <v>653</v>
      </c>
      <c r="I367" s="892" t="s">
        <v>27</v>
      </c>
      <c r="J367" s="835" t="s">
        <v>506</v>
      </c>
      <c r="K367" s="835"/>
      <c r="L367" s="893" t="s">
        <v>27</v>
      </c>
      <c r="M367" s="835" t="s">
        <v>516</v>
      </c>
      <c r="N367" s="835"/>
      <c r="O367" s="921"/>
      <c r="P367" s="921"/>
      <c r="Q367" s="921"/>
      <c r="R367" s="921"/>
      <c r="S367" s="921"/>
      <c r="T367" s="921"/>
      <c r="U367" s="921"/>
      <c r="V367" s="921"/>
      <c r="W367" s="921"/>
      <c r="X367" s="922"/>
      <c r="Y367" s="839"/>
      <c r="Z367" s="831"/>
      <c r="AA367" s="831"/>
      <c r="AB367" s="827"/>
      <c r="AC367" s="916"/>
      <c r="AD367" s="916"/>
      <c r="AE367" s="916"/>
      <c r="AF367" s="916"/>
    </row>
    <row r="368" customFormat="false" ht="18.75" hidden="false" customHeight="true" outlineLevel="0" collapsed="false">
      <c r="A368" s="840"/>
      <c r="B368" s="812"/>
      <c r="C368" s="813"/>
      <c r="D368" s="828"/>
      <c r="E368" s="814"/>
      <c r="F368" s="815"/>
      <c r="G368" s="814"/>
      <c r="H368" s="833"/>
      <c r="I368" s="892"/>
      <c r="J368" s="835"/>
      <c r="K368" s="835"/>
      <c r="L368" s="893"/>
      <c r="M368" s="835"/>
      <c r="N368" s="835"/>
      <c r="O368" s="903"/>
      <c r="P368" s="903"/>
      <c r="Q368" s="903"/>
      <c r="R368" s="903"/>
      <c r="S368" s="903"/>
      <c r="T368" s="903"/>
      <c r="U368" s="903"/>
      <c r="V368" s="903"/>
      <c r="W368" s="903"/>
      <c r="X368" s="904"/>
      <c r="Y368" s="839"/>
      <c r="Z368" s="831"/>
      <c r="AA368" s="831"/>
      <c r="AB368" s="827"/>
      <c r="AC368" s="916"/>
      <c r="AD368" s="916"/>
      <c r="AE368" s="916"/>
      <c r="AF368" s="916"/>
    </row>
    <row r="369" customFormat="false" ht="18.75" hidden="false" customHeight="true" outlineLevel="0" collapsed="false">
      <c r="A369" s="811"/>
      <c r="B369" s="812"/>
      <c r="C369" s="813"/>
      <c r="D369" s="828"/>
      <c r="E369" s="814"/>
      <c r="F369" s="815"/>
      <c r="G369" s="816"/>
      <c r="H369" s="851" t="s">
        <v>162</v>
      </c>
      <c r="I369" s="849" t="s">
        <v>27</v>
      </c>
      <c r="J369" s="843" t="s">
        <v>506</v>
      </c>
      <c r="K369" s="843"/>
      <c r="L369" s="844" t="s">
        <v>27</v>
      </c>
      <c r="M369" s="843" t="s">
        <v>542</v>
      </c>
      <c r="N369" s="843"/>
      <c r="O369" s="844" t="s">
        <v>27</v>
      </c>
      <c r="P369" s="843" t="s">
        <v>543</v>
      </c>
      <c r="Q369" s="843"/>
      <c r="R369" s="844" t="s">
        <v>27</v>
      </c>
      <c r="S369" s="843" t="s">
        <v>616</v>
      </c>
      <c r="T369" s="843"/>
      <c r="U369" s="846"/>
      <c r="V369" s="846"/>
      <c r="W369" s="846"/>
      <c r="X369" s="847"/>
      <c r="Y369" s="839"/>
      <c r="Z369" s="831"/>
      <c r="AA369" s="831"/>
      <c r="AB369" s="827"/>
      <c r="AC369" s="916"/>
      <c r="AD369" s="916"/>
      <c r="AE369" s="916"/>
      <c r="AF369" s="916"/>
    </row>
    <row r="370" customFormat="false" ht="18.75" hidden="false" customHeight="true" outlineLevel="0" collapsed="false">
      <c r="A370" s="811"/>
      <c r="B370" s="812"/>
      <c r="C370" s="813"/>
      <c r="D370" s="828"/>
      <c r="E370" s="814"/>
      <c r="F370" s="815"/>
      <c r="G370" s="816"/>
      <c r="H370" s="852" t="s">
        <v>165</v>
      </c>
      <c r="I370" s="853" t="s">
        <v>27</v>
      </c>
      <c r="J370" s="854" t="s">
        <v>506</v>
      </c>
      <c r="K370" s="854"/>
      <c r="L370" s="855" t="s">
        <v>27</v>
      </c>
      <c r="M370" s="854" t="s">
        <v>538</v>
      </c>
      <c r="N370" s="854"/>
      <c r="O370" s="855" t="s">
        <v>27</v>
      </c>
      <c r="P370" s="854" t="s">
        <v>539</v>
      </c>
      <c r="Q370" s="854"/>
      <c r="R370" s="855"/>
      <c r="S370" s="854"/>
      <c r="T370" s="854"/>
      <c r="U370" s="836"/>
      <c r="V370" s="836"/>
      <c r="W370" s="836"/>
      <c r="X370" s="837"/>
      <c r="Y370" s="839"/>
      <c r="Z370" s="831"/>
      <c r="AA370" s="831"/>
      <c r="AB370" s="827"/>
      <c r="AC370" s="916"/>
      <c r="AD370" s="916"/>
      <c r="AE370" s="916"/>
      <c r="AF370" s="916"/>
    </row>
    <row r="371" customFormat="false" ht="18.75" hidden="false" customHeight="true" outlineLevel="0" collapsed="false">
      <c r="A371" s="856"/>
      <c r="B371" s="857"/>
      <c r="C371" s="858"/>
      <c r="D371" s="805"/>
      <c r="E371" s="810"/>
      <c r="F371" s="859"/>
      <c r="G371" s="860"/>
      <c r="H371" s="861" t="s">
        <v>166</v>
      </c>
      <c r="I371" s="862" t="s">
        <v>27</v>
      </c>
      <c r="J371" s="863" t="s">
        <v>506</v>
      </c>
      <c r="K371" s="863"/>
      <c r="L371" s="864" t="s">
        <v>27</v>
      </c>
      <c r="M371" s="863" t="s">
        <v>516</v>
      </c>
      <c r="N371" s="863"/>
      <c r="O371" s="863"/>
      <c r="P371" s="863"/>
      <c r="Q371" s="865"/>
      <c r="R371" s="863"/>
      <c r="S371" s="863"/>
      <c r="T371" s="863"/>
      <c r="U371" s="863"/>
      <c r="V371" s="863"/>
      <c r="W371" s="863"/>
      <c r="X371" s="866"/>
      <c r="Y371" s="867"/>
      <c r="Z371" s="868"/>
      <c r="AA371" s="868"/>
      <c r="AB371" s="869"/>
      <c r="AC371" s="916"/>
      <c r="AD371" s="916"/>
      <c r="AE371" s="916"/>
      <c r="AF371" s="916"/>
    </row>
    <row r="372" customFormat="false" ht="18.75" hidden="false" customHeight="true" outlineLevel="0" collapsed="false">
      <c r="A372" s="870"/>
      <c r="B372" s="871"/>
      <c r="C372" s="872"/>
      <c r="D372" s="796"/>
      <c r="E372" s="801"/>
      <c r="F372" s="873"/>
      <c r="G372" s="801"/>
      <c r="H372" s="900" t="s">
        <v>47</v>
      </c>
      <c r="I372" s="890" t="s">
        <v>27</v>
      </c>
      <c r="J372" s="799" t="s">
        <v>503</v>
      </c>
      <c r="K372" s="919"/>
      <c r="L372" s="901"/>
      <c r="M372" s="798" t="s">
        <v>27</v>
      </c>
      <c r="N372" s="799" t="s">
        <v>674</v>
      </c>
      <c r="O372" s="902"/>
      <c r="P372" s="902"/>
      <c r="Q372" s="798" t="s">
        <v>27</v>
      </c>
      <c r="R372" s="799" t="s">
        <v>675</v>
      </c>
      <c r="S372" s="902"/>
      <c r="T372" s="902"/>
      <c r="U372" s="798" t="s">
        <v>27</v>
      </c>
      <c r="V372" s="799" t="s">
        <v>676</v>
      </c>
      <c r="W372" s="902"/>
      <c r="X372" s="795"/>
      <c r="Y372" s="798" t="s">
        <v>27</v>
      </c>
      <c r="Z372" s="799" t="s">
        <v>505</v>
      </c>
      <c r="AA372" s="799"/>
      <c r="AB372" s="880"/>
      <c r="AC372" s="802"/>
      <c r="AD372" s="802"/>
      <c r="AE372" s="802"/>
      <c r="AF372" s="802"/>
    </row>
    <row r="373" customFormat="false" ht="18.75" hidden="false" customHeight="true" outlineLevel="0" collapsed="false">
      <c r="A373" s="811"/>
      <c r="B373" s="812"/>
      <c r="C373" s="813"/>
      <c r="D373" s="828"/>
      <c r="E373" s="814"/>
      <c r="F373" s="815"/>
      <c r="G373" s="814"/>
      <c r="H373" s="900"/>
      <c r="I373" s="818" t="s">
        <v>27</v>
      </c>
      <c r="J373" s="819" t="s">
        <v>677</v>
      </c>
      <c r="K373" s="820"/>
      <c r="L373" s="821"/>
      <c r="M373" s="822" t="s">
        <v>27</v>
      </c>
      <c r="N373" s="819" t="s">
        <v>504</v>
      </c>
      <c r="O373" s="903"/>
      <c r="P373" s="903"/>
      <c r="Q373" s="903"/>
      <c r="R373" s="903"/>
      <c r="S373" s="903"/>
      <c r="T373" s="903"/>
      <c r="U373" s="903"/>
      <c r="V373" s="903"/>
      <c r="W373" s="903"/>
      <c r="X373" s="904"/>
      <c r="Y373" s="825" t="s">
        <v>27</v>
      </c>
      <c r="Z373" s="826" t="s">
        <v>509</v>
      </c>
      <c r="AA373" s="831"/>
      <c r="AB373" s="827"/>
      <c r="AC373" s="802"/>
      <c r="AD373" s="802"/>
      <c r="AE373" s="802"/>
      <c r="AF373" s="802"/>
    </row>
    <row r="374" customFormat="false" ht="18.75" hidden="false" customHeight="true" outlineLevel="0" collapsed="false">
      <c r="A374" s="811"/>
      <c r="B374" s="812"/>
      <c r="C374" s="813"/>
      <c r="D374" s="828"/>
      <c r="E374" s="814"/>
      <c r="F374" s="815"/>
      <c r="G374" s="814"/>
      <c r="H374" s="848" t="s">
        <v>50</v>
      </c>
      <c r="I374" s="853" t="s">
        <v>27</v>
      </c>
      <c r="J374" s="854" t="s">
        <v>506</v>
      </c>
      <c r="K374" s="854"/>
      <c r="L374" s="920"/>
      <c r="M374" s="855" t="s">
        <v>27</v>
      </c>
      <c r="N374" s="854" t="s">
        <v>632</v>
      </c>
      <c r="O374" s="854"/>
      <c r="P374" s="920"/>
      <c r="Q374" s="855" t="s">
        <v>27</v>
      </c>
      <c r="R374" s="921" t="s">
        <v>719</v>
      </c>
      <c r="S374" s="921"/>
      <c r="T374" s="921"/>
      <c r="U374" s="914"/>
      <c r="V374" s="920"/>
      <c r="W374" s="921"/>
      <c r="X374" s="915"/>
      <c r="Y374" s="839"/>
      <c r="Z374" s="831"/>
      <c r="AA374" s="831"/>
      <c r="AB374" s="827"/>
      <c r="AC374" s="802"/>
      <c r="AD374" s="802"/>
      <c r="AE374" s="802"/>
      <c r="AF374" s="802"/>
    </row>
    <row r="375" customFormat="false" ht="18.75" hidden="false" customHeight="true" outlineLevel="0" collapsed="false">
      <c r="A375" s="811"/>
      <c r="B375" s="812"/>
      <c r="C375" s="813"/>
      <c r="D375" s="828"/>
      <c r="E375" s="814"/>
      <c r="F375" s="815"/>
      <c r="G375" s="814"/>
      <c r="H375" s="848"/>
      <c r="I375" s="818" t="s">
        <v>27</v>
      </c>
      <c r="J375" s="903" t="s">
        <v>720</v>
      </c>
      <c r="K375" s="903"/>
      <c r="L375" s="903"/>
      <c r="M375" s="822" t="s">
        <v>27</v>
      </c>
      <c r="N375" s="903" t="s">
        <v>721</v>
      </c>
      <c r="O375" s="821"/>
      <c r="P375" s="903"/>
      <c r="Q375" s="903"/>
      <c r="R375" s="821"/>
      <c r="S375" s="903"/>
      <c r="T375" s="903"/>
      <c r="U375" s="823"/>
      <c r="V375" s="821"/>
      <c r="W375" s="903"/>
      <c r="X375" s="824"/>
      <c r="Y375" s="839"/>
      <c r="Z375" s="831"/>
      <c r="AA375" s="831"/>
      <c r="AB375" s="827"/>
      <c r="AC375" s="802"/>
      <c r="AD375" s="802"/>
      <c r="AE375" s="802"/>
      <c r="AF375" s="802"/>
    </row>
    <row r="376" customFormat="false" ht="18.75" hidden="false" customHeight="true" outlineLevel="0" collapsed="false">
      <c r="A376" s="811"/>
      <c r="B376" s="812"/>
      <c r="C376" s="813"/>
      <c r="D376" s="828"/>
      <c r="E376" s="814"/>
      <c r="F376" s="815"/>
      <c r="G376" s="814"/>
      <c r="H376" s="848" t="s">
        <v>57</v>
      </c>
      <c r="I376" s="849" t="s">
        <v>27</v>
      </c>
      <c r="J376" s="843" t="s">
        <v>511</v>
      </c>
      <c r="K376" s="846"/>
      <c r="L376" s="882"/>
      <c r="M376" s="844" t="s">
        <v>27</v>
      </c>
      <c r="N376" s="843" t="s">
        <v>512</v>
      </c>
      <c r="O376" s="845"/>
      <c r="P376" s="845"/>
      <c r="Q376" s="845"/>
      <c r="R376" s="845"/>
      <c r="S376" s="845"/>
      <c r="T376" s="845"/>
      <c r="U376" s="845"/>
      <c r="V376" s="845"/>
      <c r="W376" s="845"/>
      <c r="X376" s="881"/>
      <c r="Y376" s="839"/>
      <c r="Z376" s="831"/>
      <c r="AA376" s="831"/>
      <c r="AB376" s="827"/>
      <c r="AC376" s="802"/>
      <c r="AD376" s="802"/>
      <c r="AE376" s="802"/>
      <c r="AF376" s="802"/>
    </row>
    <row r="377" customFormat="false" ht="19.5" hidden="false" customHeight="true" outlineLevel="0" collapsed="false">
      <c r="A377" s="811"/>
      <c r="B377" s="812"/>
      <c r="C377" s="813"/>
      <c r="D377" s="828"/>
      <c r="E377" s="814"/>
      <c r="F377" s="815"/>
      <c r="G377" s="816"/>
      <c r="H377" s="911" t="s">
        <v>64</v>
      </c>
      <c r="I377" s="849" t="s">
        <v>27</v>
      </c>
      <c r="J377" s="843" t="s">
        <v>513</v>
      </c>
      <c r="K377" s="846"/>
      <c r="L377" s="882"/>
      <c r="M377" s="844" t="s">
        <v>27</v>
      </c>
      <c r="N377" s="843" t="s">
        <v>514</v>
      </c>
      <c r="O377" s="844"/>
      <c r="P377" s="843"/>
      <c r="Q377" s="845"/>
      <c r="R377" s="845"/>
      <c r="S377" s="845"/>
      <c r="T377" s="845"/>
      <c r="U377" s="845"/>
      <c r="V377" s="845"/>
      <c r="W377" s="845"/>
      <c r="X377" s="881"/>
      <c r="Y377" s="831"/>
      <c r="Z377" s="831"/>
      <c r="AA377" s="831"/>
      <c r="AB377" s="827"/>
      <c r="AC377" s="802"/>
      <c r="AD377" s="802"/>
      <c r="AE377" s="802"/>
      <c r="AF377" s="802"/>
    </row>
    <row r="378" customFormat="false" ht="19.5" hidden="false" customHeight="true" outlineLevel="0" collapsed="false">
      <c r="A378" s="811"/>
      <c r="B378" s="812"/>
      <c r="C378" s="813"/>
      <c r="D378" s="828"/>
      <c r="E378" s="814"/>
      <c r="F378" s="815"/>
      <c r="G378" s="816"/>
      <c r="H378" s="911" t="s">
        <v>67</v>
      </c>
      <c r="I378" s="849" t="s">
        <v>27</v>
      </c>
      <c r="J378" s="843" t="s">
        <v>513</v>
      </c>
      <c r="K378" s="846"/>
      <c r="L378" s="882"/>
      <c r="M378" s="844" t="s">
        <v>27</v>
      </c>
      <c r="N378" s="843" t="s">
        <v>514</v>
      </c>
      <c r="O378" s="844"/>
      <c r="P378" s="843"/>
      <c r="Q378" s="845"/>
      <c r="R378" s="845"/>
      <c r="S378" s="845"/>
      <c r="T378" s="845"/>
      <c r="U378" s="845"/>
      <c r="V378" s="845"/>
      <c r="W378" s="845"/>
      <c r="X378" s="881"/>
      <c r="Y378" s="831"/>
      <c r="Z378" s="831"/>
      <c r="AA378" s="831"/>
      <c r="AB378" s="827"/>
      <c r="AC378" s="802"/>
      <c r="AD378" s="802"/>
      <c r="AE378" s="802"/>
      <c r="AF378" s="802"/>
    </row>
    <row r="379" customFormat="false" ht="18.75" hidden="false" customHeight="true" outlineLevel="0" collapsed="false">
      <c r="A379" s="811"/>
      <c r="B379" s="812"/>
      <c r="C379" s="813"/>
      <c r="D379" s="828"/>
      <c r="E379" s="814"/>
      <c r="F379" s="815"/>
      <c r="G379" s="814"/>
      <c r="H379" s="848" t="s">
        <v>722</v>
      </c>
      <c r="I379" s="849" t="s">
        <v>27</v>
      </c>
      <c r="J379" s="843" t="s">
        <v>503</v>
      </c>
      <c r="K379" s="846"/>
      <c r="L379" s="882"/>
      <c r="M379" s="844" t="s">
        <v>27</v>
      </c>
      <c r="N379" s="843" t="s">
        <v>678</v>
      </c>
      <c r="O379" s="845"/>
      <c r="P379" s="845"/>
      <c r="Q379" s="845"/>
      <c r="R379" s="845"/>
      <c r="S379" s="845"/>
      <c r="T379" s="845"/>
      <c r="U379" s="845"/>
      <c r="V379" s="845"/>
      <c r="W379" s="845"/>
      <c r="X379" s="881"/>
      <c r="Y379" s="839"/>
      <c r="Z379" s="831"/>
      <c r="AA379" s="831"/>
      <c r="AB379" s="827"/>
      <c r="AC379" s="802"/>
      <c r="AD379" s="802"/>
      <c r="AE379" s="802"/>
      <c r="AF379" s="802"/>
    </row>
    <row r="380" customFormat="false" ht="18.75" hidden="false" customHeight="true" outlineLevel="0" collapsed="false">
      <c r="A380" s="811"/>
      <c r="B380" s="812"/>
      <c r="C380" s="813"/>
      <c r="D380" s="828"/>
      <c r="E380" s="814"/>
      <c r="F380" s="815"/>
      <c r="G380" s="814"/>
      <c r="H380" s="848" t="s">
        <v>723</v>
      </c>
      <c r="I380" s="849" t="s">
        <v>27</v>
      </c>
      <c r="J380" s="843" t="s">
        <v>503</v>
      </c>
      <c r="K380" s="846"/>
      <c r="L380" s="882"/>
      <c r="M380" s="844" t="s">
        <v>27</v>
      </c>
      <c r="N380" s="843" t="s">
        <v>678</v>
      </c>
      <c r="O380" s="845"/>
      <c r="P380" s="845"/>
      <c r="Q380" s="845"/>
      <c r="R380" s="845"/>
      <c r="S380" s="845"/>
      <c r="T380" s="845"/>
      <c r="U380" s="845"/>
      <c r="V380" s="845"/>
      <c r="W380" s="845"/>
      <c r="X380" s="881"/>
      <c r="Y380" s="839"/>
      <c r="Z380" s="831"/>
      <c r="AA380" s="831"/>
      <c r="AB380" s="827"/>
      <c r="AC380" s="802"/>
      <c r="AD380" s="802"/>
      <c r="AE380" s="802"/>
      <c r="AF380" s="802"/>
    </row>
    <row r="381" customFormat="false" ht="18.75" hidden="false" customHeight="true" outlineLevel="0" collapsed="false">
      <c r="A381" s="840"/>
      <c r="B381" s="812"/>
      <c r="C381" s="813"/>
      <c r="D381" s="840"/>
      <c r="E381" s="814"/>
      <c r="F381" s="840"/>
      <c r="G381" s="814"/>
      <c r="H381" s="848" t="s">
        <v>222</v>
      </c>
      <c r="I381" s="849" t="s">
        <v>27</v>
      </c>
      <c r="J381" s="843" t="s">
        <v>506</v>
      </c>
      <c r="K381" s="846"/>
      <c r="L381" s="844" t="s">
        <v>27</v>
      </c>
      <c r="M381" s="843" t="s">
        <v>516</v>
      </c>
      <c r="N381" s="845"/>
      <c r="O381" s="845"/>
      <c r="P381" s="845"/>
      <c r="Q381" s="845"/>
      <c r="R381" s="845"/>
      <c r="S381" s="845"/>
      <c r="T381" s="845"/>
      <c r="U381" s="845"/>
      <c r="V381" s="845"/>
      <c r="W381" s="845"/>
      <c r="X381" s="881"/>
      <c r="Y381" s="839"/>
      <c r="Z381" s="831"/>
      <c r="AA381" s="831"/>
      <c r="AB381" s="827"/>
      <c r="AC381" s="802"/>
      <c r="AD381" s="802"/>
      <c r="AE381" s="802"/>
      <c r="AF381" s="802"/>
    </row>
    <row r="382" customFormat="false" ht="18.75" hidden="false" customHeight="true" outlineLevel="0" collapsed="false">
      <c r="A382" s="840" t="s">
        <v>27</v>
      </c>
      <c r="B382" s="812" t="s">
        <v>725</v>
      </c>
      <c r="C382" s="813" t="s">
        <v>655</v>
      </c>
      <c r="D382" s="840" t="s">
        <v>27</v>
      </c>
      <c r="E382" s="814" t="s">
        <v>739</v>
      </c>
      <c r="F382" s="840" t="s">
        <v>27</v>
      </c>
      <c r="G382" s="814" t="s">
        <v>735</v>
      </c>
      <c r="H382" s="848" t="s">
        <v>153</v>
      </c>
      <c r="I382" s="849" t="s">
        <v>27</v>
      </c>
      <c r="J382" s="843" t="s">
        <v>511</v>
      </c>
      <c r="K382" s="846"/>
      <c r="L382" s="882"/>
      <c r="M382" s="844" t="s">
        <v>27</v>
      </c>
      <c r="N382" s="843" t="s">
        <v>512</v>
      </c>
      <c r="O382" s="845"/>
      <c r="P382" s="845"/>
      <c r="Q382" s="845"/>
      <c r="R382" s="845"/>
      <c r="S382" s="845"/>
      <c r="T382" s="845"/>
      <c r="U382" s="845"/>
      <c r="V382" s="845"/>
      <c r="W382" s="845"/>
      <c r="X382" s="881"/>
      <c r="Y382" s="839"/>
      <c r="Z382" s="831"/>
      <c r="AA382" s="831"/>
      <c r="AB382" s="827"/>
      <c r="AC382" s="802"/>
      <c r="AD382" s="802"/>
      <c r="AE382" s="802"/>
      <c r="AF382" s="802"/>
    </row>
    <row r="383" customFormat="false" ht="19.5" hidden="false" customHeight="true" outlineLevel="0" collapsed="false">
      <c r="A383" s="811"/>
      <c r="B383" s="812"/>
      <c r="C383" s="813"/>
      <c r="D383" s="828"/>
      <c r="E383" s="814"/>
      <c r="F383" s="840" t="s">
        <v>27</v>
      </c>
      <c r="G383" s="814" t="s">
        <v>717</v>
      </c>
      <c r="H383" s="911" t="s">
        <v>159</v>
      </c>
      <c r="I383" s="849" t="s">
        <v>27</v>
      </c>
      <c r="J383" s="843" t="s">
        <v>506</v>
      </c>
      <c r="K383" s="843"/>
      <c r="L383" s="844" t="s">
        <v>27</v>
      </c>
      <c r="M383" s="843" t="s">
        <v>516</v>
      </c>
      <c r="N383" s="843"/>
      <c r="O383" s="845"/>
      <c r="P383" s="843"/>
      <c r="Q383" s="845"/>
      <c r="R383" s="845"/>
      <c r="S383" s="845"/>
      <c r="T383" s="845"/>
      <c r="U383" s="845"/>
      <c r="V383" s="845"/>
      <c r="W383" s="845"/>
      <c r="X383" s="881"/>
      <c r="Y383" s="831"/>
      <c r="Z383" s="831"/>
      <c r="AA383" s="831"/>
      <c r="AB383" s="827"/>
      <c r="AC383" s="802"/>
      <c r="AD383" s="802"/>
      <c r="AE383" s="802"/>
      <c r="AF383" s="802"/>
    </row>
    <row r="384" customFormat="false" ht="18.75" hidden="false" customHeight="true" outlineLevel="0" collapsed="false">
      <c r="A384" s="811"/>
      <c r="B384" s="812"/>
      <c r="C384" s="813"/>
      <c r="D384" s="828"/>
      <c r="E384" s="814"/>
      <c r="F384" s="815"/>
      <c r="G384" s="814"/>
      <c r="H384" s="848" t="s">
        <v>85</v>
      </c>
      <c r="I384" s="849" t="s">
        <v>27</v>
      </c>
      <c r="J384" s="843" t="s">
        <v>506</v>
      </c>
      <c r="K384" s="846"/>
      <c r="L384" s="844" t="s">
        <v>27</v>
      </c>
      <c r="M384" s="843" t="s">
        <v>516</v>
      </c>
      <c r="N384" s="845"/>
      <c r="O384" s="845"/>
      <c r="P384" s="845"/>
      <c r="Q384" s="845"/>
      <c r="R384" s="845"/>
      <c r="S384" s="845"/>
      <c r="T384" s="845"/>
      <c r="U384" s="845"/>
      <c r="V384" s="845"/>
      <c r="W384" s="845"/>
      <c r="X384" s="881"/>
      <c r="Y384" s="839"/>
      <c r="Z384" s="831"/>
      <c r="AA384" s="831"/>
      <c r="AB384" s="827"/>
      <c r="AC384" s="802"/>
      <c r="AD384" s="802"/>
      <c r="AE384" s="802"/>
      <c r="AF384" s="802"/>
    </row>
    <row r="385" customFormat="false" ht="18.75" hidden="false" customHeight="true" outlineLevel="0" collapsed="false">
      <c r="A385" s="811"/>
      <c r="B385" s="812"/>
      <c r="C385" s="813"/>
      <c r="D385" s="828"/>
      <c r="E385" s="814"/>
      <c r="F385" s="815"/>
      <c r="G385" s="814"/>
      <c r="H385" s="848" t="s">
        <v>105</v>
      </c>
      <c r="I385" s="849" t="s">
        <v>27</v>
      </c>
      <c r="J385" s="843" t="s">
        <v>506</v>
      </c>
      <c r="K385" s="843"/>
      <c r="L385" s="844" t="s">
        <v>27</v>
      </c>
      <c r="M385" s="843" t="s">
        <v>538</v>
      </c>
      <c r="N385" s="843"/>
      <c r="O385" s="844" t="s">
        <v>27</v>
      </c>
      <c r="P385" s="843" t="s">
        <v>539</v>
      </c>
      <c r="Q385" s="845"/>
      <c r="R385" s="845"/>
      <c r="S385" s="845"/>
      <c r="T385" s="845"/>
      <c r="U385" s="845"/>
      <c r="V385" s="845"/>
      <c r="W385" s="845"/>
      <c r="X385" s="881"/>
      <c r="Y385" s="839"/>
      <c r="Z385" s="831"/>
      <c r="AA385" s="831"/>
      <c r="AB385" s="827"/>
      <c r="AC385" s="802"/>
      <c r="AD385" s="802"/>
      <c r="AE385" s="802"/>
      <c r="AF385" s="802"/>
    </row>
    <row r="386" customFormat="false" ht="18.75" hidden="false" customHeight="true" outlineLevel="0" collapsed="false">
      <c r="A386" s="811"/>
      <c r="B386" s="812"/>
      <c r="C386" s="813"/>
      <c r="D386" s="828"/>
      <c r="E386" s="814"/>
      <c r="F386" s="815"/>
      <c r="G386" s="816"/>
      <c r="H386" s="913" t="s">
        <v>140</v>
      </c>
      <c r="I386" s="849" t="s">
        <v>27</v>
      </c>
      <c r="J386" s="843" t="s">
        <v>506</v>
      </c>
      <c r="K386" s="843"/>
      <c r="L386" s="844" t="s">
        <v>27</v>
      </c>
      <c r="M386" s="843" t="s">
        <v>538</v>
      </c>
      <c r="N386" s="843"/>
      <c r="O386" s="844" t="s">
        <v>27</v>
      </c>
      <c r="P386" s="843" t="s">
        <v>539</v>
      </c>
      <c r="Q386" s="845"/>
      <c r="R386" s="845"/>
      <c r="S386" s="845"/>
      <c r="T386" s="845"/>
      <c r="U386" s="914"/>
      <c r="V386" s="914"/>
      <c r="W386" s="914"/>
      <c r="X386" s="915"/>
      <c r="Y386" s="839"/>
      <c r="Z386" s="831"/>
      <c r="AA386" s="831"/>
      <c r="AB386" s="827"/>
      <c r="AC386" s="802"/>
      <c r="AD386" s="802"/>
      <c r="AE386" s="802"/>
      <c r="AF386" s="802"/>
    </row>
    <row r="387" customFormat="false" ht="18.75" hidden="false" customHeight="true" outlineLevel="0" collapsed="false">
      <c r="A387" s="811"/>
      <c r="B387" s="812"/>
      <c r="C387" s="813"/>
      <c r="D387" s="828"/>
      <c r="E387" s="814"/>
      <c r="F387" s="815"/>
      <c r="G387" s="816"/>
      <c r="H387" s="848" t="s">
        <v>148</v>
      </c>
      <c r="I387" s="849" t="s">
        <v>27</v>
      </c>
      <c r="J387" s="843" t="s">
        <v>506</v>
      </c>
      <c r="K387" s="843"/>
      <c r="L387" s="844" t="s">
        <v>27</v>
      </c>
      <c r="M387" s="843" t="s">
        <v>542</v>
      </c>
      <c r="N387" s="843"/>
      <c r="O387" s="844" t="s">
        <v>27</v>
      </c>
      <c r="P387" s="843" t="s">
        <v>543</v>
      </c>
      <c r="Q387" s="835"/>
      <c r="R387" s="844" t="s">
        <v>27</v>
      </c>
      <c r="S387" s="843" t="s">
        <v>544</v>
      </c>
      <c r="T387" s="835"/>
      <c r="U387" s="835"/>
      <c r="V387" s="835"/>
      <c r="W387" s="835"/>
      <c r="X387" s="905"/>
      <c r="Y387" s="839"/>
      <c r="Z387" s="831"/>
      <c r="AA387" s="831"/>
      <c r="AB387" s="827"/>
      <c r="AC387" s="802"/>
      <c r="AD387" s="802"/>
      <c r="AE387" s="802"/>
      <c r="AF387" s="802"/>
    </row>
    <row r="388" customFormat="false" ht="18.75" hidden="false" customHeight="true" outlineLevel="0" collapsed="false">
      <c r="A388" s="811"/>
      <c r="B388" s="812"/>
      <c r="C388" s="813"/>
      <c r="D388" s="828"/>
      <c r="E388" s="814"/>
      <c r="F388" s="815"/>
      <c r="G388" s="814"/>
      <c r="H388" s="833" t="s">
        <v>653</v>
      </c>
      <c r="I388" s="892" t="s">
        <v>27</v>
      </c>
      <c r="J388" s="835" t="s">
        <v>506</v>
      </c>
      <c r="K388" s="835"/>
      <c r="L388" s="893" t="s">
        <v>27</v>
      </c>
      <c r="M388" s="835" t="s">
        <v>516</v>
      </c>
      <c r="N388" s="835"/>
      <c r="O388" s="921"/>
      <c r="P388" s="921"/>
      <c r="Q388" s="921"/>
      <c r="R388" s="921"/>
      <c r="S388" s="921"/>
      <c r="T388" s="921"/>
      <c r="U388" s="921"/>
      <c r="V388" s="921"/>
      <c r="W388" s="921"/>
      <c r="X388" s="922"/>
      <c r="Y388" s="839"/>
      <c r="Z388" s="831"/>
      <c r="AA388" s="831"/>
      <c r="AB388" s="827"/>
      <c r="AC388" s="802"/>
      <c r="AD388" s="802"/>
      <c r="AE388" s="802"/>
      <c r="AF388" s="802"/>
    </row>
    <row r="389" customFormat="false" ht="18.75" hidden="false" customHeight="true" outlineLevel="0" collapsed="false">
      <c r="A389" s="811"/>
      <c r="B389" s="812"/>
      <c r="C389" s="813"/>
      <c r="D389" s="828"/>
      <c r="E389" s="814"/>
      <c r="F389" s="815"/>
      <c r="G389" s="814"/>
      <c r="H389" s="833"/>
      <c r="I389" s="892"/>
      <c r="J389" s="835"/>
      <c r="K389" s="835"/>
      <c r="L389" s="893"/>
      <c r="M389" s="835"/>
      <c r="N389" s="835"/>
      <c r="O389" s="903"/>
      <c r="P389" s="903"/>
      <c r="Q389" s="903"/>
      <c r="R389" s="903"/>
      <c r="S389" s="903"/>
      <c r="T389" s="903"/>
      <c r="U389" s="903"/>
      <c r="V389" s="903"/>
      <c r="W389" s="903"/>
      <c r="X389" s="904"/>
      <c r="Y389" s="839"/>
      <c r="Z389" s="831"/>
      <c r="AA389" s="831"/>
      <c r="AB389" s="827"/>
      <c r="AC389" s="802"/>
      <c r="AD389" s="802"/>
      <c r="AE389" s="802"/>
      <c r="AF389" s="802"/>
    </row>
    <row r="390" customFormat="false" ht="18.75" hidden="false" customHeight="true" outlineLevel="0" collapsed="false">
      <c r="A390" s="811"/>
      <c r="B390" s="812"/>
      <c r="C390" s="813"/>
      <c r="D390" s="828"/>
      <c r="E390" s="814"/>
      <c r="F390" s="815"/>
      <c r="G390" s="816"/>
      <c r="H390" s="851" t="s">
        <v>162</v>
      </c>
      <c r="I390" s="849" t="s">
        <v>27</v>
      </c>
      <c r="J390" s="843" t="s">
        <v>506</v>
      </c>
      <c r="K390" s="843"/>
      <c r="L390" s="844" t="s">
        <v>27</v>
      </c>
      <c r="M390" s="843" t="s">
        <v>542</v>
      </c>
      <c r="N390" s="843"/>
      <c r="O390" s="844" t="s">
        <v>27</v>
      </c>
      <c r="P390" s="843" t="s">
        <v>543</v>
      </c>
      <c r="Q390" s="843"/>
      <c r="R390" s="844" t="s">
        <v>27</v>
      </c>
      <c r="S390" s="843" t="s">
        <v>616</v>
      </c>
      <c r="T390" s="843"/>
      <c r="U390" s="846"/>
      <c r="V390" s="846"/>
      <c r="W390" s="846"/>
      <c r="X390" s="847"/>
      <c r="Y390" s="839"/>
      <c r="Z390" s="831"/>
      <c r="AA390" s="831"/>
      <c r="AB390" s="827"/>
      <c r="AC390" s="802"/>
      <c r="AD390" s="802"/>
      <c r="AE390" s="802"/>
      <c r="AF390" s="802"/>
    </row>
    <row r="391" customFormat="false" ht="18.75" hidden="false" customHeight="true" outlineLevel="0" collapsed="false">
      <c r="A391" s="811"/>
      <c r="B391" s="812"/>
      <c r="C391" s="813"/>
      <c r="D391" s="828"/>
      <c r="E391" s="814"/>
      <c r="F391" s="815"/>
      <c r="G391" s="816"/>
      <c r="H391" s="852" t="s">
        <v>165</v>
      </c>
      <c r="I391" s="853" t="s">
        <v>27</v>
      </c>
      <c r="J391" s="854" t="s">
        <v>506</v>
      </c>
      <c r="K391" s="854"/>
      <c r="L391" s="855" t="s">
        <v>27</v>
      </c>
      <c r="M391" s="854" t="s">
        <v>538</v>
      </c>
      <c r="N391" s="854"/>
      <c r="O391" s="855" t="s">
        <v>27</v>
      </c>
      <c r="P391" s="854" t="s">
        <v>539</v>
      </c>
      <c r="Q391" s="854"/>
      <c r="R391" s="855"/>
      <c r="S391" s="854"/>
      <c r="T391" s="854"/>
      <c r="U391" s="836"/>
      <c r="V391" s="836"/>
      <c r="W391" s="836"/>
      <c r="X391" s="837"/>
      <c r="Y391" s="839"/>
      <c r="Z391" s="831"/>
      <c r="AA391" s="831"/>
      <c r="AB391" s="827"/>
      <c r="AC391" s="802"/>
      <c r="AD391" s="802"/>
      <c r="AE391" s="802"/>
      <c r="AF391" s="802"/>
    </row>
    <row r="392" customFormat="false" ht="18.75" hidden="false" customHeight="true" outlineLevel="0" collapsed="false">
      <c r="A392" s="856"/>
      <c r="B392" s="857"/>
      <c r="C392" s="858"/>
      <c r="D392" s="805"/>
      <c r="E392" s="810"/>
      <c r="F392" s="859"/>
      <c r="G392" s="860"/>
      <c r="H392" s="861" t="s">
        <v>166</v>
      </c>
      <c r="I392" s="862" t="s">
        <v>27</v>
      </c>
      <c r="J392" s="863" t="s">
        <v>506</v>
      </c>
      <c r="K392" s="863"/>
      <c r="L392" s="864" t="s">
        <v>27</v>
      </c>
      <c r="M392" s="863" t="s">
        <v>516</v>
      </c>
      <c r="N392" s="863"/>
      <c r="O392" s="863"/>
      <c r="P392" s="863"/>
      <c r="Q392" s="865"/>
      <c r="R392" s="863"/>
      <c r="S392" s="863"/>
      <c r="T392" s="863"/>
      <c r="U392" s="863"/>
      <c r="V392" s="863"/>
      <c r="W392" s="863"/>
      <c r="X392" s="866"/>
      <c r="Y392" s="867"/>
      <c r="Z392" s="868"/>
      <c r="AA392" s="868"/>
      <c r="AB392" s="869"/>
      <c r="AC392" s="802"/>
      <c r="AD392" s="802"/>
      <c r="AE392" s="802"/>
      <c r="AF392" s="802"/>
    </row>
    <row r="393" customFormat="false" ht="18.75" hidden="false" customHeight="true" outlineLevel="0" collapsed="false">
      <c r="A393" s="870"/>
      <c r="B393" s="871"/>
      <c r="C393" s="886"/>
      <c r="D393" s="873"/>
      <c r="E393" s="801"/>
      <c r="F393" s="873"/>
      <c r="G393" s="801"/>
      <c r="H393" s="817" t="s">
        <v>50</v>
      </c>
      <c r="I393" s="906" t="s">
        <v>27</v>
      </c>
      <c r="J393" s="876" t="s">
        <v>506</v>
      </c>
      <c r="K393" s="876"/>
      <c r="L393" s="907"/>
      <c r="M393" s="908" t="s">
        <v>27</v>
      </c>
      <c r="N393" s="876" t="s">
        <v>507</v>
      </c>
      <c r="O393" s="876"/>
      <c r="P393" s="907"/>
      <c r="Q393" s="908" t="s">
        <v>27</v>
      </c>
      <c r="R393" s="909" t="s">
        <v>508</v>
      </c>
      <c r="S393" s="909"/>
      <c r="T393" s="877"/>
      <c r="U393" s="877"/>
      <c r="V393" s="877"/>
      <c r="W393" s="877"/>
      <c r="X393" s="910"/>
      <c r="Y393" s="890" t="s">
        <v>27</v>
      </c>
      <c r="Z393" s="799" t="s">
        <v>505</v>
      </c>
      <c r="AA393" s="799"/>
      <c r="AB393" s="880"/>
      <c r="AC393" s="798" t="s">
        <v>27</v>
      </c>
      <c r="AD393" s="799" t="s">
        <v>505</v>
      </c>
      <c r="AE393" s="799"/>
      <c r="AF393" s="880"/>
      <c r="AG393" s="832"/>
    </row>
    <row r="394" customFormat="false" ht="18.75" hidden="false" customHeight="true" outlineLevel="0" collapsed="false">
      <c r="A394" s="811"/>
      <c r="B394" s="812"/>
      <c r="C394" s="887"/>
      <c r="D394" s="815"/>
      <c r="E394" s="814"/>
      <c r="F394" s="815"/>
      <c r="G394" s="814"/>
      <c r="H394" s="841" t="s">
        <v>253</v>
      </c>
      <c r="I394" s="849" t="s">
        <v>27</v>
      </c>
      <c r="J394" s="843" t="s">
        <v>513</v>
      </c>
      <c r="K394" s="846"/>
      <c r="L394" s="882"/>
      <c r="M394" s="844" t="s">
        <v>27</v>
      </c>
      <c r="N394" s="843" t="s">
        <v>514</v>
      </c>
      <c r="O394" s="845"/>
      <c r="P394" s="845"/>
      <c r="Q394" s="843"/>
      <c r="R394" s="843"/>
      <c r="S394" s="843"/>
      <c r="T394" s="843"/>
      <c r="U394" s="843"/>
      <c r="V394" s="843"/>
      <c r="W394" s="843"/>
      <c r="X394" s="850"/>
      <c r="Y394" s="825" t="s">
        <v>27</v>
      </c>
      <c r="Z394" s="826" t="s">
        <v>509</v>
      </c>
      <c r="AA394" s="831"/>
      <c r="AB394" s="827"/>
      <c r="AC394" s="825" t="s">
        <v>27</v>
      </c>
      <c r="AD394" s="826" t="s">
        <v>509</v>
      </c>
      <c r="AE394" s="831"/>
      <c r="AF394" s="827"/>
    </row>
    <row r="395" customFormat="false" ht="19.5" hidden="false" customHeight="true" outlineLevel="0" collapsed="false">
      <c r="A395" s="811"/>
      <c r="B395" s="812"/>
      <c r="C395" s="813"/>
      <c r="D395" s="828"/>
      <c r="E395" s="814"/>
      <c r="F395" s="815"/>
      <c r="G395" s="816"/>
      <c r="H395" s="911" t="s">
        <v>64</v>
      </c>
      <c r="I395" s="849" t="s">
        <v>27</v>
      </c>
      <c r="J395" s="843" t="s">
        <v>513</v>
      </c>
      <c r="K395" s="846"/>
      <c r="L395" s="882"/>
      <c r="M395" s="844" t="s">
        <v>27</v>
      </c>
      <c r="N395" s="843" t="s">
        <v>514</v>
      </c>
      <c r="O395" s="844"/>
      <c r="P395" s="843"/>
      <c r="Q395" s="845"/>
      <c r="R395" s="845"/>
      <c r="S395" s="845"/>
      <c r="T395" s="845"/>
      <c r="U395" s="845"/>
      <c r="V395" s="845"/>
      <c r="W395" s="845"/>
      <c r="X395" s="881"/>
      <c r="Y395" s="831"/>
      <c r="Z395" s="831"/>
      <c r="AA395" s="831"/>
      <c r="AB395" s="827"/>
      <c r="AC395" s="839"/>
      <c r="AD395" s="831"/>
      <c r="AE395" s="831"/>
      <c r="AF395" s="827"/>
    </row>
    <row r="396" customFormat="false" ht="19.5" hidden="false" customHeight="true" outlineLevel="0" collapsed="false">
      <c r="A396" s="811"/>
      <c r="B396" s="812"/>
      <c r="C396" s="813"/>
      <c r="D396" s="828"/>
      <c r="E396" s="814"/>
      <c r="F396" s="815"/>
      <c r="G396" s="816"/>
      <c r="H396" s="911" t="s">
        <v>67</v>
      </c>
      <c r="I396" s="849" t="s">
        <v>27</v>
      </c>
      <c r="J396" s="843" t="s">
        <v>513</v>
      </c>
      <c r="K396" s="846"/>
      <c r="L396" s="882"/>
      <c r="M396" s="844" t="s">
        <v>27</v>
      </c>
      <c r="N396" s="843" t="s">
        <v>514</v>
      </c>
      <c r="O396" s="844"/>
      <c r="P396" s="843"/>
      <c r="Q396" s="845"/>
      <c r="R396" s="845"/>
      <c r="S396" s="845"/>
      <c r="T396" s="845"/>
      <c r="U396" s="845"/>
      <c r="V396" s="845"/>
      <c r="W396" s="845"/>
      <c r="X396" s="881"/>
      <c r="Y396" s="831"/>
      <c r="Z396" s="831"/>
      <c r="AA396" s="831"/>
      <c r="AB396" s="827"/>
      <c r="AC396" s="839"/>
      <c r="AD396" s="831"/>
      <c r="AE396" s="831"/>
      <c r="AF396" s="827"/>
    </row>
    <row r="397" customFormat="false" ht="18.75" hidden="false" customHeight="true" outlineLevel="0" collapsed="false">
      <c r="A397" s="811"/>
      <c r="B397" s="812"/>
      <c r="C397" s="887"/>
      <c r="D397" s="815"/>
      <c r="E397" s="814"/>
      <c r="F397" s="815"/>
      <c r="G397" s="814"/>
      <c r="H397" s="833" t="s">
        <v>263</v>
      </c>
      <c r="I397" s="849" t="s">
        <v>27</v>
      </c>
      <c r="J397" s="843" t="s">
        <v>506</v>
      </c>
      <c r="K397" s="843"/>
      <c r="L397" s="844" t="s">
        <v>27</v>
      </c>
      <c r="M397" s="843" t="s">
        <v>523</v>
      </c>
      <c r="N397" s="843"/>
      <c r="O397" s="844" t="s">
        <v>27</v>
      </c>
      <c r="P397" s="843" t="s">
        <v>524</v>
      </c>
      <c r="Q397" s="843"/>
      <c r="R397" s="843"/>
      <c r="S397" s="843"/>
      <c r="T397" s="843"/>
      <c r="U397" s="843"/>
      <c r="V397" s="843"/>
      <c r="W397" s="843"/>
      <c r="X397" s="850"/>
      <c r="Y397" s="839"/>
      <c r="Z397" s="831"/>
      <c r="AA397" s="831"/>
      <c r="AB397" s="827"/>
      <c r="AC397" s="839"/>
      <c r="AD397" s="831"/>
      <c r="AE397" s="831"/>
      <c r="AF397" s="827"/>
    </row>
    <row r="398" customFormat="false" ht="18.75" hidden="false" customHeight="true" outlineLevel="0" collapsed="false">
      <c r="A398" s="811"/>
      <c r="B398" s="812"/>
      <c r="C398" s="887"/>
      <c r="D398" s="815"/>
      <c r="E398" s="814"/>
      <c r="F398" s="815"/>
      <c r="G398" s="814"/>
      <c r="H398" s="833" t="s">
        <v>267</v>
      </c>
      <c r="I398" s="849" t="s">
        <v>27</v>
      </c>
      <c r="J398" s="843" t="s">
        <v>506</v>
      </c>
      <c r="K398" s="846"/>
      <c r="L398" s="844" t="s">
        <v>27</v>
      </c>
      <c r="M398" s="843" t="s">
        <v>516</v>
      </c>
      <c r="N398" s="843"/>
      <c r="O398" s="843"/>
      <c r="P398" s="843"/>
      <c r="Q398" s="843"/>
      <c r="R398" s="843"/>
      <c r="S398" s="843"/>
      <c r="T398" s="843"/>
      <c r="U398" s="843"/>
      <c r="V398" s="843"/>
      <c r="W398" s="843"/>
      <c r="X398" s="850"/>
      <c r="Y398" s="839"/>
      <c r="Z398" s="831"/>
      <c r="AA398" s="831"/>
      <c r="AB398" s="827"/>
      <c r="AC398" s="839"/>
      <c r="AD398" s="831"/>
      <c r="AE398" s="831"/>
      <c r="AF398" s="827"/>
      <c r="AG398" s="832"/>
    </row>
    <row r="399" customFormat="false" ht="18.75" hidden="false" customHeight="true" outlineLevel="0" collapsed="false">
      <c r="A399" s="840"/>
      <c r="B399" s="812"/>
      <c r="C399" s="887"/>
      <c r="D399" s="840"/>
      <c r="E399" s="814"/>
      <c r="F399" s="840"/>
      <c r="G399" s="814"/>
      <c r="H399" s="841" t="s">
        <v>277</v>
      </c>
      <c r="I399" s="849" t="s">
        <v>27</v>
      </c>
      <c r="J399" s="843" t="s">
        <v>506</v>
      </c>
      <c r="K399" s="846"/>
      <c r="L399" s="844" t="s">
        <v>27</v>
      </c>
      <c r="M399" s="843" t="s">
        <v>516</v>
      </c>
      <c r="N399" s="843"/>
      <c r="O399" s="843"/>
      <c r="P399" s="843"/>
      <c r="Q399" s="843"/>
      <c r="R399" s="843"/>
      <c r="S399" s="843"/>
      <c r="T399" s="843"/>
      <c r="U399" s="843"/>
      <c r="V399" s="843"/>
      <c r="W399" s="843"/>
      <c r="X399" s="850"/>
      <c r="Y399" s="839"/>
      <c r="Z399" s="831"/>
      <c r="AA399" s="831"/>
      <c r="AB399" s="827"/>
      <c r="AC399" s="839"/>
      <c r="AD399" s="831"/>
      <c r="AE399" s="831"/>
      <c r="AF399" s="827"/>
    </row>
    <row r="400" customFormat="false" ht="18.75" hidden="false" customHeight="true" outlineLevel="0" collapsed="false">
      <c r="A400" s="840" t="s">
        <v>27</v>
      </c>
      <c r="B400" s="812" t="n">
        <v>35</v>
      </c>
      <c r="C400" s="887" t="s">
        <v>740</v>
      </c>
      <c r="D400" s="840" t="s">
        <v>27</v>
      </c>
      <c r="E400" s="814" t="s">
        <v>741</v>
      </c>
      <c r="F400" s="840" t="s">
        <v>27</v>
      </c>
      <c r="G400" s="814" t="s">
        <v>742</v>
      </c>
      <c r="H400" s="833" t="s">
        <v>130</v>
      </c>
      <c r="I400" s="849" t="s">
        <v>27</v>
      </c>
      <c r="J400" s="843" t="s">
        <v>506</v>
      </c>
      <c r="K400" s="846"/>
      <c r="L400" s="844" t="s">
        <v>27</v>
      </c>
      <c r="M400" s="843" t="s">
        <v>516</v>
      </c>
      <c r="N400" s="843"/>
      <c r="O400" s="843"/>
      <c r="P400" s="843"/>
      <c r="Q400" s="843"/>
      <c r="R400" s="843"/>
      <c r="S400" s="843"/>
      <c r="T400" s="843"/>
      <c r="U400" s="843"/>
      <c r="V400" s="843"/>
      <c r="W400" s="843"/>
      <c r="X400" s="850"/>
      <c r="Y400" s="839"/>
      <c r="Z400" s="831"/>
      <c r="AA400" s="831"/>
      <c r="AB400" s="827"/>
      <c r="AC400" s="839"/>
      <c r="AD400" s="831"/>
      <c r="AE400" s="831"/>
      <c r="AF400" s="827"/>
    </row>
    <row r="401" customFormat="false" ht="18.75" hidden="false" customHeight="true" outlineLevel="0" collapsed="false">
      <c r="A401" s="811"/>
      <c r="B401" s="812"/>
      <c r="C401" s="887" t="s">
        <v>743</v>
      </c>
      <c r="D401" s="840" t="s">
        <v>27</v>
      </c>
      <c r="E401" s="814" t="s">
        <v>744</v>
      </c>
      <c r="F401" s="840" t="s">
        <v>27</v>
      </c>
      <c r="G401" s="814" t="s">
        <v>745</v>
      </c>
      <c r="H401" s="841" t="s">
        <v>105</v>
      </c>
      <c r="I401" s="849" t="s">
        <v>27</v>
      </c>
      <c r="J401" s="843" t="s">
        <v>506</v>
      </c>
      <c r="K401" s="843"/>
      <c r="L401" s="844" t="s">
        <v>27</v>
      </c>
      <c r="M401" s="843" t="s">
        <v>538</v>
      </c>
      <c r="N401" s="843"/>
      <c r="O401" s="844" t="s">
        <v>27</v>
      </c>
      <c r="P401" s="843" t="s">
        <v>539</v>
      </c>
      <c r="Q401" s="846"/>
      <c r="R401" s="846"/>
      <c r="S401" s="846"/>
      <c r="T401" s="846"/>
      <c r="U401" s="846"/>
      <c r="V401" s="846"/>
      <c r="W401" s="846"/>
      <c r="X401" s="847"/>
      <c r="Y401" s="839"/>
      <c r="Z401" s="831"/>
      <c r="AA401" s="831"/>
      <c r="AB401" s="827"/>
      <c r="AC401" s="839"/>
      <c r="AD401" s="831"/>
      <c r="AE401" s="831"/>
      <c r="AF401" s="827"/>
    </row>
    <row r="402" customFormat="false" ht="18.75" hidden="false" customHeight="true" outlineLevel="0" collapsed="false">
      <c r="A402" s="811"/>
      <c r="B402" s="812"/>
      <c r="C402" s="887"/>
      <c r="D402" s="840" t="s">
        <v>27</v>
      </c>
      <c r="E402" s="814" t="s">
        <v>746</v>
      </c>
      <c r="F402" s="815"/>
      <c r="G402" s="814" t="s">
        <v>747</v>
      </c>
      <c r="H402" s="848" t="s">
        <v>540</v>
      </c>
      <c r="I402" s="849" t="s">
        <v>27</v>
      </c>
      <c r="J402" s="843" t="s">
        <v>506</v>
      </c>
      <c r="K402" s="843"/>
      <c r="L402" s="844" t="s">
        <v>27</v>
      </c>
      <c r="M402" s="819" t="s">
        <v>516</v>
      </c>
      <c r="N402" s="843"/>
      <c r="O402" s="843"/>
      <c r="P402" s="843"/>
      <c r="Q402" s="846"/>
      <c r="R402" s="846"/>
      <c r="S402" s="846"/>
      <c r="T402" s="846"/>
      <c r="U402" s="846"/>
      <c r="V402" s="846"/>
      <c r="W402" s="846"/>
      <c r="X402" s="847"/>
      <c r="Y402" s="839"/>
      <c r="Z402" s="831"/>
      <c r="AA402" s="831"/>
      <c r="AB402" s="827"/>
      <c r="AC402" s="839"/>
      <c r="AD402" s="831"/>
      <c r="AE402" s="831"/>
      <c r="AF402" s="827"/>
    </row>
    <row r="403" customFormat="false" ht="18.75" hidden="false" customHeight="true" outlineLevel="0" collapsed="false">
      <c r="A403" s="811"/>
      <c r="B403" s="812"/>
      <c r="C403" s="813"/>
      <c r="D403" s="828"/>
      <c r="E403" s="814"/>
      <c r="F403" s="815"/>
      <c r="G403" s="816"/>
      <c r="H403" s="848" t="s">
        <v>541</v>
      </c>
      <c r="I403" s="849" t="s">
        <v>27</v>
      </c>
      <c r="J403" s="843" t="s">
        <v>506</v>
      </c>
      <c r="K403" s="843"/>
      <c r="L403" s="844" t="s">
        <v>27</v>
      </c>
      <c r="M403" s="819" t="s">
        <v>516</v>
      </c>
      <c r="N403" s="843"/>
      <c r="O403" s="843"/>
      <c r="P403" s="843"/>
      <c r="Q403" s="846"/>
      <c r="R403" s="846"/>
      <c r="S403" s="846"/>
      <c r="T403" s="846"/>
      <c r="U403" s="846"/>
      <c r="V403" s="846"/>
      <c r="W403" s="846"/>
      <c r="X403" s="847"/>
      <c r="Y403" s="839"/>
      <c r="Z403" s="831"/>
      <c r="AA403" s="831"/>
      <c r="AB403" s="827"/>
      <c r="AC403" s="839"/>
      <c r="AD403" s="831"/>
      <c r="AE403" s="831"/>
      <c r="AF403" s="827"/>
    </row>
    <row r="404" customFormat="false" ht="18.75" hidden="false" customHeight="true" outlineLevel="0" collapsed="false">
      <c r="A404" s="811"/>
      <c r="B404" s="812"/>
      <c r="C404" s="813"/>
      <c r="D404" s="828"/>
      <c r="E404" s="814"/>
      <c r="F404" s="815"/>
      <c r="G404" s="816"/>
      <c r="H404" s="913" t="s">
        <v>140</v>
      </c>
      <c r="I404" s="849" t="s">
        <v>27</v>
      </c>
      <c r="J404" s="843" t="s">
        <v>506</v>
      </c>
      <c r="K404" s="843"/>
      <c r="L404" s="844" t="s">
        <v>27</v>
      </c>
      <c r="M404" s="843" t="s">
        <v>538</v>
      </c>
      <c r="N404" s="843"/>
      <c r="O404" s="844" t="s">
        <v>27</v>
      </c>
      <c r="P404" s="843" t="s">
        <v>539</v>
      </c>
      <c r="Q404" s="845"/>
      <c r="R404" s="845"/>
      <c r="S404" s="845"/>
      <c r="T404" s="845"/>
      <c r="U404" s="914"/>
      <c r="V404" s="914"/>
      <c r="W404" s="914"/>
      <c r="X404" s="915"/>
      <c r="Y404" s="839"/>
      <c r="Z404" s="831"/>
      <c r="AA404" s="831"/>
      <c r="AB404" s="827"/>
      <c r="AC404" s="839"/>
      <c r="AD404" s="831"/>
      <c r="AE404" s="831"/>
      <c r="AF404" s="827"/>
    </row>
    <row r="405" customFormat="false" ht="18.75" hidden="false" customHeight="true" outlineLevel="0" collapsed="false">
      <c r="A405" s="811"/>
      <c r="B405" s="812"/>
      <c r="C405" s="813"/>
      <c r="D405" s="828"/>
      <c r="E405" s="814"/>
      <c r="F405" s="815"/>
      <c r="G405" s="816"/>
      <c r="H405" s="851" t="s">
        <v>148</v>
      </c>
      <c r="I405" s="849" t="s">
        <v>27</v>
      </c>
      <c r="J405" s="843" t="s">
        <v>506</v>
      </c>
      <c r="K405" s="843"/>
      <c r="L405" s="844" t="s">
        <v>27</v>
      </c>
      <c r="M405" s="843" t="s">
        <v>542</v>
      </c>
      <c r="N405" s="843"/>
      <c r="O405" s="844" t="s">
        <v>27</v>
      </c>
      <c r="P405" s="843" t="s">
        <v>524</v>
      </c>
      <c r="Q405" s="835"/>
      <c r="R405" s="844" t="s">
        <v>27</v>
      </c>
      <c r="S405" s="843" t="s">
        <v>544</v>
      </c>
      <c r="T405" s="843"/>
      <c r="U405" s="843"/>
      <c r="V405" s="843"/>
      <c r="W405" s="843"/>
      <c r="X405" s="850"/>
      <c r="Y405" s="839"/>
      <c r="Z405" s="831"/>
      <c r="AA405" s="831"/>
      <c r="AB405" s="827"/>
      <c r="AC405" s="839"/>
      <c r="AD405" s="831"/>
      <c r="AE405" s="831"/>
      <c r="AF405" s="827"/>
    </row>
    <row r="406" customFormat="false" ht="18.75" hidden="false" customHeight="true" outlineLevel="0" collapsed="false">
      <c r="A406" s="811"/>
      <c r="B406" s="812"/>
      <c r="C406" s="813"/>
      <c r="D406" s="828"/>
      <c r="E406" s="814"/>
      <c r="F406" s="815"/>
      <c r="G406" s="816"/>
      <c r="H406" s="851" t="s">
        <v>162</v>
      </c>
      <c r="I406" s="849" t="s">
        <v>27</v>
      </c>
      <c r="J406" s="843" t="s">
        <v>506</v>
      </c>
      <c r="K406" s="843"/>
      <c r="L406" s="844" t="s">
        <v>27</v>
      </c>
      <c r="M406" s="843" t="s">
        <v>542</v>
      </c>
      <c r="N406" s="843"/>
      <c r="O406" s="844" t="s">
        <v>27</v>
      </c>
      <c r="P406" s="843" t="s">
        <v>543</v>
      </c>
      <c r="Q406" s="843"/>
      <c r="R406" s="844" t="s">
        <v>27</v>
      </c>
      <c r="S406" s="843" t="s">
        <v>616</v>
      </c>
      <c r="T406" s="843"/>
      <c r="U406" s="846"/>
      <c r="V406" s="846"/>
      <c r="W406" s="846"/>
      <c r="X406" s="847"/>
      <c r="Y406" s="839"/>
      <c r="Z406" s="831"/>
      <c r="AA406" s="831"/>
      <c r="AB406" s="827"/>
      <c r="AC406" s="839"/>
      <c r="AD406" s="831"/>
      <c r="AE406" s="831"/>
      <c r="AF406" s="827"/>
    </row>
    <row r="407" customFormat="false" ht="18.75" hidden="false" customHeight="true" outlineLevel="0" collapsed="false">
      <c r="A407" s="811"/>
      <c r="B407" s="812"/>
      <c r="C407" s="813"/>
      <c r="D407" s="828"/>
      <c r="E407" s="814"/>
      <c r="F407" s="815"/>
      <c r="G407" s="816"/>
      <c r="H407" s="852" t="s">
        <v>165</v>
      </c>
      <c r="I407" s="853" t="s">
        <v>27</v>
      </c>
      <c r="J407" s="854" t="s">
        <v>506</v>
      </c>
      <c r="K407" s="854"/>
      <c r="L407" s="855" t="s">
        <v>27</v>
      </c>
      <c r="M407" s="854" t="s">
        <v>538</v>
      </c>
      <c r="N407" s="854"/>
      <c r="O407" s="855" t="s">
        <v>27</v>
      </c>
      <c r="P407" s="854" t="s">
        <v>539</v>
      </c>
      <c r="Q407" s="854"/>
      <c r="R407" s="855"/>
      <c r="S407" s="854"/>
      <c r="T407" s="854"/>
      <c r="U407" s="836"/>
      <c r="V407" s="836"/>
      <c r="W407" s="836"/>
      <c r="X407" s="837"/>
      <c r="Y407" s="839"/>
      <c r="Z407" s="831"/>
      <c r="AA407" s="831"/>
      <c r="AB407" s="827"/>
      <c r="AC407" s="839"/>
      <c r="AD407" s="831"/>
      <c r="AE407" s="831"/>
      <c r="AF407" s="827"/>
    </row>
    <row r="408" customFormat="false" ht="18.75" hidden="false" customHeight="true" outlineLevel="0" collapsed="false">
      <c r="A408" s="856"/>
      <c r="B408" s="857"/>
      <c r="C408" s="858"/>
      <c r="D408" s="805"/>
      <c r="E408" s="810"/>
      <c r="F408" s="859"/>
      <c r="G408" s="860"/>
      <c r="H408" s="861" t="s">
        <v>166</v>
      </c>
      <c r="I408" s="862" t="s">
        <v>27</v>
      </c>
      <c r="J408" s="863" t="s">
        <v>506</v>
      </c>
      <c r="K408" s="863"/>
      <c r="L408" s="864" t="s">
        <v>27</v>
      </c>
      <c r="M408" s="863" t="s">
        <v>516</v>
      </c>
      <c r="N408" s="863"/>
      <c r="O408" s="863"/>
      <c r="P408" s="863"/>
      <c r="Q408" s="865"/>
      <c r="R408" s="863"/>
      <c r="S408" s="863"/>
      <c r="T408" s="863"/>
      <c r="U408" s="863"/>
      <c r="V408" s="863"/>
      <c r="W408" s="863"/>
      <c r="X408" s="866"/>
      <c r="Y408" s="867"/>
      <c r="Z408" s="868"/>
      <c r="AA408" s="868"/>
      <c r="AB408" s="869"/>
      <c r="AC408" s="839"/>
      <c r="AD408" s="831"/>
      <c r="AE408" s="831"/>
      <c r="AF408" s="827"/>
    </row>
    <row r="409" customFormat="false" ht="18.75" hidden="false" customHeight="true" outlineLevel="0" collapsed="false">
      <c r="A409" s="811"/>
      <c r="B409" s="812"/>
      <c r="C409" s="813"/>
      <c r="D409" s="828"/>
      <c r="E409" s="816"/>
      <c r="F409" s="828"/>
      <c r="G409" s="816"/>
      <c r="H409" s="817" t="s">
        <v>609</v>
      </c>
      <c r="I409" s="906" t="s">
        <v>27</v>
      </c>
      <c r="J409" s="876" t="s">
        <v>506</v>
      </c>
      <c r="K409" s="877"/>
      <c r="L409" s="908" t="s">
        <v>27</v>
      </c>
      <c r="M409" s="876" t="s">
        <v>516</v>
      </c>
      <c r="N409" s="877"/>
      <c r="O409" s="877"/>
      <c r="P409" s="877"/>
      <c r="Q409" s="877"/>
      <c r="R409" s="877"/>
      <c r="S409" s="877"/>
      <c r="T409" s="877"/>
      <c r="U409" s="877"/>
      <c r="V409" s="877"/>
      <c r="W409" s="877"/>
      <c r="X409" s="910"/>
      <c r="Y409" s="890" t="s">
        <v>27</v>
      </c>
      <c r="Z409" s="799" t="s">
        <v>505</v>
      </c>
      <c r="AA409" s="799"/>
      <c r="AB409" s="827"/>
      <c r="AC409" s="928"/>
      <c r="AD409" s="928"/>
      <c r="AE409" s="928"/>
      <c r="AF409" s="928"/>
    </row>
    <row r="410" customFormat="false" ht="18.75" hidden="false" customHeight="true" outlineLevel="0" collapsed="false">
      <c r="A410" s="840"/>
      <c r="B410" s="812"/>
      <c r="C410" s="813"/>
      <c r="D410" s="828"/>
      <c r="E410" s="816"/>
      <c r="F410" s="828"/>
      <c r="G410" s="816"/>
      <c r="H410" s="851" t="s">
        <v>623</v>
      </c>
      <c r="I410" s="834" t="s">
        <v>27</v>
      </c>
      <c r="J410" s="835" t="s">
        <v>611</v>
      </c>
      <c r="K410" s="835"/>
      <c r="L410" s="835"/>
      <c r="M410" s="834" t="s">
        <v>27</v>
      </c>
      <c r="N410" s="835" t="s">
        <v>612</v>
      </c>
      <c r="O410" s="835"/>
      <c r="P410" s="835"/>
      <c r="Q410" s="914"/>
      <c r="R410" s="914"/>
      <c r="S410" s="914"/>
      <c r="T410" s="914"/>
      <c r="U410" s="914"/>
      <c r="V410" s="914"/>
      <c r="W410" s="914"/>
      <c r="X410" s="915"/>
      <c r="Y410" s="825" t="s">
        <v>27</v>
      </c>
      <c r="Z410" s="826" t="s">
        <v>509</v>
      </c>
      <c r="AA410" s="831"/>
      <c r="AB410" s="827"/>
      <c r="AC410" s="928"/>
      <c r="AD410" s="928"/>
      <c r="AE410" s="928"/>
      <c r="AF410" s="928"/>
    </row>
    <row r="411" customFormat="false" ht="18.75" hidden="false" customHeight="true" outlineLevel="0" collapsed="false">
      <c r="A411" s="840" t="s">
        <v>27</v>
      </c>
      <c r="B411" s="812" t="n">
        <v>67</v>
      </c>
      <c r="C411" s="813" t="s">
        <v>748</v>
      </c>
      <c r="D411" s="828"/>
      <c r="E411" s="816"/>
      <c r="F411" s="828"/>
      <c r="G411" s="816"/>
      <c r="H411" s="851"/>
      <c r="I411" s="834"/>
      <c r="J411" s="835"/>
      <c r="K411" s="835"/>
      <c r="L411" s="835"/>
      <c r="M411" s="834"/>
      <c r="N411" s="835"/>
      <c r="O411" s="835"/>
      <c r="P411" s="835"/>
      <c r="Q411" s="820"/>
      <c r="R411" s="820"/>
      <c r="S411" s="820"/>
      <c r="T411" s="820"/>
      <c r="U411" s="820"/>
      <c r="V411" s="820"/>
      <c r="W411" s="820"/>
      <c r="X411" s="925"/>
      <c r="Y411" s="839"/>
      <c r="Z411" s="831"/>
      <c r="AA411" s="831"/>
      <c r="AB411" s="827"/>
      <c r="AC411" s="928"/>
      <c r="AD411" s="928"/>
      <c r="AE411" s="928"/>
      <c r="AF411" s="928"/>
    </row>
    <row r="412" customFormat="false" ht="18.75" hidden="false" customHeight="true" outlineLevel="0" collapsed="false">
      <c r="A412" s="811"/>
      <c r="B412" s="812"/>
      <c r="C412" s="813"/>
      <c r="D412" s="828"/>
      <c r="E412" s="816"/>
      <c r="F412" s="828"/>
      <c r="G412" s="816"/>
      <c r="H412" s="929" t="s">
        <v>627</v>
      </c>
      <c r="I412" s="930" t="s">
        <v>27</v>
      </c>
      <c r="J412" s="896" t="s">
        <v>611</v>
      </c>
      <c r="K412" s="896"/>
      <c r="L412" s="896"/>
      <c r="M412" s="931" t="s">
        <v>27</v>
      </c>
      <c r="N412" s="896" t="s">
        <v>612</v>
      </c>
      <c r="O412" s="896"/>
      <c r="P412" s="896"/>
      <c r="Q412" s="914"/>
      <c r="R412" s="914"/>
      <c r="S412" s="914"/>
      <c r="T412" s="914"/>
      <c r="U412" s="914"/>
      <c r="V412" s="914"/>
      <c r="W412" s="914"/>
      <c r="X412" s="915"/>
      <c r="Y412" s="839"/>
      <c r="Z412" s="831"/>
      <c r="AA412" s="831"/>
      <c r="AB412" s="827"/>
      <c r="AC412" s="928"/>
      <c r="AD412" s="928"/>
      <c r="AE412" s="928"/>
      <c r="AF412" s="928"/>
    </row>
    <row r="413" customFormat="false" ht="18.75" hidden="false" customHeight="true" outlineLevel="0" collapsed="false">
      <c r="A413" s="856"/>
      <c r="B413" s="857"/>
      <c r="C413" s="858"/>
      <c r="D413" s="805"/>
      <c r="E413" s="860"/>
      <c r="F413" s="805"/>
      <c r="G413" s="860"/>
      <c r="H413" s="929"/>
      <c r="I413" s="930"/>
      <c r="J413" s="896"/>
      <c r="K413" s="896"/>
      <c r="L413" s="896"/>
      <c r="M413" s="931"/>
      <c r="N413" s="896"/>
      <c r="O413" s="896"/>
      <c r="P413" s="896"/>
      <c r="Q413" s="932"/>
      <c r="R413" s="932"/>
      <c r="S413" s="932"/>
      <c r="T413" s="932"/>
      <c r="U413" s="932"/>
      <c r="V413" s="932"/>
      <c r="W413" s="932"/>
      <c r="X413" s="933"/>
      <c r="Y413" s="867"/>
      <c r="Z413" s="868"/>
      <c r="AA413" s="868"/>
      <c r="AB413" s="869"/>
      <c r="AC413" s="928"/>
      <c r="AD413" s="928"/>
      <c r="AE413" s="928"/>
      <c r="AF413" s="928"/>
    </row>
    <row r="414" customFormat="false" ht="19.5" hidden="false" customHeight="true" outlineLevel="0" collapsed="false">
      <c r="A414" s="890" t="s">
        <v>27</v>
      </c>
      <c r="B414" s="871" t="n">
        <v>46</v>
      </c>
      <c r="C414" s="872" t="s">
        <v>456</v>
      </c>
      <c r="D414" s="890" t="s">
        <v>27</v>
      </c>
      <c r="E414" s="801" t="s">
        <v>749</v>
      </c>
      <c r="F414" s="934"/>
      <c r="G414" s="935"/>
      <c r="H414" s="936"/>
      <c r="I414" s="937"/>
      <c r="J414" s="938"/>
      <c r="K414" s="938"/>
      <c r="L414" s="938"/>
      <c r="M414" s="939"/>
      <c r="N414" s="938"/>
      <c r="O414" s="938"/>
      <c r="P414" s="938"/>
      <c r="Q414" s="940"/>
      <c r="R414" s="940"/>
      <c r="S414" s="940"/>
      <c r="T414" s="940"/>
      <c r="U414" s="940"/>
      <c r="V414" s="940"/>
      <c r="W414" s="940"/>
      <c r="X414" s="941"/>
      <c r="Y414" s="798" t="s">
        <v>27</v>
      </c>
      <c r="Z414" s="799" t="s">
        <v>505</v>
      </c>
      <c r="AA414" s="942"/>
      <c r="AB414" s="943"/>
      <c r="AC414" s="802"/>
      <c r="AD414" s="802"/>
      <c r="AE414" s="802"/>
      <c r="AF414" s="802"/>
    </row>
    <row r="415" customFormat="false" ht="18.75" hidden="false" customHeight="true" outlineLevel="0" collapsed="false">
      <c r="A415" s="944"/>
      <c r="B415" s="945"/>
      <c r="C415" s="946"/>
      <c r="D415" s="947"/>
      <c r="E415" s="948"/>
      <c r="F415" s="949"/>
      <c r="G415" s="950"/>
      <c r="H415" s="936"/>
      <c r="I415" s="937"/>
      <c r="J415" s="938"/>
      <c r="K415" s="938"/>
      <c r="L415" s="938"/>
      <c r="M415" s="939"/>
      <c r="N415" s="938"/>
      <c r="O415" s="938"/>
      <c r="P415" s="938"/>
      <c r="Q415" s="951"/>
      <c r="R415" s="951"/>
      <c r="S415" s="951"/>
      <c r="T415" s="951"/>
      <c r="U415" s="951"/>
      <c r="V415" s="951"/>
      <c r="W415" s="951"/>
      <c r="X415" s="952"/>
      <c r="Y415" s="809" t="s">
        <v>27</v>
      </c>
      <c r="Z415" s="807" t="s">
        <v>509</v>
      </c>
      <c r="AA415" s="953"/>
      <c r="AB415" s="954"/>
      <c r="AC415" s="802"/>
      <c r="AD415" s="802"/>
      <c r="AE415" s="802"/>
      <c r="AF415" s="802"/>
    </row>
    <row r="416" customFormat="false" ht="18.75" hidden="false" customHeight="true" outlineLevel="0" collapsed="false">
      <c r="A416" s="811"/>
      <c r="B416" s="812"/>
      <c r="C416" s="813"/>
      <c r="D416" s="828"/>
      <c r="E416" s="814"/>
      <c r="F416" s="955"/>
      <c r="G416" s="956"/>
      <c r="H416" s="848" t="s">
        <v>609</v>
      </c>
      <c r="I416" s="849" t="s">
        <v>27</v>
      </c>
      <c r="J416" s="843" t="s">
        <v>506</v>
      </c>
      <c r="K416" s="846"/>
      <c r="L416" s="844" t="s">
        <v>27</v>
      </c>
      <c r="M416" s="843" t="s">
        <v>516</v>
      </c>
      <c r="N416" s="846"/>
      <c r="O416" s="846"/>
      <c r="P416" s="846"/>
      <c r="Q416" s="846"/>
      <c r="R416" s="846"/>
      <c r="S416" s="846"/>
      <c r="T416" s="846"/>
      <c r="U416" s="846"/>
      <c r="V416" s="846"/>
      <c r="W416" s="846"/>
      <c r="X416" s="847"/>
      <c r="Y416" s="798" t="s">
        <v>27</v>
      </c>
      <c r="Z416" s="799" t="s">
        <v>505</v>
      </c>
      <c r="AA416" s="957"/>
      <c r="AB416" s="880"/>
      <c r="AC416" s="928"/>
      <c r="AD416" s="928"/>
      <c r="AE416" s="928"/>
      <c r="AF416" s="928"/>
    </row>
    <row r="417" customFormat="false" ht="18.75" hidden="false" customHeight="true" outlineLevel="0" collapsed="false">
      <c r="A417" s="840" t="s">
        <v>27</v>
      </c>
      <c r="B417" s="812" t="n">
        <v>46</v>
      </c>
      <c r="C417" s="813" t="s">
        <v>456</v>
      </c>
      <c r="D417" s="840" t="s">
        <v>27</v>
      </c>
      <c r="E417" s="814" t="s">
        <v>750</v>
      </c>
      <c r="F417" s="955"/>
      <c r="G417" s="956"/>
      <c r="H417" s="833" t="s">
        <v>610</v>
      </c>
      <c r="I417" s="834" t="s">
        <v>27</v>
      </c>
      <c r="J417" s="835" t="s">
        <v>611</v>
      </c>
      <c r="K417" s="835"/>
      <c r="L417" s="835"/>
      <c r="M417" s="834" t="s">
        <v>27</v>
      </c>
      <c r="N417" s="835" t="s">
        <v>612</v>
      </c>
      <c r="O417" s="835"/>
      <c r="P417" s="835"/>
      <c r="Q417" s="914"/>
      <c r="R417" s="914"/>
      <c r="S417" s="914"/>
      <c r="T417" s="914"/>
      <c r="U417" s="914"/>
      <c r="V417" s="914"/>
      <c r="W417" s="914"/>
      <c r="X417" s="915"/>
      <c r="Y417" s="825" t="s">
        <v>27</v>
      </c>
      <c r="Z417" s="826" t="s">
        <v>509</v>
      </c>
      <c r="AA417" s="958"/>
      <c r="AB417" s="959"/>
      <c r="AC417" s="928"/>
      <c r="AD417" s="928"/>
      <c r="AE417" s="928"/>
      <c r="AF417" s="928"/>
    </row>
    <row r="418" customFormat="false" ht="18.75" hidden="false" customHeight="true" outlineLevel="0" collapsed="false">
      <c r="A418" s="811"/>
      <c r="B418" s="812"/>
      <c r="C418" s="813"/>
      <c r="D418" s="828"/>
      <c r="E418" s="814"/>
      <c r="F418" s="955"/>
      <c r="G418" s="956"/>
      <c r="H418" s="833"/>
      <c r="I418" s="834"/>
      <c r="J418" s="835"/>
      <c r="K418" s="835"/>
      <c r="L418" s="835"/>
      <c r="M418" s="834"/>
      <c r="N418" s="835"/>
      <c r="O418" s="835"/>
      <c r="P418" s="835"/>
      <c r="Q418" s="820"/>
      <c r="R418" s="820"/>
      <c r="S418" s="820"/>
      <c r="T418" s="820"/>
      <c r="U418" s="820"/>
      <c r="V418" s="820"/>
      <c r="W418" s="820"/>
      <c r="X418" s="925"/>
      <c r="Y418" s="839"/>
      <c r="Z418" s="831"/>
      <c r="AA418" s="831"/>
      <c r="AB418" s="827"/>
      <c r="AC418" s="928"/>
      <c r="AD418" s="928"/>
      <c r="AE418" s="928"/>
      <c r="AF418" s="928"/>
    </row>
    <row r="419" customFormat="false" ht="18.75" hidden="false" customHeight="true" outlineLevel="0" collapsed="false">
      <c r="A419" s="811"/>
      <c r="B419" s="812"/>
      <c r="C419" s="813"/>
      <c r="D419" s="828"/>
      <c r="E419" s="814"/>
      <c r="F419" s="955"/>
      <c r="G419" s="956"/>
      <c r="H419" s="894" t="s">
        <v>613</v>
      </c>
      <c r="I419" s="930" t="s">
        <v>27</v>
      </c>
      <c r="J419" s="896" t="s">
        <v>611</v>
      </c>
      <c r="K419" s="896"/>
      <c r="L419" s="896"/>
      <c r="M419" s="931" t="s">
        <v>27</v>
      </c>
      <c r="N419" s="896" t="s">
        <v>612</v>
      </c>
      <c r="O419" s="896"/>
      <c r="P419" s="896"/>
      <c r="Q419" s="914"/>
      <c r="R419" s="914"/>
      <c r="S419" s="914"/>
      <c r="T419" s="914"/>
      <c r="U419" s="914"/>
      <c r="V419" s="914"/>
      <c r="W419" s="914"/>
      <c r="X419" s="915"/>
      <c r="Y419" s="839"/>
      <c r="Z419" s="831"/>
      <c r="AA419" s="831"/>
      <c r="AB419" s="827"/>
      <c r="AC419" s="928"/>
      <c r="AD419" s="928"/>
      <c r="AE419" s="928"/>
      <c r="AF419" s="928"/>
    </row>
    <row r="420" customFormat="false" ht="18.75" hidden="false" customHeight="true" outlineLevel="0" collapsed="false">
      <c r="A420" s="856"/>
      <c r="B420" s="857"/>
      <c r="C420" s="858"/>
      <c r="D420" s="805"/>
      <c r="E420" s="810"/>
      <c r="F420" s="960"/>
      <c r="G420" s="933"/>
      <c r="H420" s="894"/>
      <c r="I420" s="930"/>
      <c r="J420" s="896"/>
      <c r="K420" s="896"/>
      <c r="L420" s="896"/>
      <c r="M420" s="931"/>
      <c r="N420" s="896"/>
      <c r="O420" s="896"/>
      <c r="P420" s="896"/>
      <c r="Q420" s="932"/>
      <c r="R420" s="932"/>
      <c r="S420" s="932"/>
      <c r="T420" s="932"/>
      <c r="U420" s="932"/>
      <c r="V420" s="932"/>
      <c r="W420" s="932"/>
      <c r="X420" s="933"/>
      <c r="Y420" s="867"/>
      <c r="Z420" s="868"/>
      <c r="AA420" s="868"/>
      <c r="AB420" s="869"/>
      <c r="AC420" s="928"/>
      <c r="AD420" s="928"/>
      <c r="AE420" s="928"/>
      <c r="AF420" s="928"/>
    </row>
    <row r="421" customFormat="false" ht="20.25" hidden="false" customHeight="true" outlineLevel="0" collapsed="false"/>
    <row r="422" customFormat="false" ht="20.25" hidden="false" customHeight="true" outlineLevel="0" collapsed="false">
      <c r="A422" s="788" t="s">
        <v>751</v>
      </c>
      <c r="B422" s="788"/>
      <c r="C422" s="788"/>
      <c r="D422" s="788"/>
      <c r="E422" s="788"/>
      <c r="F422" s="788"/>
      <c r="G422" s="788"/>
      <c r="H422" s="788"/>
      <c r="I422" s="788"/>
      <c r="J422" s="788"/>
      <c r="K422" s="788"/>
      <c r="L422" s="788"/>
      <c r="M422" s="788"/>
      <c r="N422" s="788"/>
      <c r="O422" s="788"/>
      <c r="P422" s="788"/>
      <c r="Q422" s="788"/>
      <c r="R422" s="788"/>
      <c r="S422" s="788"/>
      <c r="T422" s="788"/>
      <c r="U422" s="788"/>
      <c r="V422" s="788"/>
      <c r="W422" s="788"/>
      <c r="X422" s="788"/>
      <c r="Y422" s="788"/>
      <c r="Z422" s="788"/>
      <c r="AA422" s="788"/>
      <c r="AB422" s="788"/>
      <c r="AC422" s="788"/>
      <c r="AD422" s="788"/>
      <c r="AE422" s="788"/>
      <c r="AF422" s="788"/>
    </row>
    <row r="423" customFormat="false" ht="20.25" hidden="false" customHeight="true" outlineLevel="0" collapsed="false"/>
    <row r="424" customFormat="false" ht="30" hidden="false" customHeight="true" outlineLevel="0" collapsed="false">
      <c r="S424" s="789" t="s">
        <v>489</v>
      </c>
      <c r="T424" s="789"/>
      <c r="U424" s="789"/>
      <c r="V424" s="789"/>
      <c r="W424" s="961"/>
      <c r="X424" s="791"/>
      <c r="Y424" s="791"/>
      <c r="Z424" s="791"/>
      <c r="AA424" s="791"/>
      <c r="AB424" s="791"/>
      <c r="AC424" s="791"/>
      <c r="AD424" s="791"/>
      <c r="AE424" s="791"/>
      <c r="AF424" s="792"/>
    </row>
    <row r="425" customFormat="false" ht="20.25" hidden="false" customHeight="true" outlineLevel="0" collapsed="false"/>
    <row r="426" customFormat="false" ht="17.25" hidden="false" customHeight="true" outlineLevel="0" collapsed="false">
      <c r="A426" s="789" t="s">
        <v>490</v>
      </c>
      <c r="B426" s="789"/>
      <c r="C426" s="789"/>
      <c r="D426" s="789" t="s">
        <v>211</v>
      </c>
      <c r="E426" s="789"/>
      <c r="F426" s="789" t="s">
        <v>288</v>
      </c>
      <c r="G426" s="789"/>
      <c r="H426" s="789" t="s">
        <v>491</v>
      </c>
      <c r="I426" s="789"/>
      <c r="J426" s="789"/>
      <c r="K426" s="789"/>
      <c r="L426" s="789"/>
      <c r="M426" s="789"/>
      <c r="N426" s="789"/>
      <c r="O426" s="789"/>
      <c r="P426" s="789"/>
      <c r="Q426" s="789"/>
      <c r="R426" s="789"/>
      <c r="S426" s="789"/>
      <c r="T426" s="789"/>
      <c r="U426" s="789"/>
      <c r="V426" s="789"/>
      <c r="W426" s="789"/>
      <c r="X426" s="789"/>
      <c r="Y426" s="789"/>
      <c r="Z426" s="789"/>
      <c r="AA426" s="789"/>
      <c r="AB426" s="789"/>
      <c r="AC426" s="789"/>
      <c r="AD426" s="789"/>
      <c r="AE426" s="789"/>
      <c r="AF426" s="789"/>
    </row>
    <row r="427" customFormat="false" ht="18.75" hidden="false" customHeight="true" outlineLevel="0" collapsed="false">
      <c r="A427" s="789" t="s">
        <v>493</v>
      </c>
      <c r="B427" s="789"/>
      <c r="C427" s="789"/>
      <c r="D427" s="962"/>
      <c r="E427" s="963"/>
      <c r="F427" s="964"/>
      <c r="G427" s="965"/>
      <c r="H427" s="966" t="s">
        <v>494</v>
      </c>
      <c r="I427" s="967" t="s">
        <v>27</v>
      </c>
      <c r="J427" s="968" t="s">
        <v>495</v>
      </c>
      <c r="K427" s="969"/>
      <c r="L427" s="969"/>
      <c r="M427" s="970" t="s">
        <v>27</v>
      </c>
      <c r="N427" s="968" t="s">
        <v>496</v>
      </c>
      <c r="O427" s="969"/>
      <c r="P427" s="969"/>
      <c r="Q427" s="970" t="s">
        <v>27</v>
      </c>
      <c r="R427" s="968" t="s">
        <v>497</v>
      </c>
      <c r="S427" s="969"/>
      <c r="T427" s="969"/>
      <c r="U427" s="970" t="s">
        <v>27</v>
      </c>
      <c r="V427" s="968" t="s">
        <v>498</v>
      </c>
      <c r="W427" s="969"/>
      <c r="X427" s="969"/>
      <c r="Y427" s="968"/>
      <c r="Z427" s="969"/>
      <c r="AA427" s="969"/>
      <c r="AB427" s="969"/>
      <c r="AC427" s="969"/>
      <c r="AD427" s="969"/>
      <c r="AE427" s="969"/>
      <c r="AF427" s="971"/>
    </row>
    <row r="428" customFormat="false" ht="18.75" hidden="false" customHeight="true" outlineLevel="0" collapsed="false">
      <c r="A428" s="789"/>
      <c r="B428" s="789"/>
      <c r="C428" s="789"/>
      <c r="D428" s="972"/>
      <c r="E428" s="973"/>
      <c r="F428" s="974"/>
      <c r="G428" s="975"/>
      <c r="H428" s="966"/>
      <c r="I428" s="976" t="s">
        <v>27</v>
      </c>
      <c r="J428" s="977" t="s">
        <v>499</v>
      </c>
      <c r="K428" s="978"/>
      <c r="L428" s="978"/>
      <c r="M428" s="979" t="s">
        <v>27</v>
      </c>
      <c r="N428" s="977" t="s">
        <v>500</v>
      </c>
      <c r="O428" s="978"/>
      <c r="P428" s="978"/>
      <c r="Q428" s="979" t="s">
        <v>27</v>
      </c>
      <c r="R428" s="977" t="s">
        <v>501</v>
      </c>
      <c r="S428" s="978"/>
      <c r="T428" s="978"/>
      <c r="U428" s="979" t="s">
        <v>27</v>
      </c>
      <c r="V428" s="977" t="s">
        <v>502</v>
      </c>
      <c r="W428" s="978"/>
      <c r="X428" s="978"/>
      <c r="Y428" s="980"/>
      <c r="Z428" s="981"/>
      <c r="AA428" s="981"/>
      <c r="AB428" s="981"/>
      <c r="AC428" s="981"/>
      <c r="AD428" s="981"/>
      <c r="AE428" s="981"/>
      <c r="AF428" s="982"/>
    </row>
    <row r="429" customFormat="false" ht="18.75" hidden="false" customHeight="true" outlineLevel="0" collapsed="false">
      <c r="A429" s="983"/>
      <c r="B429" s="927"/>
      <c r="C429" s="984"/>
      <c r="D429" s="985"/>
      <c r="E429" s="986"/>
      <c r="F429" s="987"/>
      <c r="G429" s="988"/>
      <c r="H429" s="989" t="s">
        <v>609</v>
      </c>
      <c r="I429" s="696" t="s">
        <v>27</v>
      </c>
      <c r="J429" s="697" t="s">
        <v>506</v>
      </c>
      <c r="K429" s="698"/>
      <c r="L429" s="990" t="s">
        <v>27</v>
      </c>
      <c r="M429" s="697" t="s">
        <v>516</v>
      </c>
      <c r="N429" s="698"/>
      <c r="O429" s="991"/>
      <c r="P429" s="991"/>
      <c r="Q429" s="991"/>
      <c r="R429" s="991"/>
      <c r="S429" s="991"/>
      <c r="T429" s="991"/>
      <c r="U429" s="991"/>
      <c r="V429" s="991"/>
      <c r="W429" s="991"/>
      <c r="X429" s="991"/>
      <c r="Y429" s="991"/>
      <c r="Z429" s="991"/>
      <c r="AA429" s="775"/>
      <c r="AB429" s="775"/>
      <c r="AC429" s="775"/>
      <c r="AD429" s="775"/>
      <c r="AE429" s="775"/>
      <c r="AF429" s="992"/>
    </row>
    <row r="430" customFormat="false" ht="18.75" hidden="false" customHeight="true" outlineLevel="0" collapsed="false">
      <c r="A430" s="983"/>
      <c r="B430" s="927"/>
      <c r="C430" s="984"/>
      <c r="D430" s="985"/>
      <c r="E430" s="986"/>
      <c r="F430" s="987"/>
      <c r="G430" s="988"/>
      <c r="H430" s="718" t="s">
        <v>610</v>
      </c>
      <c r="I430" s="993" t="s">
        <v>27</v>
      </c>
      <c r="J430" s="714" t="s">
        <v>611</v>
      </c>
      <c r="K430" s="714"/>
      <c r="L430" s="714"/>
      <c r="M430" s="993" t="s">
        <v>27</v>
      </c>
      <c r="N430" s="714" t="s">
        <v>612</v>
      </c>
      <c r="O430" s="714"/>
      <c r="P430" s="714"/>
      <c r="Q430" s="720"/>
      <c r="R430" s="720"/>
      <c r="S430" s="720"/>
      <c r="T430" s="720"/>
      <c r="U430" s="720"/>
      <c r="V430" s="720"/>
      <c r="W430" s="720"/>
      <c r="X430" s="720"/>
      <c r="Y430" s="720"/>
      <c r="Z430" s="720"/>
      <c r="AA430" s="720"/>
      <c r="AB430" s="720"/>
      <c r="AC430" s="720"/>
      <c r="AD430" s="720"/>
      <c r="AE430" s="720"/>
      <c r="AF430" s="721"/>
    </row>
    <row r="431" customFormat="false" ht="18.75" hidden="false" customHeight="true" outlineLevel="0" collapsed="false">
      <c r="A431" s="994" t="s">
        <v>27</v>
      </c>
      <c r="B431" s="927" t="n">
        <v>63</v>
      </c>
      <c r="C431" s="984" t="s">
        <v>617</v>
      </c>
      <c r="D431" s="994" t="s">
        <v>27</v>
      </c>
      <c r="E431" s="986" t="s">
        <v>618</v>
      </c>
      <c r="F431" s="987"/>
      <c r="G431" s="988"/>
      <c r="H431" s="718"/>
      <c r="I431" s="993"/>
      <c r="J431" s="714"/>
      <c r="K431" s="714"/>
      <c r="L431" s="714"/>
      <c r="M431" s="993"/>
      <c r="N431" s="714"/>
      <c r="O431" s="714"/>
      <c r="P431" s="714"/>
      <c r="Q431" s="991"/>
      <c r="R431" s="991"/>
      <c r="S431" s="991"/>
      <c r="T431" s="991"/>
      <c r="U431" s="991"/>
      <c r="V431" s="991"/>
      <c r="W431" s="991"/>
      <c r="X431" s="991"/>
      <c r="Y431" s="991"/>
      <c r="Z431" s="991"/>
      <c r="AA431" s="991"/>
      <c r="AB431" s="991"/>
      <c r="AC431" s="991"/>
      <c r="AD431" s="991"/>
      <c r="AE431" s="991"/>
      <c r="AF431" s="995"/>
    </row>
    <row r="432" customFormat="false" ht="18.75" hidden="false" customHeight="true" outlineLevel="0" collapsed="false">
      <c r="A432" s="983"/>
      <c r="B432" s="927"/>
      <c r="C432" s="984"/>
      <c r="D432" s="994" t="s">
        <v>27</v>
      </c>
      <c r="E432" s="986" t="s">
        <v>619</v>
      </c>
      <c r="F432" s="987"/>
      <c r="G432" s="988"/>
      <c r="H432" s="996" t="s">
        <v>613</v>
      </c>
      <c r="I432" s="997" t="s">
        <v>27</v>
      </c>
      <c r="J432" s="998" t="s">
        <v>611</v>
      </c>
      <c r="K432" s="998"/>
      <c r="L432" s="998"/>
      <c r="M432" s="999" t="s">
        <v>27</v>
      </c>
      <c r="N432" s="998" t="s">
        <v>612</v>
      </c>
      <c r="O432" s="998"/>
      <c r="P432" s="998"/>
      <c r="Q432" s="720"/>
      <c r="R432" s="720"/>
      <c r="S432" s="720"/>
      <c r="T432" s="720"/>
      <c r="U432" s="720"/>
      <c r="V432" s="720"/>
      <c r="W432" s="720"/>
      <c r="X432" s="720"/>
      <c r="Y432" s="720"/>
      <c r="Z432" s="720"/>
      <c r="AA432" s="720"/>
      <c r="AB432" s="720"/>
      <c r="AC432" s="720"/>
      <c r="AD432" s="720"/>
      <c r="AE432" s="720"/>
      <c r="AF432" s="721"/>
    </row>
    <row r="433" customFormat="false" ht="18.75" hidden="false" customHeight="true" outlineLevel="0" collapsed="false">
      <c r="A433" s="1000"/>
      <c r="B433" s="1001"/>
      <c r="C433" s="1002"/>
      <c r="D433" s="974"/>
      <c r="E433" s="1003"/>
      <c r="F433" s="1004"/>
      <c r="G433" s="975"/>
      <c r="H433" s="996"/>
      <c r="I433" s="997"/>
      <c r="J433" s="998"/>
      <c r="K433" s="998"/>
      <c r="L433" s="998"/>
      <c r="M433" s="999"/>
      <c r="N433" s="998"/>
      <c r="O433" s="998"/>
      <c r="P433" s="998"/>
      <c r="Q433" s="1005"/>
      <c r="R433" s="1005"/>
      <c r="S433" s="1005"/>
      <c r="T433" s="1005"/>
      <c r="U433" s="1005"/>
      <c r="V433" s="1005"/>
      <c r="W433" s="1005"/>
      <c r="X433" s="1005"/>
      <c r="Y433" s="1005"/>
      <c r="Z433" s="1005"/>
      <c r="AA433" s="1005"/>
      <c r="AB433" s="1005"/>
      <c r="AC433" s="1005"/>
      <c r="AD433" s="1005"/>
      <c r="AE433" s="1005"/>
      <c r="AF433" s="1006"/>
    </row>
    <row r="434" customFormat="false" ht="18.75" hidden="false" customHeight="true" outlineLevel="0" collapsed="false">
      <c r="A434" s="983"/>
      <c r="B434" s="927"/>
      <c r="C434" s="1007"/>
      <c r="D434" s="1008"/>
      <c r="E434" s="986"/>
      <c r="F434" s="1008"/>
      <c r="G434" s="988"/>
      <c r="H434" s="1009" t="s">
        <v>609</v>
      </c>
      <c r="I434" s="696" t="s">
        <v>27</v>
      </c>
      <c r="J434" s="697" t="s">
        <v>506</v>
      </c>
      <c r="K434" s="698"/>
      <c r="L434" s="990" t="s">
        <v>27</v>
      </c>
      <c r="M434" s="697" t="s">
        <v>516</v>
      </c>
      <c r="N434" s="698"/>
      <c r="O434" s="991"/>
      <c r="P434" s="991"/>
      <c r="Q434" s="991"/>
      <c r="R434" s="991"/>
      <c r="S434" s="991"/>
      <c r="T434" s="991"/>
      <c r="U434" s="991"/>
      <c r="V434" s="991"/>
      <c r="W434" s="991"/>
      <c r="X434" s="991"/>
      <c r="Y434" s="991"/>
      <c r="Z434" s="991"/>
      <c r="AA434" s="991"/>
      <c r="AB434" s="991"/>
      <c r="AC434" s="991"/>
      <c r="AD434" s="991"/>
      <c r="AE434" s="991"/>
      <c r="AF434" s="995"/>
    </row>
    <row r="435" customFormat="false" ht="18.75" hidden="false" customHeight="true" outlineLevel="0" collapsed="false">
      <c r="A435" s="983"/>
      <c r="B435" s="927"/>
      <c r="C435" s="1007"/>
      <c r="D435" s="1008"/>
      <c r="E435" s="986"/>
      <c r="F435" s="1008"/>
      <c r="G435" s="988"/>
      <c r="H435" s="718" t="s">
        <v>610</v>
      </c>
      <c r="I435" s="993" t="s">
        <v>27</v>
      </c>
      <c r="J435" s="714" t="s">
        <v>611</v>
      </c>
      <c r="K435" s="714"/>
      <c r="L435" s="714"/>
      <c r="M435" s="993" t="s">
        <v>27</v>
      </c>
      <c r="N435" s="714" t="s">
        <v>612</v>
      </c>
      <c r="O435" s="714"/>
      <c r="P435" s="714"/>
      <c r="Q435" s="720"/>
      <c r="R435" s="720"/>
      <c r="S435" s="720"/>
      <c r="T435" s="720"/>
      <c r="U435" s="720"/>
      <c r="V435" s="720"/>
      <c r="W435" s="720"/>
      <c r="X435" s="720"/>
      <c r="Y435" s="720"/>
      <c r="Z435" s="720"/>
      <c r="AA435" s="720"/>
      <c r="AB435" s="720"/>
      <c r="AC435" s="720"/>
      <c r="AD435" s="720"/>
      <c r="AE435" s="720"/>
      <c r="AF435" s="721"/>
    </row>
    <row r="436" customFormat="false" ht="18.75" hidden="false" customHeight="true" outlineLevel="0" collapsed="false">
      <c r="A436" s="994" t="s">
        <v>27</v>
      </c>
      <c r="B436" s="927" t="n">
        <v>64</v>
      </c>
      <c r="C436" s="1007" t="s">
        <v>625</v>
      </c>
      <c r="D436" s="994" t="s">
        <v>27</v>
      </c>
      <c r="E436" s="986" t="s">
        <v>624</v>
      </c>
      <c r="F436" s="1008"/>
      <c r="G436" s="988"/>
      <c r="H436" s="718"/>
      <c r="I436" s="993"/>
      <c r="J436" s="714"/>
      <c r="K436" s="714"/>
      <c r="L436" s="714"/>
      <c r="M436" s="993"/>
      <c r="N436" s="714"/>
      <c r="O436" s="714"/>
      <c r="P436" s="714"/>
      <c r="Q436" s="991"/>
      <c r="R436" s="991"/>
      <c r="S436" s="991"/>
      <c r="T436" s="991"/>
      <c r="U436" s="991"/>
      <c r="V436" s="991"/>
      <c r="W436" s="991"/>
      <c r="X436" s="991"/>
      <c r="Y436" s="991"/>
      <c r="Z436" s="991"/>
      <c r="AA436" s="991"/>
      <c r="AB436" s="991"/>
      <c r="AC436" s="991"/>
      <c r="AD436" s="991"/>
      <c r="AE436" s="991"/>
      <c r="AF436" s="995"/>
    </row>
    <row r="437" customFormat="false" ht="18.75" hidden="false" customHeight="true" outlineLevel="0" collapsed="false">
      <c r="A437" s="983"/>
      <c r="B437" s="927"/>
      <c r="C437" s="1007" t="s">
        <v>628</v>
      </c>
      <c r="D437" s="994" t="s">
        <v>27</v>
      </c>
      <c r="E437" s="986" t="s">
        <v>626</v>
      </c>
      <c r="F437" s="1008"/>
      <c r="G437" s="988"/>
      <c r="H437" s="718" t="s">
        <v>613</v>
      </c>
      <c r="I437" s="993" t="s">
        <v>27</v>
      </c>
      <c r="J437" s="714" t="s">
        <v>611</v>
      </c>
      <c r="K437" s="714"/>
      <c r="L437" s="714"/>
      <c r="M437" s="993" t="s">
        <v>27</v>
      </c>
      <c r="N437" s="714" t="s">
        <v>612</v>
      </c>
      <c r="O437" s="714"/>
      <c r="P437" s="714"/>
      <c r="Q437" s="720"/>
      <c r="R437" s="720"/>
      <c r="S437" s="720"/>
      <c r="T437" s="720"/>
      <c r="U437" s="720"/>
      <c r="V437" s="720"/>
      <c r="W437" s="720"/>
      <c r="X437" s="720"/>
      <c r="Y437" s="720"/>
      <c r="Z437" s="720"/>
      <c r="AA437" s="720"/>
      <c r="AB437" s="720"/>
      <c r="AC437" s="720"/>
      <c r="AD437" s="720"/>
      <c r="AE437" s="720"/>
      <c r="AF437" s="721"/>
    </row>
    <row r="438" customFormat="false" ht="18.75" hidden="false" customHeight="true" outlineLevel="0" collapsed="false">
      <c r="A438" s="1000"/>
      <c r="B438" s="1001"/>
      <c r="C438" s="1010"/>
      <c r="D438" s="976" t="s">
        <v>27</v>
      </c>
      <c r="E438" s="1003" t="s">
        <v>629</v>
      </c>
      <c r="F438" s="1011"/>
      <c r="G438" s="975"/>
      <c r="H438" s="718"/>
      <c r="I438" s="993"/>
      <c r="J438" s="714"/>
      <c r="K438" s="714"/>
      <c r="L438" s="714"/>
      <c r="M438" s="993"/>
      <c r="N438" s="714"/>
      <c r="O438" s="714"/>
      <c r="P438" s="714"/>
      <c r="Q438" s="991"/>
      <c r="R438" s="991"/>
      <c r="S438" s="991"/>
      <c r="T438" s="991"/>
      <c r="U438" s="991"/>
      <c r="V438" s="991"/>
      <c r="W438" s="991"/>
      <c r="X438" s="991"/>
      <c r="Y438" s="991"/>
      <c r="Z438" s="991"/>
      <c r="AA438" s="991"/>
      <c r="AB438" s="991"/>
      <c r="AC438" s="991"/>
      <c r="AD438" s="991"/>
      <c r="AE438" s="991"/>
      <c r="AF438" s="995"/>
    </row>
    <row r="439" customFormat="false" ht="8.25" hidden="false" customHeight="true" outlineLevel="0" collapsed="false">
      <c r="A439" s="780"/>
      <c r="B439" s="780"/>
      <c r="G439" s="781"/>
      <c r="H439" s="781"/>
      <c r="I439" s="781"/>
      <c r="J439" s="781"/>
      <c r="K439" s="781"/>
      <c r="L439" s="781"/>
      <c r="M439" s="781"/>
      <c r="N439" s="781"/>
      <c r="O439" s="781"/>
      <c r="P439" s="781"/>
      <c r="Q439" s="781"/>
      <c r="R439" s="781"/>
      <c r="S439" s="781"/>
      <c r="T439" s="781"/>
      <c r="U439" s="781"/>
      <c r="V439" s="781"/>
      <c r="W439" s="781"/>
      <c r="X439" s="781"/>
      <c r="Y439" s="781"/>
      <c r="Z439" s="781"/>
      <c r="AA439" s="781"/>
      <c r="AB439" s="781"/>
    </row>
    <row r="440" customFormat="false" ht="20.25" hidden="false" customHeight="true" outlineLevel="0" collapsed="false">
      <c r="A440" s="778"/>
      <c r="B440" s="778"/>
      <c r="C440" s="781" t="s">
        <v>606</v>
      </c>
      <c r="D440" s="781"/>
      <c r="E440" s="780"/>
      <c r="F440" s="780"/>
      <c r="G440" s="780"/>
      <c r="H440" s="780"/>
      <c r="I440" s="780"/>
      <c r="J440" s="780"/>
      <c r="K440" s="780"/>
      <c r="L440" s="780"/>
      <c r="M440" s="780"/>
      <c r="N440" s="780"/>
      <c r="O440" s="780"/>
      <c r="P440" s="780"/>
      <c r="Q440" s="780"/>
      <c r="R440" s="780"/>
      <c r="S440" s="780"/>
      <c r="T440" s="780"/>
      <c r="U440" s="780"/>
      <c r="V440" s="780"/>
    </row>
    <row r="441" customFormat="false" ht="20.25" hidden="false" customHeight="true" outlineLevel="0" collapsed="false"/>
    <row r="442" customFormat="false" ht="20.25" hidden="false" customHeight="true" outlineLevel="0" collapsed="false"/>
    <row r="443" customFormat="false" ht="20.25" hidden="false" customHeight="true" outlineLevel="0" collapsed="false"/>
    <row r="444" customFormat="false" ht="20.25" hidden="false" customHeight="true" outlineLevel="0" collapsed="false"/>
    <row r="445" customFormat="false" ht="20.25" hidden="false" customHeight="true" outlineLevel="0" collapsed="false"/>
    <row r="446" customFormat="false" ht="20.25" hidden="false" customHeight="true" outlineLevel="0" collapsed="false"/>
    <row r="447" customFormat="false" ht="20.25" hidden="false" customHeight="true" outlineLevel="0" collapsed="false"/>
    <row r="448" customFormat="false" ht="20.25" hidden="false" customHeight="true" outlineLevel="0" collapsed="false"/>
    <row r="449" customFormat="false" ht="20.25" hidden="false" customHeight="true" outlineLevel="0" collapsed="false"/>
    <row r="450" customFormat="false" ht="20.25" hidden="false" customHeight="true" outlineLevel="0" collapsed="false"/>
    <row r="451" customFormat="false" ht="20.25" hidden="false" customHeight="true" outlineLevel="0" collapsed="false"/>
    <row r="452" customFormat="false" ht="20.25" hidden="false" customHeight="true" outlineLevel="0" collapsed="false"/>
    <row r="453" customFormat="false" ht="20.25" hidden="false" customHeight="true" outlineLevel="0" collapsed="false"/>
    <row r="454" customFormat="false" ht="20.25" hidden="false" customHeight="true" outlineLevel="0" collapsed="false"/>
    <row r="455" customFormat="false" ht="20.25" hidden="false" customHeight="true" outlineLevel="0" collapsed="false"/>
    <row r="456" customFormat="false" ht="20.25" hidden="false" customHeight="true" outlineLevel="0" collapsed="false"/>
    <row r="457" customFormat="false" ht="20.25" hidden="false" customHeight="true" outlineLevel="0" collapsed="false"/>
    <row r="458" customFormat="false" ht="20.25" hidden="false" customHeight="true" outlineLevel="0" collapsed="false"/>
    <row r="459" customFormat="false" ht="20.25" hidden="false" customHeight="true" outlineLevel="0" collapsed="false"/>
    <row r="460" customFormat="false" ht="20.25" hidden="false" customHeight="true" outlineLevel="0" collapsed="false"/>
    <row r="461" customFormat="false" ht="20.25" hidden="false" customHeight="true" outlineLevel="0" collapsed="false"/>
    <row r="462" customFormat="false" ht="20.25" hidden="false" customHeight="true" outlineLevel="0" collapsed="false"/>
    <row r="463" customFormat="false" ht="20.25" hidden="false" customHeight="true" outlineLevel="0" collapsed="false"/>
    <row r="464" customFormat="false" ht="20.25" hidden="false" customHeight="true" outlineLevel="0" collapsed="false"/>
    <row r="465" customFormat="false" ht="20.25" hidden="false" customHeight="true" outlineLevel="0" collapsed="false"/>
    <row r="466" customFormat="false" ht="20.25" hidden="false" customHeight="true" outlineLevel="0" collapsed="false"/>
    <row r="467" customFormat="false" ht="20.25" hidden="false" customHeight="true" outlineLevel="0" collapsed="false"/>
    <row r="468" customFormat="false" ht="20.25" hidden="false" customHeight="true" outlineLevel="0" collapsed="false"/>
    <row r="469" customFormat="false" ht="20.25" hidden="false" customHeight="true" outlineLevel="0" collapsed="false"/>
    <row r="470" customFormat="false" ht="20.25" hidden="false" customHeight="true" outlineLevel="0" collapsed="false"/>
    <row r="471" customFormat="false" ht="20.25" hidden="false" customHeight="true" outlineLevel="0" collapsed="false"/>
    <row r="472" customFormat="false" ht="20.25" hidden="false" customHeight="true" outlineLevel="0" collapsed="false"/>
    <row r="473" customFormat="false" ht="20.25" hidden="false" customHeight="true" outlineLevel="0" collapsed="false"/>
    <row r="474" customFormat="false" ht="20.25" hidden="false" customHeight="true" outlineLevel="0" collapsed="false"/>
    <row r="475" customFormat="false" ht="20.25" hidden="false" customHeight="true" outlineLevel="0" collapsed="false"/>
    <row r="476" customFormat="false" ht="20.25" hidden="false" customHeight="true" outlineLevel="0" collapsed="false"/>
    <row r="477" customFormat="false" ht="20.25" hidden="false" customHeight="true" outlineLevel="0" collapsed="false"/>
    <row r="478" customFormat="false" ht="20.25" hidden="false" customHeight="true" outlineLevel="0" collapsed="false"/>
    <row r="479" customFormat="false" ht="20.25" hidden="false" customHeight="true" outlineLevel="0" collapsed="false"/>
    <row r="480" customFormat="false" ht="20.25" hidden="false" customHeight="true" outlineLevel="0" collapsed="false"/>
    <row r="481" customFormat="false" ht="20.25" hidden="false" customHeight="true" outlineLevel="0" collapsed="false"/>
    <row r="482" customFormat="false" ht="20.25" hidden="false" customHeight="true" outlineLevel="0" collapsed="false"/>
    <row r="483" customFormat="false" ht="20.25" hidden="false" customHeight="true" outlineLevel="0" collapsed="false"/>
    <row r="484" customFormat="false" ht="20.25" hidden="false" customHeight="true" outlineLevel="0" collapsed="false"/>
    <row r="485" customFormat="false" ht="20.25" hidden="false" customHeight="true" outlineLevel="0" collapsed="false"/>
    <row r="486" customFormat="false" ht="20.25" hidden="false" customHeight="true" outlineLevel="0" collapsed="false"/>
    <row r="487" customFormat="false" ht="20.25" hidden="false" customHeight="true" outlineLevel="0" collapsed="false"/>
    <row r="488" customFormat="false" ht="20.25" hidden="false" customHeight="true" outlineLevel="0" collapsed="false"/>
    <row r="489" customFormat="false" ht="20.25" hidden="false" customHeight="true" outlineLevel="0" collapsed="false"/>
    <row r="490" customFormat="false" ht="20.25" hidden="false" customHeight="true" outlineLevel="0" collapsed="false"/>
    <row r="491" customFormat="false" ht="20.25" hidden="false" customHeight="true" outlineLevel="0" collapsed="false"/>
    <row r="492" customFormat="false" ht="20.25" hidden="false" customHeight="true" outlineLevel="0" collapsed="false"/>
    <row r="493" customFormat="false" ht="20.25" hidden="false" customHeight="true" outlineLevel="0" collapsed="false"/>
    <row r="494" customFormat="false" ht="20.25" hidden="false" customHeight="true" outlineLevel="0" collapsed="false"/>
    <row r="495" customFormat="false" ht="20.25" hidden="false" customHeight="true" outlineLevel="0" collapsed="false"/>
    <row r="496" customFormat="false" ht="20.25" hidden="false" customHeight="true" outlineLevel="0" collapsed="false"/>
    <row r="497" customFormat="false" ht="20.25" hidden="false" customHeight="true" outlineLevel="0" collapsed="false"/>
    <row r="498" customFormat="false" ht="20.25" hidden="false" customHeight="true" outlineLevel="0" collapsed="false"/>
    <row r="499" customFormat="false" ht="20.25" hidden="false" customHeight="true" outlineLevel="0" collapsed="false"/>
    <row r="500" customFormat="false" ht="20.25" hidden="false" customHeight="true" outlineLevel="0" collapsed="false"/>
    <row r="501" customFormat="false" ht="20.25" hidden="false" customHeight="true" outlineLevel="0" collapsed="false"/>
    <row r="502" customFormat="false" ht="20.25" hidden="false" customHeight="true" outlineLevel="0" collapsed="false"/>
    <row r="503" customFormat="false" ht="20.25" hidden="false" customHeight="true" outlineLevel="0" collapsed="false"/>
    <row r="504" customFormat="false" ht="20.25" hidden="false" customHeight="true" outlineLevel="0" collapsed="false"/>
    <row r="505" customFormat="false" ht="20.25" hidden="false" customHeight="true" outlineLevel="0" collapsed="false"/>
    <row r="506" customFormat="false" ht="20.25" hidden="false" customHeight="true" outlineLevel="0" collapsed="false"/>
    <row r="507" customFormat="false" ht="20.25" hidden="false" customHeight="true" outlineLevel="0" collapsed="false"/>
    <row r="508" customFormat="false" ht="20.25" hidden="false" customHeight="true" outlineLevel="0" collapsed="false"/>
    <row r="509" customFormat="false" ht="20.25" hidden="false" customHeight="true" outlineLevel="0" collapsed="false"/>
    <row r="510" customFormat="false" ht="20.25" hidden="false" customHeight="true" outlineLevel="0" collapsed="false"/>
    <row r="511" customFormat="false" ht="20.25" hidden="false" customHeight="true" outlineLevel="0" collapsed="false"/>
    <row r="512" customFormat="false" ht="20.25" hidden="false" customHeight="true" outlineLevel="0" collapsed="false"/>
    <row r="513" customFormat="false" ht="20.25" hidden="false" customHeight="true" outlineLevel="0" collapsed="false"/>
    <row r="514" customFormat="false" ht="20.25" hidden="false" customHeight="true" outlineLevel="0" collapsed="false"/>
    <row r="515" customFormat="false" ht="20.25" hidden="false" customHeight="true" outlineLevel="0" collapsed="false"/>
    <row r="516" customFormat="false" ht="20.25" hidden="false" customHeight="true" outlineLevel="0" collapsed="false"/>
    <row r="517" customFormat="false" ht="20.25" hidden="false" customHeight="true" outlineLevel="0" collapsed="false"/>
    <row r="518" customFormat="false" ht="20.25" hidden="false" customHeight="true" outlineLevel="0" collapsed="false"/>
    <row r="519" customFormat="false" ht="20.25" hidden="false" customHeight="true" outlineLevel="0" collapsed="false"/>
    <row r="520" customFormat="false" ht="20.25" hidden="false" customHeight="true" outlineLevel="0" collapsed="false"/>
    <row r="521" customFormat="false" ht="20.25" hidden="false" customHeight="true" outlineLevel="0" collapsed="false"/>
    <row r="522" customFormat="false" ht="20.25" hidden="false" customHeight="true" outlineLevel="0" collapsed="false"/>
    <row r="523" customFormat="false" ht="20.25" hidden="false" customHeight="true" outlineLevel="0" collapsed="false"/>
    <row r="524" customFormat="false" ht="20.25" hidden="false" customHeight="true" outlineLevel="0" collapsed="false"/>
    <row r="525" customFormat="false" ht="20.25" hidden="false" customHeight="true" outlineLevel="0" collapsed="false"/>
    <row r="526" customFormat="false" ht="20.25" hidden="false" customHeight="true" outlineLevel="0" collapsed="false"/>
    <row r="527" customFormat="false" ht="20.25" hidden="false" customHeight="true" outlineLevel="0" collapsed="false"/>
    <row r="528" customFormat="false" ht="20.25" hidden="false" customHeight="true" outlineLevel="0" collapsed="false"/>
  </sheetData>
  <mergeCells count="261">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C21:AF29"/>
    <mergeCell ref="H22:H23"/>
    <mergeCell ref="I22:I23"/>
    <mergeCell ref="J22:L23"/>
    <mergeCell ref="M22:M23"/>
    <mergeCell ref="N22:P23"/>
    <mergeCell ref="H24:H25"/>
    <mergeCell ref="I24:I25"/>
    <mergeCell ref="J24:L25"/>
    <mergeCell ref="M24:M25"/>
    <mergeCell ref="N24:P25"/>
    <mergeCell ref="AC30:AF35"/>
    <mergeCell ref="H31:H32"/>
    <mergeCell ref="I31:I32"/>
    <mergeCell ref="J31:L32"/>
    <mergeCell ref="M31:M32"/>
    <mergeCell ref="N31:P32"/>
    <mergeCell ref="H33:H34"/>
    <mergeCell ref="I33:I34"/>
    <mergeCell ref="J33:L34"/>
    <mergeCell ref="M33:M34"/>
    <mergeCell ref="N33:P34"/>
    <mergeCell ref="AC36:AF40"/>
    <mergeCell ref="H37:H38"/>
    <mergeCell ref="I37:I38"/>
    <mergeCell ref="J37:L38"/>
    <mergeCell ref="M37:M38"/>
    <mergeCell ref="N37:P38"/>
    <mergeCell ref="H39:H40"/>
    <mergeCell ref="I39:I40"/>
    <mergeCell ref="J39:L40"/>
    <mergeCell ref="M39:M40"/>
    <mergeCell ref="N39:P40"/>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H73:H74"/>
    <mergeCell ref="I73:I74"/>
    <mergeCell ref="J73:K74"/>
    <mergeCell ref="L73:L74"/>
    <mergeCell ref="M73:N74"/>
    <mergeCell ref="O73:O74"/>
    <mergeCell ref="P73:Q74"/>
    <mergeCell ref="R73:R74"/>
    <mergeCell ref="S73:T74"/>
    <mergeCell ref="H75:H76"/>
    <mergeCell ref="I75:I76"/>
    <mergeCell ref="J75:K76"/>
    <mergeCell ref="L75:L76"/>
    <mergeCell ref="M75:N76"/>
    <mergeCell ref="AC80:AF99"/>
    <mergeCell ref="H81:H82"/>
    <mergeCell ref="H95:H96"/>
    <mergeCell ref="I95:I96"/>
    <mergeCell ref="J95:K96"/>
    <mergeCell ref="L95:L96"/>
    <mergeCell ref="M95:N96"/>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142:H143"/>
    <mergeCell ref="AC142:AF164"/>
    <mergeCell ref="H154:H155"/>
    <mergeCell ref="H157:H158"/>
    <mergeCell ref="H160:H161"/>
    <mergeCell ref="I160:I161"/>
    <mergeCell ref="J160:K161"/>
    <mergeCell ref="L160:L161"/>
    <mergeCell ref="M160:N161"/>
    <mergeCell ref="H165:H166"/>
    <mergeCell ref="AC165:AF188"/>
    <mergeCell ref="H178:H179"/>
    <mergeCell ref="H181:H182"/>
    <mergeCell ref="H184:H185"/>
    <mergeCell ref="I184:I185"/>
    <mergeCell ref="J184:K185"/>
    <mergeCell ref="L184:L185"/>
    <mergeCell ref="M184:N185"/>
    <mergeCell ref="H189:H190"/>
    <mergeCell ref="AC189:AF212"/>
    <mergeCell ref="H202:H203"/>
    <mergeCell ref="H205:H206"/>
    <mergeCell ref="H208:H209"/>
    <mergeCell ref="I208:I209"/>
    <mergeCell ref="J208:K209"/>
    <mergeCell ref="L208:L209"/>
    <mergeCell ref="M208:N209"/>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254:H255"/>
    <mergeCell ref="AC254:AF277"/>
    <mergeCell ref="H256:H257"/>
    <mergeCell ref="H267:H268"/>
    <mergeCell ref="H269:H270"/>
    <mergeCell ref="H273:H274"/>
    <mergeCell ref="I273:I274"/>
    <mergeCell ref="J273:K274"/>
    <mergeCell ref="L273:L274"/>
    <mergeCell ref="M273:N274"/>
    <mergeCell ref="H278:H279"/>
    <mergeCell ref="AC278:AF301"/>
    <mergeCell ref="H280:H281"/>
    <mergeCell ref="H291:H292"/>
    <mergeCell ref="H293:H294"/>
    <mergeCell ref="H297:H298"/>
    <mergeCell ref="I297:I298"/>
    <mergeCell ref="J297:K298"/>
    <mergeCell ref="L297:L298"/>
    <mergeCell ref="M297:N29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347:H348"/>
    <mergeCell ref="AC347:AF371"/>
    <mergeCell ref="H349:H350"/>
    <mergeCell ref="H361:H362"/>
    <mergeCell ref="H363:H364"/>
    <mergeCell ref="H367:H368"/>
    <mergeCell ref="I367:I368"/>
    <mergeCell ref="J367:K368"/>
    <mergeCell ref="L367:L368"/>
    <mergeCell ref="M367:N368"/>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32:H433"/>
    <mergeCell ref="I432:I433"/>
    <mergeCell ref="J432:L433"/>
    <mergeCell ref="M432:M433"/>
    <mergeCell ref="N432:P433"/>
    <mergeCell ref="H435:H436"/>
    <mergeCell ref="I435:I436"/>
    <mergeCell ref="J435:L436"/>
    <mergeCell ref="M435:M436"/>
    <mergeCell ref="N435:P436"/>
    <mergeCell ref="H437:H438"/>
    <mergeCell ref="I437:I438"/>
    <mergeCell ref="J437:L438"/>
    <mergeCell ref="M437:M438"/>
    <mergeCell ref="N437:P438"/>
  </mergeCells>
  <dataValidations count="1">
    <dataValidation allowBlank="true" errorStyle="stop" operator="between" showDropDown="false" showErrorMessage="true" showInputMessage="true" sqref="I8:I414 M8:M10 Q8:Q9 U8:U9 O10 Y10:Y11 AC10:AC11 L11 M12:M15 A15 L16:L21 O16:O19 R17:R19 Y21:Y22 M22:M25 A25 D25:D26 L26 M27 L28:L30 O29 Y30:Y31 M31:M34 D32:D34 A33 L35:L36 O35 Y36:Y37 M37:M42 A38 Q41:Q42 U41 Y41:Y42 L43:L53 D46:D48 A47 O50:O52 R50:R52 M54:M58 Y54:Y55 AC54:AC55 Q55 O57:O58 L59:L65 O62 D65:D68 A66 M66 L67:L79 O69:O74 R71:R74 O77:O78 R77:R78 M80:M85 Y80:Y81 Q81:Q82 U81 O84:O85 L86:L88 D88:D89 F88:F89 O88 M89 L90:L99 A91 D91:D92 F91:F92 O92:O94 R94 O97:O98 R97:R98 M100:M105 Y100:Y101 A101 Q101:Q102 U101 O104:O105 L106:L107 M108 D109:D112 P109 L110:L114 A111 D113 O114 N115 S115 L116:L122 O116:O117 R117 O120:O121 R120:R121 M123:M128 Y123:Y124 Q124:Q125 U124 O127:O128 L129:L130 M131 A132 D132:D133 L132:L141 O134:O136 R136 O139:O140 R139:R140 M142:M148 Q142 U142 Y142:Y143 Q144 U144 O145:O146 F148 L149 F150:F151 M150 L151:L153 A153 D153 F153 O153 P154 F155 L156 O156 D157 F157 M157 Q157:Q158 F159 L159:L164 O159 R159 F161 O162:O163 R162:R163 A165 M165:M172 Q165 U165 Y165:Y166 Q167 U167 O169:O170 L173 F174:F175 M174 L175:L177 A177 D177 F177 O177 P178 D179 F179 L180 O180 D181 M181 Q181:Q182 L183:L188 O183 R183 O186:O187 R186:R187 M189:M196 Q189 U189 Y189:Y190 Q191 U191 O193:O194 L197 M198 L199:L201 A201 D201:D202 F201:F202 O201 P202 L204 O204 M205 Q205:Q206 L207:L212 O207 R207 A209 O210:O211 R210:R211 M213:M216 O213:O214 Y213:Y214 L217 M218 L219:L221 F220 O221 F222 P222 A223 D223 F224 L224 O224 M225 Q225:Q226 F226 L227:L232 O227 R227 O230:O231 R230:R231 M233:M237 O233:O234 Y233:Y235 L238 M239 L240:L242 F241 O242 A243 D243 F243 P243 F245 L245 O245 M246 Q246:Q247 L248:L253 O248 R248 O251:O252 R251:R252 M254:M261 Q254 U254 Y254:Y255 Q256 O258:O259 L262 M263 L264:L266 F265:F267 A266 D266 O266 P267 M269 Q269:Q270 L271:L277 O271:O272 R272 O275:O276 R275:R276 M278:M285 Q278 U278 Y278:Y279 Q280 O282:O283 L286 M287 L288:L290 A290:A291 D290:D291 F290:F292 O290 P291 M293 Q293:Q294 L295:L301 O295:O296 R296 O299:O300 R299:R300 M302:M309 Q302 U302 Y302:Y303 Q304 O306:O307 F310:F313 L310 M311 A312 D312 L312:L321 O314:O316 R316 O319:O320 R319:R320 M322:M330 Q322 U322 Y322:Y323 A324 Q324 O327:O328 L331 M332 A333:A334 D333:D334 F333:F335 L333:L335 O335 P336 M338 Q338:Q339 L340:L346 O340:O341 R341 O344:O345 R344:R345 M347:M355 Q347 U347 Y347:Y348 Q349 O352:O353 L356 M357 L358:L360 A359 D359 O360 P361 M363 Q363:Q364 L365:L371 O365:O366 R366 A368 O369:O370 R369:R370 M372:M380 Q372 U372 Y372:Y373 Q374 O377:O378 A381:A382 D381:D382 F381:F383 L381 M382 L383:L392 O385:O387 R387 O390:O391 R390:R391 M393:M396 Q393 Y393:Y394 AC393:AC394 O395:O397 L397:L409 A399:A400 D399:D402 F399:F401 O401 O404:O407 R405:R407 Y409:Y410 A410:A411 M410:M414 A414 D414 Y414:Y417 I416:I420 L416 A417 D417 M417:M420 I427:I438 M427:M428 Q427:Q428 U427:U428 L429 M430:M433 A431 D431:D432 L434 M435:M438 A436 D436:D438"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rowBreaks count="14" manualBreakCount="14">
    <brk id="40" man="true" max="16383" min="0"/>
    <brk id="79" man="true" max="16383" min="0"/>
    <brk id="122" man="true" max="16383" min="0"/>
    <brk id="164" man="true" max="16383" min="0"/>
    <brk id="212" man="true" max="16383" min="0"/>
    <brk id="253" man="true" max="16383" min="0"/>
    <brk id="301" man="true" max="16383" min="0"/>
    <brk id="346" man="true" max="16383" min="0"/>
    <brk id="392" man="true" max="16383" min="0"/>
    <brk id="421" man="true" max="16383" min="0"/>
    <brk id="440" man="true" max="16383" min="0"/>
    <brk id="474" man="true" max="16383" min="0"/>
    <brk id="499" man="true" max="16383" min="0"/>
    <brk id="508" man="true" max="16383" min="0"/>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BFBFBF"/>
    <pageSetUpPr fitToPage="true"/>
  </sheetPr>
  <dimension ref="A1:AF431"/>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20.25" customHeight="true" zeroHeight="false" outlineLevelRow="0" outlineLevelCol="0"/>
  <cols>
    <col collapsed="false" customWidth="true" hidden="false" outlineLevel="0" max="1" min="1" style="771" width="2.33"/>
    <col collapsed="false" customWidth="true" hidden="false" outlineLevel="0" max="2" min="2" style="772" width="25"/>
    <col collapsed="false" customWidth="true" hidden="false" outlineLevel="0" max="3" min="3" style="772" width="41.78"/>
    <col collapsed="false" customWidth="true" hidden="false" outlineLevel="0" max="4" min="4" style="772" width="15.22"/>
    <col collapsed="false" customWidth="true" hidden="false" outlineLevel="0" max="5" min="5" style="772" width="44.22"/>
    <col collapsed="false" customWidth="true" hidden="false" outlineLevel="0" max="6" min="6" style="772" width="42"/>
    <col collapsed="false" customWidth="true" hidden="false" outlineLevel="0" max="7" min="7" style="772" width="22.45"/>
    <col collapsed="false" customWidth="true" hidden="false" outlineLevel="0" max="11" min="8" style="772" width="5.33"/>
    <col collapsed="false" customWidth="true" hidden="false" outlineLevel="0" max="12" min="12" style="772" width="6.45"/>
    <col collapsed="false" customWidth="true" hidden="false" outlineLevel="0" max="13" min="13" style="772" width="29.11"/>
    <col collapsed="false" customWidth="true" hidden="false" outlineLevel="0" max="14" min="14" style="772" width="6.45"/>
    <col collapsed="false" customWidth="true" hidden="false" outlineLevel="0" max="17" min="15" style="772" width="5.33"/>
    <col collapsed="false" customWidth="false" hidden="false" outlineLevel="0" max="16384" min="18" style="772" width="9"/>
  </cols>
  <sheetData>
    <row r="1" customFormat="false" ht="20.25" hidden="false" customHeight="true" outlineLevel="0" collapsed="false">
      <c r="A1" s="1012"/>
      <c r="B1" s="1013" t="s">
        <v>752</v>
      </c>
      <c r="C1" s="1012"/>
      <c r="D1" s="1012"/>
      <c r="E1" s="1012"/>
      <c r="F1" s="1012"/>
      <c r="G1" s="1012"/>
      <c r="H1" s="1012"/>
      <c r="I1" s="1012"/>
      <c r="J1" s="1012"/>
      <c r="K1" s="1012"/>
      <c r="L1" s="838"/>
      <c r="M1" s="838"/>
      <c r="N1" s="838"/>
      <c r="O1" s="838"/>
      <c r="P1" s="838"/>
      <c r="Q1" s="838"/>
      <c r="R1" s="838"/>
      <c r="S1" s="838"/>
      <c r="T1" s="838"/>
      <c r="U1" s="838"/>
      <c r="V1" s="838"/>
      <c r="W1" s="838"/>
      <c r="X1" s="838"/>
      <c r="Y1" s="838"/>
      <c r="Z1" s="838"/>
      <c r="AA1" s="838"/>
      <c r="AB1" s="838"/>
      <c r="AC1" s="838"/>
      <c r="AD1" s="838"/>
      <c r="AE1" s="838"/>
      <c r="AF1" s="838"/>
    </row>
    <row r="2" customFormat="false" ht="20.25" hidden="false" customHeight="true" outlineLevel="0" collapsed="false">
      <c r="A2" s="1014"/>
      <c r="B2" s="838"/>
      <c r="C2" s="838"/>
      <c r="D2" s="838"/>
      <c r="E2" s="838"/>
      <c r="F2" s="838"/>
      <c r="G2" s="838"/>
      <c r="H2" s="838"/>
      <c r="I2" s="838"/>
      <c r="J2" s="838"/>
      <c r="K2" s="838"/>
      <c r="L2" s="838"/>
      <c r="M2" s="838"/>
      <c r="N2" s="838"/>
      <c r="O2" s="838"/>
      <c r="P2" s="838"/>
      <c r="Q2" s="838"/>
      <c r="R2" s="838"/>
      <c r="S2" s="838"/>
      <c r="T2" s="838"/>
      <c r="U2" s="838"/>
      <c r="V2" s="838"/>
      <c r="W2" s="838"/>
      <c r="X2" s="838"/>
      <c r="Y2" s="838"/>
      <c r="Z2" s="838"/>
      <c r="AA2" s="838"/>
      <c r="AB2" s="838"/>
      <c r="AC2" s="838"/>
      <c r="AD2" s="838"/>
      <c r="AE2" s="838"/>
      <c r="AF2" s="838"/>
    </row>
    <row r="3" customFormat="false" ht="21" hidden="false" customHeight="true" outlineLevel="0" collapsed="false">
      <c r="A3" s="1015"/>
      <c r="B3" s="1016" t="s">
        <v>753</v>
      </c>
      <c r="C3" s="1016"/>
      <c r="D3" s="1016"/>
      <c r="E3" s="1016"/>
      <c r="F3" s="1016"/>
      <c r="G3" s="1016"/>
      <c r="H3" s="1016"/>
      <c r="I3" s="1016"/>
      <c r="J3" s="1016"/>
      <c r="K3" s="1016"/>
      <c r="L3" s="1016"/>
      <c r="M3" s="1016"/>
      <c r="N3" s="1016"/>
      <c r="O3" s="838"/>
      <c r="P3" s="838"/>
      <c r="Q3" s="838"/>
      <c r="R3" s="838"/>
      <c r="S3" s="838"/>
      <c r="T3" s="838"/>
      <c r="U3" s="838"/>
      <c r="V3" s="838"/>
      <c r="W3" s="838"/>
      <c r="X3" s="838"/>
      <c r="Y3" s="838"/>
      <c r="Z3" s="838"/>
      <c r="AA3" s="838"/>
      <c r="AB3" s="838"/>
      <c r="AC3" s="838"/>
      <c r="AD3" s="838"/>
      <c r="AE3" s="838"/>
      <c r="AF3" s="838"/>
    </row>
    <row r="4" customFormat="false" ht="20.25" hidden="false" customHeight="true" outlineLevel="0" collapsed="false">
      <c r="A4" s="1015"/>
      <c r="B4" s="826" t="s">
        <v>569</v>
      </c>
      <c r="C4" s="1017"/>
      <c r="D4" s="1017"/>
      <c r="E4" s="1017"/>
      <c r="F4" s="1017"/>
      <c r="G4" s="1017"/>
      <c r="H4" s="1017"/>
      <c r="I4" s="1017"/>
      <c r="J4" s="1017"/>
      <c r="K4" s="1017"/>
      <c r="L4" s="838"/>
      <c r="M4" s="838"/>
      <c r="N4" s="838"/>
      <c r="O4" s="838"/>
      <c r="P4" s="838"/>
      <c r="Q4" s="838"/>
      <c r="R4" s="838"/>
      <c r="S4" s="838"/>
      <c r="T4" s="838"/>
      <c r="U4" s="838"/>
      <c r="V4" s="838"/>
      <c r="W4" s="838"/>
      <c r="X4" s="838"/>
      <c r="Y4" s="838"/>
      <c r="Z4" s="838"/>
      <c r="AA4" s="838"/>
      <c r="AB4" s="838"/>
      <c r="AC4" s="838"/>
      <c r="AD4" s="838"/>
      <c r="AE4" s="838"/>
      <c r="AF4" s="838"/>
    </row>
    <row r="5" customFormat="false" ht="20.25" hidden="false" customHeight="true" outlineLevel="0" collapsed="false">
      <c r="A5" s="1015"/>
      <c r="B5" s="826" t="s">
        <v>754</v>
      </c>
      <c r="C5" s="1017"/>
      <c r="D5" s="1017"/>
      <c r="E5" s="1017"/>
      <c r="F5" s="1017"/>
      <c r="G5" s="1017"/>
      <c r="H5" s="1017"/>
      <c r="I5" s="1017"/>
      <c r="J5" s="1017"/>
      <c r="K5" s="1017"/>
      <c r="L5" s="838"/>
      <c r="M5" s="838"/>
      <c r="N5" s="838"/>
      <c r="O5" s="838"/>
      <c r="P5" s="838"/>
      <c r="Q5" s="838"/>
      <c r="R5" s="838"/>
      <c r="S5" s="838"/>
      <c r="T5" s="838"/>
      <c r="U5" s="838"/>
      <c r="V5" s="838"/>
      <c r="W5" s="838"/>
      <c r="X5" s="838"/>
      <c r="Y5" s="838"/>
      <c r="Z5" s="838"/>
      <c r="AA5" s="838"/>
      <c r="AB5" s="838"/>
      <c r="AC5" s="838"/>
      <c r="AD5" s="838"/>
      <c r="AE5" s="838"/>
      <c r="AF5" s="838"/>
    </row>
    <row r="6" customFormat="false" ht="20.25" hidden="false" customHeight="true" outlineLevel="0" collapsed="false">
      <c r="A6" s="1015"/>
      <c r="B6" s="826" t="s">
        <v>755</v>
      </c>
      <c r="C6" s="1017"/>
      <c r="D6" s="1017"/>
      <c r="E6" s="1017"/>
      <c r="F6" s="1017"/>
      <c r="G6" s="1017"/>
      <c r="H6" s="1017"/>
      <c r="I6" s="1017"/>
      <c r="J6" s="1017"/>
      <c r="K6" s="1017"/>
      <c r="L6" s="838"/>
      <c r="M6" s="838"/>
      <c r="N6" s="838"/>
      <c r="O6" s="838"/>
      <c r="P6" s="838"/>
      <c r="Q6" s="838"/>
      <c r="R6" s="838"/>
      <c r="S6" s="838"/>
      <c r="T6" s="838"/>
      <c r="U6" s="838"/>
      <c r="V6" s="838"/>
      <c r="W6" s="838"/>
      <c r="X6" s="838"/>
      <c r="Y6" s="838"/>
      <c r="Z6" s="838"/>
      <c r="AA6" s="838"/>
      <c r="AB6" s="838"/>
      <c r="AC6" s="838"/>
      <c r="AD6" s="838"/>
      <c r="AE6" s="838"/>
      <c r="AF6" s="838"/>
    </row>
    <row r="7" customFormat="false" ht="21" hidden="false" customHeight="true" outlineLevel="0" collapsed="false">
      <c r="A7" s="1015"/>
      <c r="B7" s="1018" t="s">
        <v>756</v>
      </c>
      <c r="C7" s="1018"/>
      <c r="D7" s="1018"/>
      <c r="E7" s="1018"/>
      <c r="F7" s="1018"/>
      <c r="G7" s="1018"/>
      <c r="H7" s="1018"/>
      <c r="I7" s="1018"/>
      <c r="J7" s="1018"/>
      <c r="K7" s="1018"/>
      <c r="L7" s="1018"/>
      <c r="M7" s="1018"/>
      <c r="N7" s="1018"/>
      <c r="O7" s="838"/>
      <c r="P7" s="838"/>
      <c r="Q7" s="838"/>
      <c r="R7" s="838"/>
      <c r="S7" s="838"/>
      <c r="T7" s="838"/>
      <c r="U7" s="838"/>
      <c r="V7" s="838"/>
      <c r="W7" s="838"/>
      <c r="X7" s="838"/>
      <c r="Y7" s="838"/>
      <c r="Z7" s="838"/>
      <c r="AA7" s="838"/>
      <c r="AB7" s="838"/>
      <c r="AC7" s="838"/>
      <c r="AD7" s="838"/>
      <c r="AE7" s="838"/>
      <c r="AF7" s="838"/>
    </row>
    <row r="8" customFormat="false" ht="20.25" hidden="false" customHeight="true" outlineLevel="0" collapsed="false">
      <c r="A8" s="1015"/>
      <c r="B8" s="826" t="s">
        <v>757</v>
      </c>
      <c r="C8" s="1017"/>
      <c r="D8" s="1017"/>
      <c r="E8" s="1017"/>
      <c r="F8" s="1017"/>
      <c r="G8" s="1017"/>
      <c r="H8" s="1017"/>
      <c r="I8" s="1017"/>
      <c r="J8" s="1017"/>
      <c r="K8" s="1017"/>
      <c r="L8" s="838"/>
      <c r="M8" s="838"/>
      <c r="N8" s="838"/>
      <c r="O8" s="838"/>
      <c r="P8" s="838"/>
      <c r="Q8" s="838"/>
      <c r="R8" s="838"/>
      <c r="S8" s="838"/>
      <c r="T8" s="838"/>
      <c r="U8" s="838"/>
      <c r="V8" s="838"/>
      <c r="W8" s="838"/>
      <c r="X8" s="838"/>
      <c r="Y8" s="838"/>
      <c r="Z8" s="838"/>
      <c r="AA8" s="838"/>
      <c r="AB8" s="838"/>
      <c r="AC8" s="838"/>
      <c r="AD8" s="838"/>
      <c r="AE8" s="838"/>
      <c r="AF8" s="838"/>
    </row>
    <row r="9" customFormat="false" ht="20.25" hidden="false" customHeight="true" outlineLevel="0" collapsed="false">
      <c r="A9" s="1015"/>
      <c r="B9" s="826" t="s">
        <v>758</v>
      </c>
      <c r="C9" s="1017"/>
      <c r="D9" s="1017"/>
      <c r="E9" s="1017"/>
      <c r="F9" s="1017"/>
      <c r="G9" s="1017"/>
      <c r="H9" s="1017"/>
      <c r="I9" s="1017"/>
      <c r="J9" s="1017"/>
      <c r="K9" s="1017"/>
      <c r="L9" s="838"/>
      <c r="M9" s="838"/>
      <c r="N9" s="838"/>
      <c r="O9" s="838"/>
      <c r="P9" s="838"/>
      <c r="Q9" s="838"/>
      <c r="R9" s="838"/>
      <c r="S9" s="838"/>
      <c r="T9" s="838"/>
      <c r="U9" s="838"/>
      <c r="V9" s="838"/>
      <c r="W9" s="838"/>
      <c r="X9" s="838"/>
      <c r="Y9" s="838"/>
      <c r="Z9" s="838"/>
      <c r="AA9" s="838"/>
      <c r="AB9" s="838"/>
      <c r="AC9" s="838"/>
      <c r="AD9" s="838"/>
      <c r="AE9" s="838"/>
      <c r="AF9" s="838"/>
    </row>
    <row r="10" customFormat="false" ht="20.25" hidden="false" customHeight="true" outlineLevel="0" collapsed="false">
      <c r="A10" s="1012"/>
      <c r="B10" s="826" t="s">
        <v>759</v>
      </c>
      <c r="C10" s="1012"/>
      <c r="D10" s="1012"/>
      <c r="E10" s="1012"/>
      <c r="F10" s="1012"/>
      <c r="G10" s="1012"/>
      <c r="H10" s="1012"/>
      <c r="I10" s="1012"/>
      <c r="J10" s="1012"/>
      <c r="K10" s="1012"/>
      <c r="L10" s="838"/>
      <c r="M10" s="838"/>
      <c r="N10" s="838"/>
      <c r="O10" s="838"/>
      <c r="P10" s="838"/>
      <c r="Q10" s="838"/>
      <c r="R10" s="838"/>
      <c r="S10" s="838"/>
      <c r="T10" s="838"/>
      <c r="U10" s="838"/>
      <c r="V10" s="838"/>
      <c r="W10" s="838"/>
      <c r="X10" s="838"/>
      <c r="Y10" s="838"/>
      <c r="Z10" s="838"/>
      <c r="AA10" s="838"/>
      <c r="AB10" s="838"/>
      <c r="AC10" s="838"/>
      <c r="AD10" s="838"/>
      <c r="AE10" s="838"/>
      <c r="AF10" s="838"/>
    </row>
    <row r="11" customFormat="false" ht="59.25" hidden="false" customHeight="true" outlineLevel="0" collapsed="false">
      <c r="A11" s="1012"/>
      <c r="B11" s="1019" t="s">
        <v>760</v>
      </c>
      <c r="C11" s="1019"/>
      <c r="D11" s="1019"/>
      <c r="E11" s="1019"/>
      <c r="F11" s="1019"/>
      <c r="G11" s="1019"/>
      <c r="H11" s="1019"/>
      <c r="I11" s="1019"/>
      <c r="J11" s="1012"/>
      <c r="K11" s="1012"/>
      <c r="L11" s="838"/>
      <c r="M11" s="838"/>
      <c r="N11" s="838"/>
      <c r="O11" s="838"/>
      <c r="P11" s="838"/>
      <c r="Q11" s="838"/>
      <c r="R11" s="838"/>
      <c r="S11" s="838"/>
      <c r="T11" s="838"/>
      <c r="U11" s="838"/>
      <c r="V11" s="838"/>
      <c r="W11" s="838"/>
      <c r="X11" s="838"/>
      <c r="Y11" s="838"/>
      <c r="Z11" s="838"/>
      <c r="AA11" s="838"/>
      <c r="AB11" s="838"/>
      <c r="AC11" s="838"/>
      <c r="AD11" s="838"/>
      <c r="AE11" s="838"/>
      <c r="AF11" s="838"/>
    </row>
    <row r="12" customFormat="false" ht="20.25" hidden="false" customHeight="true" outlineLevel="0" collapsed="false">
      <c r="A12" s="1012"/>
      <c r="B12" s="826" t="s">
        <v>761</v>
      </c>
      <c r="C12" s="1012"/>
      <c r="D12" s="1012"/>
      <c r="E12" s="1012"/>
      <c r="F12" s="1012"/>
      <c r="G12" s="1012"/>
      <c r="H12" s="1012"/>
      <c r="I12" s="1012"/>
      <c r="J12" s="1012"/>
      <c r="K12" s="1012"/>
      <c r="L12" s="838"/>
      <c r="M12" s="838"/>
      <c r="N12" s="838"/>
      <c r="O12" s="838"/>
      <c r="P12" s="838"/>
      <c r="Q12" s="838"/>
      <c r="R12" s="838"/>
      <c r="S12" s="838"/>
      <c r="T12" s="838"/>
      <c r="U12" s="838"/>
      <c r="V12" s="838"/>
      <c r="W12" s="838"/>
      <c r="X12" s="838"/>
      <c r="Y12" s="838"/>
      <c r="Z12" s="838"/>
      <c r="AA12" s="838"/>
      <c r="AB12" s="838"/>
      <c r="AC12" s="838"/>
      <c r="AD12" s="838"/>
      <c r="AE12" s="838"/>
      <c r="AF12" s="838"/>
    </row>
    <row r="13" customFormat="false" ht="20.25" hidden="false" customHeight="true" outlineLevel="0" collapsed="false">
      <c r="A13" s="1012"/>
      <c r="B13" s="826" t="s">
        <v>762</v>
      </c>
      <c r="C13" s="1012"/>
      <c r="D13" s="1012"/>
      <c r="E13" s="1012"/>
      <c r="F13" s="1012"/>
      <c r="G13" s="1012"/>
      <c r="H13" s="1012"/>
      <c r="I13" s="1012"/>
      <c r="J13" s="1012"/>
      <c r="K13" s="1012"/>
      <c r="L13" s="838"/>
      <c r="M13" s="838"/>
      <c r="N13" s="838"/>
      <c r="O13" s="838"/>
      <c r="P13" s="838"/>
      <c r="Q13" s="838"/>
      <c r="R13" s="838"/>
      <c r="S13" s="838"/>
      <c r="T13" s="838"/>
      <c r="U13" s="838"/>
      <c r="V13" s="838"/>
      <c r="W13" s="838"/>
      <c r="X13" s="838"/>
      <c r="Y13" s="838"/>
      <c r="Z13" s="838"/>
      <c r="AA13" s="838"/>
      <c r="AB13" s="838"/>
      <c r="AC13" s="838"/>
      <c r="AD13" s="838"/>
      <c r="AE13" s="838"/>
      <c r="AF13" s="838"/>
    </row>
    <row r="14" customFormat="false" ht="20.25" hidden="false" customHeight="true" outlineLevel="0" collapsed="false">
      <c r="A14" s="1012"/>
      <c r="B14" s="826" t="s">
        <v>763</v>
      </c>
      <c r="C14" s="1012"/>
      <c r="D14" s="1012"/>
      <c r="E14" s="1012"/>
      <c r="F14" s="1012"/>
      <c r="G14" s="1012"/>
      <c r="H14" s="1012"/>
      <c r="I14" s="1012"/>
      <c r="J14" s="1012"/>
      <c r="K14" s="1012"/>
      <c r="L14" s="838"/>
      <c r="M14" s="838"/>
      <c r="N14" s="838"/>
      <c r="O14" s="838"/>
      <c r="P14" s="838"/>
      <c r="Q14" s="838"/>
      <c r="R14" s="838"/>
      <c r="S14" s="838"/>
      <c r="T14" s="838"/>
      <c r="U14" s="838"/>
      <c r="V14" s="838"/>
      <c r="W14" s="838"/>
      <c r="X14" s="838"/>
      <c r="Y14" s="838"/>
      <c r="Z14" s="838"/>
      <c r="AA14" s="838"/>
      <c r="AB14" s="838"/>
      <c r="AC14" s="838"/>
      <c r="AD14" s="838"/>
      <c r="AE14" s="838"/>
      <c r="AF14" s="838"/>
    </row>
    <row r="15" customFormat="false" ht="20.25" hidden="false" customHeight="true" outlineLevel="0" collapsed="false">
      <c r="A15" s="1012"/>
      <c r="B15" s="826" t="s">
        <v>764</v>
      </c>
      <c r="C15" s="1012"/>
      <c r="D15" s="1012"/>
      <c r="E15" s="1012"/>
      <c r="F15" s="1012"/>
      <c r="G15" s="1012"/>
      <c r="H15" s="1012"/>
      <c r="I15" s="1012"/>
      <c r="J15" s="1012"/>
      <c r="K15" s="1012"/>
      <c r="L15" s="838"/>
      <c r="M15" s="838"/>
      <c r="N15" s="838"/>
      <c r="O15" s="838"/>
      <c r="P15" s="838"/>
      <c r="Q15" s="838"/>
      <c r="R15" s="838"/>
      <c r="S15" s="838"/>
      <c r="T15" s="838"/>
      <c r="U15" s="838"/>
      <c r="V15" s="838"/>
      <c r="W15" s="838"/>
      <c r="X15" s="838"/>
      <c r="Y15" s="838"/>
      <c r="Z15" s="838"/>
      <c r="AA15" s="838"/>
      <c r="AB15" s="838"/>
      <c r="AC15" s="838"/>
      <c r="AD15" s="838"/>
      <c r="AE15" s="838"/>
      <c r="AF15" s="838"/>
    </row>
    <row r="16" customFormat="false" ht="20.25" hidden="false" customHeight="true" outlineLevel="0" collapsed="false">
      <c r="A16" s="1012"/>
      <c r="B16" s="826" t="s">
        <v>765</v>
      </c>
      <c r="C16" s="1012"/>
      <c r="D16" s="1012"/>
      <c r="E16" s="1012"/>
      <c r="F16" s="1012"/>
      <c r="G16" s="1012"/>
      <c r="H16" s="1012"/>
      <c r="I16" s="1012"/>
      <c r="J16" s="1012"/>
      <c r="K16" s="1012"/>
      <c r="L16" s="838"/>
      <c r="M16" s="838"/>
      <c r="N16" s="838"/>
      <c r="O16" s="838"/>
      <c r="P16" s="838"/>
      <c r="Q16" s="838"/>
      <c r="R16" s="838"/>
      <c r="S16" s="838"/>
      <c r="T16" s="838"/>
      <c r="U16" s="838"/>
      <c r="V16" s="838"/>
      <c r="W16" s="838"/>
      <c r="X16" s="838"/>
      <c r="Y16" s="838"/>
      <c r="Z16" s="838"/>
      <c r="AA16" s="838"/>
      <c r="AB16" s="838"/>
      <c r="AC16" s="838"/>
      <c r="AD16" s="838"/>
      <c r="AE16" s="838"/>
      <c r="AF16" s="838"/>
    </row>
    <row r="17" customFormat="false" ht="20.25" hidden="false" customHeight="true" outlineLevel="0" collapsed="false">
      <c r="A17" s="1012"/>
      <c r="B17" s="826" t="s">
        <v>766</v>
      </c>
      <c r="C17" s="1012"/>
      <c r="D17" s="1012"/>
      <c r="E17" s="1012"/>
      <c r="F17" s="1012"/>
      <c r="G17" s="1012"/>
      <c r="H17" s="1012"/>
      <c r="I17" s="1012"/>
      <c r="J17" s="1012"/>
      <c r="K17" s="1012"/>
      <c r="L17" s="838"/>
      <c r="M17" s="838"/>
      <c r="N17" s="838"/>
      <c r="O17" s="838"/>
      <c r="P17" s="838"/>
      <c r="Q17" s="838"/>
      <c r="R17" s="838"/>
      <c r="S17" s="838"/>
      <c r="T17" s="838"/>
      <c r="U17" s="838"/>
      <c r="V17" s="838"/>
      <c r="W17" s="838"/>
      <c r="X17" s="838"/>
      <c r="Y17" s="838"/>
      <c r="Z17" s="838"/>
      <c r="AA17" s="838"/>
      <c r="AB17" s="838"/>
      <c r="AC17" s="838"/>
      <c r="AD17" s="838"/>
      <c r="AE17" s="838"/>
      <c r="AF17" s="838"/>
    </row>
    <row r="18" customFormat="false" ht="20.25" hidden="false" customHeight="true" outlineLevel="0" collapsed="false">
      <c r="A18" s="1012"/>
      <c r="B18" s="826" t="s">
        <v>767</v>
      </c>
      <c r="C18" s="1012"/>
      <c r="D18" s="1012"/>
      <c r="E18" s="1012"/>
      <c r="F18" s="1012"/>
      <c r="G18" s="1012"/>
      <c r="H18" s="1012"/>
      <c r="I18" s="1012"/>
      <c r="J18" s="1012"/>
      <c r="K18" s="1012"/>
      <c r="L18" s="838"/>
      <c r="M18" s="838"/>
      <c r="N18" s="838"/>
      <c r="O18" s="838"/>
      <c r="P18" s="838"/>
      <c r="Q18" s="838"/>
      <c r="R18" s="838"/>
      <c r="S18" s="838"/>
      <c r="T18" s="838"/>
      <c r="U18" s="838"/>
      <c r="V18" s="838"/>
      <c r="W18" s="838"/>
      <c r="X18" s="838"/>
      <c r="Y18" s="838"/>
      <c r="Z18" s="838"/>
      <c r="AA18" s="838"/>
      <c r="AB18" s="838"/>
      <c r="AC18" s="838"/>
      <c r="AD18" s="838"/>
      <c r="AE18" s="838"/>
      <c r="AF18" s="838"/>
    </row>
    <row r="19" customFormat="false" ht="20.25" hidden="false" customHeight="true" outlineLevel="0" collapsed="false">
      <c r="A19" s="1012"/>
      <c r="B19" s="826" t="s">
        <v>768</v>
      </c>
      <c r="C19" s="1012"/>
      <c r="D19" s="1012"/>
      <c r="E19" s="1012"/>
      <c r="F19" s="1012"/>
      <c r="G19" s="1012"/>
      <c r="H19" s="1012"/>
      <c r="I19" s="1012"/>
      <c r="J19" s="1012"/>
      <c r="K19" s="1012"/>
      <c r="L19" s="838"/>
      <c r="M19" s="838"/>
      <c r="N19" s="838"/>
      <c r="O19" s="838"/>
      <c r="P19" s="838"/>
      <c r="Q19" s="838"/>
      <c r="R19" s="838"/>
      <c r="S19" s="838"/>
      <c r="T19" s="838"/>
      <c r="U19" s="838"/>
      <c r="V19" s="838"/>
      <c r="W19" s="838"/>
      <c r="X19" s="838"/>
      <c r="Y19" s="838"/>
      <c r="Z19" s="838"/>
      <c r="AA19" s="838"/>
      <c r="AB19" s="838"/>
      <c r="AC19" s="838"/>
      <c r="AD19" s="838"/>
      <c r="AE19" s="838"/>
      <c r="AF19" s="838"/>
    </row>
    <row r="20" s="775" customFormat="true" ht="20.25" hidden="false" customHeight="true" outlineLevel="0" collapsed="false">
      <c r="A20" s="1020"/>
      <c r="B20" s="826" t="s">
        <v>769</v>
      </c>
      <c r="C20" s="1021"/>
      <c r="D20" s="1021"/>
      <c r="E20" s="1021"/>
      <c r="F20" s="1021"/>
      <c r="G20" s="1021"/>
      <c r="H20" s="1021"/>
      <c r="I20" s="1021"/>
      <c r="J20" s="1021"/>
      <c r="K20" s="1021"/>
      <c r="L20" s="1021"/>
      <c r="M20" s="1021"/>
      <c r="N20" s="1021"/>
      <c r="O20" s="1021"/>
      <c r="P20" s="1021"/>
      <c r="Q20" s="1021"/>
      <c r="R20" s="1021"/>
      <c r="S20" s="1021"/>
      <c r="T20" s="1021"/>
      <c r="U20" s="1021"/>
      <c r="V20" s="1021"/>
      <c r="W20" s="1021"/>
      <c r="X20" s="1021"/>
      <c r="Y20" s="1021"/>
      <c r="Z20" s="1021"/>
      <c r="AA20" s="1021"/>
      <c r="AB20" s="1021"/>
      <c r="AC20" s="1021"/>
      <c r="AD20" s="1021"/>
      <c r="AE20" s="1021"/>
      <c r="AF20" s="1021"/>
    </row>
    <row r="21" customFormat="false" ht="20.25" hidden="false" customHeight="true" outlineLevel="0" collapsed="false">
      <c r="A21" s="838"/>
      <c r="B21" s="826" t="s">
        <v>770</v>
      </c>
      <c r="C21" s="838"/>
      <c r="D21" s="838"/>
      <c r="E21" s="838"/>
      <c r="F21" s="838"/>
      <c r="G21" s="838"/>
      <c r="H21" s="838"/>
      <c r="I21" s="838"/>
      <c r="J21" s="838"/>
      <c r="K21" s="838"/>
      <c r="L21" s="838"/>
      <c r="M21" s="838"/>
      <c r="N21" s="838"/>
      <c r="O21" s="838"/>
      <c r="P21" s="838"/>
      <c r="Q21" s="838"/>
      <c r="R21" s="838"/>
      <c r="S21" s="838"/>
      <c r="T21" s="838"/>
      <c r="U21" s="838"/>
      <c r="V21" s="838"/>
      <c r="W21" s="838"/>
      <c r="X21" s="838"/>
      <c r="Y21" s="838"/>
      <c r="Z21" s="838"/>
      <c r="AA21" s="838"/>
      <c r="AB21" s="838"/>
      <c r="AC21" s="838"/>
      <c r="AD21" s="838"/>
      <c r="AE21" s="838"/>
      <c r="AF21" s="838"/>
    </row>
    <row r="22" customFormat="false" ht="20.25" hidden="false" customHeight="true" outlineLevel="0" collapsed="false">
      <c r="A22" s="838"/>
      <c r="B22" s="826" t="s">
        <v>771</v>
      </c>
      <c r="C22" s="838"/>
      <c r="D22" s="838"/>
      <c r="E22" s="838"/>
      <c r="F22" s="838"/>
      <c r="G22" s="838"/>
      <c r="H22" s="838"/>
      <c r="I22" s="838"/>
      <c r="J22" s="838"/>
      <c r="K22" s="838"/>
      <c r="L22" s="838"/>
      <c r="M22" s="838"/>
      <c r="N22" s="838"/>
      <c r="O22" s="838"/>
      <c r="P22" s="838"/>
      <c r="Q22" s="838"/>
      <c r="R22" s="838"/>
      <c r="S22" s="838"/>
      <c r="T22" s="838"/>
      <c r="U22" s="838"/>
      <c r="V22" s="838"/>
      <c r="W22" s="838"/>
      <c r="X22" s="838"/>
      <c r="Y22" s="838"/>
      <c r="Z22" s="838"/>
      <c r="AA22" s="838"/>
      <c r="AB22" s="838"/>
      <c r="AC22" s="838"/>
      <c r="AD22" s="838"/>
      <c r="AE22" s="838"/>
      <c r="AF22" s="838"/>
    </row>
    <row r="23" customFormat="false" ht="20.25" hidden="false" customHeight="true" outlineLevel="0" collapsed="false">
      <c r="A23" s="838"/>
      <c r="B23" s="826" t="s">
        <v>772</v>
      </c>
      <c r="C23" s="838"/>
      <c r="D23" s="838"/>
      <c r="E23" s="838"/>
      <c r="F23" s="838"/>
      <c r="G23" s="838"/>
      <c r="H23" s="838"/>
      <c r="I23" s="838"/>
      <c r="J23" s="838"/>
      <c r="K23" s="838"/>
      <c r="L23" s="838"/>
      <c r="M23" s="838"/>
      <c r="N23" s="838"/>
      <c r="O23" s="838"/>
      <c r="P23" s="838"/>
      <c r="Q23" s="838"/>
      <c r="R23" s="838"/>
      <c r="S23" s="838"/>
      <c r="T23" s="838"/>
      <c r="U23" s="838"/>
      <c r="V23" s="838"/>
      <c r="W23" s="838"/>
      <c r="X23" s="838"/>
      <c r="Y23" s="838"/>
      <c r="Z23" s="838"/>
      <c r="AA23" s="838"/>
      <c r="AB23" s="838"/>
      <c r="AC23" s="838"/>
      <c r="AD23" s="838"/>
      <c r="AE23" s="838"/>
      <c r="AF23" s="838"/>
    </row>
    <row r="24" customFormat="false" ht="20.25" hidden="false" customHeight="true" outlineLevel="0" collapsed="false">
      <c r="A24" s="838"/>
      <c r="B24" s="826" t="s">
        <v>773</v>
      </c>
      <c r="C24" s="838"/>
      <c r="D24" s="838"/>
      <c r="E24" s="838"/>
      <c r="F24" s="838"/>
      <c r="G24" s="838"/>
      <c r="H24" s="838"/>
      <c r="I24" s="838"/>
      <c r="J24" s="838"/>
      <c r="K24" s="838"/>
      <c r="L24" s="838"/>
      <c r="M24" s="838"/>
      <c r="N24" s="838"/>
      <c r="O24" s="838"/>
      <c r="P24" s="838"/>
      <c r="Q24" s="838"/>
      <c r="R24" s="838"/>
      <c r="S24" s="838"/>
      <c r="T24" s="838"/>
      <c r="U24" s="838"/>
      <c r="V24" s="838"/>
      <c r="W24" s="838"/>
      <c r="X24" s="838"/>
      <c r="Y24" s="838"/>
      <c r="Z24" s="838"/>
      <c r="AA24" s="838"/>
      <c r="AB24" s="838"/>
      <c r="AC24" s="838"/>
      <c r="AD24" s="838"/>
      <c r="AE24" s="838"/>
      <c r="AF24" s="838"/>
    </row>
    <row r="25" s="785" customFormat="true" ht="20.25" hidden="false" customHeight="true" outlineLevel="0" collapsed="false">
      <c r="A25" s="831"/>
      <c r="B25" s="826" t="s">
        <v>774</v>
      </c>
      <c r="C25" s="831"/>
      <c r="D25" s="831"/>
      <c r="E25" s="831"/>
      <c r="F25" s="831"/>
      <c r="G25" s="831"/>
      <c r="H25" s="831"/>
      <c r="I25" s="831"/>
      <c r="J25" s="831"/>
      <c r="K25" s="831"/>
      <c r="L25" s="831"/>
      <c r="M25" s="831"/>
      <c r="N25" s="831"/>
      <c r="O25" s="831"/>
      <c r="P25" s="831"/>
      <c r="Q25" s="831"/>
      <c r="R25" s="831"/>
      <c r="S25" s="831"/>
      <c r="T25" s="831"/>
      <c r="U25" s="831"/>
      <c r="V25" s="831"/>
      <c r="W25" s="831"/>
      <c r="X25" s="831"/>
      <c r="Y25" s="831"/>
      <c r="Z25" s="831"/>
      <c r="AA25" s="831"/>
      <c r="AB25" s="831"/>
      <c r="AC25" s="831"/>
      <c r="AD25" s="831"/>
      <c r="AE25" s="831"/>
      <c r="AF25" s="831"/>
    </row>
    <row r="26" s="785" customFormat="true" ht="20.25" hidden="false" customHeight="true" outlineLevel="0" collapsed="false">
      <c r="A26" s="831"/>
      <c r="B26" s="826" t="s">
        <v>775</v>
      </c>
      <c r="C26" s="831"/>
      <c r="D26" s="831"/>
      <c r="E26" s="831"/>
      <c r="F26" s="831"/>
      <c r="G26" s="831"/>
      <c r="H26" s="831"/>
      <c r="I26" s="831"/>
      <c r="J26" s="831"/>
      <c r="K26" s="831"/>
      <c r="L26" s="831"/>
      <c r="M26" s="831"/>
      <c r="N26" s="831"/>
      <c r="O26" s="831"/>
      <c r="P26" s="831"/>
      <c r="Q26" s="831"/>
      <c r="R26" s="831"/>
      <c r="S26" s="831"/>
      <c r="T26" s="831"/>
      <c r="U26" s="831"/>
      <c r="V26" s="831"/>
      <c r="W26" s="831"/>
      <c r="X26" s="831"/>
      <c r="Y26" s="831"/>
      <c r="Z26" s="831"/>
      <c r="AA26" s="831"/>
      <c r="AB26" s="831"/>
      <c r="AC26" s="831"/>
      <c r="AD26" s="831"/>
      <c r="AE26" s="831"/>
      <c r="AF26" s="831"/>
    </row>
    <row r="27" s="785" customFormat="true" ht="20.25" hidden="false" customHeight="true" outlineLevel="0" collapsed="false">
      <c r="A27" s="831"/>
      <c r="B27" s="826"/>
      <c r="C27" s="831"/>
      <c r="D27" s="831"/>
      <c r="E27" s="831"/>
      <c r="F27" s="831"/>
      <c r="G27" s="831"/>
      <c r="H27" s="831"/>
      <c r="I27" s="831"/>
      <c r="J27" s="831"/>
      <c r="K27" s="831"/>
      <c r="L27" s="831"/>
      <c r="M27" s="831"/>
      <c r="N27" s="831"/>
      <c r="O27" s="831"/>
      <c r="P27" s="831"/>
      <c r="Q27" s="831"/>
      <c r="R27" s="831"/>
      <c r="S27" s="831"/>
      <c r="T27" s="831"/>
      <c r="U27" s="831"/>
      <c r="V27" s="831"/>
      <c r="W27" s="831"/>
      <c r="X27" s="831"/>
      <c r="Y27" s="831"/>
      <c r="Z27" s="831"/>
      <c r="AA27" s="831"/>
      <c r="AB27" s="831"/>
      <c r="AC27" s="831"/>
      <c r="AD27" s="831"/>
      <c r="AE27" s="831"/>
      <c r="AF27" s="831"/>
    </row>
    <row r="28" s="785" customFormat="true" ht="20.25" hidden="false" customHeight="true" outlineLevel="0" collapsed="false">
      <c r="A28" s="831"/>
      <c r="B28" s="826" t="s">
        <v>776</v>
      </c>
      <c r="C28" s="831"/>
      <c r="D28" s="831"/>
      <c r="E28" s="831"/>
      <c r="F28" s="831"/>
      <c r="G28" s="831"/>
      <c r="H28" s="831"/>
      <c r="I28" s="831"/>
      <c r="J28" s="831"/>
      <c r="K28" s="831"/>
      <c r="L28" s="831"/>
      <c r="M28" s="831"/>
      <c r="N28" s="831"/>
      <c r="O28" s="831"/>
      <c r="P28" s="831"/>
      <c r="Q28" s="831"/>
      <c r="R28" s="831"/>
      <c r="S28" s="831"/>
      <c r="T28" s="831"/>
      <c r="U28" s="831"/>
      <c r="V28" s="831"/>
      <c r="W28" s="831"/>
      <c r="X28" s="831"/>
      <c r="Y28" s="831"/>
      <c r="Z28" s="831"/>
      <c r="AA28" s="831"/>
      <c r="AB28" s="831"/>
      <c r="AC28" s="831"/>
      <c r="AD28" s="831"/>
      <c r="AE28" s="831"/>
      <c r="AF28" s="831"/>
    </row>
    <row r="29" s="785" customFormat="true" ht="20.25" hidden="false" customHeight="true" outlineLevel="0" collapsed="false">
      <c r="A29" s="831"/>
      <c r="B29" s="826" t="s">
        <v>777</v>
      </c>
      <c r="C29" s="831"/>
      <c r="D29" s="831"/>
      <c r="E29" s="831"/>
      <c r="F29" s="831"/>
      <c r="G29" s="831"/>
      <c r="H29" s="831"/>
      <c r="I29" s="831"/>
      <c r="J29" s="831"/>
      <c r="K29" s="831"/>
      <c r="L29" s="831"/>
      <c r="M29" s="831"/>
      <c r="N29" s="831"/>
      <c r="O29" s="831"/>
      <c r="P29" s="831"/>
      <c r="Q29" s="831"/>
      <c r="R29" s="831"/>
      <c r="S29" s="831"/>
      <c r="T29" s="831"/>
      <c r="U29" s="831"/>
      <c r="V29" s="831"/>
      <c r="W29" s="831"/>
      <c r="X29" s="831"/>
      <c r="Y29" s="831"/>
      <c r="Z29" s="831"/>
      <c r="AA29" s="831"/>
      <c r="AB29" s="831"/>
      <c r="AC29" s="831"/>
      <c r="AD29" s="831"/>
      <c r="AE29" s="831"/>
      <c r="AF29" s="831"/>
    </row>
    <row r="30" s="785" customFormat="true" ht="20.25" hidden="false" customHeight="true" outlineLevel="0" collapsed="false">
      <c r="A30" s="831"/>
      <c r="B30" s="826" t="s">
        <v>778</v>
      </c>
      <c r="C30" s="831"/>
      <c r="D30" s="831"/>
      <c r="E30" s="831"/>
      <c r="F30" s="831"/>
      <c r="G30" s="831"/>
      <c r="H30" s="831"/>
      <c r="I30" s="831"/>
      <c r="J30" s="831"/>
      <c r="K30" s="831"/>
      <c r="L30" s="831"/>
      <c r="M30" s="831"/>
      <c r="N30" s="831"/>
      <c r="O30" s="831"/>
      <c r="P30" s="831"/>
      <c r="Q30" s="831"/>
      <c r="R30" s="831"/>
      <c r="S30" s="831"/>
      <c r="T30" s="831"/>
      <c r="U30" s="831"/>
      <c r="V30" s="831"/>
      <c r="W30" s="831"/>
      <c r="X30" s="831"/>
      <c r="Y30" s="831"/>
      <c r="Z30" s="831"/>
      <c r="AA30" s="831"/>
      <c r="AB30" s="831"/>
      <c r="AC30" s="831"/>
      <c r="AD30" s="831"/>
      <c r="AE30" s="831"/>
      <c r="AF30" s="831"/>
    </row>
    <row r="31" s="785" customFormat="true" ht="20.25" hidden="false" customHeight="true" outlineLevel="0" collapsed="false">
      <c r="A31" s="831"/>
      <c r="B31" s="826" t="s">
        <v>779</v>
      </c>
      <c r="C31" s="831"/>
      <c r="D31" s="831"/>
      <c r="E31" s="831"/>
      <c r="F31" s="831"/>
      <c r="G31" s="831"/>
      <c r="H31" s="831"/>
      <c r="I31" s="831"/>
      <c r="J31" s="831"/>
      <c r="K31" s="831"/>
      <c r="L31" s="831"/>
      <c r="M31" s="831"/>
      <c r="N31" s="831"/>
      <c r="O31" s="831"/>
      <c r="P31" s="831"/>
      <c r="Q31" s="831"/>
      <c r="R31" s="831"/>
      <c r="S31" s="831"/>
      <c r="T31" s="831"/>
      <c r="U31" s="831"/>
      <c r="V31" s="831"/>
      <c r="W31" s="831"/>
      <c r="X31" s="831"/>
      <c r="Y31" s="831"/>
      <c r="Z31" s="831"/>
      <c r="AA31" s="831"/>
      <c r="AB31" s="831"/>
      <c r="AC31" s="831"/>
      <c r="AD31" s="831"/>
      <c r="AE31" s="831"/>
      <c r="AF31" s="831"/>
    </row>
    <row r="32" s="785" customFormat="true" ht="20.25" hidden="false" customHeight="true" outlineLevel="0" collapsed="false">
      <c r="A32" s="831"/>
      <c r="B32" s="826" t="s">
        <v>780</v>
      </c>
      <c r="C32" s="831"/>
      <c r="D32" s="831"/>
      <c r="E32" s="831"/>
      <c r="F32" s="831"/>
      <c r="G32" s="831"/>
      <c r="H32" s="831"/>
      <c r="I32" s="831"/>
      <c r="J32" s="831"/>
      <c r="K32" s="831"/>
      <c r="L32" s="831"/>
      <c r="M32" s="831"/>
      <c r="N32" s="831"/>
      <c r="O32" s="831"/>
      <c r="P32" s="831"/>
      <c r="Q32" s="831"/>
      <c r="R32" s="831"/>
      <c r="S32" s="831"/>
      <c r="T32" s="831"/>
      <c r="U32" s="831"/>
      <c r="V32" s="831"/>
      <c r="W32" s="831"/>
      <c r="X32" s="831"/>
      <c r="Y32" s="831"/>
      <c r="Z32" s="831"/>
      <c r="AA32" s="831"/>
      <c r="AB32" s="831"/>
      <c r="AC32" s="831"/>
      <c r="AD32" s="831"/>
      <c r="AE32" s="831"/>
      <c r="AF32" s="831"/>
    </row>
    <row r="33" s="785" customFormat="true" ht="20.25" hidden="false" customHeight="true" outlineLevel="0" collapsed="false">
      <c r="A33" s="831"/>
      <c r="B33" s="826" t="s">
        <v>781</v>
      </c>
      <c r="C33" s="831"/>
      <c r="D33" s="831"/>
      <c r="E33" s="831"/>
      <c r="F33" s="831"/>
      <c r="G33" s="831"/>
      <c r="H33" s="831"/>
      <c r="I33" s="831"/>
      <c r="J33" s="831"/>
      <c r="K33" s="831"/>
      <c r="L33" s="831"/>
      <c r="M33" s="831"/>
      <c r="N33" s="831"/>
      <c r="O33" s="831"/>
      <c r="P33" s="831"/>
      <c r="Q33" s="831"/>
      <c r="R33" s="831"/>
      <c r="S33" s="831"/>
      <c r="T33" s="831"/>
      <c r="U33" s="831"/>
      <c r="V33" s="831"/>
      <c r="W33" s="831"/>
      <c r="X33" s="831"/>
      <c r="Y33" s="831"/>
      <c r="Z33" s="831"/>
      <c r="AA33" s="831"/>
      <c r="AB33" s="831"/>
      <c r="AC33" s="831"/>
      <c r="AD33" s="831"/>
      <c r="AE33" s="831"/>
      <c r="AF33" s="831"/>
    </row>
    <row r="34" s="785" customFormat="true" ht="20.25" hidden="false" customHeight="true" outlineLevel="0" collapsed="false">
      <c r="A34" s="831"/>
      <c r="B34" s="831"/>
      <c r="C34" s="831"/>
      <c r="D34" s="831"/>
      <c r="E34" s="831"/>
      <c r="F34" s="831"/>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row>
    <row r="35" s="785" customFormat="true" ht="20.25" hidden="false" customHeight="true" outlineLevel="0" collapsed="false">
      <c r="A35" s="831"/>
      <c r="B35" s="826" t="s">
        <v>782</v>
      </c>
      <c r="C35" s="831"/>
      <c r="D35" s="831"/>
      <c r="E35" s="831"/>
      <c r="F35" s="831"/>
      <c r="G35" s="831"/>
      <c r="H35" s="831"/>
      <c r="I35" s="831"/>
      <c r="J35" s="831"/>
      <c r="K35" s="831"/>
      <c r="L35" s="831"/>
      <c r="M35" s="831"/>
      <c r="N35" s="831"/>
      <c r="O35" s="831"/>
      <c r="P35" s="831"/>
      <c r="Q35" s="831"/>
      <c r="R35" s="831"/>
      <c r="S35" s="831"/>
      <c r="T35" s="831"/>
      <c r="U35" s="831"/>
      <c r="V35" s="831"/>
      <c r="W35" s="831"/>
      <c r="X35" s="831"/>
      <c r="Y35" s="831"/>
      <c r="Z35" s="831"/>
      <c r="AA35" s="831"/>
      <c r="AB35" s="831"/>
      <c r="AC35" s="831"/>
      <c r="AD35" s="831"/>
      <c r="AE35" s="831"/>
      <c r="AF35" s="831"/>
    </row>
    <row r="36" s="785" customFormat="true" ht="20.25" hidden="false" customHeight="true" outlineLevel="0" collapsed="false">
      <c r="A36" s="831"/>
      <c r="B36" s="826" t="s">
        <v>783</v>
      </c>
      <c r="C36" s="1022"/>
      <c r="D36" s="1022"/>
      <c r="E36" s="1022"/>
      <c r="F36" s="1022"/>
      <c r="G36" s="1022"/>
      <c r="H36" s="831"/>
      <c r="I36" s="831"/>
      <c r="J36" s="831"/>
      <c r="K36" s="831"/>
      <c r="L36" s="831"/>
      <c r="M36" s="831"/>
      <c r="N36" s="831"/>
      <c r="O36" s="831"/>
      <c r="P36" s="831"/>
      <c r="Q36" s="831"/>
      <c r="R36" s="831"/>
      <c r="S36" s="831"/>
      <c r="T36" s="831"/>
      <c r="U36" s="831"/>
      <c r="V36" s="831"/>
      <c r="W36" s="831"/>
      <c r="X36" s="831"/>
      <c r="Y36" s="831"/>
      <c r="Z36" s="831"/>
      <c r="AA36" s="831"/>
      <c r="AB36" s="831"/>
      <c r="AC36" s="831"/>
      <c r="AD36" s="831"/>
      <c r="AE36" s="831"/>
      <c r="AF36" s="831"/>
    </row>
    <row r="37" s="785" customFormat="true" ht="20.25" hidden="false" customHeight="true" outlineLevel="0" collapsed="false">
      <c r="A37" s="831"/>
      <c r="B37" s="826" t="s">
        <v>784</v>
      </c>
      <c r="C37" s="1022"/>
      <c r="D37" s="1022"/>
      <c r="E37" s="1022"/>
      <c r="F37" s="831"/>
      <c r="G37" s="831"/>
      <c r="H37" s="831"/>
      <c r="I37" s="831"/>
      <c r="J37" s="831"/>
      <c r="K37" s="831"/>
      <c r="L37" s="831"/>
      <c r="M37" s="831"/>
      <c r="N37" s="831"/>
      <c r="O37" s="831"/>
      <c r="P37" s="831"/>
      <c r="Q37" s="831"/>
      <c r="R37" s="831"/>
      <c r="S37" s="831"/>
      <c r="T37" s="831"/>
      <c r="U37" s="831"/>
      <c r="V37" s="831"/>
      <c r="W37" s="831"/>
      <c r="X37" s="831"/>
      <c r="Y37" s="831"/>
      <c r="Z37" s="831"/>
      <c r="AA37" s="831"/>
      <c r="AB37" s="831"/>
      <c r="AC37" s="831"/>
      <c r="AD37" s="831"/>
      <c r="AE37" s="831"/>
      <c r="AF37" s="831"/>
    </row>
    <row r="38" s="1024" customFormat="true" ht="20.25" hidden="false" customHeight="true" outlineLevel="0" collapsed="false">
      <c r="A38" s="831"/>
      <c r="B38" s="1019" t="s">
        <v>785</v>
      </c>
      <c r="C38" s="1019"/>
      <c r="D38" s="1019"/>
      <c r="E38" s="1019"/>
      <c r="F38" s="1019"/>
      <c r="G38" s="1019"/>
      <c r="H38" s="1019"/>
      <c r="I38" s="1019"/>
      <c r="J38" s="1019"/>
      <c r="K38" s="1019"/>
      <c r="L38" s="1019"/>
      <c r="M38" s="1019"/>
      <c r="N38" s="1019"/>
      <c r="O38" s="1019"/>
      <c r="P38" s="1019"/>
      <c r="Q38" s="1019"/>
      <c r="R38" s="831"/>
      <c r="S38" s="1023"/>
      <c r="T38" s="831"/>
      <c r="U38" s="831"/>
      <c r="V38" s="831"/>
      <c r="W38" s="831"/>
      <c r="X38" s="831"/>
      <c r="Y38" s="831"/>
      <c r="Z38" s="831"/>
      <c r="AA38" s="831"/>
      <c r="AB38" s="831"/>
      <c r="AC38" s="831"/>
      <c r="AD38" s="831"/>
      <c r="AE38" s="831"/>
      <c r="AF38" s="831"/>
    </row>
    <row r="39" s="785" customFormat="true" ht="20.25" hidden="false" customHeight="true" outlineLevel="0" collapsed="false">
      <c r="A39" s="831"/>
      <c r="B39" s="826" t="s">
        <v>786</v>
      </c>
      <c r="C39" s="831"/>
      <c r="D39" s="831"/>
      <c r="E39" s="831"/>
      <c r="F39" s="831"/>
      <c r="G39" s="831"/>
      <c r="H39" s="831"/>
      <c r="I39" s="831"/>
      <c r="J39" s="831"/>
      <c r="K39" s="831"/>
      <c r="L39" s="831"/>
      <c r="M39" s="831"/>
      <c r="N39" s="831"/>
      <c r="O39" s="831"/>
      <c r="P39" s="831"/>
      <c r="Q39" s="831"/>
      <c r="R39" s="831"/>
      <c r="S39" s="831"/>
      <c r="T39" s="831"/>
      <c r="U39" s="831"/>
      <c r="V39" s="831"/>
      <c r="W39" s="831"/>
      <c r="X39" s="831"/>
      <c r="Y39" s="831"/>
      <c r="Z39" s="831"/>
      <c r="AA39" s="831"/>
      <c r="AB39" s="831"/>
      <c r="AC39" s="831"/>
      <c r="AD39" s="831"/>
      <c r="AE39" s="831"/>
      <c r="AF39" s="831"/>
    </row>
    <row r="40" s="785" customFormat="true" ht="20.25" hidden="false" customHeight="true" outlineLevel="0" collapsed="false">
      <c r="A40" s="831"/>
      <c r="B40" s="826" t="s">
        <v>787</v>
      </c>
      <c r="C40" s="831"/>
      <c r="D40" s="831"/>
      <c r="E40" s="831"/>
      <c r="F40" s="831"/>
      <c r="G40" s="831"/>
      <c r="H40" s="831"/>
      <c r="I40" s="831"/>
      <c r="J40" s="831"/>
      <c r="K40" s="831"/>
      <c r="L40" s="831"/>
      <c r="M40" s="831"/>
      <c r="N40" s="831"/>
      <c r="O40" s="831"/>
      <c r="P40" s="831"/>
      <c r="Q40" s="831"/>
      <c r="R40" s="831"/>
      <c r="S40" s="831"/>
      <c r="T40" s="831"/>
      <c r="U40" s="831"/>
      <c r="V40" s="831"/>
      <c r="W40" s="831"/>
      <c r="X40" s="831"/>
      <c r="Y40" s="831"/>
      <c r="Z40" s="831"/>
      <c r="AA40" s="831"/>
      <c r="AB40" s="831"/>
      <c r="AC40" s="831"/>
      <c r="AD40" s="831"/>
      <c r="AE40" s="831"/>
      <c r="AF40" s="831"/>
    </row>
    <row r="41" s="785" customFormat="true" ht="20.25" hidden="false" customHeight="true" outlineLevel="0" collapsed="false">
      <c r="A41" s="831"/>
      <c r="B41" s="826" t="s">
        <v>788</v>
      </c>
      <c r="C41" s="831"/>
      <c r="D41" s="831"/>
      <c r="E41" s="831"/>
      <c r="F41" s="831"/>
      <c r="G41" s="831"/>
      <c r="H41" s="831"/>
      <c r="I41" s="831"/>
      <c r="J41" s="831"/>
      <c r="K41" s="831"/>
      <c r="L41" s="831"/>
      <c r="M41" s="831"/>
      <c r="N41" s="831"/>
      <c r="O41" s="831"/>
      <c r="P41" s="831"/>
      <c r="Q41" s="831"/>
      <c r="R41" s="831"/>
      <c r="S41" s="831"/>
      <c r="T41" s="831"/>
      <c r="U41" s="831"/>
      <c r="V41" s="831"/>
      <c r="W41" s="831"/>
      <c r="X41" s="831"/>
      <c r="Y41" s="831"/>
      <c r="Z41" s="831"/>
      <c r="AA41" s="831"/>
      <c r="AB41" s="831"/>
      <c r="AC41" s="831"/>
      <c r="AD41" s="831"/>
      <c r="AE41" s="831"/>
      <c r="AF41" s="831"/>
    </row>
    <row r="42" customFormat="false" ht="20.25" hidden="false" customHeight="true" outlineLevel="0" collapsed="false">
      <c r="A42" s="1012"/>
      <c r="B42" s="826" t="s">
        <v>789</v>
      </c>
      <c r="C42" s="1012"/>
      <c r="D42" s="1012"/>
      <c r="E42" s="1012"/>
      <c r="F42" s="1012"/>
      <c r="G42" s="1012"/>
      <c r="H42" s="1012"/>
      <c r="I42" s="1012"/>
      <c r="J42" s="1012"/>
      <c r="K42" s="1012"/>
      <c r="L42" s="838"/>
      <c r="M42" s="838"/>
      <c r="N42" s="838"/>
      <c r="O42" s="838"/>
      <c r="P42" s="838"/>
      <c r="Q42" s="838"/>
      <c r="R42" s="838"/>
      <c r="S42" s="838"/>
      <c r="T42" s="838"/>
      <c r="U42" s="838"/>
      <c r="V42" s="838"/>
      <c r="W42" s="838"/>
      <c r="X42" s="838"/>
      <c r="Y42" s="838"/>
      <c r="Z42" s="838"/>
      <c r="AA42" s="838"/>
      <c r="AB42" s="838"/>
      <c r="AC42" s="838"/>
      <c r="AD42" s="838"/>
      <c r="AE42" s="838"/>
      <c r="AF42" s="838"/>
    </row>
    <row r="43" customFormat="false" ht="20.25" hidden="false" customHeight="true" outlineLevel="0" collapsed="false">
      <c r="A43" s="1014"/>
      <c r="B43" s="826" t="s">
        <v>790</v>
      </c>
      <c r="C43" s="838"/>
      <c r="D43" s="838"/>
      <c r="E43" s="838"/>
      <c r="F43" s="838"/>
      <c r="G43" s="838"/>
      <c r="H43" s="838"/>
      <c r="I43" s="838"/>
      <c r="J43" s="838"/>
      <c r="K43" s="838"/>
      <c r="L43" s="838"/>
      <c r="M43" s="838"/>
      <c r="N43" s="838"/>
      <c r="O43" s="838"/>
      <c r="P43" s="838"/>
      <c r="Q43" s="838"/>
      <c r="R43" s="838"/>
      <c r="S43" s="838"/>
      <c r="T43" s="838"/>
      <c r="U43" s="838"/>
      <c r="V43" s="838"/>
      <c r="W43" s="838"/>
      <c r="X43" s="838"/>
      <c r="Y43" s="838"/>
      <c r="Z43" s="838"/>
      <c r="AA43" s="838"/>
      <c r="AB43" s="838"/>
      <c r="AC43" s="838"/>
      <c r="AD43" s="838"/>
      <c r="AE43" s="838"/>
      <c r="AF43" s="838"/>
    </row>
    <row r="44" s="775" customFormat="true" ht="20.25" hidden="false" customHeight="true" outlineLevel="0" collapsed="false">
      <c r="A44" s="1020"/>
      <c r="B44" s="838"/>
      <c r="C44" s="1021"/>
      <c r="D44" s="1021"/>
      <c r="E44" s="1021"/>
      <c r="F44" s="1021"/>
      <c r="G44" s="1021"/>
      <c r="H44" s="1021"/>
      <c r="I44" s="1021"/>
      <c r="J44" s="1021"/>
      <c r="K44" s="1021"/>
      <c r="L44" s="1021"/>
      <c r="M44" s="1021"/>
      <c r="N44" s="1021"/>
      <c r="O44" s="1021"/>
      <c r="P44" s="1021"/>
      <c r="Q44" s="1021"/>
      <c r="R44" s="1021"/>
      <c r="S44" s="1021"/>
      <c r="T44" s="1021"/>
      <c r="U44" s="1021"/>
      <c r="V44" s="1021"/>
      <c r="W44" s="1021"/>
      <c r="X44" s="1021"/>
      <c r="Y44" s="1021"/>
      <c r="Z44" s="1021"/>
      <c r="AA44" s="1021"/>
      <c r="AB44" s="1021"/>
      <c r="AC44" s="1021"/>
      <c r="AD44" s="1021"/>
      <c r="AE44" s="1021"/>
      <c r="AF44" s="1021"/>
    </row>
    <row r="45" customFormat="false" ht="20.25" hidden="false" customHeight="true" outlineLevel="0" collapsed="false">
      <c r="A45" s="1014"/>
      <c r="B45" s="1013" t="s">
        <v>791</v>
      </c>
      <c r="C45" s="838"/>
      <c r="D45" s="838"/>
      <c r="E45" s="838"/>
      <c r="F45" s="838"/>
      <c r="G45" s="838"/>
      <c r="H45" s="838"/>
      <c r="I45" s="838"/>
      <c r="J45" s="838"/>
      <c r="K45" s="838"/>
      <c r="L45" s="838"/>
      <c r="M45" s="838"/>
      <c r="N45" s="838"/>
      <c r="O45" s="838"/>
      <c r="P45" s="838"/>
      <c r="Q45" s="838"/>
      <c r="R45" s="838"/>
      <c r="S45" s="838"/>
      <c r="T45" s="838"/>
      <c r="U45" s="838"/>
      <c r="V45" s="838"/>
      <c r="W45" s="838"/>
      <c r="X45" s="838"/>
      <c r="Y45" s="838"/>
      <c r="Z45" s="838"/>
      <c r="AA45" s="838"/>
      <c r="AB45" s="838"/>
      <c r="AC45" s="838"/>
      <c r="AD45" s="838"/>
      <c r="AE45" s="838"/>
      <c r="AF45" s="838"/>
    </row>
    <row r="46" customFormat="false" ht="20.25" hidden="false" customHeight="true" outlineLevel="0" collapsed="false">
      <c r="A46" s="1015"/>
      <c r="B46" s="838"/>
      <c r="C46" s="1017"/>
      <c r="D46" s="1017"/>
      <c r="E46" s="1017"/>
      <c r="F46" s="1017"/>
      <c r="G46" s="1017"/>
      <c r="H46" s="1017"/>
      <c r="I46" s="1017"/>
      <c r="J46" s="1017"/>
      <c r="K46" s="1017"/>
      <c r="L46" s="838"/>
      <c r="M46" s="838"/>
      <c r="N46" s="838"/>
      <c r="O46" s="838"/>
      <c r="P46" s="838"/>
      <c r="Q46" s="838"/>
      <c r="R46" s="838"/>
      <c r="S46" s="838"/>
      <c r="T46" s="838"/>
      <c r="U46" s="838"/>
      <c r="V46" s="838"/>
      <c r="W46" s="838"/>
      <c r="X46" s="838"/>
      <c r="Y46" s="838"/>
      <c r="Z46" s="838"/>
      <c r="AA46" s="838"/>
      <c r="AB46" s="838"/>
      <c r="AC46" s="838"/>
      <c r="AD46" s="838"/>
      <c r="AE46" s="838"/>
      <c r="AF46" s="838"/>
    </row>
    <row r="47" customFormat="false" ht="20.25" hidden="false" customHeight="true" outlineLevel="0" collapsed="false">
      <c r="A47" s="1014"/>
      <c r="B47" s="826" t="s">
        <v>606</v>
      </c>
      <c r="C47" s="838"/>
      <c r="D47" s="838"/>
      <c r="E47" s="838"/>
      <c r="F47" s="838"/>
      <c r="G47" s="838"/>
      <c r="H47" s="838"/>
      <c r="I47" s="838"/>
      <c r="J47" s="838"/>
      <c r="K47" s="838"/>
      <c r="L47" s="838"/>
      <c r="M47" s="838"/>
      <c r="N47" s="838"/>
      <c r="O47" s="838"/>
      <c r="P47" s="838"/>
      <c r="Q47" s="838"/>
      <c r="R47" s="838"/>
      <c r="S47" s="838"/>
      <c r="T47" s="838"/>
      <c r="U47" s="838"/>
      <c r="V47" s="838"/>
      <c r="W47" s="838"/>
      <c r="X47" s="838"/>
      <c r="Y47" s="838"/>
      <c r="Z47" s="838"/>
      <c r="AA47" s="838"/>
      <c r="AB47" s="838"/>
      <c r="AC47" s="838"/>
      <c r="AD47" s="838"/>
      <c r="AE47" s="838"/>
      <c r="AF47" s="838"/>
    </row>
    <row r="48" customFormat="false" ht="20.25" hidden="false" customHeight="true" outlineLevel="0" collapsed="false">
      <c r="A48" s="1012"/>
      <c r="B48" s="826"/>
      <c r="C48" s="1012"/>
      <c r="D48" s="1012"/>
      <c r="E48" s="1012"/>
      <c r="F48" s="1012"/>
      <c r="G48" s="1012"/>
      <c r="H48" s="1012"/>
      <c r="I48" s="1012"/>
      <c r="J48" s="1012"/>
      <c r="K48" s="1012"/>
      <c r="L48" s="838"/>
      <c r="M48" s="838"/>
      <c r="N48" s="838"/>
      <c r="O48" s="838"/>
      <c r="P48" s="838"/>
      <c r="Q48" s="838"/>
      <c r="R48" s="838"/>
      <c r="S48" s="838"/>
      <c r="T48" s="838"/>
      <c r="U48" s="838"/>
      <c r="V48" s="838"/>
      <c r="W48" s="838"/>
      <c r="X48" s="838"/>
      <c r="Y48" s="838"/>
      <c r="Z48" s="838"/>
      <c r="AA48" s="838"/>
      <c r="AB48" s="838"/>
      <c r="AC48" s="838"/>
      <c r="AD48" s="838"/>
      <c r="AE48" s="838"/>
      <c r="AF48" s="838"/>
    </row>
    <row r="49" customFormat="false" ht="20.25" hidden="false" customHeight="true" outlineLevel="0" collapsed="false">
      <c r="A49" s="1012"/>
      <c r="B49" s="826"/>
      <c r="C49" s="1012"/>
      <c r="D49" s="1012"/>
      <c r="E49" s="1012"/>
      <c r="F49" s="1012"/>
      <c r="G49" s="1012"/>
      <c r="H49" s="1012"/>
      <c r="I49" s="1012"/>
      <c r="J49" s="1012"/>
      <c r="K49" s="1012"/>
      <c r="L49" s="838"/>
      <c r="M49" s="838"/>
      <c r="N49" s="838"/>
      <c r="O49" s="838"/>
      <c r="P49" s="838"/>
      <c r="Q49" s="838"/>
      <c r="R49" s="838"/>
      <c r="S49" s="838"/>
      <c r="T49" s="838"/>
      <c r="U49" s="838"/>
      <c r="V49" s="838"/>
      <c r="W49" s="838"/>
      <c r="X49" s="838"/>
      <c r="Y49" s="838"/>
      <c r="Z49" s="838"/>
      <c r="AA49" s="838"/>
      <c r="AB49" s="838"/>
      <c r="AC49" s="838"/>
      <c r="AD49" s="838"/>
      <c r="AE49" s="838"/>
      <c r="AF49" s="838"/>
    </row>
    <row r="50" customFormat="false" ht="20.25" hidden="false" customHeight="true" outlineLevel="0" collapsed="false">
      <c r="A50" s="1012"/>
      <c r="B50" s="826"/>
      <c r="C50" s="1012"/>
      <c r="D50" s="1012"/>
      <c r="E50" s="1012"/>
      <c r="F50" s="1012"/>
      <c r="G50" s="1012"/>
      <c r="H50" s="1012"/>
      <c r="I50" s="1012"/>
      <c r="J50" s="1012"/>
      <c r="K50" s="1012"/>
      <c r="L50" s="838"/>
      <c r="M50" s="838"/>
      <c r="N50" s="838"/>
      <c r="O50" s="838"/>
      <c r="P50" s="838"/>
      <c r="Q50" s="838"/>
      <c r="R50" s="838"/>
      <c r="S50" s="838"/>
      <c r="T50" s="838"/>
      <c r="U50" s="838"/>
      <c r="V50" s="838"/>
      <c r="W50" s="838"/>
      <c r="X50" s="838"/>
      <c r="Y50" s="838"/>
      <c r="Z50" s="838"/>
      <c r="AA50" s="838"/>
      <c r="AB50" s="838"/>
      <c r="AC50" s="838"/>
      <c r="AD50" s="838"/>
      <c r="AE50" s="838"/>
      <c r="AF50" s="838"/>
    </row>
    <row r="51" customFormat="false" ht="20.25" hidden="false" customHeight="true" outlineLevel="0" collapsed="false">
      <c r="A51" s="1012"/>
      <c r="B51" s="826"/>
      <c r="C51" s="1012"/>
      <c r="D51" s="1012"/>
      <c r="E51" s="1012"/>
      <c r="F51" s="1012"/>
      <c r="G51" s="1012"/>
      <c r="H51" s="1012"/>
      <c r="I51" s="1012"/>
      <c r="J51" s="1012"/>
      <c r="K51" s="1012"/>
      <c r="L51" s="838"/>
      <c r="M51" s="838"/>
      <c r="N51" s="838"/>
      <c r="O51" s="838"/>
      <c r="P51" s="838"/>
      <c r="Q51" s="838"/>
      <c r="R51" s="838"/>
      <c r="S51" s="838"/>
      <c r="T51" s="838"/>
      <c r="U51" s="838"/>
      <c r="V51" s="838"/>
      <c r="W51" s="838"/>
      <c r="X51" s="838"/>
      <c r="Y51" s="838"/>
      <c r="Z51" s="838"/>
      <c r="AA51" s="838"/>
      <c r="AB51" s="838"/>
      <c r="AC51" s="838"/>
      <c r="AD51" s="838"/>
      <c r="AE51" s="838"/>
      <c r="AF51" s="838"/>
    </row>
    <row r="52" customFormat="false" ht="20.25" hidden="false" customHeight="true" outlineLevel="0" collapsed="false">
      <c r="A52" s="1012"/>
      <c r="B52" s="826"/>
      <c r="C52" s="1012"/>
      <c r="D52" s="1012"/>
      <c r="E52" s="1012"/>
      <c r="F52" s="1012"/>
      <c r="G52" s="1012"/>
      <c r="H52" s="1012"/>
      <c r="I52" s="1012"/>
      <c r="J52" s="1012"/>
      <c r="K52" s="1012"/>
      <c r="L52" s="838"/>
      <c r="M52" s="838"/>
      <c r="N52" s="838"/>
      <c r="O52" s="838"/>
      <c r="P52" s="838"/>
      <c r="Q52" s="838"/>
      <c r="R52" s="838"/>
      <c r="S52" s="838"/>
      <c r="T52" s="838"/>
      <c r="U52" s="838"/>
      <c r="V52" s="838"/>
      <c r="W52" s="838"/>
      <c r="X52" s="838"/>
      <c r="Y52" s="838"/>
      <c r="Z52" s="838"/>
      <c r="AA52" s="838"/>
      <c r="AB52" s="838"/>
      <c r="AC52" s="838"/>
      <c r="AD52" s="838"/>
      <c r="AE52" s="838"/>
      <c r="AF52" s="838"/>
    </row>
    <row r="53" customFormat="false" ht="20.25" hidden="false" customHeight="true" outlineLevel="0" collapsed="false">
      <c r="A53" s="1012"/>
      <c r="B53" s="826"/>
      <c r="C53" s="1012"/>
      <c r="D53" s="1012"/>
      <c r="E53" s="1012"/>
      <c r="F53" s="826"/>
      <c r="G53" s="826"/>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row>
    <row r="54" customFormat="false" ht="20.25" hidden="false" customHeight="true" outlineLevel="0" collapsed="false">
      <c r="A54" s="1012"/>
      <c r="B54" s="826"/>
      <c r="C54" s="1012"/>
      <c r="D54" s="1012"/>
      <c r="E54" s="1012"/>
      <c r="F54" s="826"/>
      <c r="G54" s="826"/>
      <c r="H54" s="838"/>
      <c r="I54" s="838"/>
      <c r="J54" s="838"/>
      <c r="K54" s="838"/>
      <c r="L54" s="838"/>
      <c r="M54" s="838"/>
      <c r="N54" s="838"/>
      <c r="O54" s="838"/>
      <c r="P54" s="838"/>
      <c r="Q54" s="838"/>
      <c r="R54" s="838"/>
      <c r="S54" s="838"/>
      <c r="T54" s="838"/>
      <c r="U54" s="838"/>
      <c r="V54" s="838"/>
      <c r="W54" s="838"/>
      <c r="X54" s="838"/>
      <c r="Y54" s="838"/>
      <c r="Z54" s="838"/>
      <c r="AA54" s="838"/>
      <c r="AB54" s="838"/>
      <c r="AC54" s="838"/>
      <c r="AD54" s="838"/>
      <c r="AE54" s="838"/>
      <c r="AF54" s="838"/>
    </row>
    <row r="55" customFormat="false" ht="20.25" hidden="false" customHeight="true" outlineLevel="0" collapsed="false">
      <c r="A55" s="1012"/>
      <c r="B55" s="826"/>
      <c r="C55" s="1012"/>
      <c r="D55" s="1012"/>
      <c r="E55" s="1012"/>
      <c r="F55" s="826"/>
      <c r="G55" s="826"/>
      <c r="H55" s="838"/>
      <c r="I55" s="838"/>
      <c r="J55" s="838"/>
      <c r="K55" s="838"/>
      <c r="L55" s="838"/>
      <c r="M55" s="838"/>
      <c r="N55" s="838"/>
      <c r="O55" s="838"/>
      <c r="P55" s="838"/>
      <c r="Q55" s="838"/>
      <c r="R55" s="838"/>
      <c r="S55" s="838"/>
      <c r="T55" s="838"/>
      <c r="U55" s="838"/>
      <c r="V55" s="838"/>
      <c r="W55" s="838"/>
      <c r="X55" s="838"/>
      <c r="Y55" s="838"/>
      <c r="Z55" s="838"/>
      <c r="AA55" s="838"/>
      <c r="AB55" s="838"/>
      <c r="AC55" s="838"/>
      <c r="AD55" s="838"/>
      <c r="AE55" s="838"/>
      <c r="AF55" s="838"/>
    </row>
    <row r="56" customFormat="false" ht="21.75" hidden="false" customHeight="true" outlineLevel="0" collapsed="false">
      <c r="A56" s="1012"/>
      <c r="B56" s="826"/>
      <c r="C56" s="1012"/>
      <c r="D56" s="1012"/>
      <c r="E56" s="1012"/>
      <c r="F56" s="1012"/>
      <c r="G56" s="1012"/>
      <c r="H56" s="838"/>
      <c r="I56" s="838"/>
      <c r="J56" s="838"/>
      <c r="K56" s="838"/>
      <c r="L56" s="838"/>
      <c r="M56" s="838"/>
      <c r="N56" s="838"/>
      <c r="O56" s="838"/>
      <c r="P56" s="838"/>
      <c r="Q56" s="838"/>
      <c r="R56" s="838"/>
      <c r="S56" s="838"/>
      <c r="T56" s="838"/>
      <c r="U56" s="838"/>
      <c r="V56" s="838"/>
      <c r="W56" s="838"/>
      <c r="X56" s="838"/>
      <c r="Y56" s="838"/>
      <c r="Z56" s="838"/>
      <c r="AA56" s="838"/>
      <c r="AB56" s="838"/>
      <c r="AC56" s="838"/>
      <c r="AD56" s="838"/>
      <c r="AE56" s="838"/>
      <c r="AF56" s="838"/>
    </row>
    <row r="57" s="784" customFormat="true" ht="19.5" hidden="false" customHeight="true" outlineLevel="0" collapsed="false">
      <c r="A57" s="1025"/>
      <c r="B57" s="826"/>
      <c r="C57" s="1026"/>
      <c r="D57" s="1026"/>
      <c r="E57" s="1026"/>
      <c r="F57" s="1026"/>
      <c r="G57" s="1026"/>
      <c r="H57" s="1026"/>
      <c r="I57" s="1026"/>
      <c r="J57" s="1026"/>
      <c r="K57" s="1026"/>
      <c r="L57" s="1026"/>
      <c r="M57" s="1026"/>
      <c r="N57" s="1026"/>
      <c r="O57" s="1026"/>
      <c r="P57" s="1026"/>
      <c r="Q57" s="1026"/>
      <c r="R57" s="1026"/>
      <c r="S57" s="1026"/>
      <c r="T57" s="1026"/>
      <c r="U57" s="1026"/>
      <c r="V57" s="1026"/>
      <c r="W57" s="1026"/>
      <c r="X57" s="1026"/>
      <c r="Y57" s="1026"/>
      <c r="Z57" s="1026"/>
      <c r="AA57" s="1026"/>
      <c r="AB57" s="1026"/>
      <c r="AC57" s="1026"/>
      <c r="AD57" s="1026"/>
      <c r="AE57" s="1026"/>
      <c r="AF57" s="1026"/>
    </row>
    <row r="58" customFormat="false" ht="20.25" hidden="false" customHeight="true" outlineLevel="0" collapsed="false">
      <c r="A58" s="838"/>
      <c r="B58" s="826"/>
      <c r="C58" s="1012"/>
      <c r="D58" s="1012"/>
      <c r="E58" s="1012"/>
      <c r="F58" s="1012"/>
      <c r="G58" s="1012"/>
      <c r="H58" s="838"/>
      <c r="I58" s="838"/>
      <c r="J58" s="838"/>
      <c r="K58" s="838"/>
      <c r="L58" s="838"/>
      <c r="M58" s="838"/>
      <c r="N58" s="838"/>
      <c r="O58" s="838"/>
      <c r="P58" s="838"/>
      <c r="Q58" s="838"/>
      <c r="R58" s="838"/>
      <c r="S58" s="838"/>
      <c r="T58" s="838"/>
      <c r="U58" s="838"/>
      <c r="V58" s="838"/>
      <c r="W58" s="838"/>
      <c r="X58" s="838"/>
      <c r="Y58" s="838"/>
      <c r="Z58" s="838"/>
      <c r="AA58" s="838"/>
      <c r="AB58" s="838"/>
      <c r="AC58" s="838"/>
      <c r="AD58" s="838"/>
      <c r="AE58" s="838"/>
      <c r="AF58" s="838"/>
    </row>
    <row r="59" customFormat="false" ht="19.5" hidden="false" customHeight="true" outlineLevel="0" collapsed="false">
      <c r="A59" s="838"/>
      <c r="B59" s="826"/>
      <c r="C59" s="1012"/>
      <c r="D59" s="1012"/>
      <c r="E59" s="1012"/>
      <c r="F59" s="1012"/>
      <c r="G59" s="1012"/>
      <c r="H59" s="838"/>
      <c r="I59" s="838"/>
      <c r="J59" s="838"/>
      <c r="K59" s="838"/>
      <c r="L59" s="838"/>
      <c r="M59" s="838"/>
      <c r="N59" s="838"/>
      <c r="O59" s="838"/>
      <c r="P59" s="838"/>
      <c r="Q59" s="838"/>
      <c r="R59" s="838"/>
      <c r="S59" s="838"/>
      <c r="T59" s="838"/>
      <c r="U59" s="838"/>
      <c r="V59" s="838"/>
      <c r="W59" s="838"/>
      <c r="X59" s="838"/>
      <c r="Y59" s="838"/>
      <c r="Z59" s="838"/>
      <c r="AA59" s="838"/>
      <c r="AB59" s="838"/>
      <c r="AC59" s="838"/>
      <c r="AD59" s="838"/>
      <c r="AE59" s="838"/>
      <c r="AF59" s="838"/>
    </row>
    <row r="60" customFormat="false" ht="20.25" hidden="false" customHeight="true" outlineLevel="0" collapsed="false">
      <c r="A60" s="1014"/>
      <c r="B60" s="826"/>
      <c r="C60" s="838"/>
      <c r="D60" s="838"/>
      <c r="E60" s="838"/>
      <c r="F60" s="838"/>
      <c r="G60" s="838"/>
      <c r="H60" s="838"/>
      <c r="I60" s="838"/>
      <c r="J60" s="838"/>
      <c r="K60" s="838"/>
      <c r="L60" s="838"/>
      <c r="M60" s="838"/>
      <c r="N60" s="838"/>
      <c r="O60" s="838"/>
      <c r="P60" s="838"/>
      <c r="Q60" s="838"/>
      <c r="R60" s="838"/>
      <c r="S60" s="838"/>
      <c r="T60" s="838"/>
      <c r="U60" s="838"/>
      <c r="V60" s="838"/>
      <c r="W60" s="838"/>
      <c r="X60" s="838"/>
      <c r="Y60" s="838"/>
      <c r="Z60" s="838"/>
      <c r="AA60" s="838"/>
      <c r="AB60" s="838"/>
      <c r="AC60" s="838"/>
      <c r="AD60" s="838"/>
      <c r="AE60" s="838"/>
      <c r="AF60" s="838"/>
    </row>
    <row r="61" customFormat="false" ht="20.25" hidden="false" customHeight="true" outlineLevel="0" collapsed="false">
      <c r="A61" s="1014"/>
      <c r="B61" s="838"/>
      <c r="C61" s="838"/>
      <c r="D61" s="838"/>
      <c r="E61" s="838"/>
      <c r="F61" s="838"/>
      <c r="G61" s="838"/>
      <c r="H61" s="838"/>
      <c r="I61" s="838"/>
      <c r="J61" s="838"/>
      <c r="K61" s="838"/>
      <c r="L61" s="838"/>
      <c r="M61" s="838"/>
      <c r="N61" s="838"/>
      <c r="O61" s="838"/>
      <c r="P61" s="838"/>
      <c r="Q61" s="838"/>
      <c r="R61" s="838"/>
      <c r="S61" s="838"/>
      <c r="T61" s="838"/>
      <c r="U61" s="838"/>
      <c r="V61" s="838"/>
      <c r="W61" s="838"/>
      <c r="X61" s="838"/>
      <c r="Y61" s="838"/>
      <c r="Z61" s="838"/>
      <c r="AA61" s="838"/>
      <c r="AB61" s="838"/>
      <c r="AC61" s="838"/>
      <c r="AD61" s="838"/>
      <c r="AE61" s="838"/>
      <c r="AF61" s="838"/>
    </row>
    <row r="62" customFormat="false" ht="20.25" hidden="false" customHeight="true" outlineLevel="0" collapsed="false">
      <c r="A62" s="1014"/>
      <c r="B62" s="838"/>
      <c r="C62" s="838"/>
      <c r="D62" s="838"/>
      <c r="E62" s="838"/>
      <c r="F62" s="838"/>
      <c r="G62" s="838"/>
      <c r="H62" s="838"/>
      <c r="I62" s="838"/>
      <c r="J62" s="838"/>
      <c r="K62" s="838"/>
      <c r="L62" s="838"/>
      <c r="M62" s="838"/>
      <c r="N62" s="838"/>
      <c r="O62" s="838"/>
      <c r="P62" s="838"/>
      <c r="Q62" s="838"/>
      <c r="R62" s="838"/>
      <c r="S62" s="838"/>
      <c r="T62" s="838"/>
      <c r="U62" s="838"/>
      <c r="V62" s="838"/>
      <c r="W62" s="838"/>
      <c r="X62" s="838"/>
      <c r="Y62" s="838"/>
      <c r="Z62" s="838"/>
      <c r="AA62" s="838"/>
      <c r="AB62" s="838"/>
      <c r="AC62" s="838"/>
      <c r="AD62" s="838"/>
      <c r="AE62" s="838"/>
      <c r="AF62" s="838"/>
    </row>
    <row r="63" customFormat="false" ht="20.25" hidden="false" customHeight="true" outlineLevel="0" collapsed="false">
      <c r="A63" s="1014"/>
      <c r="B63" s="838"/>
      <c r="C63" s="838"/>
      <c r="D63" s="838"/>
      <c r="E63" s="838"/>
      <c r="F63" s="838"/>
      <c r="G63" s="838"/>
      <c r="H63" s="838"/>
      <c r="I63" s="838"/>
      <c r="J63" s="838"/>
      <c r="K63" s="838"/>
      <c r="L63" s="838"/>
      <c r="M63" s="838"/>
      <c r="N63" s="838"/>
      <c r="O63" s="838"/>
      <c r="P63" s="838"/>
      <c r="Q63" s="838"/>
      <c r="R63" s="838"/>
      <c r="S63" s="838"/>
      <c r="T63" s="838"/>
      <c r="U63" s="838"/>
      <c r="V63" s="838"/>
      <c r="W63" s="838"/>
      <c r="X63" s="838"/>
      <c r="Y63" s="838"/>
      <c r="Z63" s="838"/>
      <c r="AA63" s="838"/>
      <c r="AB63" s="838"/>
      <c r="AC63" s="838"/>
      <c r="AD63" s="838"/>
      <c r="AE63" s="838"/>
      <c r="AF63" s="838"/>
    </row>
    <row r="64" customFormat="false" ht="20.25" hidden="false" customHeight="true" outlineLevel="0" collapsed="false">
      <c r="A64" s="1014"/>
      <c r="B64" s="838"/>
      <c r="C64" s="838"/>
      <c r="D64" s="838"/>
      <c r="E64" s="838"/>
      <c r="F64" s="838"/>
      <c r="G64" s="838"/>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row>
    <row r="65" customFormat="false" ht="20.25" hidden="false" customHeight="true" outlineLevel="0" collapsed="false">
      <c r="A65" s="1014"/>
      <c r="B65" s="838"/>
      <c r="C65" s="838"/>
      <c r="D65" s="838"/>
      <c r="E65" s="838"/>
      <c r="F65" s="838"/>
      <c r="G65" s="838"/>
      <c r="H65" s="838"/>
      <c r="I65" s="838"/>
      <c r="J65" s="838"/>
      <c r="K65" s="838"/>
      <c r="L65" s="838"/>
      <c r="M65" s="838"/>
      <c r="N65" s="838"/>
      <c r="O65" s="838"/>
      <c r="P65" s="838"/>
      <c r="Q65" s="838"/>
      <c r="R65" s="838"/>
      <c r="S65" s="838"/>
      <c r="T65" s="838"/>
      <c r="U65" s="838"/>
      <c r="V65" s="838"/>
      <c r="W65" s="838"/>
      <c r="X65" s="838"/>
      <c r="Y65" s="838"/>
      <c r="Z65" s="838"/>
      <c r="AA65" s="838"/>
      <c r="AB65" s="838"/>
      <c r="AC65" s="838"/>
      <c r="AD65" s="838"/>
      <c r="AE65" s="838"/>
      <c r="AF65" s="838"/>
    </row>
    <row r="66" customFormat="false" ht="20.25" hidden="false" customHeight="true" outlineLevel="0" collapsed="false">
      <c r="A66" s="1014"/>
      <c r="B66" s="838"/>
      <c r="C66" s="838"/>
      <c r="D66" s="838"/>
      <c r="E66" s="838"/>
      <c r="F66" s="838"/>
      <c r="G66" s="838"/>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row>
    <row r="67" customFormat="false" ht="20.25" hidden="false" customHeight="true" outlineLevel="0" collapsed="false">
      <c r="A67" s="1014"/>
      <c r="B67" s="838"/>
      <c r="C67" s="838"/>
      <c r="D67" s="838"/>
      <c r="E67" s="838"/>
      <c r="F67" s="838"/>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row>
    <row r="68" customFormat="false" ht="20.25" hidden="false" customHeight="true" outlineLevel="0" collapsed="false">
      <c r="A68" s="1014"/>
      <c r="B68" s="838"/>
      <c r="C68" s="838"/>
      <c r="D68" s="838"/>
      <c r="E68" s="838"/>
      <c r="F68" s="838"/>
      <c r="G68" s="838"/>
      <c r="H68" s="838"/>
      <c r="I68" s="838"/>
      <c r="J68" s="838"/>
      <c r="K68" s="838"/>
      <c r="L68" s="838"/>
      <c r="M68" s="838"/>
      <c r="N68" s="838"/>
      <c r="O68" s="838"/>
      <c r="P68" s="838"/>
      <c r="Q68" s="838"/>
      <c r="R68" s="838"/>
      <c r="S68" s="838"/>
      <c r="T68" s="838"/>
      <c r="U68" s="838"/>
      <c r="V68" s="838"/>
      <c r="W68" s="838"/>
      <c r="X68" s="838"/>
      <c r="Y68" s="838"/>
      <c r="Z68" s="838"/>
      <c r="AA68" s="838"/>
      <c r="AB68" s="838"/>
      <c r="AC68" s="838"/>
      <c r="AD68" s="838"/>
      <c r="AE68" s="838"/>
      <c r="AF68" s="838"/>
    </row>
    <row r="69" customFormat="false" ht="20.25" hidden="false" customHeight="true" outlineLevel="0" collapsed="false">
      <c r="A69" s="1014"/>
      <c r="B69" s="838"/>
      <c r="C69" s="838"/>
      <c r="D69" s="838"/>
      <c r="E69" s="838"/>
      <c r="F69" s="838"/>
      <c r="G69" s="838"/>
      <c r="H69" s="838"/>
      <c r="I69" s="838"/>
      <c r="J69" s="838"/>
      <c r="K69" s="838"/>
      <c r="L69" s="838"/>
      <c r="M69" s="838"/>
      <c r="N69" s="838"/>
      <c r="O69" s="838"/>
      <c r="P69" s="838"/>
      <c r="Q69" s="838"/>
      <c r="R69" s="838"/>
      <c r="S69" s="838"/>
      <c r="T69" s="838"/>
      <c r="U69" s="838"/>
      <c r="V69" s="838"/>
      <c r="W69" s="838"/>
      <c r="X69" s="838"/>
      <c r="Y69" s="838"/>
      <c r="Z69" s="838"/>
      <c r="AA69" s="838"/>
      <c r="AB69" s="838"/>
      <c r="AC69" s="838"/>
      <c r="AD69" s="838"/>
      <c r="AE69" s="838"/>
      <c r="AF69" s="838"/>
    </row>
    <row r="70" customFormat="false" ht="20.25" hidden="false" customHeight="true" outlineLevel="0" collapsed="false">
      <c r="A70" s="1014"/>
      <c r="B70" s="838"/>
      <c r="C70" s="838"/>
      <c r="D70" s="838"/>
      <c r="E70" s="838"/>
      <c r="F70" s="838"/>
      <c r="G70" s="838"/>
      <c r="H70" s="838"/>
      <c r="I70" s="838"/>
      <c r="J70" s="838"/>
      <c r="K70" s="838"/>
      <c r="L70" s="838"/>
      <c r="M70" s="838"/>
      <c r="N70" s="838"/>
      <c r="O70" s="838"/>
      <c r="P70" s="838"/>
      <c r="Q70" s="838"/>
      <c r="R70" s="838"/>
      <c r="S70" s="838"/>
      <c r="T70" s="838"/>
      <c r="U70" s="838"/>
      <c r="V70" s="838"/>
      <c r="W70" s="838"/>
      <c r="X70" s="838"/>
      <c r="Y70" s="838"/>
      <c r="Z70" s="838"/>
      <c r="AA70" s="838"/>
      <c r="AB70" s="838"/>
      <c r="AC70" s="838"/>
      <c r="AD70" s="838"/>
      <c r="AE70" s="838"/>
      <c r="AF70" s="838"/>
    </row>
    <row r="71" customFormat="false" ht="20.25" hidden="false" customHeight="true" outlineLevel="0" collapsed="false">
      <c r="A71" s="1014"/>
      <c r="B71" s="838"/>
      <c r="C71" s="838"/>
      <c r="D71" s="838"/>
      <c r="E71" s="838"/>
      <c r="F71" s="838"/>
      <c r="G71" s="838"/>
      <c r="H71" s="838"/>
      <c r="I71" s="838"/>
      <c r="J71" s="838"/>
      <c r="K71" s="838"/>
      <c r="L71" s="838"/>
      <c r="M71" s="838"/>
      <c r="N71" s="838"/>
      <c r="O71" s="838"/>
      <c r="P71" s="838"/>
      <c r="Q71" s="838"/>
      <c r="R71" s="838"/>
      <c r="S71" s="838"/>
      <c r="T71" s="838"/>
      <c r="U71" s="838"/>
      <c r="V71" s="838"/>
      <c r="W71" s="838"/>
      <c r="X71" s="838"/>
      <c r="Y71" s="838"/>
      <c r="Z71" s="838"/>
      <c r="AA71" s="838"/>
      <c r="AB71" s="838"/>
      <c r="AC71" s="838"/>
      <c r="AD71" s="838"/>
      <c r="AE71" s="838"/>
      <c r="AF71" s="838"/>
    </row>
    <row r="72" customFormat="false" ht="20.25" hidden="false" customHeight="true" outlineLevel="0" collapsed="false">
      <c r="A72" s="1014"/>
      <c r="B72" s="838"/>
      <c r="C72" s="838"/>
      <c r="D72" s="838"/>
      <c r="E72" s="838"/>
      <c r="F72" s="838"/>
      <c r="G72" s="838"/>
      <c r="H72" s="838"/>
      <c r="I72" s="838"/>
      <c r="J72" s="838"/>
      <c r="K72" s="838"/>
      <c r="L72" s="838"/>
      <c r="M72" s="838"/>
      <c r="N72" s="838"/>
      <c r="O72" s="838"/>
      <c r="P72" s="838"/>
      <c r="Q72" s="838"/>
      <c r="R72" s="838"/>
      <c r="S72" s="838"/>
      <c r="T72" s="838"/>
      <c r="U72" s="838"/>
      <c r="V72" s="838"/>
      <c r="W72" s="838"/>
      <c r="X72" s="838"/>
      <c r="Y72" s="838"/>
      <c r="Z72" s="838"/>
      <c r="AA72" s="838"/>
      <c r="AB72" s="838"/>
      <c r="AC72" s="838"/>
      <c r="AD72" s="838"/>
      <c r="AE72" s="838"/>
      <c r="AF72" s="838"/>
    </row>
    <row r="73" customFormat="false" ht="20.25" hidden="false" customHeight="true" outlineLevel="0" collapsed="false">
      <c r="A73" s="1014"/>
      <c r="B73" s="838"/>
      <c r="C73" s="838"/>
      <c r="D73" s="838"/>
      <c r="E73" s="838"/>
      <c r="F73" s="838"/>
      <c r="G73" s="838"/>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row>
    <row r="74" customFormat="false" ht="20.25" hidden="false" customHeight="true" outlineLevel="0" collapsed="false">
      <c r="A74" s="1014"/>
      <c r="B74" s="838"/>
      <c r="C74" s="838"/>
      <c r="D74" s="838"/>
      <c r="E74" s="838"/>
      <c r="F74" s="838"/>
      <c r="G74" s="838"/>
      <c r="H74" s="838"/>
      <c r="I74" s="838"/>
      <c r="J74" s="838"/>
      <c r="K74" s="838"/>
      <c r="L74" s="838"/>
      <c r="M74" s="838"/>
      <c r="N74" s="838"/>
      <c r="O74" s="838"/>
      <c r="P74" s="838"/>
      <c r="Q74" s="838"/>
      <c r="R74" s="838"/>
      <c r="S74" s="838"/>
      <c r="T74" s="838"/>
      <c r="U74" s="838"/>
      <c r="V74" s="838"/>
      <c r="W74" s="838"/>
      <c r="X74" s="838"/>
      <c r="Y74" s="838"/>
      <c r="Z74" s="838"/>
      <c r="AA74" s="838"/>
      <c r="AB74" s="838"/>
      <c r="AC74" s="838"/>
      <c r="AD74" s="838"/>
      <c r="AE74" s="838"/>
      <c r="AF74" s="838"/>
    </row>
    <row r="75" customFormat="false" ht="20.25" hidden="false" customHeight="true" outlineLevel="0" collapsed="false">
      <c r="A75" s="1014"/>
      <c r="B75" s="838"/>
      <c r="C75" s="838"/>
      <c r="D75" s="838"/>
      <c r="E75" s="838"/>
      <c r="F75" s="838"/>
      <c r="G75" s="838"/>
      <c r="H75" s="838"/>
      <c r="I75" s="838"/>
      <c r="J75" s="838"/>
      <c r="K75" s="838"/>
      <c r="L75" s="838"/>
      <c r="M75" s="838"/>
      <c r="N75" s="838"/>
      <c r="O75" s="838"/>
      <c r="P75" s="838"/>
      <c r="Q75" s="838"/>
      <c r="R75" s="838"/>
      <c r="S75" s="838"/>
      <c r="T75" s="838"/>
      <c r="U75" s="838"/>
      <c r="V75" s="838"/>
      <c r="W75" s="838"/>
      <c r="X75" s="838"/>
      <c r="Y75" s="838"/>
      <c r="Z75" s="838"/>
      <c r="AA75" s="838"/>
      <c r="AB75" s="838"/>
      <c r="AC75" s="838"/>
      <c r="AD75" s="838"/>
      <c r="AE75" s="838"/>
      <c r="AF75" s="838"/>
    </row>
    <row r="76" customFormat="false" ht="20.25" hidden="false" customHeight="true" outlineLevel="0" collapsed="false">
      <c r="A76" s="1014"/>
      <c r="B76" s="838"/>
      <c r="C76" s="838"/>
      <c r="D76" s="838"/>
      <c r="E76" s="838"/>
      <c r="F76" s="838"/>
      <c r="G76" s="838"/>
      <c r="H76" s="838"/>
      <c r="I76" s="838"/>
      <c r="J76" s="838"/>
      <c r="K76" s="838"/>
      <c r="L76" s="838"/>
      <c r="M76" s="838"/>
      <c r="N76" s="838"/>
      <c r="O76" s="838"/>
      <c r="P76" s="838"/>
      <c r="Q76" s="838"/>
      <c r="R76" s="838"/>
      <c r="S76" s="838"/>
      <c r="T76" s="838"/>
      <c r="U76" s="838"/>
      <c r="V76" s="838"/>
      <c r="W76" s="838"/>
      <c r="X76" s="838"/>
      <c r="Y76" s="838"/>
      <c r="Z76" s="838"/>
      <c r="AA76" s="838"/>
      <c r="AB76" s="838"/>
      <c r="AC76" s="838"/>
      <c r="AD76" s="838"/>
      <c r="AE76" s="838"/>
      <c r="AF76" s="838"/>
    </row>
    <row r="77" customFormat="false" ht="20.25" hidden="false" customHeight="true" outlineLevel="0" collapsed="false">
      <c r="A77" s="1014"/>
      <c r="B77" s="838"/>
      <c r="C77" s="838"/>
      <c r="D77" s="838"/>
      <c r="E77" s="838"/>
      <c r="F77" s="838"/>
      <c r="G77" s="838"/>
      <c r="H77" s="838"/>
      <c r="I77" s="838"/>
      <c r="J77" s="838"/>
      <c r="K77" s="838"/>
      <c r="L77" s="838"/>
      <c r="M77" s="838"/>
      <c r="N77" s="838"/>
      <c r="O77" s="838"/>
      <c r="P77" s="838"/>
      <c r="Q77" s="838"/>
      <c r="R77" s="838"/>
      <c r="S77" s="838"/>
      <c r="T77" s="838"/>
      <c r="U77" s="838"/>
      <c r="V77" s="838"/>
      <c r="W77" s="838"/>
      <c r="X77" s="838"/>
      <c r="Y77" s="838"/>
      <c r="Z77" s="838"/>
      <c r="AA77" s="838"/>
      <c r="AB77" s="838"/>
      <c r="AC77" s="838"/>
      <c r="AD77" s="838"/>
      <c r="AE77" s="838"/>
      <c r="AF77" s="838"/>
    </row>
    <row r="78" customFormat="false" ht="20.25" hidden="false" customHeight="true" outlineLevel="0" collapsed="false">
      <c r="A78" s="1014"/>
      <c r="B78" s="838"/>
      <c r="C78" s="838"/>
      <c r="D78" s="838"/>
      <c r="E78" s="838"/>
      <c r="F78" s="838"/>
      <c r="G78" s="838"/>
      <c r="H78" s="838"/>
      <c r="I78" s="838"/>
      <c r="J78" s="838"/>
      <c r="K78" s="838"/>
      <c r="L78" s="838"/>
      <c r="M78" s="838"/>
      <c r="N78" s="838"/>
      <c r="O78" s="838"/>
      <c r="P78" s="838"/>
      <c r="Q78" s="838"/>
      <c r="R78" s="838"/>
      <c r="S78" s="838"/>
      <c r="T78" s="838"/>
      <c r="U78" s="838"/>
      <c r="V78" s="838"/>
      <c r="W78" s="838"/>
      <c r="X78" s="838"/>
      <c r="Y78" s="838"/>
      <c r="Z78" s="838"/>
      <c r="AA78" s="838"/>
      <c r="AB78" s="838"/>
      <c r="AC78" s="838"/>
      <c r="AD78" s="838"/>
      <c r="AE78" s="838"/>
      <c r="AF78" s="838"/>
    </row>
    <row r="79" customFormat="false" ht="20.25" hidden="false" customHeight="true" outlineLevel="0" collapsed="false">
      <c r="A79" s="1014"/>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row>
    <row r="80" customFormat="false" ht="20.25" hidden="false" customHeight="true" outlineLevel="0" collapsed="false">
      <c r="A80" s="1014"/>
      <c r="B80" s="838"/>
      <c r="C80" s="838"/>
      <c r="D80" s="838"/>
      <c r="E80" s="838"/>
      <c r="F80" s="838"/>
      <c r="G80" s="838"/>
      <c r="H80" s="838"/>
      <c r="I80" s="838"/>
      <c r="J80" s="838"/>
      <c r="K80" s="838"/>
      <c r="L80" s="838"/>
      <c r="M80" s="838"/>
      <c r="N80" s="838"/>
      <c r="O80" s="838"/>
      <c r="P80" s="838"/>
      <c r="Q80" s="838"/>
      <c r="R80" s="838"/>
      <c r="S80" s="838"/>
      <c r="T80" s="838"/>
      <c r="U80" s="838"/>
      <c r="V80" s="838"/>
      <c r="W80" s="838"/>
      <c r="X80" s="838"/>
      <c r="Y80" s="838"/>
      <c r="Z80" s="838"/>
      <c r="AA80" s="838"/>
      <c r="AB80" s="838"/>
      <c r="AC80" s="838"/>
      <c r="AD80" s="838"/>
      <c r="AE80" s="838"/>
      <c r="AF80" s="838"/>
    </row>
    <row r="81" customFormat="false" ht="20.25" hidden="false" customHeight="true" outlineLevel="0" collapsed="false">
      <c r="A81" s="1014"/>
      <c r="B81" s="838"/>
      <c r="C81" s="838"/>
      <c r="D81" s="838"/>
      <c r="E81" s="838"/>
      <c r="F81" s="838"/>
      <c r="G81" s="838"/>
      <c r="H81" s="838"/>
      <c r="I81" s="838"/>
      <c r="J81" s="838"/>
      <c r="K81" s="838"/>
      <c r="L81" s="838"/>
      <c r="M81" s="838"/>
      <c r="N81" s="838"/>
      <c r="O81" s="838"/>
      <c r="P81" s="838"/>
      <c r="Q81" s="838"/>
      <c r="R81" s="838"/>
      <c r="S81" s="838"/>
      <c r="T81" s="838"/>
      <c r="U81" s="838"/>
      <c r="V81" s="838"/>
      <c r="W81" s="838"/>
      <c r="X81" s="838"/>
      <c r="Y81" s="838"/>
      <c r="Z81" s="838"/>
      <c r="AA81" s="838"/>
      <c r="AB81" s="838"/>
      <c r="AC81" s="838"/>
      <c r="AD81" s="838"/>
      <c r="AE81" s="838"/>
      <c r="AF81" s="838"/>
    </row>
    <row r="82" customFormat="false" ht="20.25" hidden="false" customHeight="true" outlineLevel="0" collapsed="false">
      <c r="A82" s="1014"/>
      <c r="B82" s="838"/>
      <c r="C82" s="838"/>
      <c r="D82" s="838"/>
      <c r="E82" s="838"/>
      <c r="F82" s="838"/>
      <c r="G82" s="838"/>
      <c r="H82" s="838"/>
      <c r="I82" s="838"/>
      <c r="J82" s="838"/>
      <c r="K82" s="838"/>
      <c r="L82" s="838"/>
      <c r="M82" s="838"/>
      <c r="N82" s="838"/>
      <c r="O82" s="838"/>
      <c r="P82" s="838"/>
      <c r="Q82" s="838"/>
      <c r="R82" s="838"/>
      <c r="S82" s="838"/>
      <c r="T82" s="838"/>
      <c r="U82" s="838"/>
      <c r="V82" s="838"/>
      <c r="W82" s="838"/>
      <c r="X82" s="838"/>
      <c r="Y82" s="838"/>
      <c r="Z82" s="838"/>
      <c r="AA82" s="838"/>
      <c r="AB82" s="838"/>
      <c r="AC82" s="838"/>
      <c r="AD82" s="838"/>
      <c r="AE82" s="838"/>
      <c r="AF82" s="838"/>
    </row>
    <row r="83" customFormat="false" ht="20.25" hidden="false" customHeight="true" outlineLevel="0" collapsed="false">
      <c r="A83" s="1014"/>
      <c r="B83" s="838"/>
      <c r="C83" s="838"/>
      <c r="D83" s="838"/>
      <c r="E83" s="838"/>
      <c r="F83" s="838"/>
      <c r="G83" s="838"/>
      <c r="H83" s="838"/>
      <c r="I83" s="838"/>
      <c r="J83" s="838"/>
      <c r="K83" s="838"/>
      <c r="L83" s="838"/>
      <c r="M83" s="838"/>
      <c r="N83" s="838"/>
      <c r="O83" s="838"/>
      <c r="P83" s="838"/>
      <c r="Q83" s="838"/>
      <c r="R83" s="838"/>
      <c r="S83" s="838"/>
      <c r="T83" s="838"/>
      <c r="U83" s="838"/>
      <c r="V83" s="838"/>
      <c r="W83" s="838"/>
      <c r="X83" s="838"/>
      <c r="Y83" s="838"/>
      <c r="Z83" s="838"/>
      <c r="AA83" s="838"/>
      <c r="AB83" s="838"/>
      <c r="AC83" s="838"/>
      <c r="AD83" s="838"/>
      <c r="AE83" s="838"/>
      <c r="AF83" s="838"/>
    </row>
    <row r="84" customFormat="false" ht="20.25" hidden="false" customHeight="true" outlineLevel="0" collapsed="false">
      <c r="A84" s="1014"/>
      <c r="B84" s="838"/>
      <c r="C84" s="838"/>
      <c r="D84" s="838"/>
      <c r="E84" s="838"/>
      <c r="F84" s="838"/>
      <c r="G84" s="838"/>
      <c r="H84" s="838"/>
      <c r="I84" s="838"/>
      <c r="J84" s="838"/>
      <c r="K84" s="838"/>
      <c r="L84" s="838"/>
      <c r="M84" s="838"/>
      <c r="N84" s="838"/>
      <c r="O84" s="838"/>
      <c r="P84" s="838"/>
      <c r="Q84" s="838"/>
      <c r="R84" s="838"/>
      <c r="S84" s="838"/>
      <c r="T84" s="838"/>
      <c r="U84" s="838"/>
      <c r="V84" s="838"/>
      <c r="W84" s="838"/>
      <c r="X84" s="838"/>
      <c r="Y84" s="838"/>
      <c r="Z84" s="838"/>
      <c r="AA84" s="838"/>
      <c r="AB84" s="838"/>
      <c r="AC84" s="838"/>
      <c r="AD84" s="838"/>
      <c r="AE84" s="838"/>
      <c r="AF84" s="838"/>
    </row>
    <row r="85" customFormat="false" ht="20.25" hidden="false" customHeight="true" outlineLevel="0" collapsed="false">
      <c r="A85" s="1014"/>
      <c r="B85" s="838"/>
      <c r="C85" s="838"/>
      <c r="D85" s="838"/>
      <c r="E85" s="838"/>
      <c r="F85" s="838"/>
      <c r="G85" s="838"/>
      <c r="H85" s="838"/>
      <c r="I85" s="838"/>
      <c r="J85" s="838"/>
      <c r="K85" s="838"/>
      <c r="L85" s="838"/>
      <c r="M85" s="838"/>
      <c r="N85" s="838"/>
      <c r="O85" s="838"/>
      <c r="P85" s="838"/>
      <c r="Q85" s="838"/>
      <c r="R85" s="838"/>
      <c r="S85" s="838"/>
      <c r="T85" s="838"/>
      <c r="U85" s="838"/>
      <c r="V85" s="838"/>
      <c r="W85" s="838"/>
      <c r="X85" s="838"/>
      <c r="Y85" s="838"/>
      <c r="Z85" s="838"/>
      <c r="AA85" s="838"/>
      <c r="AB85" s="838"/>
      <c r="AC85" s="838"/>
      <c r="AD85" s="838"/>
      <c r="AE85" s="838"/>
      <c r="AF85" s="838"/>
    </row>
    <row r="86" customFormat="false" ht="20.25" hidden="false" customHeight="true" outlineLevel="0" collapsed="false">
      <c r="A86" s="1014"/>
      <c r="B86" s="838"/>
      <c r="C86" s="838"/>
      <c r="D86" s="838"/>
      <c r="E86" s="838"/>
      <c r="F86" s="838"/>
      <c r="G86" s="838"/>
      <c r="H86" s="838"/>
      <c r="I86" s="838"/>
      <c r="J86" s="838"/>
      <c r="K86" s="838"/>
      <c r="L86" s="838"/>
      <c r="M86" s="838"/>
      <c r="N86" s="838"/>
      <c r="O86" s="838"/>
      <c r="P86" s="838"/>
      <c r="Q86" s="838"/>
      <c r="R86" s="838"/>
      <c r="S86" s="838"/>
      <c r="T86" s="838"/>
      <c r="U86" s="838"/>
      <c r="V86" s="838"/>
      <c r="W86" s="838"/>
      <c r="X86" s="838"/>
      <c r="Y86" s="838"/>
      <c r="Z86" s="838"/>
      <c r="AA86" s="838"/>
      <c r="AB86" s="838"/>
      <c r="AC86" s="838"/>
      <c r="AD86" s="838"/>
      <c r="AE86" s="838"/>
      <c r="AF86" s="838"/>
    </row>
    <row r="87" customFormat="false" ht="20.25" hidden="false" customHeight="true" outlineLevel="0" collapsed="false">
      <c r="A87" s="1014"/>
      <c r="B87" s="838"/>
      <c r="C87" s="838"/>
      <c r="D87" s="838"/>
      <c r="E87" s="838"/>
      <c r="F87" s="838"/>
      <c r="G87" s="838"/>
      <c r="H87" s="838"/>
      <c r="I87" s="838"/>
      <c r="J87" s="838"/>
      <c r="K87" s="838"/>
      <c r="L87" s="838"/>
      <c r="M87" s="838"/>
      <c r="N87" s="838"/>
      <c r="O87" s="838"/>
      <c r="P87" s="838"/>
      <c r="Q87" s="838"/>
      <c r="R87" s="838"/>
      <c r="S87" s="838"/>
      <c r="T87" s="838"/>
      <c r="U87" s="838"/>
      <c r="V87" s="838"/>
      <c r="W87" s="838"/>
      <c r="X87" s="838"/>
      <c r="Y87" s="838"/>
      <c r="Z87" s="838"/>
      <c r="AA87" s="838"/>
      <c r="AB87" s="838"/>
      <c r="AC87" s="838"/>
      <c r="AD87" s="838"/>
      <c r="AE87" s="838"/>
      <c r="AF87" s="838"/>
    </row>
    <row r="88" customFormat="false" ht="20.25" hidden="false" customHeight="true" outlineLevel="0" collapsed="false">
      <c r="A88" s="1014"/>
      <c r="B88" s="838"/>
      <c r="C88" s="838"/>
      <c r="D88" s="838"/>
      <c r="E88" s="838"/>
      <c r="F88" s="838"/>
      <c r="G88" s="838"/>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row>
    <row r="89" customFormat="false" ht="20.25" hidden="false" customHeight="true" outlineLevel="0" collapsed="false">
      <c r="A89" s="1014"/>
      <c r="B89" s="838"/>
      <c r="C89" s="838"/>
      <c r="D89" s="838"/>
      <c r="E89" s="838"/>
      <c r="F89" s="838"/>
      <c r="G89" s="838"/>
      <c r="H89" s="838"/>
      <c r="I89" s="838"/>
      <c r="J89" s="838"/>
      <c r="K89" s="838"/>
      <c r="L89" s="838"/>
      <c r="M89" s="838"/>
      <c r="N89" s="838"/>
      <c r="O89" s="838"/>
      <c r="P89" s="838"/>
      <c r="Q89" s="838"/>
      <c r="R89" s="838"/>
      <c r="S89" s="838"/>
      <c r="T89" s="838"/>
      <c r="U89" s="838"/>
      <c r="V89" s="838"/>
      <c r="W89" s="838"/>
      <c r="X89" s="838"/>
      <c r="Y89" s="838"/>
      <c r="Z89" s="838"/>
      <c r="AA89" s="838"/>
      <c r="AB89" s="838"/>
      <c r="AC89" s="838"/>
      <c r="AD89" s="838"/>
      <c r="AE89" s="838"/>
      <c r="AF89" s="838"/>
    </row>
    <row r="90" customFormat="false" ht="20.25" hidden="false" customHeight="true" outlineLevel="0" collapsed="false">
      <c r="A90" s="1014"/>
      <c r="B90" s="838"/>
      <c r="C90" s="838"/>
      <c r="D90" s="838"/>
      <c r="E90" s="838"/>
      <c r="F90" s="838"/>
      <c r="G90" s="838"/>
      <c r="H90" s="838"/>
      <c r="I90" s="838"/>
      <c r="J90" s="838"/>
      <c r="K90" s="838"/>
      <c r="L90" s="838"/>
      <c r="M90" s="838"/>
      <c r="N90" s="838"/>
      <c r="O90" s="838"/>
      <c r="P90" s="838"/>
      <c r="Q90" s="838"/>
      <c r="R90" s="838"/>
      <c r="S90" s="838"/>
      <c r="T90" s="838"/>
      <c r="U90" s="838"/>
      <c r="V90" s="838"/>
      <c r="W90" s="838"/>
      <c r="X90" s="838"/>
      <c r="Y90" s="838"/>
      <c r="Z90" s="838"/>
      <c r="AA90" s="838"/>
      <c r="AB90" s="838"/>
      <c r="AC90" s="838"/>
      <c r="AD90" s="838"/>
      <c r="AE90" s="838"/>
      <c r="AF90" s="838"/>
    </row>
    <row r="91" customFormat="false" ht="20.25" hidden="false" customHeight="true" outlineLevel="0" collapsed="false">
      <c r="A91" s="1014"/>
      <c r="B91" s="838"/>
      <c r="C91" s="838"/>
      <c r="D91" s="838"/>
      <c r="E91" s="838"/>
      <c r="F91" s="838"/>
      <c r="G91" s="838"/>
      <c r="H91" s="838"/>
      <c r="I91" s="838"/>
      <c r="J91" s="838"/>
      <c r="K91" s="838"/>
      <c r="L91" s="838"/>
      <c r="M91" s="838"/>
      <c r="N91" s="838"/>
      <c r="O91" s="838"/>
      <c r="P91" s="838"/>
      <c r="Q91" s="838"/>
      <c r="R91" s="838"/>
      <c r="S91" s="838"/>
      <c r="T91" s="838"/>
      <c r="U91" s="838"/>
      <c r="V91" s="838"/>
      <c r="W91" s="838"/>
      <c r="X91" s="838"/>
      <c r="Y91" s="838"/>
      <c r="Z91" s="838"/>
      <c r="AA91" s="838"/>
      <c r="AB91" s="838"/>
      <c r="AC91" s="838"/>
      <c r="AD91" s="838"/>
      <c r="AE91" s="838"/>
      <c r="AF91" s="838"/>
    </row>
    <row r="92" customFormat="false" ht="20.25" hidden="false" customHeight="true" outlineLevel="0" collapsed="false">
      <c r="A92" s="1014"/>
      <c r="B92" s="838"/>
      <c r="C92" s="838"/>
      <c r="D92" s="838"/>
      <c r="E92" s="838"/>
      <c r="F92" s="838"/>
      <c r="G92" s="838"/>
      <c r="H92" s="838"/>
      <c r="I92" s="838"/>
      <c r="J92" s="838"/>
      <c r="K92" s="838"/>
      <c r="L92" s="838"/>
      <c r="M92" s="838"/>
      <c r="N92" s="838"/>
      <c r="O92" s="838"/>
      <c r="P92" s="838"/>
      <c r="Q92" s="838"/>
      <c r="R92" s="838"/>
      <c r="S92" s="838"/>
      <c r="T92" s="838"/>
      <c r="U92" s="838"/>
      <c r="V92" s="838"/>
      <c r="W92" s="838"/>
      <c r="X92" s="838"/>
      <c r="Y92" s="838"/>
      <c r="Z92" s="838"/>
      <c r="AA92" s="838"/>
      <c r="AB92" s="838"/>
      <c r="AC92" s="838"/>
      <c r="AD92" s="838"/>
      <c r="AE92" s="838"/>
      <c r="AF92" s="838"/>
    </row>
    <row r="93" customFormat="false" ht="20.25" hidden="false" customHeight="true" outlineLevel="0" collapsed="false">
      <c r="A93" s="1014"/>
      <c r="B93" s="838"/>
      <c r="C93" s="838"/>
      <c r="D93" s="838"/>
      <c r="E93" s="838"/>
      <c r="F93" s="838"/>
      <c r="G93" s="838"/>
      <c r="H93" s="838"/>
      <c r="I93" s="838"/>
      <c r="J93" s="838"/>
      <c r="K93" s="838"/>
      <c r="L93" s="838"/>
      <c r="M93" s="838"/>
      <c r="N93" s="838"/>
      <c r="O93" s="838"/>
      <c r="P93" s="838"/>
      <c r="Q93" s="838"/>
      <c r="R93" s="838"/>
      <c r="S93" s="838"/>
      <c r="T93" s="838"/>
      <c r="U93" s="838"/>
      <c r="V93" s="838"/>
      <c r="W93" s="838"/>
      <c r="X93" s="838"/>
      <c r="Y93" s="838"/>
      <c r="Z93" s="838"/>
      <c r="AA93" s="838"/>
      <c r="AB93" s="838"/>
      <c r="AC93" s="838"/>
      <c r="AD93" s="838"/>
      <c r="AE93" s="838"/>
      <c r="AF93" s="838"/>
    </row>
    <row r="94" customFormat="false" ht="20.25" hidden="false" customHeight="true" outlineLevel="0" collapsed="false">
      <c r="A94" s="1014"/>
      <c r="B94" s="838"/>
      <c r="C94" s="838"/>
      <c r="D94" s="838"/>
      <c r="E94" s="838"/>
      <c r="F94" s="838"/>
      <c r="G94" s="838"/>
      <c r="H94" s="838"/>
      <c r="I94" s="838"/>
      <c r="J94" s="838"/>
      <c r="K94" s="838"/>
      <c r="L94" s="838"/>
      <c r="M94" s="838"/>
      <c r="N94" s="838"/>
      <c r="O94" s="838"/>
      <c r="P94" s="838"/>
      <c r="Q94" s="838"/>
      <c r="R94" s="838"/>
      <c r="S94" s="838"/>
      <c r="T94" s="838"/>
      <c r="U94" s="838"/>
      <c r="V94" s="838"/>
      <c r="W94" s="838"/>
      <c r="X94" s="838"/>
      <c r="Y94" s="838"/>
      <c r="Z94" s="838"/>
      <c r="AA94" s="838"/>
      <c r="AB94" s="838"/>
      <c r="AC94" s="838"/>
      <c r="AD94" s="838"/>
      <c r="AE94" s="838"/>
      <c r="AF94" s="838"/>
    </row>
    <row r="95" customFormat="false" ht="20.25" hidden="false" customHeight="true" outlineLevel="0" collapsed="false">
      <c r="A95" s="1014"/>
      <c r="B95" s="838"/>
      <c r="C95" s="838"/>
      <c r="D95" s="838"/>
      <c r="E95" s="838"/>
      <c r="F95" s="838"/>
      <c r="G95" s="838"/>
      <c r="H95" s="838"/>
      <c r="I95" s="838"/>
      <c r="J95" s="838"/>
      <c r="K95" s="838"/>
      <c r="L95" s="838"/>
      <c r="M95" s="838"/>
      <c r="N95" s="838"/>
      <c r="O95" s="838"/>
      <c r="P95" s="838"/>
      <c r="Q95" s="838"/>
      <c r="R95" s="838"/>
      <c r="S95" s="838"/>
      <c r="T95" s="838"/>
      <c r="U95" s="838"/>
      <c r="V95" s="838"/>
      <c r="W95" s="838"/>
      <c r="X95" s="838"/>
      <c r="Y95" s="838"/>
      <c r="Z95" s="838"/>
      <c r="AA95" s="838"/>
      <c r="AB95" s="838"/>
      <c r="AC95" s="838"/>
      <c r="AD95" s="838"/>
      <c r="AE95" s="838"/>
      <c r="AF95" s="838"/>
    </row>
    <row r="96" customFormat="false" ht="20.25" hidden="false" customHeight="true" outlineLevel="0" collapsed="false">
      <c r="A96" s="1014"/>
      <c r="B96" s="838"/>
      <c r="C96" s="838"/>
      <c r="D96" s="838"/>
      <c r="E96" s="838"/>
      <c r="F96" s="838"/>
      <c r="G96" s="838"/>
      <c r="H96" s="838"/>
      <c r="I96" s="838"/>
      <c r="J96" s="838"/>
      <c r="K96" s="838"/>
      <c r="L96" s="838"/>
      <c r="M96" s="838"/>
      <c r="N96" s="838"/>
      <c r="O96" s="838"/>
      <c r="P96" s="838"/>
      <c r="Q96" s="838"/>
      <c r="R96" s="838"/>
      <c r="S96" s="838"/>
      <c r="T96" s="838"/>
      <c r="U96" s="838"/>
      <c r="V96" s="838"/>
      <c r="W96" s="838"/>
      <c r="X96" s="838"/>
      <c r="Y96" s="838"/>
      <c r="Z96" s="838"/>
      <c r="AA96" s="838"/>
      <c r="AB96" s="838"/>
      <c r="AC96" s="838"/>
      <c r="AD96" s="838"/>
      <c r="AE96" s="838"/>
      <c r="AF96" s="838"/>
    </row>
    <row r="97" customFormat="false" ht="20.25" hidden="false" customHeight="true" outlineLevel="0" collapsed="false">
      <c r="A97" s="1014"/>
      <c r="B97" s="838"/>
      <c r="C97" s="838"/>
      <c r="D97" s="838"/>
      <c r="E97" s="838"/>
      <c r="F97" s="838"/>
      <c r="G97" s="838"/>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row>
    <row r="98" customFormat="false" ht="20.25" hidden="false" customHeight="true" outlineLevel="0" collapsed="false">
      <c r="A98" s="1014"/>
      <c r="B98" s="838"/>
      <c r="C98" s="838"/>
      <c r="D98" s="838"/>
      <c r="E98" s="838"/>
      <c r="F98" s="838"/>
      <c r="G98" s="838"/>
      <c r="H98" s="838"/>
      <c r="I98" s="838"/>
      <c r="J98" s="838"/>
      <c r="K98" s="838"/>
      <c r="L98" s="838"/>
      <c r="M98" s="838"/>
      <c r="N98" s="838"/>
      <c r="O98" s="838"/>
      <c r="P98" s="838"/>
      <c r="Q98" s="838"/>
      <c r="R98" s="838"/>
      <c r="S98" s="838"/>
      <c r="T98" s="838"/>
      <c r="U98" s="838"/>
      <c r="V98" s="838"/>
      <c r="W98" s="838"/>
      <c r="X98" s="838"/>
      <c r="Y98" s="838"/>
      <c r="Z98" s="838"/>
      <c r="AA98" s="838"/>
      <c r="AB98" s="838"/>
      <c r="AC98" s="838"/>
      <c r="AD98" s="838"/>
      <c r="AE98" s="838"/>
      <c r="AF98" s="838"/>
    </row>
    <row r="99" customFormat="false" ht="20.25" hidden="false" customHeight="true" outlineLevel="0" collapsed="false">
      <c r="A99" s="1014"/>
      <c r="B99" s="838"/>
      <c r="C99" s="838"/>
      <c r="D99" s="838"/>
      <c r="E99" s="838"/>
      <c r="F99" s="838"/>
      <c r="G99" s="838"/>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row>
    <row r="100" customFormat="false" ht="20.25" hidden="false" customHeight="true" outlineLevel="0" collapsed="false">
      <c r="A100" s="1014"/>
      <c r="B100" s="838"/>
      <c r="C100" s="838"/>
      <c r="D100" s="838"/>
      <c r="E100" s="838"/>
      <c r="F100" s="838"/>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row>
    <row r="101" customFormat="false" ht="20.25" hidden="false" customHeight="true" outlineLevel="0" collapsed="false">
      <c r="A101" s="1014"/>
      <c r="B101" s="838"/>
      <c r="C101" s="838"/>
      <c r="D101" s="838"/>
      <c r="E101" s="838"/>
      <c r="F101" s="838"/>
      <c r="G101" s="838"/>
      <c r="H101" s="838"/>
      <c r="I101" s="838"/>
      <c r="J101" s="838"/>
      <c r="K101" s="838"/>
      <c r="L101" s="838"/>
      <c r="M101" s="838"/>
      <c r="N101" s="838"/>
      <c r="O101" s="838"/>
      <c r="P101" s="838"/>
      <c r="Q101" s="838"/>
      <c r="R101" s="838"/>
      <c r="S101" s="838"/>
      <c r="T101" s="838"/>
      <c r="U101" s="838"/>
      <c r="V101" s="838"/>
      <c r="W101" s="838"/>
      <c r="X101" s="838"/>
      <c r="Y101" s="838"/>
      <c r="Z101" s="838"/>
      <c r="AA101" s="838"/>
      <c r="AB101" s="838"/>
      <c r="AC101" s="838"/>
      <c r="AD101" s="838"/>
      <c r="AE101" s="838"/>
      <c r="AF101" s="838"/>
    </row>
    <row r="102" customFormat="false" ht="20.25" hidden="false" customHeight="true" outlineLevel="0" collapsed="false">
      <c r="A102" s="1014"/>
      <c r="B102" s="838"/>
      <c r="C102" s="838"/>
      <c r="D102" s="838"/>
      <c r="E102" s="838"/>
      <c r="F102" s="838"/>
      <c r="G102" s="838"/>
      <c r="H102" s="838"/>
      <c r="I102" s="838"/>
      <c r="J102" s="838"/>
      <c r="K102" s="838"/>
      <c r="L102" s="838"/>
      <c r="M102" s="838"/>
      <c r="N102" s="838"/>
      <c r="O102" s="838"/>
      <c r="P102" s="838"/>
      <c r="Q102" s="838"/>
      <c r="R102" s="838"/>
      <c r="S102" s="838"/>
      <c r="T102" s="838"/>
      <c r="U102" s="838"/>
      <c r="V102" s="838"/>
      <c r="W102" s="838"/>
      <c r="X102" s="838"/>
      <c r="Y102" s="838"/>
      <c r="Z102" s="838"/>
      <c r="AA102" s="838"/>
      <c r="AB102" s="838"/>
      <c r="AC102" s="838"/>
      <c r="AD102" s="838"/>
      <c r="AE102" s="838"/>
      <c r="AF102" s="838"/>
    </row>
    <row r="103" customFormat="false" ht="20.25" hidden="false" customHeight="true" outlineLevel="0" collapsed="false">
      <c r="A103" s="1014"/>
      <c r="B103" s="838"/>
      <c r="C103" s="838"/>
      <c r="D103" s="838"/>
      <c r="E103" s="838"/>
      <c r="F103" s="838"/>
      <c r="G103" s="838"/>
      <c r="H103" s="838"/>
      <c r="I103" s="838"/>
      <c r="J103" s="838"/>
      <c r="K103" s="838"/>
      <c r="L103" s="838"/>
      <c r="M103" s="838"/>
      <c r="N103" s="838"/>
      <c r="O103" s="838"/>
      <c r="P103" s="838"/>
      <c r="Q103" s="838"/>
      <c r="R103" s="838"/>
      <c r="S103" s="838"/>
      <c r="T103" s="838"/>
      <c r="U103" s="838"/>
      <c r="V103" s="838"/>
      <c r="W103" s="838"/>
      <c r="X103" s="838"/>
      <c r="Y103" s="838"/>
      <c r="Z103" s="838"/>
      <c r="AA103" s="838"/>
      <c r="AB103" s="838"/>
      <c r="AC103" s="838"/>
      <c r="AD103" s="838"/>
      <c r="AE103" s="838"/>
      <c r="AF103" s="838"/>
    </row>
    <row r="104" customFormat="false" ht="20.25" hidden="false" customHeight="true" outlineLevel="0" collapsed="false">
      <c r="A104" s="1014"/>
      <c r="B104" s="838"/>
      <c r="C104" s="838"/>
      <c r="D104" s="838"/>
      <c r="E104" s="838"/>
      <c r="F104" s="838"/>
      <c r="G104" s="838"/>
      <c r="H104" s="838"/>
      <c r="I104" s="838"/>
      <c r="J104" s="838"/>
      <c r="K104" s="838"/>
      <c r="L104" s="838"/>
      <c r="M104" s="838"/>
      <c r="N104" s="838"/>
      <c r="O104" s="838"/>
      <c r="P104" s="838"/>
      <c r="Q104" s="838"/>
      <c r="R104" s="838"/>
      <c r="S104" s="838"/>
      <c r="T104" s="838"/>
      <c r="U104" s="838"/>
      <c r="V104" s="838"/>
      <c r="W104" s="838"/>
      <c r="X104" s="838"/>
      <c r="Y104" s="838"/>
      <c r="Z104" s="838"/>
      <c r="AA104" s="838"/>
      <c r="AB104" s="838"/>
      <c r="AC104" s="838"/>
      <c r="AD104" s="838"/>
      <c r="AE104" s="838"/>
      <c r="AF104" s="838"/>
    </row>
    <row r="105" customFormat="false" ht="20.25" hidden="false" customHeight="true" outlineLevel="0" collapsed="false">
      <c r="A105" s="1014"/>
      <c r="B105" s="838"/>
      <c r="C105" s="838"/>
      <c r="D105" s="838"/>
      <c r="E105" s="838"/>
      <c r="F105" s="838"/>
      <c r="G105" s="838"/>
      <c r="H105" s="838"/>
      <c r="I105" s="838"/>
      <c r="J105" s="838"/>
      <c r="K105" s="838"/>
      <c r="L105" s="838"/>
      <c r="M105" s="838"/>
      <c r="N105" s="838"/>
      <c r="O105" s="838"/>
      <c r="P105" s="838"/>
      <c r="Q105" s="838"/>
      <c r="R105" s="838"/>
      <c r="S105" s="838"/>
      <c r="T105" s="838"/>
      <c r="U105" s="838"/>
      <c r="V105" s="838"/>
      <c r="W105" s="838"/>
      <c r="X105" s="838"/>
      <c r="Y105" s="838"/>
      <c r="Z105" s="838"/>
      <c r="AA105" s="838"/>
      <c r="AB105" s="838"/>
      <c r="AC105" s="838"/>
      <c r="AD105" s="838"/>
      <c r="AE105" s="838"/>
      <c r="AF105" s="838"/>
    </row>
    <row r="106" customFormat="false" ht="20.25" hidden="false" customHeight="true" outlineLevel="0" collapsed="false">
      <c r="A106" s="1014"/>
      <c r="B106" s="838"/>
      <c r="C106" s="838"/>
      <c r="D106" s="838"/>
      <c r="E106" s="838"/>
      <c r="F106" s="838"/>
      <c r="G106" s="838"/>
      <c r="H106" s="838"/>
      <c r="I106" s="838"/>
      <c r="J106" s="838"/>
      <c r="K106" s="838"/>
      <c r="L106" s="838"/>
      <c r="M106" s="838"/>
      <c r="N106" s="838"/>
      <c r="O106" s="838"/>
      <c r="P106" s="838"/>
      <c r="Q106" s="838"/>
      <c r="R106" s="838"/>
      <c r="S106" s="838"/>
      <c r="T106" s="838"/>
      <c r="U106" s="838"/>
      <c r="V106" s="838"/>
      <c r="W106" s="838"/>
      <c r="X106" s="838"/>
      <c r="Y106" s="838"/>
      <c r="Z106" s="838"/>
      <c r="AA106" s="838"/>
      <c r="AB106" s="838"/>
      <c r="AC106" s="838"/>
      <c r="AD106" s="838"/>
      <c r="AE106" s="838"/>
      <c r="AF106" s="838"/>
    </row>
    <row r="107" customFormat="false" ht="20.25" hidden="false" customHeight="true" outlineLevel="0" collapsed="false">
      <c r="A107" s="1014"/>
      <c r="B107" s="838"/>
      <c r="C107" s="838"/>
      <c r="D107" s="838"/>
      <c r="E107" s="838"/>
      <c r="F107" s="838"/>
      <c r="G107" s="838"/>
      <c r="H107" s="838"/>
      <c r="I107" s="838"/>
      <c r="J107" s="838"/>
      <c r="K107" s="838"/>
      <c r="L107" s="838"/>
      <c r="M107" s="838"/>
      <c r="N107" s="838"/>
      <c r="O107" s="838"/>
      <c r="P107" s="838"/>
      <c r="Q107" s="838"/>
      <c r="R107" s="838"/>
      <c r="S107" s="838"/>
      <c r="T107" s="838"/>
      <c r="U107" s="838"/>
      <c r="V107" s="838"/>
      <c r="W107" s="838"/>
      <c r="X107" s="838"/>
      <c r="Y107" s="838"/>
      <c r="Z107" s="838"/>
      <c r="AA107" s="838"/>
      <c r="AB107" s="838"/>
      <c r="AC107" s="838"/>
      <c r="AD107" s="838"/>
      <c r="AE107" s="838"/>
      <c r="AF107" s="838"/>
    </row>
    <row r="108" customFormat="false" ht="20.25" hidden="false" customHeight="true" outlineLevel="0" collapsed="false">
      <c r="A108" s="1014"/>
      <c r="B108" s="838"/>
      <c r="C108" s="838"/>
      <c r="D108" s="838"/>
      <c r="E108" s="838"/>
      <c r="F108" s="838"/>
      <c r="G108" s="838"/>
      <c r="H108" s="838"/>
      <c r="I108" s="838"/>
      <c r="J108" s="838"/>
      <c r="K108" s="838"/>
      <c r="L108" s="838"/>
      <c r="M108" s="838"/>
      <c r="N108" s="838"/>
      <c r="O108" s="838"/>
      <c r="P108" s="838"/>
      <c r="Q108" s="838"/>
      <c r="R108" s="838"/>
      <c r="S108" s="838"/>
      <c r="T108" s="838"/>
      <c r="U108" s="838"/>
      <c r="V108" s="838"/>
      <c r="W108" s="838"/>
      <c r="X108" s="838"/>
      <c r="Y108" s="838"/>
      <c r="Z108" s="838"/>
      <c r="AA108" s="838"/>
      <c r="AB108" s="838"/>
      <c r="AC108" s="838"/>
      <c r="AD108" s="838"/>
      <c r="AE108" s="838"/>
      <c r="AF108" s="838"/>
    </row>
    <row r="109" customFormat="false" ht="20.25" hidden="false" customHeight="true" outlineLevel="0" collapsed="false">
      <c r="A109" s="1014"/>
      <c r="B109" s="838"/>
      <c r="C109" s="838"/>
      <c r="D109" s="838"/>
      <c r="E109" s="838"/>
      <c r="F109" s="838"/>
      <c r="G109" s="838"/>
      <c r="H109" s="838"/>
      <c r="I109" s="838"/>
      <c r="J109" s="838"/>
      <c r="K109" s="838"/>
      <c r="L109" s="838"/>
      <c r="M109" s="838"/>
      <c r="N109" s="838"/>
      <c r="O109" s="838"/>
      <c r="P109" s="838"/>
      <c r="Q109" s="838"/>
      <c r="R109" s="838"/>
      <c r="S109" s="838"/>
      <c r="T109" s="838"/>
      <c r="U109" s="838"/>
      <c r="V109" s="838"/>
      <c r="W109" s="838"/>
      <c r="X109" s="838"/>
      <c r="Y109" s="838"/>
      <c r="Z109" s="838"/>
      <c r="AA109" s="838"/>
      <c r="AB109" s="838"/>
      <c r="AC109" s="838"/>
      <c r="AD109" s="838"/>
      <c r="AE109" s="838"/>
      <c r="AF109" s="838"/>
    </row>
    <row r="110" customFormat="false" ht="20.25" hidden="false" customHeight="true" outlineLevel="0" collapsed="false">
      <c r="A110" s="1014"/>
      <c r="B110" s="838"/>
      <c r="C110" s="838"/>
      <c r="D110" s="838"/>
      <c r="E110" s="838"/>
      <c r="F110" s="838"/>
      <c r="G110" s="838"/>
      <c r="H110" s="838"/>
      <c r="I110" s="838"/>
      <c r="J110" s="838"/>
      <c r="K110" s="838"/>
      <c r="L110" s="838"/>
      <c r="M110" s="838"/>
      <c r="N110" s="838"/>
      <c r="O110" s="838"/>
      <c r="P110" s="838"/>
      <c r="Q110" s="838"/>
      <c r="R110" s="838"/>
      <c r="S110" s="838"/>
      <c r="T110" s="838"/>
      <c r="U110" s="838"/>
      <c r="V110" s="838"/>
      <c r="W110" s="838"/>
      <c r="X110" s="838"/>
      <c r="Y110" s="838"/>
      <c r="Z110" s="838"/>
      <c r="AA110" s="838"/>
      <c r="AB110" s="838"/>
      <c r="AC110" s="838"/>
      <c r="AD110" s="838"/>
      <c r="AE110" s="838"/>
      <c r="AF110" s="838"/>
    </row>
    <row r="111" customFormat="false" ht="20.25" hidden="false" customHeight="true" outlineLevel="0" collapsed="false">
      <c r="A111" s="1014"/>
      <c r="B111" s="838"/>
      <c r="C111" s="838"/>
      <c r="D111" s="838"/>
      <c r="E111" s="838"/>
      <c r="F111" s="838"/>
      <c r="G111" s="838"/>
      <c r="H111" s="838"/>
      <c r="I111" s="838"/>
      <c r="J111" s="838"/>
      <c r="K111" s="838"/>
      <c r="L111" s="838"/>
      <c r="M111" s="838"/>
      <c r="N111" s="838"/>
      <c r="O111" s="838"/>
      <c r="P111" s="838"/>
      <c r="Q111" s="838"/>
      <c r="R111" s="838"/>
      <c r="S111" s="838"/>
      <c r="T111" s="838"/>
      <c r="U111" s="838"/>
      <c r="V111" s="838"/>
      <c r="W111" s="838"/>
      <c r="X111" s="838"/>
      <c r="Y111" s="838"/>
      <c r="Z111" s="838"/>
      <c r="AA111" s="838"/>
      <c r="AB111" s="838"/>
      <c r="AC111" s="838"/>
      <c r="AD111" s="838"/>
      <c r="AE111" s="838"/>
      <c r="AF111" s="838"/>
    </row>
    <row r="112" customFormat="false" ht="20.25" hidden="false" customHeight="true" outlineLevel="0" collapsed="false">
      <c r="A112" s="1014"/>
      <c r="B112" s="838"/>
      <c r="C112" s="838"/>
      <c r="D112" s="838"/>
      <c r="E112" s="838"/>
      <c r="F112" s="838"/>
      <c r="G112" s="838"/>
      <c r="H112" s="838"/>
      <c r="I112" s="838"/>
      <c r="J112" s="838"/>
      <c r="K112" s="838"/>
      <c r="L112" s="838"/>
      <c r="M112" s="838"/>
      <c r="N112" s="838"/>
      <c r="O112" s="838"/>
      <c r="P112" s="838"/>
      <c r="Q112" s="838"/>
      <c r="R112" s="838"/>
      <c r="S112" s="838"/>
      <c r="T112" s="838"/>
      <c r="U112" s="838"/>
      <c r="V112" s="838"/>
      <c r="W112" s="838"/>
      <c r="X112" s="838"/>
      <c r="Y112" s="838"/>
      <c r="Z112" s="838"/>
      <c r="AA112" s="838"/>
      <c r="AB112" s="838"/>
      <c r="AC112" s="838"/>
      <c r="AD112" s="838"/>
      <c r="AE112" s="838"/>
      <c r="AF112" s="838"/>
    </row>
    <row r="113" customFormat="false" ht="20.25" hidden="false" customHeight="true" outlineLevel="0" collapsed="false">
      <c r="A113" s="1014"/>
      <c r="B113" s="838"/>
      <c r="C113" s="838"/>
      <c r="D113" s="838"/>
      <c r="E113" s="838"/>
      <c r="F113" s="838"/>
      <c r="G113" s="838"/>
      <c r="H113" s="838"/>
      <c r="I113" s="838"/>
      <c r="J113" s="838"/>
      <c r="K113" s="838"/>
      <c r="L113" s="838"/>
      <c r="M113" s="838"/>
      <c r="N113" s="838"/>
      <c r="O113" s="838"/>
      <c r="P113" s="838"/>
      <c r="Q113" s="838"/>
      <c r="R113" s="838"/>
      <c r="S113" s="838"/>
      <c r="T113" s="838"/>
      <c r="U113" s="838"/>
      <c r="V113" s="838"/>
      <c r="W113" s="838"/>
      <c r="X113" s="838"/>
      <c r="Y113" s="838"/>
      <c r="Z113" s="838"/>
      <c r="AA113" s="838"/>
      <c r="AB113" s="838"/>
      <c r="AC113" s="838"/>
      <c r="AD113" s="838"/>
      <c r="AE113" s="838"/>
      <c r="AF113" s="838"/>
    </row>
    <row r="114" customFormat="false" ht="20.25" hidden="false" customHeight="true" outlineLevel="0" collapsed="false">
      <c r="A114" s="1014"/>
      <c r="B114" s="838"/>
      <c r="C114" s="838"/>
      <c r="D114" s="838"/>
      <c r="E114" s="838"/>
      <c r="F114" s="838"/>
      <c r="G114" s="838"/>
      <c r="H114" s="838"/>
      <c r="I114" s="838"/>
      <c r="J114" s="838"/>
      <c r="K114" s="838"/>
      <c r="L114" s="838"/>
      <c r="M114" s="838"/>
      <c r="N114" s="838"/>
      <c r="O114" s="838"/>
      <c r="P114" s="838"/>
      <c r="Q114" s="838"/>
      <c r="R114" s="838"/>
      <c r="S114" s="838"/>
      <c r="T114" s="838"/>
      <c r="U114" s="838"/>
      <c r="V114" s="838"/>
      <c r="W114" s="838"/>
      <c r="X114" s="838"/>
      <c r="Y114" s="838"/>
      <c r="Z114" s="838"/>
      <c r="AA114" s="838"/>
      <c r="AB114" s="838"/>
      <c r="AC114" s="838"/>
      <c r="AD114" s="838"/>
      <c r="AE114" s="838"/>
      <c r="AF114" s="838"/>
    </row>
    <row r="115" customFormat="false" ht="20.25" hidden="false" customHeight="true" outlineLevel="0" collapsed="false">
      <c r="A115" s="1014"/>
      <c r="B115" s="838"/>
      <c r="C115" s="838"/>
      <c r="D115" s="838"/>
      <c r="E115" s="838"/>
      <c r="F115" s="838"/>
      <c r="G115" s="838"/>
      <c r="H115" s="838"/>
      <c r="I115" s="838"/>
      <c r="J115" s="838"/>
      <c r="K115" s="838"/>
      <c r="L115" s="838"/>
      <c r="M115" s="838"/>
      <c r="N115" s="838"/>
      <c r="O115" s="838"/>
      <c r="P115" s="838"/>
      <c r="Q115" s="838"/>
      <c r="R115" s="838"/>
      <c r="S115" s="838"/>
      <c r="T115" s="838"/>
      <c r="U115" s="838"/>
      <c r="V115" s="838"/>
      <c r="W115" s="838"/>
      <c r="X115" s="838"/>
      <c r="Y115" s="838"/>
      <c r="Z115" s="838"/>
      <c r="AA115" s="838"/>
      <c r="AB115" s="838"/>
      <c r="AC115" s="838"/>
      <c r="AD115" s="838"/>
      <c r="AE115" s="838"/>
      <c r="AF115" s="838"/>
    </row>
    <row r="116" customFormat="false" ht="20.25" hidden="false" customHeight="true" outlineLevel="0" collapsed="false">
      <c r="A116" s="1014"/>
      <c r="B116" s="838"/>
      <c r="C116" s="838"/>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row>
    <row r="117" customFormat="false" ht="20.25" hidden="false" customHeight="true" outlineLevel="0" collapsed="false">
      <c r="A117" s="1014"/>
      <c r="B117" s="838"/>
      <c r="C117" s="838"/>
      <c r="D117" s="838"/>
      <c r="E117" s="838"/>
      <c r="F117" s="838"/>
      <c r="G117" s="838"/>
      <c r="H117" s="838"/>
      <c r="I117" s="838"/>
      <c r="J117" s="838"/>
      <c r="K117" s="838"/>
      <c r="L117" s="838"/>
      <c r="M117" s="838"/>
      <c r="N117" s="838"/>
      <c r="O117" s="838"/>
      <c r="P117" s="838"/>
      <c r="Q117" s="838"/>
      <c r="R117" s="838"/>
      <c r="S117" s="838"/>
      <c r="T117" s="838"/>
      <c r="U117" s="838"/>
      <c r="V117" s="838"/>
      <c r="W117" s="838"/>
      <c r="X117" s="838"/>
      <c r="Y117" s="838"/>
      <c r="Z117" s="838"/>
      <c r="AA117" s="838"/>
      <c r="AB117" s="838"/>
      <c r="AC117" s="838"/>
      <c r="AD117" s="838"/>
      <c r="AE117" s="838"/>
      <c r="AF117" s="838"/>
    </row>
    <row r="118" customFormat="false" ht="20.25" hidden="false" customHeight="true" outlineLevel="0" collapsed="false">
      <c r="A118" s="1014"/>
      <c r="B118" s="838"/>
      <c r="C118" s="838"/>
      <c r="D118" s="838"/>
      <c r="E118" s="838"/>
      <c r="F118" s="838"/>
      <c r="G118" s="838"/>
      <c r="H118" s="838"/>
      <c r="I118" s="838"/>
      <c r="J118" s="838"/>
      <c r="K118" s="838"/>
      <c r="L118" s="838"/>
      <c r="M118" s="838"/>
      <c r="N118" s="838"/>
      <c r="O118" s="838"/>
      <c r="P118" s="838"/>
      <c r="Q118" s="838"/>
      <c r="R118" s="838"/>
      <c r="S118" s="838"/>
      <c r="T118" s="838"/>
      <c r="U118" s="838"/>
      <c r="V118" s="838"/>
      <c r="W118" s="838"/>
      <c r="X118" s="838"/>
      <c r="Y118" s="838"/>
      <c r="Z118" s="838"/>
      <c r="AA118" s="838"/>
      <c r="AB118" s="838"/>
      <c r="AC118" s="838"/>
      <c r="AD118" s="838"/>
      <c r="AE118" s="838"/>
      <c r="AF118" s="838"/>
    </row>
    <row r="119" customFormat="false" ht="20.25" hidden="false" customHeight="true" outlineLevel="0" collapsed="false">
      <c r="A119" s="1014"/>
      <c r="B119" s="838"/>
      <c r="C119" s="838"/>
      <c r="D119" s="838"/>
      <c r="E119" s="838"/>
      <c r="F119" s="838"/>
      <c r="G119" s="838"/>
      <c r="H119" s="838"/>
      <c r="I119" s="838"/>
      <c r="J119" s="838"/>
      <c r="K119" s="838"/>
      <c r="L119" s="838"/>
      <c r="M119" s="838"/>
      <c r="N119" s="838"/>
      <c r="O119" s="838"/>
      <c r="P119" s="838"/>
      <c r="Q119" s="838"/>
      <c r="R119" s="838"/>
      <c r="S119" s="838"/>
      <c r="T119" s="838"/>
      <c r="U119" s="838"/>
      <c r="V119" s="838"/>
      <c r="W119" s="838"/>
      <c r="X119" s="838"/>
      <c r="Y119" s="838"/>
      <c r="Z119" s="838"/>
      <c r="AA119" s="838"/>
      <c r="AB119" s="838"/>
      <c r="AC119" s="838"/>
      <c r="AD119" s="838"/>
      <c r="AE119" s="838"/>
      <c r="AF119" s="838"/>
    </row>
    <row r="120" customFormat="false" ht="20.25" hidden="false" customHeight="true" outlineLevel="0" collapsed="false">
      <c r="A120" s="1014"/>
      <c r="B120" s="838"/>
      <c r="C120" s="838"/>
      <c r="D120" s="838"/>
      <c r="E120" s="838"/>
      <c r="F120" s="838"/>
      <c r="G120" s="838"/>
      <c r="H120" s="838"/>
      <c r="I120" s="838"/>
      <c r="J120" s="838"/>
      <c r="K120" s="838"/>
      <c r="L120" s="838"/>
      <c r="M120" s="838"/>
      <c r="N120" s="838"/>
      <c r="O120" s="838"/>
      <c r="P120" s="838"/>
      <c r="Q120" s="838"/>
      <c r="R120" s="838"/>
      <c r="S120" s="838"/>
      <c r="T120" s="838"/>
      <c r="U120" s="838"/>
      <c r="V120" s="838"/>
      <c r="W120" s="838"/>
      <c r="X120" s="838"/>
      <c r="Y120" s="838"/>
      <c r="Z120" s="838"/>
      <c r="AA120" s="838"/>
      <c r="AB120" s="838"/>
      <c r="AC120" s="838"/>
      <c r="AD120" s="838"/>
      <c r="AE120" s="838"/>
      <c r="AF120" s="838"/>
    </row>
    <row r="121" customFormat="false" ht="20.25" hidden="false" customHeight="true" outlineLevel="0" collapsed="false">
      <c r="A121" s="1014"/>
      <c r="B121" s="838"/>
      <c r="C121" s="838"/>
      <c r="D121" s="838"/>
      <c r="E121" s="838"/>
      <c r="F121" s="838"/>
      <c r="G121" s="838"/>
      <c r="H121" s="838"/>
      <c r="I121" s="838"/>
      <c r="J121" s="838"/>
      <c r="K121" s="838"/>
      <c r="L121" s="838"/>
      <c r="M121" s="838"/>
      <c r="N121" s="838"/>
      <c r="O121" s="838"/>
      <c r="P121" s="838"/>
      <c r="Q121" s="838"/>
      <c r="R121" s="838"/>
      <c r="S121" s="838"/>
      <c r="T121" s="838"/>
      <c r="U121" s="838"/>
      <c r="V121" s="838"/>
      <c r="W121" s="838"/>
      <c r="X121" s="838"/>
      <c r="Y121" s="838"/>
      <c r="Z121" s="838"/>
      <c r="AA121" s="838"/>
      <c r="AB121" s="838"/>
      <c r="AC121" s="838"/>
      <c r="AD121" s="838"/>
      <c r="AE121" s="838"/>
      <c r="AF121" s="838"/>
    </row>
    <row r="122" customFormat="false" ht="20.25" hidden="false" customHeight="true" outlineLevel="0" collapsed="false">
      <c r="A122" s="1014"/>
      <c r="B122" s="838"/>
      <c r="C122" s="838"/>
      <c r="D122" s="838"/>
      <c r="E122" s="838"/>
      <c r="F122" s="838"/>
      <c r="G122" s="838"/>
      <c r="H122" s="838"/>
      <c r="I122" s="838"/>
      <c r="J122" s="838"/>
      <c r="K122" s="838"/>
      <c r="L122" s="838"/>
      <c r="M122" s="838"/>
      <c r="N122" s="838"/>
      <c r="O122" s="838"/>
      <c r="P122" s="838"/>
      <c r="Q122" s="838"/>
      <c r="R122" s="838"/>
      <c r="S122" s="838"/>
      <c r="T122" s="838"/>
      <c r="U122" s="838"/>
      <c r="V122" s="838"/>
      <c r="W122" s="838"/>
      <c r="X122" s="838"/>
      <c r="Y122" s="838"/>
      <c r="Z122" s="838"/>
      <c r="AA122" s="838"/>
      <c r="AB122" s="838"/>
      <c r="AC122" s="838"/>
      <c r="AD122" s="838"/>
      <c r="AE122" s="838"/>
      <c r="AF122" s="838"/>
    </row>
    <row r="123" customFormat="false" ht="20.25" hidden="false" customHeight="true" outlineLevel="0" collapsed="false">
      <c r="A123" s="1014"/>
      <c r="B123" s="838"/>
      <c r="C123" s="838"/>
      <c r="D123" s="838"/>
      <c r="E123" s="838"/>
      <c r="F123" s="838"/>
      <c r="G123" s="838"/>
      <c r="H123" s="838"/>
      <c r="I123" s="838"/>
      <c r="J123" s="838"/>
      <c r="K123" s="838"/>
      <c r="L123" s="838"/>
      <c r="M123" s="838"/>
      <c r="N123" s="838"/>
      <c r="O123" s="838"/>
      <c r="P123" s="838"/>
      <c r="Q123" s="838"/>
      <c r="R123" s="838"/>
      <c r="S123" s="838"/>
      <c r="T123" s="838"/>
      <c r="U123" s="838"/>
      <c r="V123" s="838"/>
      <c r="W123" s="838"/>
      <c r="X123" s="838"/>
      <c r="Y123" s="838"/>
      <c r="Z123" s="838"/>
      <c r="AA123" s="838"/>
      <c r="AB123" s="838"/>
      <c r="AC123" s="838"/>
      <c r="AD123" s="838"/>
      <c r="AE123" s="838"/>
      <c r="AF123" s="838"/>
    </row>
    <row r="124" customFormat="false" ht="20.25" hidden="false" customHeight="true" outlineLevel="0" collapsed="false">
      <c r="A124" s="1014"/>
      <c r="B124" s="838"/>
      <c r="C124" s="838"/>
      <c r="D124" s="838"/>
      <c r="E124" s="838"/>
      <c r="F124" s="838"/>
      <c r="G124" s="838"/>
      <c r="H124" s="838"/>
      <c r="I124" s="838"/>
      <c r="J124" s="838"/>
      <c r="K124" s="838"/>
      <c r="L124" s="838"/>
      <c r="M124" s="838"/>
      <c r="N124" s="838"/>
      <c r="O124" s="838"/>
      <c r="P124" s="838"/>
      <c r="Q124" s="838"/>
      <c r="R124" s="838"/>
      <c r="S124" s="838"/>
      <c r="T124" s="838"/>
      <c r="U124" s="838"/>
      <c r="V124" s="838"/>
      <c r="W124" s="838"/>
      <c r="X124" s="838"/>
      <c r="Y124" s="838"/>
      <c r="Z124" s="838"/>
      <c r="AA124" s="838"/>
      <c r="AB124" s="838"/>
      <c r="AC124" s="838"/>
      <c r="AD124" s="838"/>
      <c r="AE124" s="838"/>
      <c r="AF124" s="838"/>
    </row>
    <row r="125" customFormat="false" ht="20.25" hidden="false" customHeight="true" outlineLevel="0" collapsed="false">
      <c r="A125" s="1014"/>
      <c r="B125" s="838"/>
      <c r="C125" s="838"/>
      <c r="D125" s="838"/>
      <c r="E125" s="838"/>
      <c r="F125" s="838"/>
      <c r="G125" s="838"/>
      <c r="H125" s="838"/>
      <c r="I125" s="838"/>
      <c r="J125" s="838"/>
      <c r="K125" s="838"/>
      <c r="L125" s="838"/>
      <c r="M125" s="838"/>
      <c r="N125" s="838"/>
      <c r="O125" s="838"/>
      <c r="P125" s="838"/>
      <c r="Q125" s="838"/>
      <c r="R125" s="838"/>
      <c r="S125" s="838"/>
      <c r="T125" s="838"/>
      <c r="U125" s="838"/>
      <c r="V125" s="838"/>
      <c r="W125" s="838"/>
      <c r="X125" s="838"/>
      <c r="Y125" s="838"/>
      <c r="Z125" s="838"/>
      <c r="AA125" s="838"/>
      <c r="AB125" s="838"/>
      <c r="AC125" s="838"/>
      <c r="AD125" s="838"/>
      <c r="AE125" s="838"/>
      <c r="AF125" s="838"/>
    </row>
    <row r="126" customFormat="false" ht="20.25" hidden="false" customHeight="true" outlineLevel="0" collapsed="false">
      <c r="A126" s="1014"/>
      <c r="B126" s="838"/>
      <c r="C126" s="838"/>
      <c r="D126" s="838"/>
      <c r="E126" s="838"/>
      <c r="F126" s="838"/>
      <c r="G126" s="838"/>
      <c r="H126" s="838"/>
      <c r="I126" s="838"/>
      <c r="J126" s="838"/>
      <c r="K126" s="838"/>
      <c r="L126" s="838"/>
      <c r="M126" s="838"/>
      <c r="N126" s="838"/>
      <c r="O126" s="838"/>
      <c r="P126" s="838"/>
      <c r="Q126" s="838"/>
      <c r="R126" s="838"/>
      <c r="S126" s="838"/>
      <c r="T126" s="838"/>
      <c r="U126" s="838"/>
      <c r="V126" s="838"/>
      <c r="W126" s="838"/>
      <c r="X126" s="838"/>
      <c r="Y126" s="838"/>
      <c r="Z126" s="838"/>
      <c r="AA126" s="838"/>
      <c r="AB126" s="838"/>
      <c r="AC126" s="838"/>
      <c r="AD126" s="838"/>
      <c r="AE126" s="838"/>
      <c r="AF126" s="838"/>
    </row>
    <row r="127" customFormat="false" ht="20.25" hidden="false" customHeight="true" outlineLevel="0" collapsed="false">
      <c r="A127" s="1014"/>
      <c r="B127" s="838"/>
      <c r="C127" s="838"/>
      <c r="D127" s="838"/>
      <c r="E127" s="838"/>
      <c r="F127" s="838"/>
      <c r="G127" s="838"/>
      <c r="H127" s="838"/>
      <c r="I127" s="838"/>
      <c r="J127" s="838"/>
      <c r="K127" s="838"/>
      <c r="L127" s="838"/>
      <c r="M127" s="838"/>
      <c r="N127" s="838"/>
      <c r="O127" s="838"/>
      <c r="P127" s="838"/>
      <c r="Q127" s="838"/>
      <c r="R127" s="838"/>
      <c r="S127" s="838"/>
      <c r="T127" s="838"/>
      <c r="U127" s="838"/>
      <c r="V127" s="838"/>
      <c r="W127" s="838"/>
      <c r="X127" s="838"/>
      <c r="Y127" s="838"/>
      <c r="Z127" s="838"/>
      <c r="AA127" s="838"/>
      <c r="AB127" s="838"/>
      <c r="AC127" s="838"/>
      <c r="AD127" s="838"/>
      <c r="AE127" s="838"/>
      <c r="AF127" s="838"/>
    </row>
    <row r="128" customFormat="false" ht="20.25" hidden="false" customHeight="true" outlineLevel="0" collapsed="false">
      <c r="A128" s="1014"/>
      <c r="B128" s="838"/>
      <c r="C128" s="838"/>
      <c r="D128" s="838"/>
      <c r="E128" s="838"/>
      <c r="F128" s="838"/>
      <c r="G128" s="838"/>
      <c r="H128" s="838"/>
      <c r="I128" s="838"/>
      <c r="J128" s="838"/>
      <c r="K128" s="838"/>
      <c r="L128" s="838"/>
      <c r="M128" s="838"/>
      <c r="N128" s="838"/>
      <c r="O128" s="838"/>
      <c r="P128" s="838"/>
      <c r="Q128" s="838"/>
      <c r="R128" s="838"/>
      <c r="S128" s="838"/>
      <c r="T128" s="838"/>
      <c r="U128" s="838"/>
      <c r="V128" s="838"/>
      <c r="W128" s="838"/>
      <c r="X128" s="838"/>
      <c r="Y128" s="838"/>
      <c r="Z128" s="838"/>
      <c r="AA128" s="838"/>
      <c r="AB128" s="838"/>
      <c r="AC128" s="838"/>
      <c r="AD128" s="838"/>
      <c r="AE128" s="838"/>
      <c r="AF128" s="838"/>
    </row>
    <row r="129" customFormat="false" ht="20.25" hidden="false" customHeight="true" outlineLevel="0" collapsed="false">
      <c r="A129" s="1014"/>
      <c r="B129" s="838"/>
      <c r="C129" s="838"/>
      <c r="D129" s="838"/>
      <c r="E129" s="838"/>
      <c r="F129" s="838"/>
      <c r="G129" s="838"/>
      <c r="H129" s="838"/>
      <c r="I129" s="838"/>
      <c r="J129" s="838"/>
      <c r="K129" s="838"/>
      <c r="L129" s="838"/>
      <c r="M129" s="838"/>
      <c r="N129" s="838"/>
      <c r="O129" s="838"/>
      <c r="P129" s="838"/>
      <c r="Q129" s="838"/>
      <c r="R129" s="838"/>
      <c r="S129" s="838"/>
      <c r="T129" s="838"/>
      <c r="U129" s="838"/>
      <c r="V129" s="838"/>
      <c r="W129" s="838"/>
      <c r="X129" s="838"/>
      <c r="Y129" s="838"/>
      <c r="Z129" s="838"/>
      <c r="AA129" s="838"/>
      <c r="AB129" s="838"/>
      <c r="AC129" s="838"/>
      <c r="AD129" s="838"/>
      <c r="AE129" s="838"/>
      <c r="AF129" s="838"/>
    </row>
    <row r="130" customFormat="false" ht="20.25" hidden="false" customHeight="true" outlineLevel="0" collapsed="false">
      <c r="A130" s="1014"/>
      <c r="B130" s="838"/>
      <c r="C130" s="838"/>
      <c r="D130" s="838"/>
      <c r="E130" s="838"/>
      <c r="F130" s="838"/>
      <c r="G130" s="838"/>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row>
    <row r="131" customFormat="false" ht="20.25" hidden="false" customHeight="true" outlineLevel="0" collapsed="false">
      <c r="A131" s="1014"/>
      <c r="B131" s="838"/>
      <c r="C131" s="838"/>
      <c r="D131" s="838"/>
      <c r="E131" s="838"/>
      <c r="F131" s="838"/>
      <c r="G131" s="838"/>
      <c r="H131" s="838"/>
      <c r="I131" s="838"/>
      <c r="J131" s="838"/>
      <c r="K131" s="838"/>
      <c r="L131" s="838"/>
      <c r="M131" s="838"/>
      <c r="N131" s="838"/>
      <c r="O131" s="838"/>
      <c r="P131" s="838"/>
      <c r="Q131" s="838"/>
      <c r="R131" s="838"/>
      <c r="S131" s="838"/>
      <c r="T131" s="838"/>
      <c r="U131" s="838"/>
      <c r="V131" s="838"/>
      <c r="W131" s="838"/>
      <c r="X131" s="838"/>
      <c r="Y131" s="838"/>
      <c r="Z131" s="838"/>
      <c r="AA131" s="838"/>
      <c r="AB131" s="838"/>
      <c r="AC131" s="838"/>
      <c r="AD131" s="838"/>
      <c r="AE131" s="838"/>
      <c r="AF131" s="838"/>
    </row>
    <row r="132" customFormat="false" ht="20.25" hidden="false" customHeight="true" outlineLevel="0" collapsed="false">
      <c r="A132" s="1014"/>
      <c r="B132" s="838"/>
      <c r="C132" s="838"/>
      <c r="D132" s="838"/>
      <c r="E132" s="838"/>
      <c r="F132" s="838"/>
      <c r="G132" s="838"/>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row>
    <row r="133" customFormat="false" ht="20.25" hidden="false" customHeight="true" outlineLevel="0" collapsed="false">
      <c r="A133" s="1014"/>
      <c r="B133" s="838"/>
      <c r="C133" s="838"/>
      <c r="D133" s="838"/>
      <c r="E133" s="838"/>
      <c r="F133" s="838"/>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row>
    <row r="134" customFormat="false" ht="20.25" hidden="false" customHeight="true" outlineLevel="0" collapsed="false">
      <c r="A134" s="1014"/>
      <c r="B134" s="838"/>
      <c r="C134" s="838"/>
      <c r="D134" s="838"/>
      <c r="E134" s="838"/>
      <c r="F134" s="838"/>
      <c r="G134" s="838"/>
      <c r="H134" s="838"/>
      <c r="I134" s="838"/>
      <c r="J134" s="838"/>
      <c r="K134" s="838"/>
      <c r="L134" s="838"/>
      <c r="M134" s="838"/>
      <c r="N134" s="838"/>
      <c r="O134" s="838"/>
      <c r="P134" s="838"/>
      <c r="Q134" s="838"/>
      <c r="R134" s="838"/>
      <c r="S134" s="838"/>
      <c r="T134" s="838"/>
      <c r="U134" s="838"/>
      <c r="V134" s="838"/>
      <c r="W134" s="838"/>
      <c r="X134" s="838"/>
      <c r="Y134" s="838"/>
      <c r="Z134" s="838"/>
      <c r="AA134" s="838"/>
      <c r="AB134" s="838"/>
      <c r="AC134" s="838"/>
      <c r="AD134" s="838"/>
      <c r="AE134" s="838"/>
      <c r="AF134" s="838"/>
    </row>
    <row r="135" customFormat="false" ht="20.25" hidden="false" customHeight="true" outlineLevel="0" collapsed="false">
      <c r="A135" s="1014"/>
      <c r="B135" s="838"/>
      <c r="C135" s="838"/>
      <c r="D135" s="838"/>
      <c r="E135" s="838"/>
      <c r="F135" s="838"/>
      <c r="G135" s="838"/>
      <c r="H135" s="838"/>
      <c r="I135" s="838"/>
      <c r="J135" s="838"/>
      <c r="K135" s="838"/>
      <c r="L135" s="838"/>
      <c r="M135" s="838"/>
      <c r="N135" s="838"/>
      <c r="O135" s="838"/>
      <c r="P135" s="838"/>
      <c r="Q135" s="838"/>
      <c r="R135" s="838"/>
      <c r="S135" s="838"/>
      <c r="T135" s="838"/>
      <c r="U135" s="838"/>
      <c r="V135" s="838"/>
      <c r="W135" s="838"/>
      <c r="X135" s="838"/>
      <c r="Y135" s="838"/>
      <c r="Z135" s="838"/>
      <c r="AA135" s="838"/>
      <c r="AB135" s="838"/>
      <c r="AC135" s="838"/>
      <c r="AD135" s="838"/>
      <c r="AE135" s="838"/>
      <c r="AF135" s="838"/>
    </row>
    <row r="136" customFormat="false" ht="20.25" hidden="false" customHeight="true" outlineLevel="0" collapsed="false">
      <c r="A136" s="1014"/>
      <c r="B136" s="838"/>
      <c r="C136" s="838"/>
      <c r="D136" s="838"/>
      <c r="E136" s="838"/>
      <c r="F136" s="838"/>
      <c r="G136" s="838"/>
      <c r="H136" s="838"/>
      <c r="I136" s="838"/>
      <c r="J136" s="838"/>
      <c r="K136" s="838"/>
      <c r="L136" s="838"/>
      <c r="M136" s="838"/>
      <c r="N136" s="838"/>
      <c r="O136" s="838"/>
      <c r="P136" s="838"/>
      <c r="Q136" s="838"/>
      <c r="R136" s="838"/>
      <c r="S136" s="838"/>
      <c r="T136" s="838"/>
      <c r="U136" s="838"/>
      <c r="V136" s="838"/>
      <c r="W136" s="838"/>
      <c r="X136" s="838"/>
      <c r="Y136" s="838"/>
      <c r="Z136" s="838"/>
      <c r="AA136" s="838"/>
      <c r="AB136" s="838"/>
      <c r="AC136" s="838"/>
      <c r="AD136" s="838"/>
      <c r="AE136" s="838"/>
      <c r="AF136" s="838"/>
    </row>
    <row r="137" customFormat="false" ht="20.25" hidden="false" customHeight="true" outlineLevel="0" collapsed="false">
      <c r="A137" s="1014"/>
      <c r="B137" s="838"/>
      <c r="C137" s="838"/>
      <c r="D137" s="838"/>
      <c r="E137" s="838"/>
      <c r="F137" s="838"/>
      <c r="G137" s="838"/>
      <c r="H137" s="838"/>
      <c r="I137" s="838"/>
      <c r="J137" s="838"/>
      <c r="K137" s="838"/>
      <c r="L137" s="838"/>
      <c r="M137" s="838"/>
      <c r="N137" s="838"/>
      <c r="O137" s="838"/>
      <c r="P137" s="838"/>
      <c r="Q137" s="838"/>
      <c r="R137" s="838"/>
      <c r="S137" s="838"/>
      <c r="T137" s="838"/>
      <c r="U137" s="838"/>
      <c r="V137" s="838"/>
      <c r="W137" s="838"/>
      <c r="X137" s="838"/>
      <c r="Y137" s="838"/>
      <c r="Z137" s="838"/>
      <c r="AA137" s="838"/>
      <c r="AB137" s="838"/>
      <c r="AC137" s="838"/>
      <c r="AD137" s="838"/>
      <c r="AE137" s="838"/>
      <c r="AF137" s="838"/>
    </row>
    <row r="138" customFormat="false" ht="20.25" hidden="false" customHeight="true" outlineLevel="0" collapsed="false">
      <c r="A138" s="1014"/>
      <c r="B138" s="838"/>
      <c r="C138" s="838"/>
      <c r="D138" s="838"/>
      <c r="E138" s="838"/>
      <c r="F138" s="838"/>
      <c r="G138" s="838"/>
      <c r="H138" s="838"/>
      <c r="I138" s="838"/>
      <c r="J138" s="838"/>
      <c r="K138" s="838"/>
      <c r="L138" s="838"/>
      <c r="M138" s="838"/>
      <c r="N138" s="838"/>
      <c r="O138" s="838"/>
      <c r="P138" s="838"/>
      <c r="Q138" s="838"/>
      <c r="R138" s="838"/>
      <c r="S138" s="838"/>
      <c r="T138" s="838"/>
      <c r="U138" s="838"/>
      <c r="V138" s="838"/>
      <c r="W138" s="838"/>
      <c r="X138" s="838"/>
      <c r="Y138" s="838"/>
      <c r="Z138" s="838"/>
      <c r="AA138" s="838"/>
      <c r="AB138" s="838"/>
      <c r="AC138" s="838"/>
      <c r="AD138" s="838"/>
      <c r="AE138" s="838"/>
      <c r="AF138" s="838"/>
    </row>
    <row r="139" customFormat="false" ht="20.25" hidden="false" customHeight="true" outlineLevel="0" collapsed="false">
      <c r="A139" s="1014"/>
      <c r="B139" s="838"/>
      <c r="C139" s="838"/>
      <c r="D139" s="838"/>
      <c r="E139" s="838"/>
      <c r="F139" s="838"/>
      <c r="G139" s="838"/>
      <c r="H139" s="838"/>
      <c r="I139" s="838"/>
      <c r="J139" s="838"/>
      <c r="K139" s="838"/>
      <c r="L139" s="838"/>
      <c r="M139" s="838"/>
      <c r="N139" s="838"/>
      <c r="O139" s="838"/>
      <c r="P139" s="838"/>
      <c r="Q139" s="838"/>
      <c r="R139" s="838"/>
      <c r="S139" s="838"/>
      <c r="T139" s="838"/>
      <c r="U139" s="838"/>
      <c r="V139" s="838"/>
      <c r="W139" s="838"/>
      <c r="X139" s="838"/>
      <c r="Y139" s="838"/>
      <c r="Z139" s="838"/>
      <c r="AA139" s="838"/>
      <c r="AB139" s="838"/>
      <c r="AC139" s="838"/>
      <c r="AD139" s="838"/>
      <c r="AE139" s="838"/>
      <c r="AF139" s="838"/>
    </row>
    <row r="140" customFormat="false" ht="20.25" hidden="false" customHeight="true" outlineLevel="0" collapsed="false">
      <c r="A140" s="1014"/>
      <c r="B140" s="838"/>
      <c r="C140" s="838"/>
      <c r="D140" s="838"/>
      <c r="E140" s="838"/>
      <c r="F140" s="838"/>
      <c r="G140" s="838"/>
      <c r="H140" s="838"/>
      <c r="I140" s="838"/>
      <c r="J140" s="838"/>
      <c r="K140" s="838"/>
      <c r="L140" s="838"/>
      <c r="M140" s="838"/>
      <c r="N140" s="838"/>
      <c r="O140" s="838"/>
      <c r="P140" s="838"/>
      <c r="Q140" s="838"/>
      <c r="R140" s="838"/>
      <c r="S140" s="838"/>
      <c r="T140" s="838"/>
      <c r="U140" s="838"/>
      <c r="V140" s="838"/>
      <c r="W140" s="838"/>
      <c r="X140" s="838"/>
      <c r="Y140" s="838"/>
      <c r="Z140" s="838"/>
      <c r="AA140" s="838"/>
      <c r="AB140" s="838"/>
      <c r="AC140" s="838"/>
      <c r="AD140" s="838"/>
      <c r="AE140" s="838"/>
      <c r="AF140" s="838"/>
    </row>
    <row r="141" customFormat="false" ht="20.25" hidden="false" customHeight="true" outlineLevel="0" collapsed="false">
      <c r="A141" s="1014"/>
      <c r="B141" s="838"/>
      <c r="C141" s="838"/>
      <c r="D141" s="838"/>
      <c r="E141" s="838"/>
      <c r="F141" s="838"/>
      <c r="G141" s="838"/>
      <c r="H141" s="838"/>
      <c r="I141" s="838"/>
      <c r="J141" s="838"/>
      <c r="K141" s="838"/>
      <c r="L141" s="838"/>
      <c r="M141" s="838"/>
      <c r="N141" s="838"/>
      <c r="O141" s="838"/>
      <c r="P141" s="838"/>
      <c r="Q141" s="838"/>
      <c r="R141" s="838"/>
      <c r="S141" s="838"/>
      <c r="T141" s="838"/>
      <c r="U141" s="838"/>
      <c r="V141" s="838"/>
      <c r="W141" s="838"/>
      <c r="X141" s="838"/>
      <c r="Y141" s="838"/>
      <c r="Z141" s="838"/>
      <c r="AA141" s="838"/>
      <c r="AB141" s="838"/>
      <c r="AC141" s="838"/>
      <c r="AD141" s="838"/>
      <c r="AE141" s="838"/>
      <c r="AF141" s="838"/>
    </row>
    <row r="142" customFormat="false" ht="20.25" hidden="false" customHeight="true" outlineLevel="0" collapsed="false">
      <c r="A142" s="1014"/>
      <c r="B142" s="838"/>
      <c r="C142" s="838"/>
      <c r="D142" s="838"/>
      <c r="E142" s="838"/>
      <c r="F142" s="838"/>
      <c r="G142" s="838"/>
      <c r="H142" s="838"/>
      <c r="I142" s="838"/>
      <c r="J142" s="838"/>
      <c r="K142" s="838"/>
      <c r="L142" s="838"/>
      <c r="M142" s="838"/>
      <c r="N142" s="838"/>
      <c r="O142" s="838"/>
      <c r="P142" s="838"/>
      <c r="Q142" s="838"/>
      <c r="R142" s="838"/>
      <c r="S142" s="838"/>
      <c r="T142" s="838"/>
      <c r="U142" s="838"/>
      <c r="V142" s="838"/>
      <c r="W142" s="838"/>
      <c r="X142" s="838"/>
      <c r="Y142" s="838"/>
      <c r="Z142" s="838"/>
      <c r="AA142" s="838"/>
      <c r="AB142" s="838"/>
      <c r="AC142" s="838"/>
      <c r="AD142" s="838"/>
      <c r="AE142" s="838"/>
      <c r="AF142" s="838"/>
    </row>
    <row r="143" customFormat="false" ht="20.25" hidden="false" customHeight="true" outlineLevel="0" collapsed="false">
      <c r="A143" s="1014"/>
      <c r="B143" s="838"/>
      <c r="C143" s="838"/>
      <c r="D143" s="838"/>
      <c r="E143" s="838"/>
      <c r="F143" s="838"/>
      <c r="G143" s="838"/>
      <c r="H143" s="838"/>
      <c r="I143" s="838"/>
      <c r="J143" s="838"/>
      <c r="K143" s="838"/>
      <c r="L143" s="838"/>
      <c r="M143" s="838"/>
      <c r="N143" s="838"/>
      <c r="O143" s="838"/>
      <c r="P143" s="838"/>
      <c r="Q143" s="838"/>
      <c r="R143" s="838"/>
      <c r="S143" s="838"/>
      <c r="T143" s="838"/>
      <c r="U143" s="838"/>
      <c r="V143" s="838"/>
      <c r="W143" s="838"/>
      <c r="X143" s="838"/>
      <c r="Y143" s="838"/>
      <c r="Z143" s="838"/>
      <c r="AA143" s="838"/>
      <c r="AB143" s="838"/>
      <c r="AC143" s="838"/>
      <c r="AD143" s="838"/>
      <c r="AE143" s="838"/>
      <c r="AF143" s="838"/>
    </row>
    <row r="144" customFormat="false" ht="20.25" hidden="false" customHeight="true" outlineLevel="0" collapsed="false">
      <c r="A144" s="1014"/>
      <c r="B144" s="838"/>
      <c r="C144" s="838"/>
      <c r="D144" s="838"/>
      <c r="E144" s="838"/>
      <c r="F144" s="838"/>
      <c r="G144" s="838"/>
      <c r="H144" s="838"/>
      <c r="I144" s="838"/>
      <c r="J144" s="838"/>
      <c r="K144" s="838"/>
      <c r="L144" s="838"/>
      <c r="M144" s="838"/>
      <c r="N144" s="838"/>
      <c r="O144" s="838"/>
      <c r="P144" s="838"/>
      <c r="Q144" s="838"/>
      <c r="R144" s="838"/>
      <c r="S144" s="838"/>
      <c r="T144" s="838"/>
      <c r="U144" s="838"/>
      <c r="V144" s="838"/>
      <c r="W144" s="838"/>
      <c r="X144" s="838"/>
      <c r="Y144" s="838"/>
      <c r="Z144" s="838"/>
      <c r="AA144" s="838"/>
      <c r="AB144" s="838"/>
      <c r="AC144" s="838"/>
      <c r="AD144" s="838"/>
      <c r="AE144" s="838"/>
      <c r="AF144" s="838"/>
    </row>
    <row r="145" customFormat="false" ht="20.25" hidden="false" customHeight="true" outlineLevel="0" collapsed="false">
      <c r="A145" s="1014"/>
      <c r="B145" s="838"/>
      <c r="C145" s="838"/>
      <c r="D145" s="838"/>
      <c r="E145" s="838"/>
      <c r="F145" s="838"/>
      <c r="G145" s="838"/>
      <c r="H145" s="838"/>
      <c r="I145" s="838"/>
      <c r="J145" s="838"/>
      <c r="K145" s="838"/>
      <c r="L145" s="838"/>
      <c r="M145" s="838"/>
      <c r="N145" s="838"/>
      <c r="O145" s="838"/>
      <c r="P145" s="838"/>
      <c r="Q145" s="838"/>
      <c r="R145" s="838"/>
      <c r="S145" s="838"/>
      <c r="T145" s="838"/>
      <c r="U145" s="838"/>
      <c r="V145" s="838"/>
      <c r="W145" s="838"/>
      <c r="X145" s="838"/>
      <c r="Y145" s="838"/>
      <c r="Z145" s="838"/>
      <c r="AA145" s="838"/>
      <c r="AB145" s="838"/>
      <c r="AC145" s="838"/>
      <c r="AD145" s="838"/>
      <c r="AE145" s="838"/>
      <c r="AF145" s="838"/>
    </row>
    <row r="146" customFormat="false" ht="20.25" hidden="false" customHeight="true" outlineLevel="0" collapsed="false">
      <c r="A146" s="1014"/>
      <c r="B146" s="838"/>
      <c r="C146" s="838"/>
      <c r="D146" s="838"/>
      <c r="E146" s="838"/>
      <c r="F146" s="838"/>
      <c r="G146" s="838"/>
      <c r="H146" s="838"/>
      <c r="I146" s="838"/>
      <c r="J146" s="838"/>
      <c r="K146" s="838"/>
      <c r="L146" s="838"/>
      <c r="M146" s="838"/>
      <c r="N146" s="838"/>
      <c r="O146" s="838"/>
      <c r="P146" s="838"/>
      <c r="Q146" s="838"/>
      <c r="R146" s="838"/>
      <c r="S146" s="838"/>
      <c r="T146" s="838"/>
      <c r="U146" s="838"/>
      <c r="V146" s="838"/>
      <c r="W146" s="838"/>
      <c r="X146" s="838"/>
      <c r="Y146" s="838"/>
      <c r="Z146" s="838"/>
      <c r="AA146" s="838"/>
      <c r="AB146" s="838"/>
      <c r="AC146" s="838"/>
      <c r="AD146" s="838"/>
      <c r="AE146" s="838"/>
      <c r="AF146" s="838"/>
    </row>
    <row r="147" customFormat="false" ht="20.25" hidden="false" customHeight="true" outlineLevel="0" collapsed="false">
      <c r="A147" s="1014"/>
      <c r="B147" s="838"/>
      <c r="C147" s="838"/>
      <c r="D147" s="838"/>
      <c r="E147" s="838"/>
      <c r="F147" s="838"/>
      <c r="G147" s="838"/>
      <c r="H147" s="838"/>
      <c r="I147" s="838"/>
      <c r="J147" s="838"/>
      <c r="K147" s="838"/>
      <c r="L147" s="838"/>
      <c r="M147" s="838"/>
      <c r="N147" s="838"/>
      <c r="O147" s="838"/>
      <c r="P147" s="838"/>
      <c r="Q147" s="838"/>
      <c r="R147" s="838"/>
      <c r="S147" s="838"/>
      <c r="T147" s="838"/>
      <c r="U147" s="838"/>
      <c r="V147" s="838"/>
      <c r="W147" s="838"/>
      <c r="X147" s="838"/>
      <c r="Y147" s="838"/>
      <c r="Z147" s="838"/>
      <c r="AA147" s="838"/>
      <c r="AB147" s="838"/>
      <c r="AC147" s="838"/>
      <c r="AD147" s="838"/>
      <c r="AE147" s="838"/>
      <c r="AF147" s="838"/>
    </row>
    <row r="148" customFormat="false" ht="20.25" hidden="false" customHeight="true" outlineLevel="0" collapsed="false">
      <c r="A148" s="1014"/>
      <c r="B148" s="838"/>
      <c r="C148" s="838"/>
      <c r="D148" s="838"/>
      <c r="E148" s="838"/>
      <c r="F148" s="838"/>
      <c r="G148" s="838"/>
      <c r="H148" s="838"/>
      <c r="I148" s="838"/>
      <c r="J148" s="838"/>
      <c r="K148" s="838"/>
      <c r="L148" s="838"/>
      <c r="M148" s="838"/>
      <c r="N148" s="838"/>
      <c r="O148" s="838"/>
      <c r="P148" s="838"/>
      <c r="Q148" s="838"/>
      <c r="R148" s="838"/>
      <c r="S148" s="838"/>
      <c r="T148" s="838"/>
      <c r="U148" s="838"/>
      <c r="V148" s="838"/>
      <c r="W148" s="838"/>
      <c r="X148" s="838"/>
      <c r="Y148" s="838"/>
      <c r="Z148" s="838"/>
      <c r="AA148" s="838"/>
      <c r="AB148" s="838"/>
      <c r="AC148" s="838"/>
      <c r="AD148" s="838"/>
      <c r="AE148" s="838"/>
      <c r="AF148" s="838"/>
    </row>
    <row r="149" customFormat="false" ht="20.25" hidden="false" customHeight="true" outlineLevel="0" collapsed="false">
      <c r="A149" s="1014"/>
      <c r="B149" s="838"/>
      <c r="C149" s="838"/>
      <c r="D149" s="838"/>
      <c r="E149" s="838"/>
      <c r="F149" s="838"/>
      <c r="G149" s="838"/>
      <c r="H149" s="838"/>
      <c r="I149" s="838"/>
      <c r="J149" s="838"/>
      <c r="K149" s="838"/>
      <c r="L149" s="838"/>
      <c r="M149" s="838"/>
      <c r="N149" s="838"/>
      <c r="O149" s="838"/>
      <c r="P149" s="838"/>
      <c r="Q149" s="838"/>
      <c r="R149" s="838"/>
      <c r="S149" s="838"/>
      <c r="T149" s="838"/>
      <c r="U149" s="838"/>
      <c r="V149" s="838"/>
      <c r="W149" s="838"/>
      <c r="X149" s="838"/>
      <c r="Y149" s="838"/>
      <c r="Z149" s="838"/>
      <c r="AA149" s="838"/>
      <c r="AB149" s="838"/>
      <c r="AC149" s="838"/>
      <c r="AD149" s="838"/>
      <c r="AE149" s="838"/>
      <c r="AF149" s="838"/>
    </row>
    <row r="150" customFormat="false" ht="20.25" hidden="false" customHeight="true" outlineLevel="0" collapsed="false">
      <c r="A150" s="1014"/>
      <c r="B150" s="838"/>
      <c r="C150" s="838"/>
      <c r="D150" s="838"/>
      <c r="E150" s="838"/>
      <c r="F150" s="838"/>
      <c r="G150" s="838"/>
      <c r="H150" s="838"/>
      <c r="I150" s="838"/>
      <c r="J150" s="838"/>
      <c r="K150" s="838"/>
      <c r="L150" s="838"/>
      <c r="M150" s="838"/>
      <c r="N150" s="838"/>
      <c r="O150" s="838"/>
      <c r="P150" s="838"/>
      <c r="Q150" s="838"/>
      <c r="R150" s="838"/>
      <c r="S150" s="838"/>
      <c r="T150" s="838"/>
      <c r="U150" s="838"/>
      <c r="V150" s="838"/>
      <c r="W150" s="838"/>
      <c r="X150" s="838"/>
      <c r="Y150" s="838"/>
      <c r="Z150" s="838"/>
      <c r="AA150" s="838"/>
      <c r="AB150" s="838"/>
      <c r="AC150" s="838"/>
      <c r="AD150" s="838"/>
      <c r="AE150" s="838"/>
      <c r="AF150" s="838"/>
    </row>
    <row r="151" customFormat="false" ht="20.25" hidden="false" customHeight="true" outlineLevel="0" collapsed="false">
      <c r="A151" s="1014"/>
      <c r="B151" s="838"/>
      <c r="C151" s="838"/>
      <c r="D151" s="838"/>
      <c r="E151" s="838"/>
      <c r="F151" s="838"/>
      <c r="G151" s="838"/>
      <c r="H151" s="838"/>
      <c r="I151" s="838"/>
      <c r="J151" s="838"/>
      <c r="K151" s="838"/>
      <c r="L151" s="838"/>
      <c r="M151" s="838"/>
      <c r="N151" s="838"/>
      <c r="O151" s="838"/>
      <c r="P151" s="838"/>
      <c r="Q151" s="838"/>
      <c r="R151" s="838"/>
      <c r="S151" s="838"/>
      <c r="T151" s="838"/>
      <c r="U151" s="838"/>
      <c r="V151" s="838"/>
      <c r="W151" s="838"/>
      <c r="X151" s="838"/>
      <c r="Y151" s="838"/>
      <c r="Z151" s="838"/>
      <c r="AA151" s="838"/>
      <c r="AB151" s="838"/>
      <c r="AC151" s="838"/>
      <c r="AD151" s="838"/>
      <c r="AE151" s="838"/>
      <c r="AF151" s="838"/>
    </row>
    <row r="152" customFormat="false" ht="20.25" hidden="false" customHeight="true" outlineLevel="0" collapsed="false">
      <c r="A152" s="1014"/>
      <c r="B152" s="838"/>
      <c r="C152" s="838"/>
      <c r="D152" s="838"/>
      <c r="E152" s="838"/>
      <c r="F152" s="838"/>
      <c r="G152" s="838"/>
      <c r="H152" s="838"/>
      <c r="I152" s="838"/>
      <c r="J152" s="838"/>
      <c r="K152" s="838"/>
      <c r="L152" s="838"/>
      <c r="M152" s="838"/>
      <c r="N152" s="838"/>
      <c r="O152" s="838"/>
      <c r="P152" s="838"/>
      <c r="Q152" s="838"/>
      <c r="R152" s="838"/>
      <c r="S152" s="838"/>
      <c r="T152" s="838"/>
      <c r="U152" s="838"/>
      <c r="V152" s="838"/>
      <c r="W152" s="838"/>
      <c r="X152" s="838"/>
      <c r="Y152" s="838"/>
      <c r="Z152" s="838"/>
      <c r="AA152" s="838"/>
      <c r="AB152" s="838"/>
      <c r="AC152" s="838"/>
      <c r="AD152" s="838"/>
      <c r="AE152" s="838"/>
      <c r="AF152" s="838"/>
    </row>
    <row r="153" customFormat="false" ht="20.25" hidden="false" customHeight="true" outlineLevel="0" collapsed="false">
      <c r="A153" s="1014"/>
      <c r="B153" s="838"/>
      <c r="C153" s="838"/>
      <c r="D153" s="838"/>
      <c r="E153" s="838"/>
      <c r="F153" s="838"/>
      <c r="G153" s="838"/>
      <c r="H153" s="838"/>
      <c r="I153" s="838"/>
      <c r="J153" s="838"/>
      <c r="K153" s="838"/>
      <c r="L153" s="838"/>
      <c r="M153" s="838"/>
      <c r="N153" s="838"/>
      <c r="O153" s="838"/>
      <c r="P153" s="838"/>
      <c r="Q153" s="838"/>
      <c r="R153" s="838"/>
      <c r="S153" s="838"/>
      <c r="T153" s="838"/>
      <c r="U153" s="838"/>
      <c r="V153" s="838"/>
      <c r="W153" s="838"/>
      <c r="X153" s="838"/>
      <c r="Y153" s="838"/>
      <c r="Z153" s="838"/>
      <c r="AA153" s="838"/>
      <c r="AB153" s="838"/>
      <c r="AC153" s="838"/>
      <c r="AD153" s="838"/>
      <c r="AE153" s="838"/>
      <c r="AF153" s="838"/>
    </row>
    <row r="154" customFormat="false" ht="20.25" hidden="false" customHeight="true" outlineLevel="0" collapsed="false">
      <c r="A154" s="1014"/>
      <c r="B154" s="838"/>
      <c r="C154" s="838"/>
      <c r="D154" s="838"/>
      <c r="E154" s="838"/>
      <c r="F154" s="838"/>
      <c r="G154" s="838"/>
      <c r="H154" s="838"/>
      <c r="I154" s="838"/>
      <c r="J154" s="838"/>
      <c r="K154" s="838"/>
      <c r="L154" s="838"/>
      <c r="M154" s="838"/>
      <c r="N154" s="838"/>
      <c r="O154" s="838"/>
      <c r="P154" s="838"/>
      <c r="Q154" s="838"/>
      <c r="R154" s="838"/>
      <c r="S154" s="838"/>
      <c r="T154" s="838"/>
      <c r="U154" s="838"/>
      <c r="V154" s="838"/>
      <c r="W154" s="838"/>
      <c r="X154" s="838"/>
      <c r="Y154" s="838"/>
      <c r="Z154" s="838"/>
      <c r="AA154" s="838"/>
      <c r="AB154" s="838"/>
      <c r="AC154" s="838"/>
      <c r="AD154" s="838"/>
      <c r="AE154" s="838"/>
      <c r="AF154" s="838"/>
    </row>
    <row r="155" customFormat="false" ht="20.25" hidden="false" customHeight="true" outlineLevel="0" collapsed="false">
      <c r="A155" s="1014"/>
      <c r="B155" s="838"/>
      <c r="C155" s="838"/>
      <c r="D155" s="838"/>
      <c r="E155" s="838"/>
      <c r="F155" s="838"/>
      <c r="G155" s="838"/>
      <c r="H155" s="838"/>
      <c r="I155" s="838"/>
      <c r="J155" s="838"/>
      <c r="K155" s="838"/>
      <c r="L155" s="838"/>
      <c r="M155" s="838"/>
      <c r="N155" s="838"/>
      <c r="O155" s="838"/>
      <c r="P155" s="838"/>
      <c r="Q155" s="838"/>
      <c r="R155" s="838"/>
      <c r="S155" s="838"/>
      <c r="T155" s="838"/>
      <c r="U155" s="838"/>
      <c r="V155" s="838"/>
      <c r="W155" s="838"/>
      <c r="X155" s="838"/>
      <c r="Y155" s="838"/>
      <c r="Z155" s="838"/>
      <c r="AA155" s="838"/>
      <c r="AB155" s="838"/>
      <c r="AC155" s="838"/>
      <c r="AD155" s="838"/>
      <c r="AE155" s="838"/>
      <c r="AF155" s="838"/>
    </row>
    <row r="156" customFormat="false" ht="20.25" hidden="false" customHeight="true" outlineLevel="0" collapsed="false">
      <c r="A156" s="1014"/>
      <c r="B156" s="838"/>
      <c r="C156" s="838"/>
      <c r="D156" s="838"/>
      <c r="E156" s="838"/>
      <c r="F156" s="838"/>
      <c r="G156" s="838"/>
      <c r="H156" s="838"/>
      <c r="I156" s="838"/>
      <c r="J156" s="838"/>
      <c r="K156" s="838"/>
      <c r="L156" s="838"/>
      <c r="M156" s="838"/>
      <c r="N156" s="838"/>
      <c r="O156" s="838"/>
      <c r="P156" s="838"/>
      <c r="Q156" s="838"/>
      <c r="R156" s="838"/>
      <c r="S156" s="838"/>
      <c r="T156" s="838"/>
      <c r="U156" s="838"/>
      <c r="V156" s="838"/>
      <c r="W156" s="838"/>
      <c r="X156" s="838"/>
      <c r="Y156" s="838"/>
      <c r="Z156" s="838"/>
      <c r="AA156" s="838"/>
      <c r="AB156" s="838"/>
      <c r="AC156" s="838"/>
      <c r="AD156" s="838"/>
      <c r="AE156" s="838"/>
      <c r="AF156" s="838"/>
    </row>
    <row r="157" customFormat="false" ht="20.25" hidden="false" customHeight="true" outlineLevel="0" collapsed="false">
      <c r="A157" s="1014"/>
      <c r="B157" s="838"/>
      <c r="C157" s="838"/>
      <c r="D157" s="838"/>
      <c r="E157" s="838"/>
      <c r="F157" s="838"/>
      <c r="G157" s="838"/>
      <c r="H157" s="838"/>
      <c r="I157" s="838"/>
      <c r="J157" s="838"/>
      <c r="K157" s="838"/>
      <c r="L157" s="838"/>
      <c r="M157" s="838"/>
      <c r="N157" s="838"/>
      <c r="O157" s="838"/>
      <c r="P157" s="838"/>
      <c r="Q157" s="838"/>
      <c r="R157" s="838"/>
      <c r="S157" s="838"/>
      <c r="T157" s="838"/>
      <c r="U157" s="838"/>
      <c r="V157" s="838"/>
      <c r="W157" s="838"/>
      <c r="X157" s="838"/>
      <c r="Y157" s="838"/>
      <c r="Z157" s="838"/>
      <c r="AA157" s="838"/>
      <c r="AB157" s="838"/>
      <c r="AC157" s="838"/>
      <c r="AD157" s="838"/>
      <c r="AE157" s="838"/>
      <c r="AF157" s="838"/>
    </row>
    <row r="158" customFormat="false" ht="20.25" hidden="false" customHeight="true" outlineLevel="0" collapsed="false">
      <c r="A158" s="1014"/>
      <c r="B158" s="838"/>
      <c r="C158" s="838"/>
      <c r="D158" s="838"/>
      <c r="E158" s="838"/>
      <c r="F158" s="838"/>
      <c r="G158" s="838"/>
      <c r="H158" s="838"/>
      <c r="I158" s="838"/>
      <c r="J158" s="838"/>
      <c r="K158" s="838"/>
      <c r="L158" s="838"/>
      <c r="M158" s="838"/>
      <c r="N158" s="838"/>
      <c r="O158" s="838"/>
      <c r="P158" s="838"/>
      <c r="Q158" s="838"/>
      <c r="R158" s="838"/>
      <c r="S158" s="838"/>
      <c r="T158" s="838"/>
      <c r="U158" s="838"/>
      <c r="V158" s="838"/>
      <c r="W158" s="838"/>
      <c r="X158" s="838"/>
      <c r="Y158" s="838"/>
      <c r="Z158" s="838"/>
      <c r="AA158" s="838"/>
      <c r="AB158" s="838"/>
      <c r="AC158" s="838"/>
      <c r="AD158" s="838"/>
      <c r="AE158" s="838"/>
      <c r="AF158" s="838"/>
    </row>
    <row r="159" customFormat="false" ht="20.25" hidden="false" customHeight="true" outlineLevel="0" collapsed="false">
      <c r="A159" s="1014"/>
      <c r="B159" s="838"/>
      <c r="C159" s="838"/>
      <c r="D159" s="838"/>
      <c r="E159" s="838"/>
      <c r="F159" s="838"/>
      <c r="G159" s="838"/>
      <c r="H159" s="838"/>
      <c r="I159" s="838"/>
      <c r="J159" s="838"/>
      <c r="K159" s="838"/>
      <c r="L159" s="838"/>
      <c r="M159" s="838"/>
      <c r="N159" s="838"/>
      <c r="O159" s="838"/>
      <c r="P159" s="838"/>
      <c r="Q159" s="838"/>
      <c r="R159" s="838"/>
      <c r="S159" s="838"/>
      <c r="T159" s="838"/>
      <c r="U159" s="838"/>
      <c r="V159" s="838"/>
      <c r="W159" s="838"/>
      <c r="X159" s="838"/>
      <c r="Y159" s="838"/>
      <c r="Z159" s="838"/>
      <c r="AA159" s="838"/>
      <c r="AB159" s="838"/>
      <c r="AC159" s="838"/>
      <c r="AD159" s="838"/>
      <c r="AE159" s="838"/>
      <c r="AF159" s="838"/>
    </row>
    <row r="160" customFormat="false" ht="20.25" hidden="false" customHeight="true" outlineLevel="0" collapsed="false">
      <c r="A160" s="1014"/>
      <c r="B160" s="838"/>
      <c r="C160" s="838"/>
      <c r="D160" s="838"/>
      <c r="E160" s="838"/>
      <c r="F160" s="838"/>
      <c r="G160" s="838"/>
      <c r="H160" s="838"/>
      <c r="I160" s="838"/>
      <c r="J160" s="838"/>
      <c r="K160" s="838"/>
      <c r="L160" s="838"/>
      <c r="M160" s="838"/>
      <c r="N160" s="838"/>
      <c r="O160" s="838"/>
      <c r="P160" s="838"/>
      <c r="Q160" s="838"/>
      <c r="R160" s="838"/>
      <c r="S160" s="838"/>
      <c r="T160" s="838"/>
      <c r="U160" s="838"/>
      <c r="V160" s="838"/>
      <c r="W160" s="838"/>
      <c r="X160" s="838"/>
      <c r="Y160" s="838"/>
      <c r="Z160" s="838"/>
      <c r="AA160" s="838"/>
      <c r="AB160" s="838"/>
      <c r="AC160" s="838"/>
      <c r="AD160" s="838"/>
      <c r="AE160" s="838"/>
      <c r="AF160" s="838"/>
    </row>
    <row r="161" customFormat="false" ht="20.25" hidden="false" customHeight="true" outlineLevel="0" collapsed="false">
      <c r="A161" s="1014"/>
      <c r="B161" s="838"/>
      <c r="C161" s="838"/>
      <c r="D161" s="838"/>
      <c r="E161" s="838"/>
      <c r="F161" s="838"/>
      <c r="G161" s="838"/>
      <c r="H161" s="838"/>
      <c r="I161" s="838"/>
      <c r="J161" s="838"/>
      <c r="K161" s="838"/>
      <c r="L161" s="838"/>
      <c r="M161" s="838"/>
      <c r="N161" s="838"/>
      <c r="O161" s="838"/>
      <c r="P161" s="838"/>
      <c r="Q161" s="838"/>
      <c r="R161" s="838"/>
      <c r="S161" s="838"/>
      <c r="T161" s="838"/>
      <c r="U161" s="838"/>
      <c r="V161" s="838"/>
      <c r="W161" s="838"/>
      <c r="X161" s="838"/>
      <c r="Y161" s="838"/>
      <c r="Z161" s="838"/>
      <c r="AA161" s="838"/>
      <c r="AB161" s="838"/>
      <c r="AC161" s="838"/>
      <c r="AD161" s="838"/>
      <c r="AE161" s="838"/>
      <c r="AF161" s="838"/>
    </row>
    <row r="162" customFormat="false" ht="20.25" hidden="false" customHeight="true" outlineLevel="0" collapsed="false">
      <c r="A162" s="1014"/>
      <c r="B162" s="838"/>
      <c r="C162" s="838"/>
      <c r="D162" s="838"/>
      <c r="E162" s="838"/>
      <c r="F162" s="838"/>
      <c r="G162" s="838"/>
      <c r="H162" s="838"/>
      <c r="I162" s="838"/>
      <c r="J162" s="838"/>
      <c r="K162" s="838"/>
      <c r="L162" s="838"/>
      <c r="M162" s="838"/>
      <c r="N162" s="838"/>
      <c r="O162" s="838"/>
      <c r="P162" s="838"/>
      <c r="Q162" s="838"/>
      <c r="R162" s="838"/>
      <c r="S162" s="838"/>
      <c r="T162" s="838"/>
      <c r="U162" s="838"/>
      <c r="V162" s="838"/>
      <c r="W162" s="838"/>
      <c r="X162" s="838"/>
      <c r="Y162" s="838"/>
      <c r="Z162" s="838"/>
      <c r="AA162" s="838"/>
      <c r="AB162" s="838"/>
      <c r="AC162" s="838"/>
      <c r="AD162" s="838"/>
      <c r="AE162" s="838"/>
      <c r="AF162" s="838"/>
    </row>
    <row r="163" customFormat="false" ht="20.25" hidden="false" customHeight="true" outlineLevel="0" collapsed="false">
      <c r="A163" s="1014"/>
      <c r="B163" s="838"/>
      <c r="C163" s="838"/>
      <c r="D163" s="838"/>
      <c r="E163" s="838"/>
      <c r="F163" s="838"/>
      <c r="G163" s="838"/>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row>
    <row r="164" customFormat="false" ht="20.25" hidden="false" customHeight="true" outlineLevel="0" collapsed="false">
      <c r="A164" s="1014"/>
      <c r="B164" s="838"/>
      <c r="C164" s="838"/>
      <c r="D164" s="838"/>
      <c r="E164" s="838"/>
      <c r="F164" s="838"/>
      <c r="G164" s="838"/>
      <c r="H164" s="838"/>
      <c r="I164" s="838"/>
      <c r="J164" s="838"/>
      <c r="K164" s="838"/>
      <c r="L164" s="838"/>
      <c r="M164" s="838"/>
      <c r="N164" s="838"/>
      <c r="O164" s="838"/>
      <c r="P164" s="838"/>
      <c r="Q164" s="838"/>
      <c r="R164" s="838"/>
      <c r="S164" s="838"/>
      <c r="T164" s="838"/>
      <c r="U164" s="838"/>
      <c r="V164" s="838"/>
      <c r="W164" s="838"/>
      <c r="X164" s="838"/>
      <c r="Y164" s="838"/>
      <c r="Z164" s="838"/>
      <c r="AA164" s="838"/>
      <c r="AB164" s="838"/>
      <c r="AC164" s="838"/>
      <c r="AD164" s="838"/>
      <c r="AE164" s="838"/>
      <c r="AF164" s="838"/>
    </row>
    <row r="165" customFormat="false" ht="20.25" hidden="false" customHeight="true" outlineLevel="0" collapsed="false">
      <c r="A165" s="1014"/>
      <c r="B165" s="838"/>
      <c r="C165" s="838"/>
      <c r="D165" s="838"/>
      <c r="E165" s="838"/>
      <c r="F165" s="838"/>
      <c r="G165" s="838"/>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row>
    <row r="166" customFormat="false" ht="20.25" hidden="false" customHeight="true" outlineLevel="0" collapsed="false">
      <c r="A166" s="1014"/>
      <c r="B166" s="838"/>
      <c r="C166" s="838"/>
      <c r="D166" s="838"/>
      <c r="E166" s="838"/>
      <c r="F166" s="838"/>
      <c r="G166" s="838"/>
      <c r="H166" s="838"/>
      <c r="I166" s="838"/>
      <c r="J166" s="838"/>
      <c r="K166" s="838"/>
      <c r="L166" s="838"/>
      <c r="M166" s="838"/>
      <c r="N166" s="838"/>
      <c r="O166" s="838"/>
      <c r="P166" s="838"/>
      <c r="Q166" s="838"/>
      <c r="R166" s="838"/>
      <c r="S166" s="838"/>
      <c r="T166" s="838"/>
      <c r="U166" s="838"/>
      <c r="V166" s="838"/>
      <c r="W166" s="838"/>
      <c r="X166" s="838"/>
      <c r="Y166" s="838"/>
      <c r="Z166" s="838"/>
      <c r="AA166" s="838"/>
      <c r="AB166" s="838"/>
      <c r="AC166" s="838"/>
      <c r="AD166" s="838"/>
      <c r="AE166" s="838"/>
      <c r="AF166" s="838"/>
    </row>
    <row r="167" customFormat="false" ht="20.25" hidden="false" customHeight="true" outlineLevel="0" collapsed="false">
      <c r="A167" s="1014"/>
      <c r="B167" s="838"/>
      <c r="C167" s="838"/>
      <c r="D167" s="838"/>
      <c r="E167" s="838"/>
      <c r="F167" s="838"/>
      <c r="G167" s="838"/>
      <c r="H167" s="838"/>
      <c r="I167" s="838"/>
      <c r="J167" s="838"/>
      <c r="K167" s="838"/>
      <c r="L167" s="838"/>
      <c r="M167" s="838"/>
      <c r="N167" s="838"/>
      <c r="O167" s="838"/>
      <c r="P167" s="838"/>
      <c r="Q167" s="838"/>
      <c r="R167" s="838"/>
      <c r="S167" s="838"/>
      <c r="T167" s="838"/>
      <c r="U167" s="838"/>
      <c r="V167" s="838"/>
      <c r="W167" s="838"/>
      <c r="X167" s="838"/>
      <c r="Y167" s="838"/>
      <c r="Z167" s="838"/>
      <c r="AA167" s="838"/>
      <c r="AB167" s="838"/>
      <c r="AC167" s="838"/>
      <c r="AD167" s="838"/>
      <c r="AE167" s="838"/>
      <c r="AF167" s="838"/>
    </row>
    <row r="168" customFormat="false" ht="20.25" hidden="false" customHeight="true" outlineLevel="0" collapsed="false">
      <c r="A168" s="1014"/>
      <c r="B168" s="838"/>
      <c r="C168" s="838"/>
      <c r="D168" s="838"/>
      <c r="E168" s="838"/>
      <c r="F168" s="838"/>
      <c r="G168" s="838"/>
      <c r="H168" s="838"/>
      <c r="I168" s="838"/>
      <c r="J168" s="838"/>
      <c r="K168" s="838"/>
      <c r="L168" s="838"/>
      <c r="M168" s="838"/>
      <c r="N168" s="838"/>
      <c r="O168" s="838"/>
      <c r="P168" s="838"/>
      <c r="Q168" s="838"/>
      <c r="R168" s="838"/>
      <c r="S168" s="838"/>
      <c r="T168" s="838"/>
      <c r="U168" s="838"/>
      <c r="V168" s="838"/>
      <c r="W168" s="838"/>
      <c r="X168" s="838"/>
      <c r="Y168" s="838"/>
      <c r="Z168" s="838"/>
      <c r="AA168" s="838"/>
      <c r="AB168" s="838"/>
      <c r="AC168" s="838"/>
      <c r="AD168" s="838"/>
      <c r="AE168" s="838"/>
      <c r="AF168" s="838"/>
    </row>
    <row r="169" customFormat="false" ht="20.25" hidden="false" customHeight="true" outlineLevel="0" collapsed="false">
      <c r="A169" s="1014"/>
      <c r="B169" s="838"/>
      <c r="C169" s="838"/>
      <c r="D169" s="838"/>
      <c r="E169" s="838"/>
      <c r="F169" s="838"/>
      <c r="G169" s="838"/>
      <c r="H169" s="838"/>
      <c r="I169" s="838"/>
      <c r="J169" s="838"/>
      <c r="K169" s="838"/>
      <c r="L169" s="838"/>
      <c r="M169" s="838"/>
      <c r="N169" s="838"/>
      <c r="O169" s="838"/>
      <c r="P169" s="838"/>
      <c r="Q169" s="838"/>
      <c r="R169" s="838"/>
      <c r="S169" s="838"/>
      <c r="T169" s="838"/>
      <c r="U169" s="838"/>
      <c r="V169" s="838"/>
      <c r="W169" s="838"/>
      <c r="X169" s="838"/>
      <c r="Y169" s="838"/>
      <c r="Z169" s="838"/>
      <c r="AA169" s="838"/>
      <c r="AB169" s="838"/>
      <c r="AC169" s="838"/>
      <c r="AD169" s="838"/>
      <c r="AE169" s="838"/>
      <c r="AF169" s="838"/>
    </row>
    <row r="170" customFormat="false" ht="20.25" hidden="false" customHeight="true" outlineLevel="0" collapsed="false">
      <c r="A170" s="1014"/>
      <c r="B170" s="838"/>
      <c r="C170" s="838"/>
      <c r="D170" s="838"/>
      <c r="E170" s="838"/>
      <c r="F170" s="838"/>
      <c r="G170" s="838"/>
      <c r="H170" s="838"/>
      <c r="I170" s="838"/>
      <c r="J170" s="838"/>
      <c r="K170" s="838"/>
      <c r="L170" s="838"/>
      <c r="M170" s="838"/>
      <c r="N170" s="838"/>
      <c r="O170" s="838"/>
      <c r="P170" s="838"/>
      <c r="Q170" s="838"/>
      <c r="R170" s="838"/>
      <c r="S170" s="838"/>
      <c r="T170" s="838"/>
      <c r="U170" s="838"/>
      <c r="V170" s="838"/>
      <c r="W170" s="838"/>
      <c r="X170" s="838"/>
      <c r="Y170" s="838"/>
      <c r="Z170" s="838"/>
      <c r="AA170" s="838"/>
      <c r="AB170" s="838"/>
      <c r="AC170" s="838"/>
      <c r="AD170" s="838"/>
      <c r="AE170" s="838"/>
      <c r="AF170" s="838"/>
    </row>
    <row r="171" customFormat="false" ht="20.25" hidden="false" customHeight="true" outlineLevel="0" collapsed="false">
      <c r="A171" s="1014"/>
      <c r="B171" s="838"/>
      <c r="C171" s="838"/>
      <c r="D171" s="838"/>
      <c r="E171" s="838"/>
      <c r="F171" s="838"/>
      <c r="G171" s="838"/>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row>
    <row r="172" customFormat="false" ht="20.25" hidden="false" customHeight="true" outlineLevel="0" collapsed="false">
      <c r="A172" s="1014"/>
      <c r="B172" s="838"/>
      <c r="C172" s="838"/>
      <c r="D172" s="838"/>
      <c r="E172" s="838"/>
      <c r="F172" s="838"/>
      <c r="G172" s="838"/>
      <c r="H172" s="838"/>
      <c r="I172" s="838"/>
      <c r="J172" s="838"/>
      <c r="K172" s="838"/>
      <c r="L172" s="838"/>
      <c r="M172" s="838"/>
      <c r="N172" s="838"/>
      <c r="O172" s="838"/>
      <c r="P172" s="838"/>
      <c r="Q172" s="838"/>
      <c r="R172" s="838"/>
      <c r="S172" s="838"/>
      <c r="T172" s="838"/>
      <c r="U172" s="838"/>
      <c r="V172" s="838"/>
      <c r="W172" s="838"/>
      <c r="X172" s="838"/>
      <c r="Y172" s="838"/>
      <c r="Z172" s="838"/>
      <c r="AA172" s="838"/>
      <c r="AB172" s="838"/>
      <c r="AC172" s="838"/>
      <c r="AD172" s="838"/>
      <c r="AE172" s="838"/>
      <c r="AF172" s="838"/>
    </row>
    <row r="173" customFormat="false" ht="20.25" hidden="false" customHeight="true" outlineLevel="0" collapsed="false">
      <c r="A173" s="1014"/>
      <c r="B173" s="838"/>
      <c r="C173" s="838"/>
      <c r="D173" s="838"/>
      <c r="E173" s="838"/>
      <c r="F173" s="838"/>
      <c r="G173" s="838"/>
      <c r="H173" s="838"/>
      <c r="I173" s="838"/>
      <c r="J173" s="838"/>
      <c r="K173" s="838"/>
      <c r="L173" s="838"/>
      <c r="M173" s="838"/>
      <c r="N173" s="838"/>
      <c r="O173" s="838"/>
      <c r="P173" s="838"/>
      <c r="Q173" s="838"/>
      <c r="R173" s="838"/>
      <c r="S173" s="838"/>
      <c r="T173" s="838"/>
      <c r="U173" s="838"/>
      <c r="V173" s="838"/>
      <c r="W173" s="838"/>
      <c r="X173" s="838"/>
      <c r="Y173" s="838"/>
      <c r="Z173" s="838"/>
      <c r="AA173" s="838"/>
      <c r="AB173" s="838"/>
      <c r="AC173" s="838"/>
      <c r="AD173" s="838"/>
      <c r="AE173" s="838"/>
      <c r="AF173" s="838"/>
    </row>
    <row r="174" customFormat="false" ht="20.25" hidden="false" customHeight="true" outlineLevel="0" collapsed="false">
      <c r="A174" s="1014"/>
      <c r="B174" s="838"/>
      <c r="C174" s="838"/>
      <c r="D174" s="838"/>
      <c r="E174" s="838"/>
      <c r="F174" s="838"/>
      <c r="G174" s="838"/>
      <c r="H174" s="838"/>
      <c r="I174" s="838"/>
      <c r="J174" s="838"/>
      <c r="K174" s="838"/>
      <c r="L174" s="838"/>
      <c r="M174" s="838"/>
      <c r="N174" s="838"/>
      <c r="O174" s="838"/>
      <c r="P174" s="838"/>
      <c r="Q174" s="838"/>
      <c r="R174" s="838"/>
      <c r="S174" s="838"/>
      <c r="T174" s="838"/>
      <c r="U174" s="838"/>
      <c r="V174" s="838"/>
      <c r="W174" s="838"/>
      <c r="X174" s="838"/>
      <c r="Y174" s="838"/>
      <c r="Z174" s="838"/>
      <c r="AA174" s="838"/>
      <c r="AB174" s="838"/>
      <c r="AC174" s="838"/>
      <c r="AD174" s="838"/>
      <c r="AE174" s="838"/>
      <c r="AF174" s="838"/>
    </row>
    <row r="175" customFormat="false" ht="20.25" hidden="false" customHeight="true" outlineLevel="0" collapsed="false">
      <c r="A175" s="1014"/>
      <c r="B175" s="838"/>
      <c r="C175" s="838"/>
      <c r="D175" s="838"/>
      <c r="E175" s="838"/>
      <c r="F175" s="838"/>
      <c r="G175" s="838"/>
      <c r="H175" s="838"/>
      <c r="I175" s="838"/>
      <c r="J175" s="838"/>
      <c r="K175" s="838"/>
      <c r="L175" s="838"/>
      <c r="M175" s="838"/>
      <c r="N175" s="838"/>
      <c r="O175" s="838"/>
      <c r="P175" s="838"/>
      <c r="Q175" s="838"/>
      <c r="R175" s="838"/>
      <c r="S175" s="838"/>
      <c r="T175" s="838"/>
      <c r="U175" s="838"/>
      <c r="V175" s="838"/>
      <c r="W175" s="838"/>
      <c r="X175" s="838"/>
      <c r="Y175" s="838"/>
      <c r="Z175" s="838"/>
      <c r="AA175" s="838"/>
      <c r="AB175" s="838"/>
      <c r="AC175" s="838"/>
      <c r="AD175" s="838"/>
      <c r="AE175" s="838"/>
      <c r="AF175" s="838"/>
    </row>
    <row r="176" customFormat="false" ht="20.25" hidden="false" customHeight="true" outlineLevel="0" collapsed="false">
      <c r="A176" s="1014"/>
      <c r="B176" s="838"/>
      <c r="C176" s="838"/>
      <c r="D176" s="838"/>
      <c r="E176" s="838"/>
      <c r="F176" s="838"/>
      <c r="G176" s="838"/>
      <c r="H176" s="838"/>
      <c r="I176" s="838"/>
      <c r="J176" s="838"/>
      <c r="K176" s="838"/>
      <c r="L176" s="838"/>
      <c r="M176" s="838"/>
      <c r="N176" s="838"/>
      <c r="O176" s="838"/>
      <c r="P176" s="838"/>
      <c r="Q176" s="838"/>
      <c r="R176" s="838"/>
      <c r="S176" s="838"/>
      <c r="T176" s="838"/>
      <c r="U176" s="838"/>
      <c r="V176" s="838"/>
      <c r="W176" s="838"/>
      <c r="X176" s="838"/>
      <c r="Y176" s="838"/>
      <c r="Z176" s="838"/>
      <c r="AA176" s="838"/>
      <c r="AB176" s="838"/>
      <c r="AC176" s="838"/>
      <c r="AD176" s="838"/>
      <c r="AE176" s="838"/>
      <c r="AF176" s="838"/>
    </row>
    <row r="177" customFormat="false" ht="20.25" hidden="false" customHeight="true" outlineLevel="0" collapsed="false">
      <c r="A177" s="1014"/>
      <c r="B177" s="838"/>
      <c r="C177" s="838"/>
      <c r="D177" s="838"/>
      <c r="E177" s="838"/>
      <c r="F177" s="838"/>
      <c r="G177" s="838"/>
      <c r="H177" s="838"/>
      <c r="I177" s="838"/>
      <c r="J177" s="838"/>
      <c r="K177" s="838"/>
      <c r="L177" s="838"/>
      <c r="M177" s="838"/>
      <c r="N177" s="838"/>
      <c r="O177" s="838"/>
      <c r="P177" s="838"/>
      <c r="Q177" s="838"/>
      <c r="R177" s="838"/>
      <c r="S177" s="838"/>
      <c r="T177" s="838"/>
      <c r="U177" s="838"/>
      <c r="V177" s="838"/>
      <c r="W177" s="838"/>
      <c r="X177" s="838"/>
      <c r="Y177" s="838"/>
      <c r="Z177" s="838"/>
      <c r="AA177" s="838"/>
      <c r="AB177" s="838"/>
      <c r="AC177" s="838"/>
      <c r="AD177" s="838"/>
      <c r="AE177" s="838"/>
      <c r="AF177" s="838"/>
    </row>
    <row r="178" customFormat="false" ht="20.25" hidden="false" customHeight="true" outlineLevel="0" collapsed="false">
      <c r="A178" s="1014"/>
      <c r="B178" s="838"/>
      <c r="C178" s="838"/>
      <c r="D178" s="838"/>
      <c r="E178" s="838"/>
      <c r="F178" s="838"/>
      <c r="G178" s="838"/>
      <c r="H178" s="838"/>
      <c r="I178" s="838"/>
      <c r="J178" s="838"/>
      <c r="K178" s="838"/>
      <c r="L178" s="838"/>
      <c r="M178" s="838"/>
      <c r="N178" s="838"/>
      <c r="O178" s="838"/>
      <c r="P178" s="838"/>
      <c r="Q178" s="838"/>
      <c r="R178" s="838"/>
      <c r="S178" s="838"/>
      <c r="T178" s="838"/>
      <c r="U178" s="838"/>
      <c r="V178" s="838"/>
      <c r="W178" s="838"/>
      <c r="X178" s="838"/>
      <c r="Y178" s="838"/>
      <c r="Z178" s="838"/>
      <c r="AA178" s="838"/>
      <c r="AB178" s="838"/>
      <c r="AC178" s="838"/>
      <c r="AD178" s="838"/>
      <c r="AE178" s="838"/>
      <c r="AF178" s="838"/>
    </row>
    <row r="179" customFormat="false" ht="20.25" hidden="false" customHeight="true" outlineLevel="0" collapsed="false">
      <c r="A179" s="1014"/>
      <c r="B179" s="838"/>
      <c r="C179" s="838"/>
      <c r="D179" s="838"/>
      <c r="E179" s="838"/>
      <c r="F179" s="838"/>
      <c r="G179" s="838"/>
      <c r="H179" s="838"/>
      <c r="I179" s="838"/>
      <c r="J179" s="838"/>
      <c r="K179" s="838"/>
      <c r="L179" s="838"/>
      <c r="M179" s="838"/>
      <c r="N179" s="838"/>
      <c r="O179" s="838"/>
      <c r="P179" s="838"/>
      <c r="Q179" s="838"/>
      <c r="R179" s="838"/>
      <c r="S179" s="838"/>
      <c r="T179" s="838"/>
      <c r="U179" s="838"/>
      <c r="V179" s="838"/>
      <c r="W179" s="838"/>
      <c r="X179" s="838"/>
      <c r="Y179" s="838"/>
      <c r="Z179" s="838"/>
      <c r="AA179" s="838"/>
      <c r="AB179" s="838"/>
      <c r="AC179" s="838"/>
      <c r="AD179" s="838"/>
      <c r="AE179" s="838"/>
      <c r="AF179" s="838"/>
    </row>
    <row r="180" customFormat="false" ht="20.25" hidden="false" customHeight="true" outlineLevel="0" collapsed="false">
      <c r="A180" s="1014"/>
      <c r="B180" s="838"/>
      <c r="C180" s="838"/>
      <c r="D180" s="838"/>
      <c r="E180" s="838"/>
      <c r="F180" s="838"/>
      <c r="G180" s="838"/>
      <c r="H180" s="838"/>
      <c r="I180" s="838"/>
      <c r="J180" s="838"/>
      <c r="K180" s="838"/>
      <c r="L180" s="838"/>
      <c r="M180" s="838"/>
      <c r="N180" s="838"/>
      <c r="O180" s="838"/>
      <c r="P180" s="838"/>
      <c r="Q180" s="838"/>
      <c r="R180" s="838"/>
      <c r="S180" s="838"/>
      <c r="T180" s="838"/>
      <c r="U180" s="838"/>
      <c r="V180" s="838"/>
      <c r="W180" s="838"/>
      <c r="X180" s="838"/>
      <c r="Y180" s="838"/>
      <c r="Z180" s="838"/>
      <c r="AA180" s="838"/>
      <c r="AB180" s="838"/>
      <c r="AC180" s="838"/>
      <c r="AD180" s="838"/>
      <c r="AE180" s="838"/>
      <c r="AF180" s="838"/>
    </row>
    <row r="181" customFormat="false" ht="20.25" hidden="false" customHeight="true" outlineLevel="0" collapsed="false">
      <c r="A181" s="1014"/>
      <c r="B181" s="838"/>
      <c r="C181" s="838"/>
      <c r="D181" s="838"/>
      <c r="E181" s="838"/>
      <c r="F181" s="838"/>
      <c r="G181" s="838"/>
      <c r="H181" s="838"/>
      <c r="I181" s="838"/>
      <c r="J181" s="838"/>
      <c r="K181" s="838"/>
      <c r="L181" s="838"/>
      <c r="M181" s="838"/>
      <c r="N181" s="838"/>
      <c r="O181" s="838"/>
      <c r="P181" s="838"/>
      <c r="Q181" s="838"/>
      <c r="R181" s="838"/>
      <c r="S181" s="838"/>
      <c r="T181" s="838"/>
      <c r="U181" s="838"/>
      <c r="V181" s="838"/>
      <c r="W181" s="838"/>
      <c r="X181" s="838"/>
      <c r="Y181" s="838"/>
      <c r="Z181" s="838"/>
      <c r="AA181" s="838"/>
      <c r="AB181" s="838"/>
      <c r="AC181" s="838"/>
      <c r="AD181" s="838"/>
      <c r="AE181" s="838"/>
      <c r="AF181" s="838"/>
    </row>
    <row r="182" customFormat="false" ht="20.25" hidden="false" customHeight="true" outlineLevel="0" collapsed="false">
      <c r="A182" s="1014"/>
      <c r="B182" s="838"/>
      <c r="C182" s="838"/>
      <c r="D182" s="838"/>
      <c r="E182" s="838"/>
      <c r="F182" s="838"/>
      <c r="G182" s="838"/>
      <c r="H182" s="838"/>
      <c r="I182" s="838"/>
      <c r="J182" s="838"/>
      <c r="K182" s="838"/>
      <c r="L182" s="838"/>
      <c r="M182" s="838"/>
      <c r="N182" s="838"/>
      <c r="O182" s="838"/>
      <c r="P182" s="838"/>
      <c r="Q182" s="838"/>
      <c r="R182" s="838"/>
      <c r="S182" s="838"/>
      <c r="T182" s="838"/>
      <c r="U182" s="838"/>
      <c r="V182" s="838"/>
      <c r="W182" s="838"/>
      <c r="X182" s="838"/>
      <c r="Y182" s="838"/>
      <c r="Z182" s="838"/>
      <c r="AA182" s="838"/>
      <c r="AB182" s="838"/>
      <c r="AC182" s="838"/>
      <c r="AD182" s="838"/>
      <c r="AE182" s="838"/>
      <c r="AF182" s="838"/>
    </row>
    <row r="183" customFormat="false" ht="20.25" hidden="false" customHeight="true" outlineLevel="0" collapsed="false">
      <c r="A183" s="1014"/>
      <c r="B183" s="838"/>
      <c r="C183" s="838"/>
      <c r="D183" s="838"/>
      <c r="E183" s="838"/>
      <c r="F183" s="838"/>
      <c r="G183" s="838"/>
      <c r="H183" s="838"/>
      <c r="I183" s="838"/>
      <c r="J183" s="838"/>
      <c r="K183" s="838"/>
      <c r="L183" s="838"/>
      <c r="M183" s="838"/>
      <c r="N183" s="838"/>
      <c r="O183" s="838"/>
      <c r="P183" s="838"/>
      <c r="Q183" s="838"/>
      <c r="R183" s="838"/>
      <c r="S183" s="838"/>
      <c r="T183" s="838"/>
      <c r="U183" s="838"/>
      <c r="V183" s="838"/>
      <c r="W183" s="838"/>
      <c r="X183" s="838"/>
      <c r="Y183" s="838"/>
      <c r="Z183" s="838"/>
      <c r="AA183" s="838"/>
      <c r="AB183" s="838"/>
      <c r="AC183" s="838"/>
      <c r="AD183" s="838"/>
      <c r="AE183" s="838"/>
      <c r="AF183" s="838"/>
    </row>
    <row r="184" customFormat="false" ht="20.25" hidden="false" customHeight="true" outlineLevel="0" collapsed="false">
      <c r="A184" s="1014"/>
      <c r="B184" s="838"/>
      <c r="C184" s="838"/>
      <c r="D184" s="838"/>
      <c r="E184" s="838"/>
      <c r="F184" s="838"/>
      <c r="G184" s="838"/>
      <c r="H184" s="838"/>
      <c r="I184" s="838"/>
      <c r="J184" s="838"/>
      <c r="K184" s="838"/>
      <c r="L184" s="838"/>
      <c r="M184" s="838"/>
      <c r="N184" s="838"/>
      <c r="O184" s="838"/>
      <c r="P184" s="838"/>
      <c r="Q184" s="838"/>
      <c r="R184" s="838"/>
      <c r="S184" s="838"/>
      <c r="T184" s="838"/>
      <c r="U184" s="838"/>
      <c r="V184" s="838"/>
      <c r="W184" s="838"/>
      <c r="X184" s="838"/>
      <c r="Y184" s="838"/>
      <c r="Z184" s="838"/>
      <c r="AA184" s="838"/>
      <c r="AB184" s="838"/>
      <c r="AC184" s="838"/>
      <c r="AD184" s="838"/>
      <c r="AE184" s="838"/>
      <c r="AF184" s="838"/>
    </row>
    <row r="185" customFormat="false" ht="20.25" hidden="false" customHeight="true" outlineLevel="0" collapsed="false">
      <c r="A185" s="1014"/>
      <c r="B185" s="838"/>
      <c r="C185" s="838"/>
      <c r="D185" s="838"/>
      <c r="E185" s="838"/>
      <c r="F185" s="838"/>
      <c r="G185" s="838"/>
      <c r="H185" s="838"/>
      <c r="I185" s="838"/>
      <c r="J185" s="838"/>
      <c r="K185" s="838"/>
      <c r="L185" s="838"/>
      <c r="M185" s="838"/>
      <c r="N185" s="838"/>
      <c r="O185" s="838"/>
      <c r="P185" s="838"/>
      <c r="Q185" s="838"/>
      <c r="R185" s="838"/>
      <c r="S185" s="838"/>
      <c r="T185" s="838"/>
      <c r="U185" s="838"/>
      <c r="V185" s="838"/>
      <c r="W185" s="838"/>
      <c r="X185" s="838"/>
      <c r="Y185" s="838"/>
      <c r="Z185" s="838"/>
      <c r="AA185" s="838"/>
      <c r="AB185" s="838"/>
      <c r="AC185" s="838"/>
      <c r="AD185" s="838"/>
      <c r="AE185" s="838"/>
      <c r="AF185" s="838"/>
    </row>
    <row r="186" customFormat="false" ht="20.25" hidden="false" customHeight="true" outlineLevel="0" collapsed="false">
      <c r="A186" s="1014"/>
      <c r="B186" s="838"/>
      <c r="C186" s="838"/>
      <c r="D186" s="838"/>
      <c r="E186" s="838"/>
      <c r="F186" s="838"/>
      <c r="G186" s="838"/>
      <c r="H186" s="838"/>
      <c r="I186" s="838"/>
      <c r="J186" s="838"/>
      <c r="K186" s="838"/>
      <c r="L186" s="838"/>
      <c r="M186" s="838"/>
      <c r="N186" s="838"/>
      <c r="O186" s="838"/>
      <c r="P186" s="838"/>
      <c r="Q186" s="838"/>
      <c r="R186" s="838"/>
      <c r="S186" s="838"/>
      <c r="T186" s="838"/>
      <c r="U186" s="838"/>
      <c r="V186" s="838"/>
      <c r="W186" s="838"/>
      <c r="X186" s="838"/>
      <c r="Y186" s="838"/>
      <c r="Z186" s="838"/>
      <c r="AA186" s="838"/>
      <c r="AB186" s="838"/>
      <c r="AC186" s="838"/>
      <c r="AD186" s="838"/>
      <c r="AE186" s="838"/>
      <c r="AF186" s="838"/>
    </row>
    <row r="187" customFormat="false" ht="20.25" hidden="false" customHeight="true" outlineLevel="0" collapsed="false">
      <c r="A187" s="1014"/>
      <c r="B187" s="838"/>
      <c r="C187" s="838"/>
      <c r="D187" s="838"/>
      <c r="E187" s="838"/>
      <c r="F187" s="838"/>
      <c r="G187" s="838"/>
      <c r="H187" s="838"/>
      <c r="I187" s="838"/>
      <c r="J187" s="838"/>
      <c r="K187" s="838"/>
      <c r="L187" s="838"/>
      <c r="M187" s="838"/>
      <c r="N187" s="838"/>
      <c r="O187" s="838"/>
      <c r="P187" s="838"/>
      <c r="Q187" s="838"/>
      <c r="R187" s="838"/>
      <c r="S187" s="838"/>
      <c r="T187" s="838"/>
      <c r="U187" s="838"/>
      <c r="V187" s="838"/>
      <c r="W187" s="838"/>
      <c r="X187" s="838"/>
      <c r="Y187" s="838"/>
      <c r="Z187" s="838"/>
      <c r="AA187" s="838"/>
      <c r="AB187" s="838"/>
      <c r="AC187" s="838"/>
      <c r="AD187" s="838"/>
      <c r="AE187" s="838"/>
      <c r="AF187" s="838"/>
    </row>
    <row r="188" customFormat="false" ht="20.25" hidden="false" customHeight="true" outlineLevel="0" collapsed="false">
      <c r="A188" s="1014"/>
      <c r="B188" s="838"/>
      <c r="C188" s="838"/>
      <c r="D188" s="838"/>
      <c r="E188" s="838"/>
      <c r="F188" s="838"/>
      <c r="G188" s="838"/>
      <c r="H188" s="838"/>
      <c r="I188" s="838"/>
      <c r="J188" s="838"/>
      <c r="K188" s="838"/>
      <c r="L188" s="838"/>
      <c r="M188" s="838"/>
      <c r="N188" s="838"/>
      <c r="O188" s="838"/>
      <c r="P188" s="838"/>
      <c r="Q188" s="838"/>
      <c r="R188" s="838"/>
      <c r="S188" s="838"/>
      <c r="T188" s="838"/>
      <c r="U188" s="838"/>
      <c r="V188" s="838"/>
      <c r="W188" s="838"/>
      <c r="X188" s="838"/>
      <c r="Y188" s="838"/>
      <c r="Z188" s="838"/>
      <c r="AA188" s="838"/>
      <c r="AB188" s="838"/>
      <c r="AC188" s="838"/>
      <c r="AD188" s="838"/>
      <c r="AE188" s="838"/>
      <c r="AF188" s="838"/>
    </row>
    <row r="189" customFormat="false" ht="20.25" hidden="false" customHeight="true" outlineLevel="0" collapsed="false">
      <c r="A189" s="1014"/>
      <c r="B189" s="838"/>
      <c r="C189" s="838"/>
      <c r="D189" s="838"/>
      <c r="E189" s="838"/>
      <c r="F189" s="838"/>
      <c r="G189" s="838"/>
      <c r="H189" s="838"/>
      <c r="I189" s="838"/>
      <c r="J189" s="838"/>
      <c r="K189" s="838"/>
      <c r="L189" s="838"/>
      <c r="M189" s="838"/>
      <c r="N189" s="838"/>
      <c r="O189" s="838"/>
      <c r="P189" s="838"/>
      <c r="Q189" s="838"/>
      <c r="R189" s="838"/>
      <c r="S189" s="838"/>
      <c r="T189" s="838"/>
      <c r="U189" s="838"/>
      <c r="V189" s="838"/>
      <c r="W189" s="838"/>
      <c r="X189" s="838"/>
      <c r="Y189" s="838"/>
      <c r="Z189" s="838"/>
      <c r="AA189" s="838"/>
      <c r="AB189" s="838"/>
      <c r="AC189" s="838"/>
      <c r="AD189" s="838"/>
      <c r="AE189" s="838"/>
      <c r="AF189" s="838"/>
    </row>
    <row r="190" customFormat="false" ht="20.25" hidden="false" customHeight="true" outlineLevel="0" collapsed="false">
      <c r="A190" s="1014"/>
      <c r="B190" s="838"/>
      <c r="C190" s="838"/>
      <c r="D190" s="838"/>
      <c r="E190" s="838"/>
      <c r="F190" s="838"/>
      <c r="G190" s="838"/>
      <c r="H190" s="838"/>
      <c r="I190" s="838"/>
      <c r="J190" s="838"/>
      <c r="K190" s="838"/>
      <c r="L190" s="838"/>
      <c r="M190" s="838"/>
      <c r="N190" s="838"/>
      <c r="O190" s="838"/>
      <c r="P190" s="838"/>
      <c r="Q190" s="838"/>
      <c r="R190" s="838"/>
      <c r="S190" s="838"/>
      <c r="T190" s="838"/>
      <c r="U190" s="838"/>
      <c r="V190" s="838"/>
      <c r="W190" s="838"/>
      <c r="X190" s="838"/>
      <c r="Y190" s="838"/>
      <c r="Z190" s="838"/>
      <c r="AA190" s="838"/>
      <c r="AB190" s="838"/>
      <c r="AC190" s="838"/>
      <c r="AD190" s="838"/>
      <c r="AE190" s="838"/>
      <c r="AF190" s="838"/>
    </row>
    <row r="191" customFormat="false" ht="20.25" hidden="false" customHeight="true" outlineLevel="0" collapsed="false">
      <c r="A191" s="1014"/>
      <c r="B191" s="838"/>
      <c r="C191" s="838"/>
      <c r="D191" s="838"/>
      <c r="E191" s="838"/>
      <c r="F191" s="838"/>
      <c r="G191" s="838"/>
      <c r="H191" s="838"/>
      <c r="I191" s="838"/>
      <c r="J191" s="838"/>
      <c r="K191" s="838"/>
      <c r="L191" s="838"/>
      <c r="M191" s="838"/>
      <c r="N191" s="838"/>
      <c r="O191" s="838"/>
      <c r="P191" s="838"/>
      <c r="Q191" s="838"/>
      <c r="R191" s="838"/>
      <c r="S191" s="838"/>
      <c r="T191" s="838"/>
      <c r="U191" s="838"/>
      <c r="V191" s="838"/>
      <c r="W191" s="838"/>
      <c r="X191" s="838"/>
      <c r="Y191" s="838"/>
      <c r="Z191" s="838"/>
      <c r="AA191" s="838"/>
      <c r="AB191" s="838"/>
      <c r="AC191" s="838"/>
      <c r="AD191" s="838"/>
      <c r="AE191" s="838"/>
      <c r="AF191" s="838"/>
    </row>
    <row r="192" customFormat="false" ht="20.25" hidden="false" customHeight="true" outlineLevel="0" collapsed="false">
      <c r="A192" s="1014"/>
      <c r="B192" s="838"/>
      <c r="C192" s="838"/>
      <c r="D192" s="838"/>
      <c r="E192" s="838"/>
      <c r="F192" s="838"/>
      <c r="G192" s="838"/>
      <c r="H192" s="838"/>
      <c r="I192" s="838"/>
      <c r="J192" s="838"/>
      <c r="K192" s="838"/>
      <c r="L192" s="838"/>
      <c r="M192" s="838"/>
      <c r="N192" s="838"/>
      <c r="O192" s="838"/>
      <c r="P192" s="838"/>
      <c r="Q192" s="838"/>
      <c r="R192" s="838"/>
      <c r="S192" s="838"/>
      <c r="T192" s="838"/>
      <c r="U192" s="838"/>
      <c r="V192" s="838"/>
      <c r="W192" s="838"/>
      <c r="X192" s="838"/>
      <c r="Y192" s="838"/>
      <c r="Z192" s="838"/>
      <c r="AA192" s="838"/>
      <c r="AB192" s="838"/>
      <c r="AC192" s="838"/>
      <c r="AD192" s="838"/>
      <c r="AE192" s="838"/>
      <c r="AF192" s="838"/>
    </row>
    <row r="193" customFormat="false" ht="20.25" hidden="false" customHeight="true" outlineLevel="0" collapsed="false">
      <c r="A193" s="1014"/>
      <c r="B193" s="838"/>
      <c r="C193" s="838"/>
      <c r="D193" s="838"/>
      <c r="E193" s="838"/>
      <c r="F193" s="838"/>
      <c r="G193" s="838"/>
      <c r="H193" s="838"/>
      <c r="I193" s="838"/>
      <c r="J193" s="838"/>
      <c r="K193" s="838"/>
      <c r="L193" s="838"/>
      <c r="M193" s="838"/>
      <c r="N193" s="838"/>
      <c r="O193" s="838"/>
      <c r="P193" s="838"/>
      <c r="Q193" s="838"/>
      <c r="R193" s="838"/>
      <c r="S193" s="838"/>
      <c r="T193" s="838"/>
      <c r="U193" s="838"/>
      <c r="V193" s="838"/>
      <c r="W193" s="838"/>
      <c r="X193" s="838"/>
      <c r="Y193" s="838"/>
      <c r="Z193" s="838"/>
      <c r="AA193" s="838"/>
      <c r="AB193" s="838"/>
      <c r="AC193" s="838"/>
      <c r="AD193" s="838"/>
      <c r="AE193" s="838"/>
      <c r="AF193" s="838"/>
    </row>
    <row r="194" customFormat="false" ht="20.25" hidden="false" customHeight="true" outlineLevel="0" collapsed="false">
      <c r="A194" s="1014"/>
      <c r="B194" s="838"/>
      <c r="C194" s="838"/>
      <c r="D194" s="838"/>
      <c r="E194" s="838"/>
      <c r="F194" s="838"/>
      <c r="G194" s="838"/>
      <c r="H194" s="838"/>
      <c r="I194" s="838"/>
      <c r="J194" s="838"/>
      <c r="K194" s="838"/>
      <c r="L194" s="838"/>
      <c r="M194" s="838"/>
      <c r="N194" s="838"/>
      <c r="O194" s="838"/>
      <c r="P194" s="838"/>
      <c r="Q194" s="838"/>
      <c r="R194" s="838"/>
      <c r="S194" s="838"/>
      <c r="T194" s="838"/>
      <c r="U194" s="838"/>
      <c r="V194" s="838"/>
      <c r="W194" s="838"/>
      <c r="X194" s="838"/>
      <c r="Y194" s="838"/>
      <c r="Z194" s="838"/>
      <c r="AA194" s="838"/>
      <c r="AB194" s="838"/>
      <c r="AC194" s="838"/>
      <c r="AD194" s="838"/>
      <c r="AE194" s="838"/>
      <c r="AF194" s="838"/>
    </row>
    <row r="195" customFormat="false" ht="20.25" hidden="false" customHeight="true" outlineLevel="0" collapsed="false">
      <c r="A195" s="1014"/>
      <c r="B195" s="838"/>
      <c r="C195" s="838"/>
      <c r="D195" s="838"/>
      <c r="E195" s="838"/>
      <c r="F195" s="838"/>
      <c r="G195" s="838"/>
      <c r="H195" s="838"/>
      <c r="I195" s="838"/>
      <c r="J195" s="838"/>
      <c r="K195" s="838"/>
      <c r="L195" s="838"/>
      <c r="M195" s="838"/>
      <c r="N195" s="838"/>
      <c r="O195" s="838"/>
      <c r="P195" s="838"/>
      <c r="Q195" s="838"/>
      <c r="R195" s="838"/>
      <c r="S195" s="838"/>
      <c r="T195" s="838"/>
      <c r="U195" s="838"/>
      <c r="V195" s="838"/>
      <c r="W195" s="838"/>
      <c r="X195" s="838"/>
      <c r="Y195" s="838"/>
      <c r="Z195" s="838"/>
      <c r="AA195" s="838"/>
      <c r="AB195" s="838"/>
      <c r="AC195" s="838"/>
      <c r="AD195" s="838"/>
      <c r="AE195" s="838"/>
      <c r="AF195" s="838"/>
    </row>
    <row r="196" customFormat="false" ht="20.25" hidden="false" customHeight="true" outlineLevel="0" collapsed="false">
      <c r="A196" s="1014"/>
      <c r="B196" s="838"/>
      <c r="C196" s="838"/>
      <c r="D196" s="838"/>
      <c r="E196" s="838"/>
      <c r="F196" s="838"/>
      <c r="G196" s="838"/>
      <c r="H196" s="838"/>
      <c r="I196" s="838"/>
      <c r="J196" s="838"/>
      <c r="K196" s="838"/>
      <c r="L196" s="838"/>
      <c r="M196" s="838"/>
      <c r="N196" s="838"/>
      <c r="O196" s="838"/>
      <c r="P196" s="838"/>
      <c r="Q196" s="838"/>
      <c r="R196" s="838"/>
      <c r="S196" s="838"/>
      <c r="T196" s="838"/>
      <c r="U196" s="838"/>
      <c r="V196" s="838"/>
      <c r="W196" s="838"/>
      <c r="X196" s="838"/>
      <c r="Y196" s="838"/>
      <c r="Z196" s="838"/>
      <c r="AA196" s="838"/>
      <c r="AB196" s="838"/>
      <c r="AC196" s="838"/>
      <c r="AD196" s="838"/>
      <c r="AE196" s="838"/>
      <c r="AF196" s="838"/>
    </row>
    <row r="197" customFormat="false" ht="20.25" hidden="false" customHeight="true" outlineLevel="0" collapsed="false">
      <c r="A197" s="1014"/>
      <c r="B197" s="838"/>
      <c r="C197" s="838"/>
      <c r="D197" s="838"/>
      <c r="E197" s="838"/>
      <c r="F197" s="838"/>
      <c r="G197" s="838"/>
      <c r="H197" s="838"/>
      <c r="I197" s="838"/>
      <c r="J197" s="838"/>
      <c r="K197" s="838"/>
      <c r="L197" s="838"/>
      <c r="M197" s="838"/>
      <c r="N197" s="838"/>
      <c r="O197" s="838"/>
      <c r="P197" s="838"/>
      <c r="Q197" s="838"/>
      <c r="R197" s="838"/>
      <c r="S197" s="838"/>
      <c r="T197" s="838"/>
      <c r="U197" s="838"/>
      <c r="V197" s="838"/>
      <c r="W197" s="838"/>
      <c r="X197" s="838"/>
      <c r="Y197" s="838"/>
      <c r="Z197" s="838"/>
      <c r="AA197" s="838"/>
      <c r="AB197" s="838"/>
      <c r="AC197" s="838"/>
      <c r="AD197" s="838"/>
      <c r="AE197" s="838"/>
      <c r="AF197" s="838"/>
    </row>
    <row r="198" customFormat="false" ht="20.25" hidden="false" customHeight="true" outlineLevel="0" collapsed="false">
      <c r="A198" s="1014"/>
      <c r="B198" s="838"/>
      <c r="C198" s="838"/>
      <c r="D198" s="838"/>
      <c r="E198" s="838"/>
      <c r="F198" s="838"/>
      <c r="G198" s="838"/>
      <c r="H198" s="838"/>
      <c r="I198" s="838"/>
      <c r="J198" s="838"/>
      <c r="K198" s="838"/>
      <c r="L198" s="838"/>
      <c r="M198" s="838"/>
      <c r="N198" s="838"/>
      <c r="O198" s="838"/>
      <c r="P198" s="838"/>
      <c r="Q198" s="838"/>
      <c r="R198" s="838"/>
      <c r="S198" s="838"/>
      <c r="T198" s="838"/>
      <c r="U198" s="838"/>
      <c r="V198" s="838"/>
      <c r="W198" s="838"/>
      <c r="X198" s="838"/>
      <c r="Y198" s="838"/>
      <c r="Z198" s="838"/>
      <c r="AA198" s="838"/>
      <c r="AB198" s="838"/>
      <c r="AC198" s="838"/>
      <c r="AD198" s="838"/>
      <c r="AE198" s="838"/>
      <c r="AF198" s="838"/>
    </row>
    <row r="199" customFormat="false" ht="20.25" hidden="false" customHeight="true" outlineLevel="0" collapsed="false">
      <c r="A199" s="1014"/>
      <c r="B199" s="838"/>
      <c r="C199" s="838"/>
      <c r="D199" s="838"/>
      <c r="E199" s="838"/>
      <c r="F199" s="838"/>
      <c r="G199" s="838"/>
      <c r="H199" s="838"/>
      <c r="I199" s="838"/>
      <c r="J199" s="838"/>
      <c r="K199" s="838"/>
      <c r="L199" s="838"/>
      <c r="M199" s="838"/>
      <c r="N199" s="838"/>
      <c r="O199" s="838"/>
      <c r="P199" s="838"/>
      <c r="Q199" s="838"/>
      <c r="R199" s="838"/>
      <c r="S199" s="838"/>
      <c r="T199" s="838"/>
      <c r="U199" s="838"/>
      <c r="V199" s="838"/>
      <c r="W199" s="838"/>
      <c r="X199" s="838"/>
      <c r="Y199" s="838"/>
      <c r="Z199" s="838"/>
      <c r="AA199" s="838"/>
      <c r="AB199" s="838"/>
      <c r="AC199" s="838"/>
      <c r="AD199" s="838"/>
      <c r="AE199" s="838"/>
      <c r="AF199" s="838"/>
    </row>
    <row r="200" customFormat="false" ht="20.25" hidden="false" customHeight="true" outlineLevel="0" collapsed="false">
      <c r="A200" s="1014"/>
      <c r="B200" s="838"/>
      <c r="C200" s="838"/>
      <c r="D200" s="838"/>
      <c r="E200" s="838"/>
      <c r="F200" s="838"/>
      <c r="G200" s="838"/>
      <c r="H200" s="838"/>
      <c r="I200" s="838"/>
      <c r="J200" s="838"/>
      <c r="K200" s="838"/>
      <c r="L200" s="838"/>
      <c r="M200" s="838"/>
      <c r="N200" s="838"/>
      <c r="O200" s="838"/>
      <c r="P200" s="838"/>
      <c r="Q200" s="838"/>
      <c r="R200" s="838"/>
      <c r="S200" s="838"/>
      <c r="T200" s="838"/>
      <c r="U200" s="838"/>
      <c r="V200" s="838"/>
      <c r="W200" s="838"/>
      <c r="X200" s="838"/>
      <c r="Y200" s="838"/>
      <c r="Z200" s="838"/>
      <c r="AA200" s="838"/>
      <c r="AB200" s="838"/>
      <c r="AC200" s="838"/>
      <c r="AD200" s="838"/>
      <c r="AE200" s="838"/>
      <c r="AF200" s="838"/>
    </row>
    <row r="201" customFormat="false" ht="20.25" hidden="false" customHeight="true" outlineLevel="0" collapsed="false">
      <c r="A201" s="1014"/>
      <c r="B201" s="838"/>
      <c r="C201" s="838"/>
      <c r="D201" s="838"/>
      <c r="E201" s="838"/>
      <c r="F201" s="838"/>
      <c r="G201" s="838"/>
      <c r="H201" s="838"/>
      <c r="I201" s="838"/>
      <c r="J201" s="838"/>
      <c r="K201" s="838"/>
      <c r="L201" s="838"/>
      <c r="M201" s="838"/>
      <c r="N201" s="838"/>
      <c r="O201" s="838"/>
      <c r="P201" s="838"/>
      <c r="Q201" s="838"/>
      <c r="R201" s="838"/>
      <c r="S201" s="838"/>
      <c r="T201" s="838"/>
      <c r="U201" s="838"/>
      <c r="V201" s="838"/>
      <c r="W201" s="838"/>
      <c r="X201" s="838"/>
      <c r="Y201" s="838"/>
      <c r="Z201" s="838"/>
      <c r="AA201" s="838"/>
      <c r="AB201" s="838"/>
      <c r="AC201" s="838"/>
      <c r="AD201" s="838"/>
      <c r="AE201" s="838"/>
      <c r="AF201" s="838"/>
    </row>
    <row r="202" customFormat="false" ht="20.25" hidden="false" customHeight="true" outlineLevel="0" collapsed="false">
      <c r="A202" s="1014"/>
      <c r="B202" s="838"/>
      <c r="C202" s="838"/>
      <c r="D202" s="838"/>
      <c r="E202" s="838"/>
      <c r="F202" s="838"/>
      <c r="G202" s="838"/>
      <c r="H202" s="838"/>
      <c r="I202" s="838"/>
      <c r="J202" s="838"/>
      <c r="K202" s="838"/>
      <c r="L202" s="838"/>
      <c r="M202" s="838"/>
      <c r="N202" s="838"/>
      <c r="O202" s="838"/>
      <c r="P202" s="838"/>
      <c r="Q202" s="838"/>
      <c r="R202" s="838"/>
      <c r="S202" s="838"/>
      <c r="T202" s="838"/>
      <c r="U202" s="838"/>
      <c r="V202" s="838"/>
      <c r="W202" s="838"/>
      <c r="X202" s="838"/>
      <c r="Y202" s="838"/>
      <c r="Z202" s="838"/>
      <c r="AA202" s="838"/>
      <c r="AB202" s="838"/>
      <c r="AC202" s="838"/>
      <c r="AD202" s="838"/>
      <c r="AE202" s="838"/>
      <c r="AF202" s="838"/>
    </row>
    <row r="203" customFormat="false" ht="20.25" hidden="false" customHeight="true" outlineLevel="0" collapsed="false">
      <c r="A203" s="1014"/>
      <c r="B203" s="838"/>
      <c r="C203" s="838"/>
      <c r="D203" s="838"/>
      <c r="E203" s="838"/>
      <c r="F203" s="838"/>
      <c r="G203" s="838"/>
      <c r="H203" s="838"/>
      <c r="I203" s="838"/>
      <c r="J203" s="838"/>
      <c r="K203" s="838"/>
      <c r="L203" s="838"/>
      <c r="M203" s="838"/>
      <c r="N203" s="838"/>
      <c r="O203" s="838"/>
      <c r="P203" s="838"/>
      <c r="Q203" s="838"/>
      <c r="R203" s="838"/>
      <c r="S203" s="838"/>
      <c r="T203" s="838"/>
      <c r="U203" s="838"/>
      <c r="V203" s="838"/>
      <c r="W203" s="838"/>
      <c r="X203" s="838"/>
      <c r="Y203" s="838"/>
      <c r="Z203" s="838"/>
      <c r="AA203" s="838"/>
      <c r="AB203" s="838"/>
      <c r="AC203" s="838"/>
      <c r="AD203" s="838"/>
      <c r="AE203" s="838"/>
      <c r="AF203" s="838"/>
    </row>
    <row r="204" customFormat="false" ht="20.25" hidden="false" customHeight="true" outlineLevel="0" collapsed="false">
      <c r="A204" s="1014"/>
      <c r="B204" s="838"/>
      <c r="C204" s="838"/>
      <c r="D204" s="838"/>
      <c r="E204" s="838"/>
      <c r="F204" s="838"/>
      <c r="G204" s="838"/>
      <c r="H204" s="838"/>
      <c r="I204" s="838"/>
      <c r="J204" s="838"/>
      <c r="K204" s="838"/>
      <c r="L204" s="838"/>
      <c r="M204" s="838"/>
      <c r="N204" s="838"/>
      <c r="O204" s="838"/>
      <c r="P204" s="838"/>
      <c r="Q204" s="838"/>
      <c r="R204" s="838"/>
      <c r="S204" s="838"/>
      <c r="T204" s="838"/>
      <c r="U204" s="838"/>
      <c r="V204" s="838"/>
      <c r="W204" s="838"/>
      <c r="X204" s="838"/>
      <c r="Y204" s="838"/>
      <c r="Z204" s="838"/>
      <c r="AA204" s="838"/>
      <c r="AB204" s="838"/>
      <c r="AC204" s="838"/>
      <c r="AD204" s="838"/>
      <c r="AE204" s="838"/>
      <c r="AF204" s="838"/>
    </row>
    <row r="205" customFormat="false" ht="20.25" hidden="false" customHeight="true" outlineLevel="0" collapsed="false">
      <c r="A205" s="1014"/>
      <c r="B205" s="838"/>
      <c r="C205" s="838"/>
      <c r="D205" s="838"/>
      <c r="E205" s="838"/>
      <c r="F205" s="838"/>
      <c r="G205" s="838"/>
      <c r="H205" s="838"/>
      <c r="I205" s="838"/>
      <c r="J205" s="838"/>
      <c r="K205" s="838"/>
      <c r="L205" s="838"/>
      <c r="M205" s="838"/>
      <c r="N205" s="838"/>
      <c r="O205" s="838"/>
      <c r="P205" s="838"/>
      <c r="Q205" s="838"/>
      <c r="R205" s="838"/>
      <c r="S205" s="838"/>
      <c r="T205" s="838"/>
      <c r="U205" s="838"/>
      <c r="V205" s="838"/>
      <c r="W205" s="838"/>
      <c r="X205" s="838"/>
      <c r="Y205" s="838"/>
      <c r="Z205" s="838"/>
      <c r="AA205" s="838"/>
      <c r="AB205" s="838"/>
      <c r="AC205" s="838"/>
      <c r="AD205" s="838"/>
      <c r="AE205" s="838"/>
      <c r="AF205" s="838"/>
    </row>
    <row r="206" customFormat="false" ht="20.25" hidden="false" customHeight="true" outlineLevel="0" collapsed="false">
      <c r="A206" s="1014"/>
      <c r="B206" s="838"/>
      <c r="C206" s="838"/>
      <c r="D206" s="838"/>
      <c r="E206" s="838"/>
      <c r="F206" s="838"/>
      <c r="G206" s="838"/>
      <c r="H206" s="838"/>
      <c r="I206" s="838"/>
      <c r="J206" s="838"/>
      <c r="K206" s="838"/>
      <c r="L206" s="838"/>
      <c r="M206" s="838"/>
      <c r="N206" s="838"/>
      <c r="O206" s="838"/>
      <c r="P206" s="838"/>
      <c r="Q206" s="838"/>
      <c r="R206" s="838"/>
      <c r="S206" s="838"/>
      <c r="T206" s="838"/>
      <c r="U206" s="838"/>
      <c r="V206" s="838"/>
      <c r="W206" s="838"/>
      <c r="X206" s="838"/>
      <c r="Y206" s="838"/>
      <c r="Z206" s="838"/>
      <c r="AA206" s="838"/>
      <c r="AB206" s="838"/>
      <c r="AC206" s="838"/>
      <c r="AD206" s="838"/>
      <c r="AE206" s="838"/>
      <c r="AF206" s="838"/>
    </row>
    <row r="207" customFormat="false" ht="20.25" hidden="false" customHeight="true" outlineLevel="0" collapsed="false">
      <c r="A207" s="1014"/>
      <c r="B207" s="838"/>
      <c r="C207" s="838"/>
      <c r="D207" s="838"/>
      <c r="E207" s="838"/>
      <c r="F207" s="838"/>
      <c r="G207" s="838"/>
      <c r="H207" s="838"/>
      <c r="I207" s="838"/>
      <c r="J207" s="838"/>
      <c r="K207" s="838"/>
      <c r="L207" s="838"/>
      <c r="M207" s="838"/>
      <c r="N207" s="838"/>
      <c r="O207" s="838"/>
      <c r="P207" s="838"/>
      <c r="Q207" s="838"/>
      <c r="R207" s="838"/>
      <c r="S207" s="838"/>
      <c r="T207" s="838"/>
      <c r="U207" s="838"/>
      <c r="V207" s="838"/>
      <c r="W207" s="838"/>
      <c r="X207" s="838"/>
      <c r="Y207" s="838"/>
      <c r="Z207" s="838"/>
      <c r="AA207" s="838"/>
      <c r="AB207" s="838"/>
      <c r="AC207" s="838"/>
      <c r="AD207" s="838"/>
      <c r="AE207" s="838"/>
      <c r="AF207" s="838"/>
    </row>
    <row r="208" customFormat="false" ht="20.25" hidden="false" customHeight="true" outlineLevel="0" collapsed="false">
      <c r="A208" s="1014"/>
      <c r="B208" s="838"/>
      <c r="C208" s="838"/>
      <c r="D208" s="838"/>
      <c r="E208" s="838"/>
      <c r="F208" s="838"/>
      <c r="G208" s="838"/>
      <c r="H208" s="838"/>
      <c r="I208" s="838"/>
      <c r="J208" s="838"/>
      <c r="K208" s="838"/>
      <c r="L208" s="838"/>
      <c r="M208" s="838"/>
      <c r="N208" s="838"/>
      <c r="O208" s="838"/>
      <c r="P208" s="838"/>
      <c r="Q208" s="838"/>
      <c r="R208" s="838"/>
      <c r="S208" s="838"/>
      <c r="T208" s="838"/>
      <c r="U208" s="838"/>
      <c r="V208" s="838"/>
      <c r="W208" s="838"/>
      <c r="X208" s="838"/>
      <c r="Y208" s="838"/>
      <c r="Z208" s="838"/>
      <c r="AA208" s="838"/>
      <c r="AB208" s="838"/>
      <c r="AC208" s="838"/>
      <c r="AD208" s="838"/>
      <c r="AE208" s="838"/>
      <c r="AF208" s="838"/>
    </row>
    <row r="209" customFormat="false" ht="20.25" hidden="false" customHeight="true" outlineLevel="0" collapsed="false">
      <c r="A209" s="1014"/>
      <c r="B209" s="838"/>
      <c r="C209" s="838"/>
      <c r="D209" s="838"/>
      <c r="E209" s="838"/>
      <c r="F209" s="838"/>
      <c r="G209" s="838"/>
      <c r="H209" s="838"/>
      <c r="I209" s="838"/>
      <c r="J209" s="838"/>
      <c r="K209" s="838"/>
      <c r="L209" s="838"/>
      <c r="M209" s="838"/>
      <c r="N209" s="838"/>
      <c r="O209" s="838"/>
      <c r="P209" s="838"/>
      <c r="Q209" s="838"/>
      <c r="R209" s="838"/>
      <c r="S209" s="838"/>
      <c r="T209" s="838"/>
      <c r="U209" s="838"/>
      <c r="V209" s="838"/>
      <c r="W209" s="838"/>
      <c r="X209" s="838"/>
      <c r="Y209" s="838"/>
      <c r="Z209" s="838"/>
      <c r="AA209" s="838"/>
      <c r="AB209" s="838"/>
      <c r="AC209" s="838"/>
      <c r="AD209" s="838"/>
      <c r="AE209" s="838"/>
      <c r="AF209" s="838"/>
    </row>
    <row r="210" customFormat="false" ht="20.25" hidden="false" customHeight="true" outlineLevel="0" collapsed="false">
      <c r="A210" s="1014"/>
      <c r="B210" s="838"/>
      <c r="C210" s="838"/>
      <c r="D210" s="838"/>
      <c r="E210" s="838"/>
      <c r="F210" s="838"/>
      <c r="G210" s="838"/>
      <c r="H210" s="838"/>
      <c r="I210" s="838"/>
      <c r="J210" s="838"/>
      <c r="K210" s="838"/>
      <c r="L210" s="838"/>
      <c r="M210" s="838"/>
      <c r="N210" s="838"/>
      <c r="O210" s="838"/>
      <c r="P210" s="838"/>
      <c r="Q210" s="838"/>
      <c r="R210" s="838"/>
      <c r="S210" s="838"/>
      <c r="T210" s="838"/>
      <c r="U210" s="838"/>
      <c r="V210" s="838"/>
      <c r="W210" s="838"/>
      <c r="X210" s="838"/>
      <c r="Y210" s="838"/>
      <c r="Z210" s="838"/>
      <c r="AA210" s="838"/>
      <c r="AB210" s="838"/>
      <c r="AC210" s="838"/>
      <c r="AD210" s="838"/>
      <c r="AE210" s="838"/>
      <c r="AF210" s="838"/>
    </row>
    <row r="211" customFormat="false" ht="20.25" hidden="false" customHeight="true" outlineLevel="0" collapsed="false">
      <c r="A211" s="1014"/>
      <c r="B211" s="838"/>
      <c r="C211" s="838"/>
      <c r="D211" s="838"/>
      <c r="E211" s="838"/>
      <c r="F211" s="838"/>
      <c r="G211" s="838"/>
      <c r="H211" s="838"/>
      <c r="I211" s="838"/>
      <c r="J211" s="838"/>
      <c r="K211" s="838"/>
      <c r="L211" s="838"/>
      <c r="M211" s="838"/>
      <c r="N211" s="838"/>
      <c r="O211" s="838"/>
      <c r="P211" s="838"/>
      <c r="Q211" s="838"/>
      <c r="R211" s="838"/>
      <c r="S211" s="838"/>
      <c r="T211" s="838"/>
      <c r="U211" s="838"/>
      <c r="V211" s="838"/>
      <c r="W211" s="838"/>
      <c r="X211" s="838"/>
      <c r="Y211" s="838"/>
      <c r="Z211" s="838"/>
      <c r="AA211" s="838"/>
      <c r="AB211" s="838"/>
      <c r="AC211" s="838"/>
      <c r="AD211" s="838"/>
      <c r="AE211" s="838"/>
      <c r="AF211" s="838"/>
    </row>
    <row r="212" customFormat="false" ht="20.25" hidden="false" customHeight="true" outlineLevel="0" collapsed="false">
      <c r="A212" s="1014"/>
      <c r="B212" s="838"/>
      <c r="C212" s="838"/>
      <c r="D212" s="838"/>
      <c r="E212" s="838"/>
      <c r="F212" s="838"/>
      <c r="G212" s="838"/>
      <c r="H212" s="838"/>
      <c r="I212" s="838"/>
      <c r="J212" s="838"/>
      <c r="K212" s="838"/>
      <c r="L212" s="838"/>
      <c r="M212" s="838"/>
      <c r="N212" s="838"/>
      <c r="O212" s="838"/>
      <c r="P212" s="838"/>
      <c r="Q212" s="838"/>
      <c r="R212" s="838"/>
      <c r="S212" s="838"/>
      <c r="T212" s="838"/>
      <c r="U212" s="838"/>
      <c r="V212" s="838"/>
      <c r="W212" s="838"/>
      <c r="X212" s="838"/>
      <c r="Y212" s="838"/>
      <c r="Z212" s="838"/>
      <c r="AA212" s="838"/>
      <c r="AB212" s="838"/>
      <c r="AC212" s="838"/>
      <c r="AD212" s="838"/>
      <c r="AE212" s="838"/>
      <c r="AF212" s="838"/>
    </row>
    <row r="213" customFormat="false" ht="20.25" hidden="false" customHeight="true" outlineLevel="0" collapsed="false">
      <c r="A213" s="1014"/>
      <c r="B213" s="838"/>
      <c r="C213" s="838"/>
      <c r="D213" s="838"/>
      <c r="E213" s="838"/>
      <c r="F213" s="838"/>
      <c r="G213" s="838"/>
      <c r="H213" s="838"/>
      <c r="I213" s="838"/>
      <c r="J213" s="838"/>
      <c r="K213" s="838"/>
      <c r="L213" s="838"/>
      <c r="M213" s="838"/>
      <c r="N213" s="838"/>
      <c r="O213" s="838"/>
      <c r="P213" s="838"/>
      <c r="Q213" s="838"/>
      <c r="R213" s="838"/>
      <c r="S213" s="838"/>
      <c r="T213" s="838"/>
      <c r="U213" s="838"/>
      <c r="V213" s="838"/>
      <c r="W213" s="838"/>
      <c r="X213" s="838"/>
      <c r="Y213" s="838"/>
      <c r="Z213" s="838"/>
      <c r="AA213" s="838"/>
      <c r="AB213" s="838"/>
      <c r="AC213" s="838"/>
      <c r="AD213" s="838"/>
      <c r="AE213" s="838"/>
      <c r="AF213" s="838"/>
    </row>
    <row r="214" customFormat="false" ht="20.25" hidden="false" customHeight="true" outlineLevel="0" collapsed="false">
      <c r="A214" s="1014"/>
      <c r="B214" s="838"/>
      <c r="C214" s="838"/>
      <c r="D214" s="838"/>
      <c r="E214" s="838"/>
      <c r="F214" s="838"/>
      <c r="G214" s="838"/>
      <c r="H214" s="838"/>
      <c r="I214" s="838"/>
      <c r="J214" s="838"/>
      <c r="K214" s="838"/>
      <c r="L214" s="838"/>
      <c r="M214" s="838"/>
      <c r="N214" s="838"/>
      <c r="O214" s="838"/>
      <c r="P214" s="838"/>
      <c r="Q214" s="838"/>
      <c r="R214" s="838"/>
      <c r="S214" s="838"/>
      <c r="T214" s="838"/>
      <c r="U214" s="838"/>
      <c r="V214" s="838"/>
      <c r="W214" s="838"/>
      <c r="X214" s="838"/>
      <c r="Y214" s="838"/>
      <c r="Z214" s="838"/>
      <c r="AA214" s="838"/>
      <c r="AB214" s="838"/>
      <c r="AC214" s="838"/>
      <c r="AD214" s="838"/>
      <c r="AE214" s="838"/>
      <c r="AF214" s="838"/>
    </row>
    <row r="215" customFormat="false" ht="20.25" hidden="false" customHeight="true" outlineLevel="0" collapsed="false">
      <c r="A215" s="1014"/>
      <c r="B215" s="838"/>
      <c r="C215" s="838"/>
      <c r="D215" s="838"/>
      <c r="E215" s="838"/>
      <c r="F215" s="838"/>
      <c r="G215" s="838"/>
      <c r="H215" s="838"/>
      <c r="I215" s="838"/>
      <c r="J215" s="838"/>
      <c r="K215" s="838"/>
      <c r="L215" s="838"/>
      <c r="M215" s="838"/>
      <c r="N215" s="838"/>
      <c r="O215" s="838"/>
      <c r="P215" s="838"/>
      <c r="Q215" s="838"/>
      <c r="R215" s="838"/>
      <c r="S215" s="838"/>
      <c r="T215" s="838"/>
      <c r="U215" s="838"/>
      <c r="V215" s="838"/>
      <c r="W215" s="838"/>
      <c r="X215" s="838"/>
      <c r="Y215" s="838"/>
      <c r="Z215" s="838"/>
      <c r="AA215" s="838"/>
      <c r="AB215" s="838"/>
      <c r="AC215" s="838"/>
      <c r="AD215" s="838"/>
      <c r="AE215" s="838"/>
      <c r="AF215" s="838"/>
    </row>
    <row r="216" customFormat="false" ht="20.25" hidden="false" customHeight="true" outlineLevel="0" collapsed="false">
      <c r="A216" s="1014"/>
      <c r="B216" s="838"/>
      <c r="C216" s="838"/>
      <c r="D216" s="838"/>
      <c r="E216" s="838"/>
      <c r="F216" s="838"/>
      <c r="G216" s="838"/>
      <c r="H216" s="838"/>
      <c r="I216" s="838"/>
      <c r="J216" s="838"/>
      <c r="K216" s="838"/>
      <c r="L216" s="838"/>
      <c r="M216" s="838"/>
      <c r="N216" s="838"/>
      <c r="O216" s="838"/>
      <c r="P216" s="838"/>
      <c r="Q216" s="838"/>
      <c r="R216" s="838"/>
      <c r="S216" s="838"/>
      <c r="T216" s="838"/>
      <c r="U216" s="838"/>
      <c r="V216" s="838"/>
      <c r="W216" s="838"/>
      <c r="X216" s="838"/>
      <c r="Y216" s="838"/>
      <c r="Z216" s="838"/>
      <c r="AA216" s="838"/>
      <c r="AB216" s="838"/>
      <c r="AC216" s="838"/>
      <c r="AD216" s="838"/>
      <c r="AE216" s="838"/>
      <c r="AF216" s="838"/>
    </row>
    <row r="217" customFormat="false" ht="20.25" hidden="false" customHeight="true" outlineLevel="0" collapsed="false">
      <c r="A217" s="1014"/>
      <c r="B217" s="838"/>
      <c r="C217" s="838"/>
      <c r="D217" s="838"/>
      <c r="E217" s="838"/>
      <c r="F217" s="838"/>
      <c r="G217" s="838"/>
      <c r="H217" s="838"/>
      <c r="I217" s="838"/>
      <c r="J217" s="838"/>
      <c r="K217" s="838"/>
      <c r="L217" s="838"/>
      <c r="M217" s="838"/>
      <c r="N217" s="838"/>
      <c r="O217" s="838"/>
      <c r="P217" s="838"/>
      <c r="Q217" s="838"/>
      <c r="R217" s="838"/>
      <c r="S217" s="838"/>
      <c r="T217" s="838"/>
      <c r="U217" s="838"/>
      <c r="V217" s="838"/>
      <c r="W217" s="838"/>
      <c r="X217" s="838"/>
      <c r="Y217" s="838"/>
      <c r="Z217" s="838"/>
      <c r="AA217" s="838"/>
      <c r="AB217" s="838"/>
      <c r="AC217" s="838"/>
      <c r="AD217" s="838"/>
      <c r="AE217" s="838"/>
      <c r="AF217" s="838"/>
    </row>
    <row r="218" customFormat="false" ht="20.25" hidden="false" customHeight="true" outlineLevel="0" collapsed="false">
      <c r="A218" s="1014"/>
      <c r="B218" s="838"/>
      <c r="C218" s="838"/>
      <c r="D218" s="838"/>
      <c r="E218" s="838"/>
      <c r="F218" s="838"/>
      <c r="G218" s="838"/>
      <c r="H218" s="838"/>
      <c r="I218" s="838"/>
      <c r="J218" s="838"/>
      <c r="K218" s="838"/>
      <c r="L218" s="838"/>
      <c r="M218" s="838"/>
      <c r="N218" s="838"/>
      <c r="O218" s="838"/>
      <c r="P218" s="838"/>
      <c r="Q218" s="838"/>
      <c r="R218" s="838"/>
      <c r="S218" s="838"/>
      <c r="T218" s="838"/>
      <c r="U218" s="838"/>
      <c r="V218" s="838"/>
      <c r="W218" s="838"/>
      <c r="X218" s="838"/>
      <c r="Y218" s="838"/>
      <c r="Z218" s="838"/>
      <c r="AA218" s="838"/>
      <c r="AB218" s="838"/>
      <c r="AC218" s="838"/>
      <c r="AD218" s="838"/>
      <c r="AE218" s="838"/>
      <c r="AF218" s="838"/>
    </row>
    <row r="219" customFormat="false" ht="20.25" hidden="false" customHeight="true" outlineLevel="0" collapsed="false">
      <c r="A219" s="1014"/>
      <c r="B219" s="838"/>
      <c r="C219" s="838"/>
      <c r="D219" s="838"/>
      <c r="E219" s="838"/>
      <c r="F219" s="838"/>
      <c r="G219" s="838"/>
      <c r="H219" s="838"/>
      <c r="I219" s="838"/>
      <c r="J219" s="838"/>
      <c r="K219" s="838"/>
      <c r="L219" s="838"/>
      <c r="M219" s="838"/>
      <c r="N219" s="838"/>
      <c r="O219" s="838"/>
      <c r="P219" s="838"/>
      <c r="Q219" s="838"/>
      <c r="R219" s="838"/>
      <c r="S219" s="838"/>
      <c r="T219" s="838"/>
      <c r="U219" s="838"/>
      <c r="V219" s="838"/>
      <c r="W219" s="838"/>
      <c r="X219" s="838"/>
      <c r="Y219" s="838"/>
      <c r="Z219" s="838"/>
      <c r="AA219" s="838"/>
      <c r="AB219" s="838"/>
      <c r="AC219" s="838"/>
      <c r="AD219" s="838"/>
      <c r="AE219" s="838"/>
      <c r="AF219" s="838"/>
    </row>
    <row r="220" customFormat="false" ht="20.25" hidden="false" customHeight="true" outlineLevel="0" collapsed="false">
      <c r="A220" s="1014"/>
      <c r="B220" s="838"/>
      <c r="C220" s="838"/>
      <c r="D220" s="838"/>
      <c r="E220" s="838"/>
      <c r="F220" s="838"/>
      <c r="G220" s="838"/>
      <c r="H220" s="838"/>
      <c r="I220" s="838"/>
      <c r="J220" s="838"/>
      <c r="K220" s="838"/>
      <c r="L220" s="838"/>
      <c r="M220" s="838"/>
      <c r="N220" s="838"/>
      <c r="O220" s="838"/>
      <c r="P220" s="838"/>
      <c r="Q220" s="838"/>
      <c r="R220" s="838"/>
      <c r="S220" s="838"/>
      <c r="T220" s="838"/>
      <c r="U220" s="838"/>
      <c r="V220" s="838"/>
      <c r="W220" s="838"/>
      <c r="X220" s="838"/>
      <c r="Y220" s="838"/>
      <c r="Z220" s="838"/>
      <c r="AA220" s="838"/>
      <c r="AB220" s="838"/>
      <c r="AC220" s="838"/>
      <c r="AD220" s="838"/>
      <c r="AE220" s="838"/>
      <c r="AF220" s="838"/>
    </row>
    <row r="221" customFormat="false" ht="20.25" hidden="false" customHeight="true" outlineLevel="0" collapsed="false">
      <c r="A221" s="1014"/>
      <c r="B221" s="838"/>
      <c r="C221" s="838"/>
      <c r="D221" s="838"/>
      <c r="E221" s="838"/>
      <c r="F221" s="838"/>
      <c r="G221" s="838"/>
      <c r="H221" s="838"/>
      <c r="I221" s="838"/>
      <c r="J221" s="838"/>
      <c r="K221" s="838"/>
      <c r="L221" s="838"/>
      <c r="M221" s="838"/>
      <c r="N221" s="838"/>
      <c r="O221" s="838"/>
      <c r="P221" s="838"/>
      <c r="Q221" s="838"/>
      <c r="R221" s="838"/>
      <c r="S221" s="838"/>
      <c r="T221" s="838"/>
      <c r="U221" s="838"/>
      <c r="V221" s="838"/>
      <c r="W221" s="838"/>
      <c r="X221" s="838"/>
      <c r="Y221" s="838"/>
      <c r="Z221" s="838"/>
      <c r="AA221" s="838"/>
      <c r="AB221" s="838"/>
      <c r="AC221" s="838"/>
      <c r="AD221" s="838"/>
      <c r="AE221" s="838"/>
      <c r="AF221" s="838"/>
    </row>
    <row r="222" customFormat="false" ht="20.25" hidden="false" customHeight="true" outlineLevel="0" collapsed="false">
      <c r="A222" s="1014"/>
      <c r="B222" s="838"/>
      <c r="C222" s="838"/>
      <c r="D222" s="838"/>
      <c r="E222" s="838"/>
      <c r="F222" s="838"/>
      <c r="G222" s="838"/>
      <c r="H222" s="838"/>
      <c r="I222" s="838"/>
      <c r="J222" s="838"/>
      <c r="K222" s="838"/>
      <c r="L222" s="838"/>
      <c r="M222" s="838"/>
      <c r="N222" s="838"/>
      <c r="O222" s="838"/>
      <c r="P222" s="838"/>
      <c r="Q222" s="838"/>
      <c r="R222" s="838"/>
      <c r="S222" s="838"/>
      <c r="T222" s="838"/>
      <c r="U222" s="838"/>
      <c r="V222" s="838"/>
      <c r="W222" s="838"/>
      <c r="X222" s="838"/>
      <c r="Y222" s="838"/>
      <c r="Z222" s="838"/>
      <c r="AA222" s="838"/>
      <c r="AB222" s="838"/>
      <c r="AC222" s="838"/>
      <c r="AD222" s="838"/>
      <c r="AE222" s="838"/>
      <c r="AF222" s="838"/>
    </row>
    <row r="223" customFormat="false" ht="20.25" hidden="false" customHeight="true" outlineLevel="0" collapsed="false">
      <c r="A223" s="1014"/>
      <c r="B223" s="838"/>
      <c r="C223" s="838"/>
      <c r="D223" s="838"/>
      <c r="E223" s="838"/>
      <c r="F223" s="838"/>
      <c r="G223" s="838"/>
      <c r="H223" s="838"/>
      <c r="I223" s="838"/>
      <c r="J223" s="838"/>
      <c r="K223" s="838"/>
      <c r="L223" s="838"/>
      <c r="M223" s="838"/>
      <c r="N223" s="838"/>
      <c r="O223" s="838"/>
      <c r="P223" s="838"/>
      <c r="Q223" s="838"/>
      <c r="R223" s="838"/>
      <c r="S223" s="838"/>
      <c r="T223" s="838"/>
      <c r="U223" s="838"/>
      <c r="V223" s="838"/>
      <c r="W223" s="838"/>
      <c r="X223" s="838"/>
      <c r="Y223" s="838"/>
      <c r="Z223" s="838"/>
      <c r="AA223" s="838"/>
      <c r="AB223" s="838"/>
      <c r="AC223" s="838"/>
      <c r="AD223" s="838"/>
      <c r="AE223" s="838"/>
      <c r="AF223" s="838"/>
    </row>
    <row r="224" customFormat="false" ht="20.25" hidden="false" customHeight="true" outlineLevel="0" collapsed="false">
      <c r="A224" s="1014"/>
      <c r="B224" s="838"/>
      <c r="C224" s="838"/>
      <c r="D224" s="838"/>
      <c r="E224" s="838"/>
      <c r="F224" s="838"/>
      <c r="G224" s="838"/>
      <c r="H224" s="838"/>
      <c r="I224" s="838"/>
      <c r="J224" s="838"/>
      <c r="K224" s="838"/>
      <c r="L224" s="838"/>
      <c r="M224" s="838"/>
      <c r="N224" s="838"/>
      <c r="O224" s="838"/>
      <c r="P224" s="838"/>
      <c r="Q224" s="838"/>
      <c r="R224" s="838"/>
      <c r="S224" s="838"/>
      <c r="T224" s="838"/>
      <c r="U224" s="838"/>
      <c r="V224" s="838"/>
      <c r="W224" s="838"/>
      <c r="X224" s="838"/>
      <c r="Y224" s="838"/>
      <c r="Z224" s="838"/>
      <c r="AA224" s="838"/>
      <c r="AB224" s="838"/>
      <c r="AC224" s="838"/>
      <c r="AD224" s="838"/>
      <c r="AE224" s="838"/>
      <c r="AF224" s="838"/>
    </row>
    <row r="225" customFormat="false" ht="20.25" hidden="false" customHeight="true" outlineLevel="0" collapsed="false">
      <c r="A225" s="1014"/>
      <c r="B225" s="838"/>
      <c r="C225" s="838"/>
      <c r="D225" s="838"/>
      <c r="E225" s="838"/>
      <c r="F225" s="838"/>
      <c r="G225" s="838"/>
      <c r="H225" s="838"/>
      <c r="I225" s="838"/>
      <c r="J225" s="838"/>
      <c r="K225" s="838"/>
      <c r="L225" s="838"/>
      <c r="M225" s="838"/>
      <c r="N225" s="838"/>
      <c r="O225" s="838"/>
      <c r="P225" s="838"/>
      <c r="Q225" s="838"/>
      <c r="R225" s="838"/>
      <c r="S225" s="838"/>
      <c r="T225" s="838"/>
      <c r="U225" s="838"/>
      <c r="V225" s="838"/>
      <c r="W225" s="838"/>
      <c r="X225" s="838"/>
      <c r="Y225" s="838"/>
      <c r="Z225" s="838"/>
      <c r="AA225" s="838"/>
      <c r="AB225" s="838"/>
      <c r="AC225" s="838"/>
      <c r="AD225" s="838"/>
      <c r="AE225" s="838"/>
      <c r="AF225" s="838"/>
    </row>
    <row r="226" customFormat="false" ht="20.25" hidden="false" customHeight="true" outlineLevel="0" collapsed="false">
      <c r="A226" s="1014"/>
      <c r="B226" s="838"/>
      <c r="C226" s="838"/>
      <c r="D226" s="838"/>
      <c r="E226" s="838"/>
      <c r="F226" s="838"/>
      <c r="G226" s="838"/>
      <c r="H226" s="838"/>
      <c r="I226" s="838"/>
      <c r="J226" s="838"/>
      <c r="K226" s="838"/>
      <c r="L226" s="838"/>
      <c r="M226" s="838"/>
      <c r="N226" s="838"/>
      <c r="O226" s="838"/>
      <c r="P226" s="838"/>
      <c r="Q226" s="838"/>
      <c r="R226" s="838"/>
      <c r="S226" s="838"/>
      <c r="T226" s="838"/>
      <c r="U226" s="838"/>
      <c r="V226" s="838"/>
      <c r="W226" s="838"/>
      <c r="X226" s="838"/>
      <c r="Y226" s="838"/>
      <c r="Z226" s="838"/>
      <c r="AA226" s="838"/>
      <c r="AB226" s="838"/>
      <c r="AC226" s="838"/>
      <c r="AD226" s="838"/>
      <c r="AE226" s="838"/>
      <c r="AF226" s="838"/>
    </row>
    <row r="227" customFormat="false" ht="20.25" hidden="false" customHeight="true" outlineLevel="0" collapsed="false">
      <c r="A227" s="1014"/>
      <c r="B227" s="838"/>
      <c r="C227" s="838"/>
      <c r="D227" s="838"/>
      <c r="E227" s="838"/>
      <c r="F227" s="838"/>
      <c r="G227" s="838"/>
      <c r="H227" s="838"/>
      <c r="I227" s="838"/>
      <c r="J227" s="838"/>
      <c r="K227" s="838"/>
      <c r="L227" s="838"/>
      <c r="M227" s="838"/>
      <c r="N227" s="838"/>
      <c r="O227" s="838"/>
      <c r="P227" s="838"/>
      <c r="Q227" s="838"/>
      <c r="R227" s="838"/>
      <c r="S227" s="838"/>
      <c r="T227" s="838"/>
      <c r="U227" s="838"/>
      <c r="V227" s="838"/>
      <c r="W227" s="838"/>
      <c r="X227" s="838"/>
      <c r="Y227" s="838"/>
      <c r="Z227" s="838"/>
      <c r="AA227" s="838"/>
      <c r="AB227" s="838"/>
      <c r="AC227" s="838"/>
      <c r="AD227" s="838"/>
      <c r="AE227" s="838"/>
      <c r="AF227" s="838"/>
    </row>
    <row r="228" customFormat="false" ht="20.25" hidden="false" customHeight="true" outlineLevel="0" collapsed="false">
      <c r="A228" s="1014"/>
      <c r="B228" s="838"/>
      <c r="C228" s="838"/>
      <c r="D228" s="838"/>
      <c r="E228" s="838"/>
      <c r="F228" s="838"/>
      <c r="G228" s="838"/>
      <c r="H228" s="838"/>
      <c r="I228" s="838"/>
      <c r="J228" s="838"/>
      <c r="K228" s="838"/>
      <c r="L228" s="838"/>
      <c r="M228" s="838"/>
      <c r="N228" s="838"/>
      <c r="O228" s="838"/>
      <c r="P228" s="838"/>
      <c r="Q228" s="838"/>
      <c r="R228" s="838"/>
      <c r="S228" s="838"/>
      <c r="T228" s="838"/>
      <c r="U228" s="838"/>
      <c r="V228" s="838"/>
      <c r="W228" s="838"/>
      <c r="X228" s="838"/>
      <c r="Y228" s="838"/>
      <c r="Z228" s="838"/>
      <c r="AA228" s="838"/>
      <c r="AB228" s="838"/>
      <c r="AC228" s="838"/>
      <c r="AD228" s="838"/>
      <c r="AE228" s="838"/>
      <c r="AF228" s="838"/>
    </row>
    <row r="229" customFormat="false" ht="20.25" hidden="false" customHeight="true" outlineLevel="0" collapsed="false">
      <c r="A229" s="1014"/>
      <c r="B229" s="838"/>
      <c r="C229" s="838"/>
      <c r="D229" s="838"/>
      <c r="E229" s="838"/>
      <c r="F229" s="838"/>
      <c r="G229" s="838"/>
      <c r="H229" s="838"/>
      <c r="I229" s="838"/>
      <c r="J229" s="838"/>
      <c r="K229" s="838"/>
      <c r="L229" s="838"/>
      <c r="M229" s="838"/>
      <c r="N229" s="838"/>
      <c r="O229" s="838"/>
      <c r="P229" s="838"/>
      <c r="Q229" s="838"/>
      <c r="R229" s="838"/>
      <c r="S229" s="838"/>
      <c r="T229" s="838"/>
      <c r="U229" s="838"/>
      <c r="V229" s="838"/>
      <c r="W229" s="838"/>
      <c r="X229" s="838"/>
      <c r="Y229" s="838"/>
      <c r="Z229" s="838"/>
      <c r="AA229" s="838"/>
      <c r="AB229" s="838"/>
      <c r="AC229" s="838"/>
      <c r="AD229" s="838"/>
      <c r="AE229" s="838"/>
      <c r="AF229" s="838"/>
    </row>
    <row r="230" customFormat="false" ht="20.25" hidden="false" customHeight="true" outlineLevel="0" collapsed="false">
      <c r="A230" s="1014"/>
      <c r="B230" s="838"/>
      <c r="C230" s="838"/>
      <c r="D230" s="838"/>
      <c r="E230" s="838"/>
      <c r="F230" s="838"/>
      <c r="G230" s="838"/>
      <c r="H230" s="838"/>
      <c r="I230" s="838"/>
      <c r="J230" s="838"/>
      <c r="K230" s="838"/>
      <c r="L230" s="838"/>
      <c r="M230" s="838"/>
      <c r="N230" s="838"/>
      <c r="O230" s="838"/>
      <c r="P230" s="838"/>
      <c r="Q230" s="838"/>
      <c r="R230" s="838"/>
      <c r="S230" s="838"/>
      <c r="T230" s="838"/>
      <c r="U230" s="838"/>
      <c r="V230" s="838"/>
      <c r="W230" s="838"/>
      <c r="X230" s="838"/>
      <c r="Y230" s="838"/>
      <c r="Z230" s="838"/>
      <c r="AA230" s="838"/>
      <c r="AB230" s="838"/>
      <c r="AC230" s="838"/>
      <c r="AD230" s="838"/>
      <c r="AE230" s="838"/>
      <c r="AF230" s="838"/>
    </row>
    <row r="231" customFormat="false" ht="20.25" hidden="false" customHeight="true" outlineLevel="0" collapsed="false">
      <c r="A231" s="1014"/>
      <c r="B231" s="838"/>
      <c r="C231" s="838"/>
      <c r="D231" s="838"/>
      <c r="E231" s="838"/>
      <c r="F231" s="838"/>
      <c r="G231" s="838"/>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row>
    <row r="232" customFormat="false" ht="20.25" hidden="false" customHeight="true" outlineLevel="0" collapsed="false">
      <c r="A232" s="1014"/>
      <c r="B232" s="838"/>
      <c r="C232" s="838"/>
      <c r="D232" s="838"/>
      <c r="E232" s="838"/>
      <c r="F232" s="838"/>
      <c r="G232" s="838"/>
      <c r="H232" s="838"/>
      <c r="I232" s="838"/>
      <c r="J232" s="838"/>
      <c r="K232" s="838"/>
      <c r="L232" s="838"/>
      <c r="M232" s="838"/>
      <c r="N232" s="838"/>
      <c r="O232" s="838"/>
      <c r="P232" s="838"/>
      <c r="Q232" s="838"/>
      <c r="R232" s="838"/>
      <c r="S232" s="838"/>
      <c r="T232" s="838"/>
      <c r="U232" s="838"/>
      <c r="V232" s="838"/>
      <c r="W232" s="838"/>
      <c r="X232" s="838"/>
      <c r="Y232" s="838"/>
      <c r="Z232" s="838"/>
      <c r="AA232" s="838"/>
      <c r="AB232" s="838"/>
      <c r="AC232" s="838"/>
      <c r="AD232" s="838"/>
      <c r="AE232" s="838"/>
      <c r="AF232" s="838"/>
    </row>
    <row r="233" customFormat="false" ht="20.25" hidden="false" customHeight="true" outlineLevel="0" collapsed="false">
      <c r="A233" s="1014"/>
      <c r="B233" s="838"/>
      <c r="C233" s="838"/>
      <c r="D233" s="838"/>
      <c r="E233" s="838"/>
      <c r="F233" s="838"/>
      <c r="G233" s="838"/>
      <c r="H233" s="838"/>
      <c r="I233" s="838"/>
      <c r="J233" s="838"/>
      <c r="K233" s="838"/>
      <c r="L233" s="838"/>
      <c r="M233" s="838"/>
      <c r="N233" s="838"/>
      <c r="O233" s="838"/>
      <c r="P233" s="838"/>
      <c r="Q233" s="838"/>
      <c r="R233" s="838"/>
      <c r="S233" s="838"/>
      <c r="T233" s="838"/>
      <c r="U233" s="838"/>
      <c r="V233" s="838"/>
      <c r="W233" s="838"/>
      <c r="X233" s="838"/>
      <c r="Y233" s="838"/>
      <c r="Z233" s="838"/>
      <c r="AA233" s="838"/>
      <c r="AB233" s="838"/>
      <c r="AC233" s="838"/>
      <c r="AD233" s="838"/>
      <c r="AE233" s="838"/>
      <c r="AF233" s="838"/>
    </row>
    <row r="234" customFormat="false" ht="20.25" hidden="false" customHeight="true" outlineLevel="0" collapsed="false">
      <c r="A234" s="1014"/>
      <c r="B234" s="838"/>
      <c r="C234" s="838"/>
      <c r="D234" s="838"/>
      <c r="E234" s="838"/>
      <c r="F234" s="838"/>
      <c r="G234" s="838"/>
      <c r="H234" s="838"/>
      <c r="I234" s="838"/>
      <c r="J234" s="838"/>
      <c r="K234" s="838"/>
      <c r="L234" s="838"/>
      <c r="M234" s="838"/>
      <c r="N234" s="838"/>
      <c r="O234" s="838"/>
      <c r="P234" s="838"/>
      <c r="Q234" s="838"/>
      <c r="R234" s="838"/>
      <c r="S234" s="838"/>
      <c r="T234" s="838"/>
      <c r="U234" s="838"/>
      <c r="V234" s="838"/>
      <c r="W234" s="838"/>
      <c r="X234" s="838"/>
      <c r="Y234" s="838"/>
      <c r="Z234" s="838"/>
      <c r="AA234" s="838"/>
      <c r="AB234" s="838"/>
      <c r="AC234" s="838"/>
      <c r="AD234" s="838"/>
      <c r="AE234" s="838"/>
      <c r="AF234" s="838"/>
    </row>
    <row r="235" customFormat="false" ht="20.25" hidden="false" customHeight="true" outlineLevel="0" collapsed="false">
      <c r="A235" s="1014"/>
      <c r="B235" s="838"/>
      <c r="C235" s="838"/>
      <c r="D235" s="838"/>
      <c r="E235" s="838"/>
      <c r="F235" s="838"/>
      <c r="G235" s="838"/>
      <c r="H235" s="838"/>
      <c r="I235" s="838"/>
      <c r="J235" s="838"/>
      <c r="K235" s="838"/>
      <c r="L235" s="838"/>
      <c r="M235" s="838"/>
      <c r="N235" s="838"/>
      <c r="O235" s="838"/>
      <c r="P235" s="838"/>
      <c r="Q235" s="838"/>
      <c r="R235" s="838"/>
      <c r="S235" s="838"/>
      <c r="T235" s="838"/>
      <c r="U235" s="838"/>
      <c r="V235" s="838"/>
      <c r="W235" s="838"/>
      <c r="X235" s="838"/>
      <c r="Y235" s="838"/>
      <c r="Z235" s="838"/>
      <c r="AA235" s="838"/>
      <c r="AB235" s="838"/>
      <c r="AC235" s="838"/>
      <c r="AD235" s="838"/>
      <c r="AE235" s="838"/>
      <c r="AF235" s="838"/>
    </row>
    <row r="236" customFormat="false" ht="20.25" hidden="false" customHeight="true" outlineLevel="0" collapsed="false">
      <c r="A236" s="1014"/>
      <c r="B236" s="838"/>
      <c r="C236" s="838"/>
      <c r="D236" s="838"/>
      <c r="E236" s="838"/>
      <c r="F236" s="838"/>
      <c r="G236" s="838"/>
      <c r="H236" s="838"/>
      <c r="I236" s="838"/>
      <c r="J236" s="838"/>
      <c r="K236" s="838"/>
      <c r="L236" s="838"/>
      <c r="M236" s="838"/>
      <c r="N236" s="838"/>
      <c r="O236" s="838"/>
      <c r="P236" s="838"/>
      <c r="Q236" s="838"/>
      <c r="R236" s="838"/>
      <c r="S236" s="838"/>
      <c r="T236" s="838"/>
      <c r="U236" s="838"/>
      <c r="V236" s="838"/>
      <c r="W236" s="838"/>
      <c r="X236" s="838"/>
      <c r="Y236" s="838"/>
      <c r="Z236" s="838"/>
      <c r="AA236" s="838"/>
      <c r="AB236" s="838"/>
      <c r="AC236" s="838"/>
      <c r="AD236" s="838"/>
      <c r="AE236" s="838"/>
      <c r="AF236" s="838"/>
    </row>
    <row r="237" customFormat="false" ht="20.25" hidden="false" customHeight="true" outlineLevel="0" collapsed="false">
      <c r="A237" s="1014"/>
      <c r="B237" s="838"/>
      <c r="C237" s="838"/>
      <c r="D237" s="838"/>
      <c r="E237" s="838"/>
      <c r="F237" s="838"/>
      <c r="G237" s="838"/>
      <c r="H237" s="838"/>
      <c r="I237" s="838"/>
      <c r="J237" s="838"/>
      <c r="K237" s="838"/>
      <c r="L237" s="838"/>
      <c r="M237" s="838"/>
      <c r="N237" s="838"/>
      <c r="O237" s="838"/>
      <c r="P237" s="838"/>
      <c r="Q237" s="838"/>
      <c r="R237" s="838"/>
      <c r="S237" s="838"/>
      <c r="T237" s="838"/>
      <c r="U237" s="838"/>
      <c r="V237" s="838"/>
      <c r="W237" s="838"/>
      <c r="X237" s="838"/>
      <c r="Y237" s="838"/>
      <c r="Z237" s="838"/>
      <c r="AA237" s="838"/>
      <c r="AB237" s="838"/>
      <c r="AC237" s="838"/>
      <c r="AD237" s="838"/>
      <c r="AE237" s="838"/>
      <c r="AF237" s="838"/>
    </row>
    <row r="238" customFormat="false" ht="20.25" hidden="false" customHeight="true" outlineLevel="0" collapsed="false">
      <c r="A238" s="1014"/>
      <c r="B238" s="838"/>
      <c r="C238" s="838"/>
      <c r="D238" s="838"/>
      <c r="E238" s="838"/>
      <c r="F238" s="838"/>
      <c r="G238" s="838"/>
      <c r="H238" s="838"/>
      <c r="I238" s="838"/>
      <c r="J238" s="838"/>
      <c r="K238" s="838"/>
      <c r="L238" s="838"/>
      <c r="M238" s="838"/>
      <c r="N238" s="838"/>
      <c r="O238" s="838"/>
      <c r="P238" s="838"/>
      <c r="Q238" s="838"/>
      <c r="R238" s="838"/>
      <c r="S238" s="838"/>
      <c r="T238" s="838"/>
      <c r="U238" s="838"/>
      <c r="V238" s="838"/>
      <c r="W238" s="838"/>
      <c r="X238" s="838"/>
      <c r="Y238" s="838"/>
      <c r="Z238" s="838"/>
      <c r="AA238" s="838"/>
      <c r="AB238" s="838"/>
      <c r="AC238" s="838"/>
      <c r="AD238" s="838"/>
      <c r="AE238" s="838"/>
      <c r="AF238" s="838"/>
    </row>
    <row r="239" customFormat="false" ht="20.25" hidden="false" customHeight="true" outlineLevel="0" collapsed="false">
      <c r="A239" s="1014"/>
      <c r="B239" s="838"/>
      <c r="C239" s="838"/>
      <c r="D239" s="838"/>
      <c r="E239" s="838"/>
      <c r="F239" s="838"/>
      <c r="G239" s="838"/>
      <c r="H239" s="838"/>
      <c r="I239" s="838"/>
      <c r="J239" s="838"/>
      <c r="K239" s="838"/>
      <c r="L239" s="838"/>
      <c r="M239" s="838"/>
      <c r="N239" s="838"/>
      <c r="O239" s="838"/>
      <c r="P239" s="838"/>
      <c r="Q239" s="838"/>
      <c r="R239" s="838"/>
      <c r="S239" s="838"/>
      <c r="T239" s="838"/>
      <c r="U239" s="838"/>
      <c r="V239" s="838"/>
      <c r="W239" s="838"/>
      <c r="X239" s="838"/>
      <c r="Y239" s="838"/>
      <c r="Z239" s="838"/>
      <c r="AA239" s="838"/>
      <c r="AB239" s="838"/>
      <c r="AC239" s="838"/>
      <c r="AD239" s="838"/>
      <c r="AE239" s="838"/>
      <c r="AF239" s="838"/>
    </row>
    <row r="240" customFormat="false" ht="20.25" hidden="false" customHeight="true" outlineLevel="0" collapsed="false">
      <c r="A240" s="1014"/>
      <c r="B240" s="838"/>
      <c r="C240" s="838"/>
      <c r="D240" s="838"/>
      <c r="E240" s="838"/>
      <c r="F240" s="838"/>
      <c r="G240" s="838"/>
      <c r="H240" s="838"/>
      <c r="I240" s="838"/>
      <c r="J240" s="838"/>
      <c r="K240" s="838"/>
      <c r="L240" s="838"/>
      <c r="M240" s="838"/>
      <c r="N240" s="838"/>
      <c r="O240" s="838"/>
      <c r="P240" s="838"/>
      <c r="Q240" s="838"/>
      <c r="R240" s="838"/>
      <c r="S240" s="838"/>
      <c r="T240" s="838"/>
      <c r="U240" s="838"/>
      <c r="V240" s="838"/>
      <c r="W240" s="838"/>
      <c r="X240" s="838"/>
      <c r="Y240" s="838"/>
      <c r="Z240" s="838"/>
      <c r="AA240" s="838"/>
      <c r="AB240" s="838"/>
      <c r="AC240" s="838"/>
      <c r="AD240" s="838"/>
      <c r="AE240" s="838"/>
      <c r="AF240" s="838"/>
    </row>
    <row r="241" customFormat="false" ht="20.25" hidden="false" customHeight="true" outlineLevel="0" collapsed="false">
      <c r="A241" s="1014"/>
      <c r="B241" s="838"/>
      <c r="C241" s="838"/>
      <c r="D241" s="838"/>
      <c r="E241" s="838"/>
      <c r="F241" s="838"/>
      <c r="G241" s="838"/>
      <c r="H241" s="838"/>
      <c r="I241" s="838"/>
      <c r="J241" s="838"/>
      <c r="K241" s="838"/>
      <c r="L241" s="838"/>
      <c r="M241" s="838"/>
      <c r="N241" s="838"/>
      <c r="O241" s="838"/>
      <c r="P241" s="838"/>
      <c r="Q241" s="838"/>
      <c r="R241" s="838"/>
      <c r="S241" s="838"/>
      <c r="T241" s="838"/>
      <c r="U241" s="838"/>
      <c r="V241" s="838"/>
      <c r="W241" s="838"/>
      <c r="X241" s="838"/>
      <c r="Y241" s="838"/>
      <c r="Z241" s="838"/>
      <c r="AA241" s="838"/>
      <c r="AB241" s="838"/>
      <c r="AC241" s="838"/>
      <c r="AD241" s="838"/>
      <c r="AE241" s="838"/>
      <c r="AF241" s="838"/>
    </row>
    <row r="242" customFormat="false" ht="20.25" hidden="false" customHeight="true" outlineLevel="0" collapsed="false">
      <c r="A242" s="1014"/>
      <c r="B242" s="838"/>
      <c r="C242" s="838"/>
      <c r="D242" s="838"/>
      <c r="E242" s="838"/>
      <c r="F242" s="838"/>
      <c r="G242" s="838"/>
      <c r="H242" s="838"/>
      <c r="I242" s="838"/>
      <c r="J242" s="838"/>
      <c r="K242" s="838"/>
      <c r="L242" s="838"/>
      <c r="M242" s="838"/>
      <c r="N242" s="838"/>
      <c r="O242" s="838"/>
      <c r="P242" s="838"/>
      <c r="Q242" s="838"/>
      <c r="R242" s="838"/>
      <c r="S242" s="838"/>
      <c r="T242" s="838"/>
      <c r="U242" s="838"/>
      <c r="V242" s="838"/>
      <c r="W242" s="838"/>
      <c r="X242" s="838"/>
      <c r="Y242" s="838"/>
      <c r="Z242" s="838"/>
      <c r="AA242" s="838"/>
      <c r="AB242" s="838"/>
      <c r="AC242" s="838"/>
      <c r="AD242" s="838"/>
      <c r="AE242" s="838"/>
      <c r="AF242" s="838"/>
    </row>
    <row r="243" customFormat="false" ht="20.25" hidden="false" customHeight="true" outlineLevel="0" collapsed="false">
      <c r="A243" s="1014"/>
      <c r="B243" s="838"/>
      <c r="C243" s="838"/>
      <c r="D243" s="838"/>
      <c r="E243" s="838"/>
      <c r="F243" s="838"/>
      <c r="G243" s="838"/>
      <c r="H243" s="838"/>
      <c r="I243" s="838"/>
      <c r="J243" s="838"/>
      <c r="K243" s="838"/>
      <c r="L243" s="838"/>
      <c r="M243" s="838"/>
      <c r="N243" s="838"/>
      <c r="O243" s="838"/>
      <c r="P243" s="838"/>
      <c r="Q243" s="838"/>
      <c r="R243" s="838"/>
      <c r="S243" s="838"/>
      <c r="T243" s="838"/>
      <c r="U243" s="838"/>
      <c r="V243" s="838"/>
      <c r="W243" s="838"/>
      <c r="X243" s="838"/>
      <c r="Y243" s="838"/>
      <c r="Z243" s="838"/>
      <c r="AA243" s="838"/>
      <c r="AB243" s="838"/>
      <c r="AC243" s="838"/>
      <c r="AD243" s="838"/>
      <c r="AE243" s="838"/>
      <c r="AF243" s="838"/>
    </row>
    <row r="244" customFormat="false" ht="20.25" hidden="false" customHeight="true" outlineLevel="0" collapsed="false">
      <c r="A244" s="1014"/>
      <c r="B244" s="838"/>
      <c r="C244" s="838"/>
      <c r="D244" s="838"/>
      <c r="E244" s="838"/>
      <c r="F244" s="838"/>
      <c r="G244" s="838"/>
      <c r="H244" s="838"/>
      <c r="I244" s="838"/>
      <c r="J244" s="838"/>
      <c r="K244" s="838"/>
      <c r="L244" s="838"/>
      <c r="M244" s="838"/>
      <c r="N244" s="838"/>
      <c r="O244" s="838"/>
      <c r="P244" s="838"/>
      <c r="Q244" s="838"/>
      <c r="R244" s="838"/>
      <c r="S244" s="838"/>
      <c r="T244" s="838"/>
      <c r="U244" s="838"/>
      <c r="V244" s="838"/>
      <c r="W244" s="838"/>
      <c r="X244" s="838"/>
      <c r="Y244" s="838"/>
      <c r="Z244" s="838"/>
      <c r="AA244" s="838"/>
      <c r="AB244" s="838"/>
      <c r="AC244" s="838"/>
      <c r="AD244" s="838"/>
      <c r="AE244" s="838"/>
      <c r="AF244" s="838"/>
    </row>
    <row r="245" customFormat="false" ht="20.25" hidden="false" customHeight="true" outlineLevel="0" collapsed="false">
      <c r="A245" s="1014"/>
      <c r="B245" s="838"/>
      <c r="C245" s="838"/>
      <c r="D245" s="838"/>
      <c r="E245" s="838"/>
      <c r="F245" s="838"/>
      <c r="G245" s="838"/>
      <c r="H245" s="838"/>
      <c r="I245" s="838"/>
      <c r="J245" s="838"/>
      <c r="K245" s="838"/>
      <c r="L245" s="838"/>
      <c r="M245" s="838"/>
      <c r="N245" s="838"/>
      <c r="O245" s="838"/>
      <c r="P245" s="838"/>
      <c r="Q245" s="838"/>
      <c r="R245" s="838"/>
      <c r="S245" s="838"/>
      <c r="T245" s="838"/>
      <c r="U245" s="838"/>
      <c r="V245" s="838"/>
      <c r="W245" s="838"/>
      <c r="X245" s="838"/>
      <c r="Y245" s="838"/>
      <c r="Z245" s="838"/>
      <c r="AA245" s="838"/>
      <c r="AB245" s="838"/>
      <c r="AC245" s="838"/>
      <c r="AD245" s="838"/>
      <c r="AE245" s="838"/>
      <c r="AF245" s="838"/>
    </row>
    <row r="246" customFormat="false" ht="20.25" hidden="false" customHeight="true" outlineLevel="0" collapsed="false">
      <c r="A246" s="1014"/>
      <c r="B246" s="838"/>
      <c r="C246" s="838"/>
      <c r="D246" s="838"/>
      <c r="E246" s="838"/>
      <c r="F246" s="838"/>
      <c r="G246" s="838"/>
      <c r="H246" s="838"/>
      <c r="I246" s="838"/>
      <c r="J246" s="838"/>
      <c r="K246" s="838"/>
      <c r="L246" s="838"/>
      <c r="M246" s="838"/>
      <c r="N246" s="838"/>
      <c r="O246" s="838"/>
      <c r="P246" s="838"/>
      <c r="Q246" s="838"/>
      <c r="R246" s="838"/>
      <c r="S246" s="838"/>
      <c r="T246" s="838"/>
      <c r="U246" s="838"/>
      <c r="V246" s="838"/>
      <c r="W246" s="838"/>
      <c r="X246" s="838"/>
      <c r="Y246" s="838"/>
      <c r="Z246" s="838"/>
      <c r="AA246" s="838"/>
      <c r="AB246" s="838"/>
      <c r="AC246" s="838"/>
      <c r="AD246" s="838"/>
      <c r="AE246" s="838"/>
      <c r="AF246" s="838"/>
    </row>
    <row r="247" customFormat="false" ht="20.25" hidden="false" customHeight="true" outlineLevel="0" collapsed="false">
      <c r="A247" s="1014"/>
      <c r="B247" s="838"/>
      <c r="C247" s="838"/>
      <c r="D247" s="838"/>
      <c r="E247" s="838"/>
      <c r="F247" s="838"/>
      <c r="G247" s="838"/>
      <c r="H247" s="838"/>
      <c r="I247" s="838"/>
      <c r="J247" s="838"/>
      <c r="K247" s="838"/>
      <c r="L247" s="838"/>
      <c r="M247" s="838"/>
      <c r="N247" s="838"/>
      <c r="O247" s="838"/>
      <c r="P247" s="838"/>
      <c r="Q247" s="838"/>
      <c r="R247" s="838"/>
      <c r="S247" s="838"/>
      <c r="T247" s="838"/>
      <c r="U247" s="838"/>
      <c r="V247" s="838"/>
      <c r="W247" s="838"/>
      <c r="X247" s="838"/>
      <c r="Y247" s="838"/>
      <c r="Z247" s="838"/>
      <c r="AA247" s="838"/>
      <c r="AB247" s="838"/>
      <c r="AC247" s="838"/>
      <c r="AD247" s="838"/>
      <c r="AE247" s="838"/>
      <c r="AF247" s="838"/>
    </row>
    <row r="248" customFormat="false" ht="20.25" hidden="false" customHeight="true" outlineLevel="0" collapsed="false">
      <c r="A248" s="1014"/>
      <c r="B248" s="838"/>
      <c r="C248" s="838"/>
      <c r="D248" s="838"/>
      <c r="E248" s="838"/>
      <c r="F248" s="838"/>
      <c r="G248" s="838"/>
      <c r="H248" s="838"/>
      <c r="I248" s="838"/>
      <c r="J248" s="838"/>
      <c r="K248" s="838"/>
      <c r="L248" s="838"/>
      <c r="M248" s="838"/>
      <c r="N248" s="838"/>
      <c r="O248" s="838"/>
      <c r="P248" s="838"/>
      <c r="Q248" s="838"/>
      <c r="R248" s="838"/>
      <c r="S248" s="838"/>
      <c r="T248" s="838"/>
      <c r="U248" s="838"/>
      <c r="V248" s="838"/>
      <c r="W248" s="838"/>
      <c r="X248" s="838"/>
      <c r="Y248" s="838"/>
      <c r="Z248" s="838"/>
      <c r="AA248" s="838"/>
      <c r="AB248" s="838"/>
      <c r="AC248" s="838"/>
      <c r="AD248" s="838"/>
      <c r="AE248" s="838"/>
      <c r="AF248" s="838"/>
    </row>
    <row r="249" customFormat="false" ht="20.25" hidden="false" customHeight="true" outlineLevel="0" collapsed="false">
      <c r="A249" s="1014"/>
      <c r="B249" s="838"/>
      <c r="C249" s="838"/>
      <c r="D249" s="838"/>
      <c r="E249" s="838"/>
      <c r="F249" s="838"/>
      <c r="G249" s="838"/>
      <c r="H249" s="838"/>
      <c r="I249" s="838"/>
      <c r="J249" s="838"/>
      <c r="K249" s="838"/>
      <c r="L249" s="838"/>
      <c r="M249" s="838"/>
      <c r="N249" s="838"/>
      <c r="O249" s="838"/>
      <c r="P249" s="838"/>
      <c r="Q249" s="838"/>
      <c r="R249" s="838"/>
      <c r="S249" s="838"/>
      <c r="T249" s="838"/>
      <c r="U249" s="838"/>
      <c r="V249" s="838"/>
      <c r="W249" s="838"/>
      <c r="X249" s="838"/>
      <c r="Y249" s="838"/>
      <c r="Z249" s="838"/>
      <c r="AA249" s="838"/>
      <c r="AB249" s="838"/>
      <c r="AC249" s="838"/>
      <c r="AD249" s="838"/>
      <c r="AE249" s="838"/>
      <c r="AF249" s="838"/>
    </row>
    <row r="250" customFormat="false" ht="20.25" hidden="false" customHeight="true" outlineLevel="0" collapsed="false">
      <c r="A250" s="1014"/>
      <c r="B250" s="838"/>
      <c r="C250" s="838"/>
      <c r="D250" s="838"/>
      <c r="E250" s="838"/>
      <c r="F250" s="838"/>
      <c r="G250" s="838"/>
      <c r="H250" s="838"/>
      <c r="I250" s="838"/>
      <c r="J250" s="838"/>
      <c r="K250" s="838"/>
      <c r="L250" s="838"/>
      <c r="M250" s="838"/>
      <c r="N250" s="838"/>
      <c r="O250" s="838"/>
      <c r="P250" s="838"/>
      <c r="Q250" s="838"/>
      <c r="R250" s="838"/>
      <c r="S250" s="838"/>
      <c r="T250" s="838"/>
      <c r="U250" s="838"/>
      <c r="V250" s="838"/>
      <c r="W250" s="838"/>
      <c r="X250" s="838"/>
      <c r="Y250" s="838"/>
      <c r="Z250" s="838"/>
      <c r="AA250" s="838"/>
      <c r="AB250" s="838"/>
      <c r="AC250" s="838"/>
      <c r="AD250" s="838"/>
      <c r="AE250" s="838"/>
      <c r="AF250" s="838"/>
    </row>
    <row r="251" customFormat="false" ht="20.25" hidden="false" customHeight="true" outlineLevel="0" collapsed="false">
      <c r="A251" s="1014"/>
      <c r="B251" s="838"/>
      <c r="C251" s="838"/>
      <c r="D251" s="838"/>
      <c r="E251" s="838"/>
      <c r="F251" s="838"/>
      <c r="G251" s="838"/>
      <c r="H251" s="838"/>
      <c r="I251" s="838"/>
      <c r="J251" s="838"/>
      <c r="K251" s="838"/>
      <c r="L251" s="838"/>
      <c r="M251" s="838"/>
      <c r="N251" s="838"/>
      <c r="O251" s="838"/>
      <c r="P251" s="838"/>
      <c r="Q251" s="838"/>
      <c r="R251" s="838"/>
      <c r="S251" s="838"/>
      <c r="T251" s="838"/>
      <c r="U251" s="838"/>
      <c r="V251" s="838"/>
      <c r="W251" s="838"/>
      <c r="X251" s="838"/>
      <c r="Y251" s="838"/>
      <c r="Z251" s="838"/>
      <c r="AA251" s="838"/>
      <c r="AB251" s="838"/>
      <c r="AC251" s="838"/>
      <c r="AD251" s="838"/>
      <c r="AE251" s="838"/>
      <c r="AF251" s="838"/>
    </row>
    <row r="252" customFormat="false" ht="20.25" hidden="false" customHeight="true" outlineLevel="0" collapsed="false">
      <c r="A252" s="1014"/>
      <c r="B252" s="838"/>
      <c r="C252" s="838"/>
      <c r="D252" s="838"/>
      <c r="E252" s="838"/>
      <c r="F252" s="838"/>
      <c r="G252" s="838"/>
      <c r="H252" s="838"/>
      <c r="I252" s="838"/>
      <c r="J252" s="838"/>
      <c r="K252" s="838"/>
      <c r="L252" s="838"/>
      <c r="M252" s="838"/>
      <c r="N252" s="838"/>
      <c r="O252" s="838"/>
      <c r="P252" s="838"/>
      <c r="Q252" s="838"/>
      <c r="R252" s="838"/>
      <c r="S252" s="838"/>
      <c r="T252" s="838"/>
      <c r="U252" s="838"/>
      <c r="V252" s="838"/>
      <c r="W252" s="838"/>
      <c r="X252" s="838"/>
      <c r="Y252" s="838"/>
      <c r="Z252" s="838"/>
      <c r="AA252" s="838"/>
      <c r="AB252" s="838"/>
      <c r="AC252" s="838"/>
      <c r="AD252" s="838"/>
      <c r="AE252" s="838"/>
      <c r="AF252" s="838"/>
    </row>
    <row r="253" customFormat="false" ht="20.25" hidden="false" customHeight="true" outlineLevel="0" collapsed="false">
      <c r="A253" s="1014"/>
      <c r="B253" s="838"/>
      <c r="C253" s="838"/>
      <c r="D253" s="838"/>
      <c r="E253" s="838"/>
      <c r="F253" s="838"/>
      <c r="G253" s="838"/>
      <c r="H253" s="838"/>
      <c r="I253" s="838"/>
      <c r="J253" s="838"/>
      <c r="K253" s="838"/>
      <c r="L253" s="838"/>
      <c r="M253" s="838"/>
      <c r="N253" s="838"/>
      <c r="O253" s="838"/>
      <c r="P253" s="838"/>
      <c r="Q253" s="838"/>
      <c r="R253" s="838"/>
      <c r="S253" s="838"/>
      <c r="T253" s="838"/>
      <c r="U253" s="838"/>
      <c r="V253" s="838"/>
      <c r="W253" s="838"/>
      <c r="X253" s="838"/>
      <c r="Y253" s="838"/>
      <c r="Z253" s="838"/>
      <c r="AA253" s="838"/>
      <c r="AB253" s="838"/>
      <c r="AC253" s="838"/>
      <c r="AD253" s="838"/>
      <c r="AE253" s="838"/>
      <c r="AF253" s="838"/>
    </row>
    <row r="254" customFormat="false" ht="20.25" hidden="false" customHeight="true" outlineLevel="0" collapsed="false">
      <c r="A254" s="1014"/>
      <c r="B254" s="838"/>
      <c r="C254" s="838"/>
      <c r="D254" s="838"/>
      <c r="E254" s="838"/>
      <c r="F254" s="838"/>
      <c r="G254" s="838"/>
      <c r="H254" s="838"/>
      <c r="I254" s="838"/>
      <c r="J254" s="838"/>
      <c r="K254" s="838"/>
      <c r="L254" s="838"/>
      <c r="M254" s="838"/>
      <c r="N254" s="838"/>
      <c r="O254" s="838"/>
      <c r="P254" s="838"/>
      <c r="Q254" s="838"/>
      <c r="R254" s="838"/>
      <c r="S254" s="838"/>
      <c r="T254" s="838"/>
      <c r="U254" s="838"/>
      <c r="V254" s="838"/>
      <c r="W254" s="838"/>
      <c r="X254" s="838"/>
      <c r="Y254" s="838"/>
      <c r="Z254" s="838"/>
      <c r="AA254" s="838"/>
      <c r="AB254" s="838"/>
      <c r="AC254" s="838"/>
      <c r="AD254" s="838"/>
      <c r="AE254" s="838"/>
      <c r="AF254" s="838"/>
    </row>
    <row r="255" customFormat="false" ht="20.25" hidden="false" customHeight="true" outlineLevel="0" collapsed="false">
      <c r="A255" s="1014"/>
      <c r="B255" s="838"/>
      <c r="C255" s="838"/>
      <c r="D255" s="838"/>
      <c r="E255" s="838"/>
      <c r="F255" s="838"/>
      <c r="G255" s="838"/>
      <c r="H255" s="838"/>
      <c r="I255" s="838"/>
      <c r="J255" s="838"/>
      <c r="K255" s="838"/>
      <c r="L255" s="838"/>
      <c r="M255" s="838"/>
      <c r="N255" s="838"/>
      <c r="O255" s="838"/>
      <c r="P255" s="838"/>
      <c r="Q255" s="838"/>
      <c r="R255" s="838"/>
      <c r="S255" s="838"/>
      <c r="T255" s="838"/>
      <c r="U255" s="838"/>
      <c r="V255" s="838"/>
      <c r="W255" s="838"/>
      <c r="X255" s="838"/>
      <c r="Y255" s="838"/>
      <c r="Z255" s="838"/>
      <c r="AA255" s="838"/>
      <c r="AB255" s="838"/>
      <c r="AC255" s="838"/>
      <c r="AD255" s="838"/>
      <c r="AE255" s="838"/>
      <c r="AF255" s="838"/>
    </row>
    <row r="256" customFormat="false" ht="20.25" hidden="false" customHeight="true" outlineLevel="0" collapsed="false">
      <c r="A256" s="1014"/>
      <c r="B256" s="838"/>
      <c r="C256" s="838"/>
      <c r="D256" s="838"/>
      <c r="E256" s="838"/>
      <c r="F256" s="838"/>
      <c r="G256" s="838"/>
      <c r="H256" s="838"/>
      <c r="I256" s="838"/>
      <c r="J256" s="838"/>
      <c r="K256" s="838"/>
      <c r="L256" s="838"/>
      <c r="M256" s="838"/>
      <c r="N256" s="838"/>
      <c r="O256" s="838"/>
      <c r="P256" s="838"/>
      <c r="Q256" s="838"/>
      <c r="R256" s="838"/>
      <c r="S256" s="838"/>
      <c r="T256" s="838"/>
      <c r="U256" s="838"/>
      <c r="V256" s="838"/>
      <c r="W256" s="838"/>
      <c r="X256" s="838"/>
      <c r="Y256" s="838"/>
      <c r="Z256" s="838"/>
      <c r="AA256" s="838"/>
      <c r="AB256" s="838"/>
      <c r="AC256" s="838"/>
      <c r="AD256" s="838"/>
      <c r="AE256" s="838"/>
      <c r="AF256" s="838"/>
    </row>
    <row r="257" customFormat="false" ht="20.25" hidden="false" customHeight="true" outlineLevel="0" collapsed="false">
      <c r="A257" s="1014"/>
      <c r="B257" s="838"/>
      <c r="C257" s="838"/>
      <c r="D257" s="838"/>
      <c r="E257" s="838"/>
      <c r="F257" s="838"/>
      <c r="G257" s="838"/>
      <c r="H257" s="838"/>
      <c r="I257" s="838"/>
      <c r="J257" s="838"/>
      <c r="K257" s="838"/>
      <c r="L257" s="838"/>
      <c r="M257" s="838"/>
      <c r="N257" s="838"/>
      <c r="O257" s="838"/>
      <c r="P257" s="838"/>
      <c r="Q257" s="838"/>
      <c r="R257" s="838"/>
      <c r="S257" s="838"/>
      <c r="T257" s="838"/>
      <c r="U257" s="838"/>
      <c r="V257" s="838"/>
      <c r="W257" s="838"/>
      <c r="X257" s="838"/>
      <c r="Y257" s="838"/>
      <c r="Z257" s="838"/>
      <c r="AA257" s="838"/>
      <c r="AB257" s="838"/>
      <c r="AC257" s="838"/>
      <c r="AD257" s="838"/>
      <c r="AE257" s="838"/>
      <c r="AF257" s="838"/>
    </row>
    <row r="258" customFormat="false" ht="20.25" hidden="false" customHeight="true" outlineLevel="0" collapsed="false">
      <c r="A258" s="1014"/>
      <c r="B258" s="838"/>
      <c r="C258" s="838"/>
      <c r="D258" s="838"/>
      <c r="E258" s="838"/>
      <c r="F258" s="838"/>
      <c r="G258" s="838"/>
      <c r="H258" s="838"/>
      <c r="I258" s="838"/>
      <c r="J258" s="838"/>
      <c r="K258" s="838"/>
      <c r="L258" s="838"/>
      <c r="M258" s="838"/>
      <c r="N258" s="838"/>
      <c r="O258" s="838"/>
      <c r="P258" s="838"/>
      <c r="Q258" s="838"/>
      <c r="R258" s="838"/>
      <c r="S258" s="838"/>
      <c r="T258" s="838"/>
      <c r="U258" s="838"/>
      <c r="V258" s="838"/>
      <c r="W258" s="838"/>
      <c r="X258" s="838"/>
      <c r="Y258" s="838"/>
      <c r="Z258" s="838"/>
      <c r="AA258" s="838"/>
      <c r="AB258" s="838"/>
      <c r="AC258" s="838"/>
      <c r="AD258" s="838"/>
      <c r="AE258" s="838"/>
      <c r="AF258" s="838"/>
    </row>
    <row r="259" customFormat="false" ht="20.25" hidden="false" customHeight="true" outlineLevel="0" collapsed="false">
      <c r="A259" s="1014"/>
      <c r="B259" s="838"/>
      <c r="C259" s="838"/>
      <c r="D259" s="838"/>
      <c r="E259" s="838"/>
      <c r="F259" s="838"/>
      <c r="G259" s="838"/>
      <c r="H259" s="838"/>
      <c r="I259" s="838"/>
      <c r="J259" s="838"/>
      <c r="K259" s="838"/>
      <c r="L259" s="838"/>
      <c r="M259" s="838"/>
      <c r="N259" s="838"/>
      <c r="O259" s="838"/>
      <c r="P259" s="838"/>
      <c r="Q259" s="838"/>
      <c r="R259" s="838"/>
      <c r="S259" s="838"/>
      <c r="T259" s="838"/>
      <c r="U259" s="838"/>
      <c r="V259" s="838"/>
      <c r="W259" s="838"/>
      <c r="X259" s="838"/>
      <c r="Y259" s="838"/>
      <c r="Z259" s="838"/>
      <c r="AA259" s="838"/>
      <c r="AB259" s="838"/>
      <c r="AC259" s="838"/>
      <c r="AD259" s="838"/>
      <c r="AE259" s="838"/>
      <c r="AF259" s="838"/>
    </row>
    <row r="260" customFormat="false" ht="20.25" hidden="false" customHeight="true" outlineLevel="0" collapsed="false">
      <c r="A260" s="1014"/>
      <c r="B260" s="838"/>
      <c r="C260" s="838"/>
      <c r="D260" s="838"/>
      <c r="E260" s="838"/>
      <c r="F260" s="838"/>
      <c r="G260" s="838"/>
      <c r="H260" s="838"/>
      <c r="I260" s="838"/>
      <c r="J260" s="838"/>
      <c r="K260" s="838"/>
      <c r="L260" s="838"/>
      <c r="M260" s="838"/>
      <c r="N260" s="838"/>
      <c r="O260" s="838"/>
      <c r="P260" s="838"/>
      <c r="Q260" s="838"/>
      <c r="R260" s="838"/>
      <c r="S260" s="838"/>
      <c r="T260" s="838"/>
      <c r="U260" s="838"/>
      <c r="V260" s="838"/>
      <c r="W260" s="838"/>
      <c r="X260" s="838"/>
      <c r="Y260" s="838"/>
      <c r="Z260" s="838"/>
      <c r="AA260" s="838"/>
      <c r="AB260" s="838"/>
      <c r="AC260" s="838"/>
      <c r="AD260" s="838"/>
      <c r="AE260" s="838"/>
      <c r="AF260" s="838"/>
    </row>
    <row r="261" customFormat="false" ht="20.25" hidden="false" customHeight="true" outlineLevel="0" collapsed="false">
      <c r="A261" s="1014"/>
      <c r="B261" s="838"/>
      <c r="C261" s="838"/>
      <c r="D261" s="838"/>
      <c r="E261" s="838"/>
      <c r="F261" s="838"/>
      <c r="G261" s="838"/>
      <c r="H261" s="838"/>
      <c r="I261" s="838"/>
      <c r="J261" s="838"/>
      <c r="K261" s="838"/>
      <c r="L261" s="838"/>
      <c r="M261" s="838"/>
      <c r="N261" s="838"/>
      <c r="O261" s="838"/>
      <c r="P261" s="838"/>
      <c r="Q261" s="838"/>
      <c r="R261" s="838"/>
      <c r="S261" s="838"/>
      <c r="T261" s="838"/>
      <c r="U261" s="838"/>
      <c r="V261" s="838"/>
      <c r="W261" s="838"/>
      <c r="X261" s="838"/>
      <c r="Y261" s="838"/>
      <c r="Z261" s="838"/>
      <c r="AA261" s="838"/>
      <c r="AB261" s="838"/>
      <c r="AC261" s="838"/>
      <c r="AD261" s="838"/>
      <c r="AE261" s="838"/>
      <c r="AF261" s="838"/>
    </row>
    <row r="262" customFormat="false" ht="20.25" hidden="false" customHeight="true" outlineLevel="0" collapsed="false">
      <c r="A262" s="1014"/>
      <c r="B262" s="838"/>
      <c r="C262" s="838"/>
      <c r="D262" s="838"/>
      <c r="E262" s="838"/>
      <c r="F262" s="838"/>
      <c r="G262" s="838"/>
      <c r="H262" s="838"/>
      <c r="I262" s="838"/>
      <c r="J262" s="838"/>
      <c r="K262" s="838"/>
      <c r="L262" s="838"/>
      <c r="M262" s="838"/>
      <c r="N262" s="838"/>
      <c r="O262" s="838"/>
      <c r="P262" s="838"/>
      <c r="Q262" s="838"/>
      <c r="R262" s="838"/>
      <c r="S262" s="838"/>
      <c r="T262" s="838"/>
      <c r="U262" s="838"/>
      <c r="V262" s="838"/>
      <c r="W262" s="838"/>
      <c r="X262" s="838"/>
      <c r="Y262" s="838"/>
      <c r="Z262" s="838"/>
      <c r="AA262" s="838"/>
      <c r="AB262" s="838"/>
      <c r="AC262" s="838"/>
      <c r="AD262" s="838"/>
      <c r="AE262" s="838"/>
      <c r="AF262" s="838"/>
    </row>
    <row r="263" customFormat="false" ht="20.25" hidden="false" customHeight="true" outlineLevel="0" collapsed="false">
      <c r="A263" s="1014"/>
      <c r="B263" s="838"/>
      <c r="C263" s="838"/>
      <c r="D263" s="838"/>
      <c r="E263" s="838"/>
      <c r="F263" s="838"/>
      <c r="G263" s="838"/>
      <c r="H263" s="838"/>
      <c r="I263" s="838"/>
      <c r="J263" s="838"/>
      <c r="K263" s="838"/>
      <c r="L263" s="838"/>
      <c r="M263" s="838"/>
      <c r="N263" s="838"/>
      <c r="O263" s="838"/>
      <c r="P263" s="838"/>
      <c r="Q263" s="838"/>
      <c r="R263" s="838"/>
      <c r="S263" s="838"/>
      <c r="T263" s="838"/>
      <c r="U263" s="838"/>
      <c r="V263" s="838"/>
      <c r="W263" s="838"/>
      <c r="X263" s="838"/>
      <c r="Y263" s="838"/>
      <c r="Z263" s="838"/>
      <c r="AA263" s="838"/>
      <c r="AB263" s="838"/>
      <c r="AC263" s="838"/>
      <c r="AD263" s="838"/>
      <c r="AE263" s="838"/>
      <c r="AF263" s="838"/>
    </row>
    <row r="264" customFormat="false" ht="20.25" hidden="false" customHeight="true" outlineLevel="0" collapsed="false">
      <c r="A264" s="1014"/>
      <c r="B264" s="838"/>
      <c r="C264" s="838"/>
      <c r="D264" s="838"/>
      <c r="E264" s="838"/>
      <c r="F264" s="838"/>
      <c r="G264" s="838"/>
      <c r="H264" s="838"/>
      <c r="I264" s="838"/>
      <c r="J264" s="838"/>
      <c r="K264" s="838"/>
      <c r="L264" s="838"/>
      <c r="M264" s="838"/>
      <c r="N264" s="838"/>
      <c r="O264" s="838"/>
      <c r="P264" s="838"/>
      <c r="Q264" s="838"/>
      <c r="R264" s="838"/>
      <c r="S264" s="838"/>
      <c r="T264" s="838"/>
      <c r="U264" s="838"/>
      <c r="V264" s="838"/>
      <c r="W264" s="838"/>
      <c r="X264" s="838"/>
      <c r="Y264" s="838"/>
      <c r="Z264" s="838"/>
      <c r="AA264" s="838"/>
      <c r="AB264" s="838"/>
      <c r="AC264" s="838"/>
      <c r="AD264" s="838"/>
      <c r="AE264" s="838"/>
      <c r="AF264" s="838"/>
    </row>
    <row r="265" customFormat="false" ht="20.25" hidden="false" customHeight="true" outlineLevel="0" collapsed="false">
      <c r="A265" s="1014"/>
      <c r="B265" s="838"/>
      <c r="C265" s="838"/>
      <c r="D265" s="838"/>
      <c r="E265" s="838"/>
      <c r="F265" s="838"/>
      <c r="G265" s="838"/>
      <c r="H265" s="838"/>
      <c r="I265" s="838"/>
      <c r="J265" s="838"/>
      <c r="K265" s="838"/>
      <c r="L265" s="838"/>
      <c r="M265" s="838"/>
      <c r="N265" s="838"/>
      <c r="O265" s="838"/>
      <c r="P265" s="838"/>
      <c r="Q265" s="838"/>
      <c r="R265" s="838"/>
      <c r="S265" s="838"/>
      <c r="T265" s="838"/>
      <c r="U265" s="838"/>
      <c r="V265" s="838"/>
      <c r="W265" s="838"/>
      <c r="X265" s="838"/>
      <c r="Y265" s="838"/>
      <c r="Z265" s="838"/>
      <c r="AA265" s="838"/>
      <c r="AB265" s="838"/>
      <c r="AC265" s="838"/>
      <c r="AD265" s="838"/>
      <c r="AE265" s="838"/>
      <c r="AF265" s="838"/>
    </row>
    <row r="266" customFormat="false" ht="20.25" hidden="false" customHeight="true" outlineLevel="0" collapsed="false">
      <c r="A266" s="1014"/>
      <c r="B266" s="838"/>
      <c r="C266" s="838"/>
      <c r="D266" s="838"/>
      <c r="E266" s="838"/>
      <c r="F266" s="838"/>
      <c r="G266" s="838"/>
      <c r="H266" s="838"/>
      <c r="I266" s="838"/>
      <c r="J266" s="838"/>
      <c r="K266" s="838"/>
      <c r="L266" s="838"/>
      <c r="M266" s="838"/>
      <c r="N266" s="838"/>
      <c r="O266" s="838"/>
      <c r="P266" s="838"/>
      <c r="Q266" s="838"/>
      <c r="R266" s="838"/>
      <c r="S266" s="838"/>
      <c r="T266" s="838"/>
      <c r="U266" s="838"/>
      <c r="V266" s="838"/>
      <c r="W266" s="838"/>
      <c r="X266" s="838"/>
      <c r="Y266" s="838"/>
      <c r="Z266" s="838"/>
      <c r="AA266" s="838"/>
      <c r="AB266" s="838"/>
      <c r="AC266" s="838"/>
      <c r="AD266" s="838"/>
      <c r="AE266" s="838"/>
      <c r="AF266" s="838"/>
    </row>
    <row r="267" customFormat="false" ht="20.25" hidden="false" customHeight="true" outlineLevel="0" collapsed="false">
      <c r="A267" s="1014"/>
      <c r="B267" s="838"/>
      <c r="C267" s="838"/>
      <c r="D267" s="838"/>
      <c r="E267" s="838"/>
      <c r="F267" s="838"/>
      <c r="G267" s="838"/>
      <c r="H267" s="838"/>
      <c r="I267" s="838"/>
      <c r="J267" s="838"/>
      <c r="K267" s="838"/>
      <c r="L267" s="838"/>
      <c r="M267" s="838"/>
      <c r="N267" s="838"/>
      <c r="O267" s="838"/>
      <c r="P267" s="838"/>
      <c r="Q267" s="838"/>
      <c r="R267" s="838"/>
      <c r="S267" s="838"/>
      <c r="T267" s="838"/>
      <c r="U267" s="838"/>
      <c r="V267" s="838"/>
      <c r="W267" s="838"/>
      <c r="X267" s="838"/>
      <c r="Y267" s="838"/>
      <c r="Z267" s="838"/>
      <c r="AA267" s="838"/>
      <c r="AB267" s="838"/>
      <c r="AC267" s="838"/>
      <c r="AD267" s="838"/>
      <c r="AE267" s="838"/>
      <c r="AF267" s="838"/>
    </row>
    <row r="268" customFormat="false" ht="20.25" hidden="false" customHeight="true" outlineLevel="0" collapsed="false">
      <c r="A268" s="1014"/>
      <c r="B268" s="838"/>
      <c r="C268" s="838"/>
      <c r="D268" s="838"/>
      <c r="E268" s="838"/>
      <c r="F268" s="838"/>
      <c r="G268" s="838"/>
      <c r="H268" s="838"/>
      <c r="I268" s="838"/>
      <c r="J268" s="838"/>
      <c r="K268" s="838"/>
      <c r="L268" s="838"/>
      <c r="M268" s="838"/>
      <c r="N268" s="838"/>
      <c r="O268" s="838"/>
      <c r="P268" s="838"/>
      <c r="Q268" s="838"/>
      <c r="R268" s="838"/>
      <c r="S268" s="838"/>
      <c r="T268" s="838"/>
      <c r="U268" s="838"/>
      <c r="V268" s="838"/>
      <c r="W268" s="838"/>
      <c r="X268" s="838"/>
      <c r="Y268" s="838"/>
      <c r="Z268" s="838"/>
      <c r="AA268" s="838"/>
      <c r="AB268" s="838"/>
      <c r="AC268" s="838"/>
      <c r="AD268" s="838"/>
      <c r="AE268" s="838"/>
      <c r="AF268" s="838"/>
    </row>
    <row r="269" customFormat="false" ht="20.25" hidden="false" customHeight="true" outlineLevel="0" collapsed="false">
      <c r="A269" s="1014"/>
      <c r="B269" s="838"/>
      <c r="C269" s="838"/>
      <c r="D269" s="838"/>
      <c r="E269" s="838"/>
      <c r="F269" s="838"/>
      <c r="G269" s="838"/>
      <c r="H269" s="838"/>
      <c r="I269" s="838"/>
      <c r="J269" s="838"/>
      <c r="K269" s="838"/>
      <c r="L269" s="838"/>
      <c r="M269" s="838"/>
      <c r="N269" s="838"/>
      <c r="O269" s="838"/>
      <c r="P269" s="838"/>
      <c r="Q269" s="838"/>
      <c r="R269" s="838"/>
      <c r="S269" s="838"/>
      <c r="T269" s="838"/>
      <c r="U269" s="838"/>
      <c r="V269" s="838"/>
      <c r="W269" s="838"/>
      <c r="X269" s="838"/>
      <c r="Y269" s="838"/>
      <c r="Z269" s="838"/>
      <c r="AA269" s="838"/>
      <c r="AB269" s="838"/>
      <c r="AC269" s="838"/>
      <c r="AD269" s="838"/>
      <c r="AE269" s="838"/>
      <c r="AF269" s="838"/>
    </row>
    <row r="270" customFormat="false" ht="20.25" hidden="false" customHeight="true" outlineLevel="0" collapsed="false">
      <c r="A270" s="1014"/>
      <c r="B270" s="838"/>
      <c r="C270" s="838"/>
      <c r="D270" s="838"/>
      <c r="E270" s="838"/>
      <c r="F270" s="838"/>
      <c r="G270" s="838"/>
      <c r="H270" s="838"/>
      <c r="I270" s="838"/>
      <c r="J270" s="838"/>
      <c r="K270" s="838"/>
      <c r="L270" s="838"/>
      <c r="M270" s="838"/>
      <c r="N270" s="838"/>
      <c r="O270" s="838"/>
      <c r="P270" s="838"/>
      <c r="Q270" s="838"/>
      <c r="R270" s="838"/>
      <c r="S270" s="838"/>
      <c r="T270" s="838"/>
      <c r="U270" s="838"/>
      <c r="V270" s="838"/>
      <c r="W270" s="838"/>
      <c r="X270" s="838"/>
      <c r="Y270" s="838"/>
      <c r="Z270" s="838"/>
      <c r="AA270" s="838"/>
      <c r="AB270" s="838"/>
      <c r="AC270" s="838"/>
      <c r="AD270" s="838"/>
      <c r="AE270" s="838"/>
      <c r="AF270" s="838"/>
    </row>
    <row r="271" customFormat="false" ht="20.25" hidden="false" customHeight="true" outlineLevel="0" collapsed="false">
      <c r="A271" s="1014"/>
      <c r="B271" s="838"/>
      <c r="C271" s="838"/>
      <c r="D271" s="838"/>
      <c r="E271" s="838"/>
      <c r="F271" s="838"/>
      <c r="G271" s="838"/>
      <c r="H271" s="838"/>
      <c r="I271" s="838"/>
      <c r="J271" s="838"/>
      <c r="K271" s="838"/>
      <c r="L271" s="838"/>
      <c r="M271" s="838"/>
      <c r="N271" s="838"/>
      <c r="O271" s="838"/>
      <c r="P271" s="838"/>
      <c r="Q271" s="838"/>
      <c r="R271" s="838"/>
      <c r="S271" s="838"/>
      <c r="T271" s="838"/>
      <c r="U271" s="838"/>
      <c r="V271" s="838"/>
      <c r="W271" s="838"/>
      <c r="X271" s="838"/>
      <c r="Y271" s="838"/>
      <c r="Z271" s="838"/>
      <c r="AA271" s="838"/>
      <c r="AB271" s="838"/>
      <c r="AC271" s="838"/>
      <c r="AD271" s="838"/>
      <c r="AE271" s="838"/>
      <c r="AF271" s="838"/>
    </row>
    <row r="272" customFormat="false" ht="20.25" hidden="false" customHeight="true" outlineLevel="0" collapsed="false">
      <c r="A272" s="1014"/>
      <c r="B272" s="838"/>
      <c r="C272" s="838"/>
      <c r="D272" s="838"/>
      <c r="E272" s="838"/>
      <c r="F272" s="838"/>
      <c r="G272" s="838"/>
      <c r="H272" s="838"/>
      <c r="I272" s="838"/>
      <c r="J272" s="838"/>
      <c r="K272" s="838"/>
      <c r="L272" s="838"/>
      <c r="M272" s="838"/>
      <c r="N272" s="838"/>
      <c r="O272" s="838"/>
      <c r="P272" s="838"/>
      <c r="Q272" s="838"/>
      <c r="R272" s="838"/>
      <c r="S272" s="838"/>
      <c r="T272" s="838"/>
      <c r="U272" s="838"/>
      <c r="V272" s="838"/>
      <c r="W272" s="838"/>
      <c r="X272" s="838"/>
      <c r="Y272" s="838"/>
      <c r="Z272" s="838"/>
      <c r="AA272" s="838"/>
      <c r="AB272" s="838"/>
      <c r="AC272" s="838"/>
      <c r="AD272" s="838"/>
      <c r="AE272" s="838"/>
      <c r="AF272" s="838"/>
    </row>
    <row r="273" customFormat="false" ht="20.25" hidden="false" customHeight="true" outlineLevel="0" collapsed="false">
      <c r="A273" s="1014"/>
      <c r="B273" s="838"/>
      <c r="C273" s="838"/>
      <c r="D273" s="838"/>
      <c r="E273" s="838"/>
      <c r="F273" s="838"/>
      <c r="G273" s="838"/>
      <c r="H273" s="838"/>
      <c r="I273" s="838"/>
      <c r="J273" s="838"/>
      <c r="K273" s="838"/>
      <c r="L273" s="838"/>
      <c r="M273" s="838"/>
      <c r="N273" s="838"/>
      <c r="O273" s="838"/>
      <c r="P273" s="838"/>
      <c r="Q273" s="838"/>
      <c r="R273" s="838"/>
      <c r="S273" s="838"/>
      <c r="T273" s="838"/>
      <c r="U273" s="838"/>
      <c r="V273" s="838"/>
      <c r="W273" s="838"/>
      <c r="X273" s="838"/>
      <c r="Y273" s="838"/>
      <c r="Z273" s="838"/>
      <c r="AA273" s="838"/>
      <c r="AB273" s="838"/>
      <c r="AC273" s="838"/>
      <c r="AD273" s="838"/>
      <c r="AE273" s="838"/>
      <c r="AF273" s="838"/>
    </row>
    <row r="274" customFormat="false" ht="20.25" hidden="false" customHeight="true" outlineLevel="0" collapsed="false">
      <c r="A274" s="1014"/>
      <c r="B274" s="838"/>
      <c r="C274" s="838"/>
      <c r="D274" s="838"/>
      <c r="E274" s="838"/>
      <c r="F274" s="838"/>
      <c r="G274" s="838"/>
      <c r="H274" s="838"/>
      <c r="I274" s="838"/>
      <c r="J274" s="838"/>
      <c r="K274" s="838"/>
      <c r="L274" s="838"/>
      <c r="M274" s="838"/>
      <c r="N274" s="838"/>
      <c r="O274" s="838"/>
      <c r="P274" s="838"/>
      <c r="Q274" s="838"/>
      <c r="R274" s="838"/>
      <c r="S274" s="838"/>
      <c r="T274" s="838"/>
      <c r="U274" s="838"/>
      <c r="V274" s="838"/>
      <c r="W274" s="838"/>
      <c r="X274" s="838"/>
      <c r="Y274" s="838"/>
      <c r="Z274" s="838"/>
      <c r="AA274" s="838"/>
      <c r="AB274" s="838"/>
      <c r="AC274" s="838"/>
      <c r="AD274" s="838"/>
      <c r="AE274" s="838"/>
      <c r="AF274" s="838"/>
    </row>
    <row r="275" customFormat="false" ht="20.25" hidden="false" customHeight="true" outlineLevel="0" collapsed="false">
      <c r="A275" s="1014"/>
      <c r="B275" s="838"/>
      <c r="C275" s="838"/>
      <c r="D275" s="838"/>
      <c r="E275" s="838"/>
      <c r="F275" s="838"/>
      <c r="G275" s="838"/>
      <c r="H275" s="838"/>
      <c r="I275" s="838"/>
      <c r="J275" s="838"/>
      <c r="K275" s="838"/>
      <c r="L275" s="838"/>
      <c r="M275" s="838"/>
      <c r="N275" s="838"/>
      <c r="O275" s="838"/>
      <c r="P275" s="838"/>
      <c r="Q275" s="838"/>
      <c r="R275" s="838"/>
      <c r="S275" s="838"/>
      <c r="T275" s="838"/>
      <c r="U275" s="838"/>
      <c r="V275" s="838"/>
      <c r="W275" s="838"/>
      <c r="X275" s="838"/>
      <c r="Y275" s="838"/>
      <c r="Z275" s="838"/>
      <c r="AA275" s="838"/>
      <c r="AB275" s="838"/>
      <c r="AC275" s="838"/>
      <c r="AD275" s="838"/>
      <c r="AE275" s="838"/>
      <c r="AF275" s="838"/>
    </row>
    <row r="276" customFormat="false" ht="20.25" hidden="false" customHeight="true" outlineLevel="0" collapsed="false">
      <c r="A276" s="1014"/>
      <c r="B276" s="838"/>
      <c r="C276" s="838"/>
      <c r="D276" s="838"/>
      <c r="E276" s="838"/>
      <c r="F276" s="838"/>
      <c r="G276" s="838"/>
      <c r="H276" s="838"/>
      <c r="I276" s="838"/>
      <c r="J276" s="838"/>
      <c r="K276" s="838"/>
      <c r="L276" s="838"/>
      <c r="M276" s="838"/>
      <c r="N276" s="838"/>
      <c r="O276" s="838"/>
      <c r="P276" s="838"/>
      <c r="Q276" s="838"/>
      <c r="R276" s="838"/>
      <c r="S276" s="838"/>
      <c r="T276" s="838"/>
      <c r="U276" s="838"/>
      <c r="V276" s="838"/>
      <c r="W276" s="838"/>
      <c r="X276" s="838"/>
      <c r="Y276" s="838"/>
      <c r="Z276" s="838"/>
      <c r="AA276" s="838"/>
      <c r="AB276" s="838"/>
      <c r="AC276" s="838"/>
      <c r="AD276" s="838"/>
      <c r="AE276" s="838"/>
      <c r="AF276" s="838"/>
    </row>
    <row r="277" customFormat="false" ht="20.25" hidden="false" customHeight="true" outlineLevel="0" collapsed="false">
      <c r="A277" s="1014"/>
      <c r="B277" s="838"/>
      <c r="C277" s="838"/>
      <c r="D277" s="838"/>
      <c r="E277" s="838"/>
      <c r="F277" s="838"/>
      <c r="G277" s="838"/>
      <c r="H277" s="838"/>
      <c r="I277" s="838"/>
      <c r="J277" s="838"/>
      <c r="K277" s="838"/>
      <c r="L277" s="838"/>
      <c r="M277" s="838"/>
      <c r="N277" s="838"/>
      <c r="O277" s="838"/>
      <c r="P277" s="838"/>
      <c r="Q277" s="838"/>
      <c r="R277" s="838"/>
      <c r="S277" s="838"/>
      <c r="T277" s="838"/>
      <c r="U277" s="838"/>
      <c r="V277" s="838"/>
      <c r="W277" s="838"/>
      <c r="X277" s="838"/>
      <c r="Y277" s="838"/>
      <c r="Z277" s="838"/>
      <c r="AA277" s="838"/>
      <c r="AB277" s="838"/>
      <c r="AC277" s="838"/>
      <c r="AD277" s="838"/>
      <c r="AE277" s="838"/>
      <c r="AF277" s="838"/>
    </row>
    <row r="278" customFormat="false" ht="20.25" hidden="false" customHeight="true" outlineLevel="0" collapsed="false">
      <c r="A278" s="1014"/>
      <c r="B278" s="838"/>
      <c r="C278" s="838"/>
      <c r="D278" s="838"/>
      <c r="E278" s="838"/>
      <c r="F278" s="838"/>
      <c r="G278" s="838"/>
      <c r="H278" s="838"/>
      <c r="I278" s="838"/>
      <c r="J278" s="838"/>
      <c r="K278" s="838"/>
      <c r="L278" s="838"/>
      <c r="M278" s="838"/>
      <c r="N278" s="838"/>
      <c r="O278" s="838"/>
      <c r="P278" s="838"/>
      <c r="Q278" s="838"/>
      <c r="R278" s="838"/>
      <c r="S278" s="838"/>
      <c r="T278" s="838"/>
      <c r="U278" s="838"/>
      <c r="V278" s="838"/>
      <c r="W278" s="838"/>
      <c r="X278" s="838"/>
      <c r="Y278" s="838"/>
      <c r="Z278" s="838"/>
      <c r="AA278" s="838"/>
      <c r="AB278" s="838"/>
      <c r="AC278" s="838"/>
      <c r="AD278" s="838"/>
      <c r="AE278" s="838"/>
      <c r="AF278" s="838"/>
    </row>
    <row r="279" customFormat="false" ht="20.25" hidden="false" customHeight="true" outlineLevel="0" collapsed="false">
      <c r="A279" s="1014"/>
      <c r="B279" s="838"/>
      <c r="C279" s="838"/>
      <c r="D279" s="838"/>
      <c r="E279" s="838"/>
      <c r="F279" s="838"/>
      <c r="G279" s="838"/>
      <c r="H279" s="838"/>
      <c r="I279" s="838"/>
      <c r="J279" s="838"/>
      <c r="K279" s="838"/>
      <c r="L279" s="838"/>
      <c r="M279" s="838"/>
      <c r="N279" s="838"/>
      <c r="O279" s="838"/>
      <c r="P279" s="838"/>
      <c r="Q279" s="838"/>
      <c r="R279" s="838"/>
      <c r="S279" s="838"/>
      <c r="T279" s="838"/>
      <c r="U279" s="838"/>
      <c r="V279" s="838"/>
      <c r="W279" s="838"/>
      <c r="X279" s="838"/>
      <c r="Y279" s="838"/>
      <c r="Z279" s="838"/>
      <c r="AA279" s="838"/>
      <c r="AB279" s="838"/>
      <c r="AC279" s="838"/>
      <c r="AD279" s="838"/>
      <c r="AE279" s="838"/>
      <c r="AF279" s="838"/>
    </row>
    <row r="280" customFormat="false" ht="20.25" hidden="false" customHeight="true" outlineLevel="0" collapsed="false">
      <c r="A280" s="1014"/>
      <c r="B280" s="838"/>
      <c r="C280" s="838"/>
      <c r="D280" s="838"/>
      <c r="E280" s="838"/>
      <c r="F280" s="838"/>
      <c r="G280" s="838"/>
      <c r="H280" s="838"/>
      <c r="I280" s="838"/>
      <c r="J280" s="838"/>
      <c r="K280" s="838"/>
      <c r="L280" s="838"/>
      <c r="M280" s="838"/>
      <c r="N280" s="838"/>
      <c r="O280" s="838"/>
      <c r="P280" s="838"/>
      <c r="Q280" s="838"/>
      <c r="R280" s="838"/>
      <c r="S280" s="838"/>
      <c r="T280" s="838"/>
      <c r="U280" s="838"/>
      <c r="V280" s="838"/>
      <c r="W280" s="838"/>
      <c r="X280" s="838"/>
      <c r="Y280" s="838"/>
      <c r="Z280" s="838"/>
      <c r="AA280" s="838"/>
      <c r="AB280" s="838"/>
      <c r="AC280" s="838"/>
      <c r="AD280" s="838"/>
      <c r="AE280" s="838"/>
      <c r="AF280" s="838"/>
    </row>
    <row r="281" customFormat="false" ht="20.25" hidden="false" customHeight="true" outlineLevel="0" collapsed="false">
      <c r="A281" s="1014"/>
      <c r="B281" s="838"/>
      <c r="C281" s="838"/>
      <c r="D281" s="838"/>
      <c r="E281" s="838"/>
      <c r="F281" s="838"/>
      <c r="G281" s="838"/>
      <c r="H281" s="838"/>
      <c r="I281" s="838"/>
      <c r="J281" s="838"/>
      <c r="K281" s="838"/>
      <c r="L281" s="838"/>
      <c r="M281" s="838"/>
      <c r="N281" s="838"/>
      <c r="O281" s="838"/>
      <c r="P281" s="838"/>
      <c r="Q281" s="838"/>
      <c r="R281" s="838"/>
      <c r="S281" s="838"/>
      <c r="T281" s="838"/>
      <c r="U281" s="838"/>
      <c r="V281" s="838"/>
      <c r="W281" s="838"/>
      <c r="X281" s="838"/>
      <c r="Y281" s="838"/>
      <c r="Z281" s="838"/>
      <c r="AA281" s="838"/>
      <c r="AB281" s="838"/>
      <c r="AC281" s="838"/>
      <c r="AD281" s="838"/>
      <c r="AE281" s="838"/>
      <c r="AF281" s="838"/>
    </row>
    <row r="282" customFormat="false" ht="20.25" hidden="false" customHeight="true" outlineLevel="0" collapsed="false">
      <c r="A282" s="1014"/>
      <c r="B282" s="838"/>
      <c r="C282" s="838"/>
      <c r="D282" s="838"/>
      <c r="E282" s="838"/>
      <c r="F282" s="838"/>
      <c r="G282" s="838"/>
      <c r="H282" s="838"/>
      <c r="I282" s="838"/>
      <c r="J282" s="838"/>
      <c r="K282" s="838"/>
      <c r="L282" s="838"/>
      <c r="M282" s="838"/>
      <c r="N282" s="838"/>
      <c r="O282" s="838"/>
      <c r="P282" s="838"/>
      <c r="Q282" s="838"/>
      <c r="R282" s="838"/>
      <c r="S282" s="838"/>
      <c r="T282" s="838"/>
      <c r="U282" s="838"/>
      <c r="V282" s="838"/>
      <c r="W282" s="838"/>
      <c r="X282" s="838"/>
      <c r="Y282" s="838"/>
      <c r="Z282" s="838"/>
      <c r="AA282" s="838"/>
      <c r="AB282" s="838"/>
      <c r="AC282" s="838"/>
      <c r="AD282" s="838"/>
      <c r="AE282" s="838"/>
      <c r="AF282" s="838"/>
    </row>
    <row r="283" customFormat="false" ht="20.25" hidden="false" customHeight="true" outlineLevel="0" collapsed="false">
      <c r="A283" s="1014"/>
      <c r="B283" s="838"/>
      <c r="C283" s="838"/>
      <c r="D283" s="838"/>
      <c r="E283" s="838"/>
      <c r="F283" s="838"/>
      <c r="G283" s="838"/>
      <c r="H283" s="838"/>
      <c r="I283" s="838"/>
      <c r="J283" s="838"/>
      <c r="K283" s="838"/>
      <c r="L283" s="838"/>
      <c r="M283" s="838"/>
      <c r="N283" s="838"/>
      <c r="O283" s="838"/>
      <c r="P283" s="838"/>
      <c r="Q283" s="838"/>
      <c r="R283" s="838"/>
      <c r="S283" s="838"/>
      <c r="T283" s="838"/>
      <c r="U283" s="838"/>
      <c r="V283" s="838"/>
      <c r="W283" s="838"/>
      <c r="X283" s="838"/>
      <c r="Y283" s="838"/>
      <c r="Z283" s="838"/>
      <c r="AA283" s="838"/>
      <c r="AB283" s="838"/>
      <c r="AC283" s="838"/>
      <c r="AD283" s="838"/>
      <c r="AE283" s="838"/>
      <c r="AF283" s="838"/>
    </row>
    <row r="284" customFormat="false" ht="20.25" hidden="false" customHeight="true" outlineLevel="0" collapsed="false">
      <c r="A284" s="1014"/>
      <c r="B284" s="838"/>
      <c r="C284" s="838"/>
      <c r="D284" s="838"/>
      <c r="E284" s="838"/>
      <c r="F284" s="838"/>
      <c r="G284" s="838"/>
      <c r="H284" s="838"/>
      <c r="I284" s="838"/>
      <c r="J284" s="838"/>
      <c r="K284" s="838"/>
      <c r="L284" s="838"/>
      <c r="M284" s="838"/>
      <c r="N284" s="838"/>
      <c r="O284" s="838"/>
      <c r="P284" s="838"/>
      <c r="Q284" s="838"/>
      <c r="R284" s="838"/>
      <c r="S284" s="838"/>
      <c r="T284" s="838"/>
      <c r="U284" s="838"/>
      <c r="V284" s="838"/>
      <c r="W284" s="838"/>
      <c r="X284" s="838"/>
      <c r="Y284" s="838"/>
      <c r="Z284" s="838"/>
      <c r="AA284" s="838"/>
      <c r="AB284" s="838"/>
      <c r="AC284" s="838"/>
      <c r="AD284" s="838"/>
      <c r="AE284" s="838"/>
      <c r="AF284" s="838"/>
    </row>
    <row r="285" customFormat="false" ht="20.25" hidden="false" customHeight="true" outlineLevel="0" collapsed="false">
      <c r="A285" s="1014"/>
      <c r="B285" s="838"/>
      <c r="C285" s="838"/>
      <c r="D285" s="838"/>
      <c r="E285" s="838"/>
      <c r="F285" s="838"/>
      <c r="G285" s="838"/>
      <c r="H285" s="838"/>
      <c r="I285" s="838"/>
      <c r="J285" s="838"/>
      <c r="K285" s="838"/>
      <c r="L285" s="838"/>
      <c r="M285" s="838"/>
      <c r="N285" s="838"/>
      <c r="O285" s="838"/>
      <c r="P285" s="838"/>
      <c r="Q285" s="838"/>
      <c r="R285" s="838"/>
      <c r="S285" s="838"/>
      <c r="T285" s="838"/>
      <c r="U285" s="838"/>
      <c r="V285" s="838"/>
      <c r="W285" s="838"/>
      <c r="X285" s="838"/>
      <c r="Y285" s="838"/>
      <c r="Z285" s="838"/>
      <c r="AA285" s="838"/>
      <c r="AB285" s="838"/>
      <c r="AC285" s="838"/>
      <c r="AD285" s="838"/>
      <c r="AE285" s="838"/>
      <c r="AF285" s="838"/>
    </row>
    <row r="286" customFormat="false" ht="20.25" hidden="false" customHeight="true" outlineLevel="0" collapsed="false">
      <c r="A286" s="1014"/>
      <c r="B286" s="838"/>
      <c r="C286" s="838"/>
      <c r="D286" s="838"/>
      <c r="E286" s="838"/>
      <c r="F286" s="838"/>
      <c r="G286" s="838"/>
      <c r="H286" s="838"/>
      <c r="I286" s="838"/>
      <c r="J286" s="838"/>
      <c r="K286" s="838"/>
      <c r="L286" s="838"/>
      <c r="M286" s="838"/>
      <c r="N286" s="838"/>
      <c r="O286" s="838"/>
      <c r="P286" s="838"/>
      <c r="Q286" s="838"/>
      <c r="R286" s="838"/>
      <c r="S286" s="838"/>
      <c r="T286" s="838"/>
      <c r="U286" s="838"/>
      <c r="V286" s="838"/>
      <c r="W286" s="838"/>
      <c r="X286" s="838"/>
      <c r="Y286" s="838"/>
      <c r="Z286" s="838"/>
      <c r="AA286" s="838"/>
      <c r="AB286" s="838"/>
      <c r="AC286" s="838"/>
      <c r="AD286" s="838"/>
      <c r="AE286" s="838"/>
      <c r="AF286" s="838"/>
    </row>
    <row r="287" customFormat="false" ht="20.25" hidden="false" customHeight="true" outlineLevel="0" collapsed="false">
      <c r="A287" s="1014"/>
      <c r="B287" s="838"/>
      <c r="C287" s="838"/>
      <c r="D287" s="838"/>
      <c r="E287" s="838"/>
      <c r="F287" s="838"/>
      <c r="G287" s="838"/>
      <c r="H287" s="838"/>
      <c r="I287" s="838"/>
      <c r="J287" s="838"/>
      <c r="K287" s="838"/>
      <c r="L287" s="838"/>
      <c r="M287" s="838"/>
      <c r="N287" s="838"/>
      <c r="O287" s="838"/>
      <c r="P287" s="838"/>
      <c r="Q287" s="838"/>
      <c r="R287" s="838"/>
      <c r="S287" s="838"/>
      <c r="T287" s="838"/>
      <c r="U287" s="838"/>
      <c r="V287" s="838"/>
      <c r="W287" s="838"/>
      <c r="X287" s="838"/>
      <c r="Y287" s="838"/>
      <c r="Z287" s="838"/>
      <c r="AA287" s="838"/>
      <c r="AB287" s="838"/>
      <c r="AC287" s="838"/>
      <c r="AD287" s="838"/>
      <c r="AE287" s="838"/>
      <c r="AF287" s="838"/>
    </row>
    <row r="288" customFormat="false" ht="20.25" hidden="false" customHeight="true" outlineLevel="0" collapsed="false">
      <c r="A288" s="1014"/>
      <c r="B288" s="838"/>
      <c r="C288" s="838"/>
      <c r="D288" s="838"/>
      <c r="E288" s="838"/>
      <c r="F288" s="838"/>
      <c r="G288" s="838"/>
      <c r="H288" s="838"/>
      <c r="I288" s="838"/>
      <c r="J288" s="838"/>
      <c r="K288" s="838"/>
      <c r="L288" s="838"/>
      <c r="M288" s="838"/>
      <c r="N288" s="838"/>
      <c r="O288" s="838"/>
      <c r="P288" s="838"/>
      <c r="Q288" s="838"/>
      <c r="R288" s="838"/>
      <c r="S288" s="838"/>
      <c r="T288" s="838"/>
      <c r="U288" s="838"/>
      <c r="V288" s="838"/>
      <c r="W288" s="838"/>
      <c r="X288" s="838"/>
      <c r="Y288" s="838"/>
      <c r="Z288" s="838"/>
      <c r="AA288" s="838"/>
      <c r="AB288" s="838"/>
      <c r="AC288" s="838"/>
      <c r="AD288" s="838"/>
      <c r="AE288" s="838"/>
      <c r="AF288" s="838"/>
    </row>
    <row r="289" customFormat="false" ht="20.25" hidden="false" customHeight="true" outlineLevel="0" collapsed="false">
      <c r="A289" s="1014"/>
      <c r="B289" s="838"/>
      <c r="C289" s="838"/>
      <c r="D289" s="838"/>
      <c r="E289" s="838"/>
      <c r="F289" s="838"/>
      <c r="G289" s="838"/>
      <c r="H289" s="838"/>
      <c r="I289" s="838"/>
      <c r="J289" s="838"/>
      <c r="K289" s="838"/>
      <c r="L289" s="838"/>
      <c r="M289" s="838"/>
      <c r="N289" s="838"/>
      <c r="O289" s="838"/>
      <c r="P289" s="838"/>
      <c r="Q289" s="838"/>
      <c r="R289" s="838"/>
      <c r="S289" s="838"/>
      <c r="T289" s="838"/>
      <c r="U289" s="838"/>
      <c r="V289" s="838"/>
      <c r="W289" s="838"/>
      <c r="X289" s="838"/>
      <c r="Y289" s="838"/>
      <c r="Z289" s="838"/>
      <c r="AA289" s="838"/>
      <c r="AB289" s="838"/>
      <c r="AC289" s="838"/>
      <c r="AD289" s="838"/>
      <c r="AE289" s="838"/>
      <c r="AF289" s="838"/>
    </row>
    <row r="290" customFormat="false" ht="20.25" hidden="false" customHeight="true" outlineLevel="0" collapsed="false">
      <c r="A290" s="1014"/>
      <c r="B290" s="838"/>
      <c r="C290" s="838"/>
      <c r="D290" s="838"/>
      <c r="E290" s="838"/>
      <c r="F290" s="838"/>
      <c r="G290" s="838"/>
      <c r="H290" s="838"/>
      <c r="I290" s="838"/>
      <c r="J290" s="838"/>
      <c r="K290" s="838"/>
      <c r="L290" s="838"/>
      <c r="M290" s="838"/>
      <c r="N290" s="838"/>
      <c r="O290" s="838"/>
      <c r="P290" s="838"/>
      <c r="Q290" s="838"/>
      <c r="R290" s="838"/>
      <c r="S290" s="838"/>
      <c r="T290" s="838"/>
      <c r="U290" s="838"/>
      <c r="V290" s="838"/>
      <c r="W290" s="838"/>
      <c r="X290" s="838"/>
      <c r="Y290" s="838"/>
      <c r="Z290" s="838"/>
      <c r="AA290" s="838"/>
      <c r="AB290" s="838"/>
      <c r="AC290" s="838"/>
      <c r="AD290" s="838"/>
      <c r="AE290" s="838"/>
      <c r="AF290" s="838"/>
    </row>
    <row r="291" customFormat="false" ht="20.25" hidden="false" customHeight="true" outlineLevel="0" collapsed="false">
      <c r="A291" s="1014"/>
      <c r="B291" s="838"/>
      <c r="C291" s="838"/>
      <c r="D291" s="838"/>
      <c r="E291" s="838"/>
      <c r="F291" s="838"/>
      <c r="G291" s="838"/>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row>
    <row r="292" customFormat="false" ht="20.25" hidden="false" customHeight="true" outlineLevel="0" collapsed="false">
      <c r="A292" s="1014"/>
      <c r="B292" s="838"/>
      <c r="C292" s="838"/>
      <c r="D292" s="838"/>
      <c r="E292" s="838"/>
      <c r="F292" s="838"/>
      <c r="G292" s="838"/>
      <c r="H292" s="838"/>
      <c r="I292" s="838"/>
      <c r="J292" s="838"/>
      <c r="K292" s="838"/>
      <c r="L292" s="838"/>
      <c r="M292" s="838"/>
      <c r="N292" s="838"/>
      <c r="O292" s="838"/>
      <c r="P292" s="838"/>
      <c r="Q292" s="838"/>
      <c r="R292" s="838"/>
      <c r="S292" s="838"/>
      <c r="T292" s="838"/>
      <c r="U292" s="838"/>
      <c r="V292" s="838"/>
      <c r="W292" s="838"/>
      <c r="X292" s="838"/>
      <c r="Y292" s="838"/>
      <c r="Z292" s="838"/>
      <c r="AA292" s="838"/>
      <c r="AB292" s="838"/>
      <c r="AC292" s="838"/>
      <c r="AD292" s="838"/>
      <c r="AE292" s="838"/>
      <c r="AF292" s="838"/>
    </row>
    <row r="293" customFormat="false" ht="20.25" hidden="false" customHeight="true" outlineLevel="0" collapsed="false">
      <c r="A293" s="1014"/>
      <c r="B293" s="838"/>
      <c r="C293" s="838"/>
      <c r="D293" s="838"/>
      <c r="E293" s="838"/>
      <c r="F293" s="838"/>
      <c r="G293" s="838"/>
      <c r="H293" s="838"/>
      <c r="I293" s="838"/>
      <c r="J293" s="838"/>
      <c r="K293" s="838"/>
      <c r="L293" s="838"/>
      <c r="M293" s="838"/>
      <c r="N293" s="838"/>
      <c r="O293" s="838"/>
      <c r="P293" s="838"/>
      <c r="Q293" s="838"/>
      <c r="R293" s="838"/>
      <c r="S293" s="838"/>
      <c r="T293" s="838"/>
      <c r="U293" s="838"/>
      <c r="V293" s="838"/>
      <c r="W293" s="838"/>
      <c r="X293" s="838"/>
      <c r="Y293" s="838"/>
      <c r="Z293" s="838"/>
      <c r="AA293" s="838"/>
      <c r="AB293" s="838"/>
      <c r="AC293" s="838"/>
      <c r="AD293" s="838"/>
      <c r="AE293" s="838"/>
      <c r="AF293" s="838"/>
    </row>
    <row r="294" customFormat="false" ht="20.25" hidden="false" customHeight="true" outlineLevel="0" collapsed="false">
      <c r="A294" s="1014"/>
      <c r="B294" s="838"/>
      <c r="C294" s="838"/>
      <c r="D294" s="838"/>
      <c r="E294" s="838"/>
      <c r="F294" s="838"/>
      <c r="G294" s="838"/>
      <c r="H294" s="838"/>
      <c r="I294" s="838"/>
      <c r="J294" s="838"/>
      <c r="K294" s="838"/>
      <c r="L294" s="838"/>
      <c r="M294" s="838"/>
      <c r="N294" s="838"/>
      <c r="O294" s="838"/>
      <c r="P294" s="838"/>
      <c r="Q294" s="838"/>
      <c r="R294" s="838"/>
      <c r="S294" s="838"/>
      <c r="T294" s="838"/>
      <c r="U294" s="838"/>
      <c r="V294" s="838"/>
      <c r="W294" s="838"/>
      <c r="X294" s="838"/>
      <c r="Y294" s="838"/>
      <c r="Z294" s="838"/>
      <c r="AA294" s="838"/>
      <c r="AB294" s="838"/>
      <c r="AC294" s="838"/>
      <c r="AD294" s="838"/>
      <c r="AE294" s="838"/>
      <c r="AF294" s="838"/>
    </row>
    <row r="295" customFormat="false" ht="20.25" hidden="false" customHeight="true" outlineLevel="0" collapsed="false">
      <c r="A295" s="1014"/>
      <c r="B295" s="838"/>
      <c r="C295" s="838"/>
      <c r="D295" s="838"/>
      <c r="E295" s="838"/>
      <c r="F295" s="838"/>
      <c r="G295" s="838"/>
      <c r="H295" s="838"/>
      <c r="I295" s="838"/>
      <c r="J295" s="838"/>
      <c r="K295" s="838"/>
      <c r="L295" s="838"/>
      <c r="M295" s="838"/>
      <c r="N295" s="838"/>
      <c r="O295" s="838"/>
      <c r="P295" s="838"/>
      <c r="Q295" s="838"/>
      <c r="R295" s="838"/>
      <c r="S295" s="838"/>
      <c r="T295" s="838"/>
      <c r="U295" s="838"/>
      <c r="V295" s="838"/>
      <c r="W295" s="838"/>
      <c r="X295" s="838"/>
      <c r="Y295" s="838"/>
      <c r="Z295" s="838"/>
      <c r="AA295" s="838"/>
      <c r="AB295" s="838"/>
      <c r="AC295" s="838"/>
      <c r="AD295" s="838"/>
      <c r="AE295" s="838"/>
      <c r="AF295" s="838"/>
    </row>
    <row r="296" customFormat="false" ht="20.25" hidden="false" customHeight="true" outlineLevel="0" collapsed="false">
      <c r="A296" s="1014"/>
      <c r="B296" s="838"/>
      <c r="C296" s="838"/>
      <c r="D296" s="838"/>
      <c r="E296" s="838"/>
      <c r="F296" s="838"/>
      <c r="G296" s="838"/>
      <c r="H296" s="838"/>
      <c r="I296" s="838"/>
      <c r="J296" s="838"/>
      <c r="K296" s="838"/>
      <c r="L296" s="838"/>
      <c r="M296" s="838"/>
      <c r="N296" s="838"/>
      <c r="O296" s="838"/>
      <c r="P296" s="838"/>
      <c r="Q296" s="838"/>
      <c r="R296" s="838"/>
      <c r="S296" s="838"/>
      <c r="T296" s="838"/>
      <c r="U296" s="838"/>
      <c r="V296" s="838"/>
      <c r="W296" s="838"/>
      <c r="X296" s="838"/>
      <c r="Y296" s="838"/>
      <c r="Z296" s="838"/>
      <c r="AA296" s="838"/>
      <c r="AB296" s="838"/>
      <c r="AC296" s="838"/>
      <c r="AD296" s="838"/>
      <c r="AE296" s="838"/>
      <c r="AF296" s="838"/>
    </row>
    <row r="297" customFormat="false" ht="20.25" hidden="false" customHeight="true" outlineLevel="0" collapsed="false">
      <c r="A297" s="1014"/>
      <c r="B297" s="838"/>
      <c r="C297" s="838"/>
      <c r="D297" s="838"/>
      <c r="E297" s="838"/>
      <c r="F297" s="838"/>
      <c r="G297" s="838"/>
      <c r="H297" s="838"/>
      <c r="I297" s="838"/>
      <c r="J297" s="838"/>
      <c r="K297" s="838"/>
      <c r="L297" s="838"/>
      <c r="M297" s="838"/>
      <c r="N297" s="838"/>
      <c r="O297" s="838"/>
      <c r="P297" s="838"/>
      <c r="Q297" s="838"/>
      <c r="R297" s="838"/>
      <c r="S297" s="838"/>
      <c r="T297" s="838"/>
      <c r="U297" s="838"/>
      <c r="V297" s="838"/>
      <c r="W297" s="838"/>
      <c r="X297" s="838"/>
      <c r="Y297" s="838"/>
      <c r="Z297" s="838"/>
      <c r="AA297" s="838"/>
      <c r="AB297" s="838"/>
      <c r="AC297" s="838"/>
      <c r="AD297" s="838"/>
      <c r="AE297" s="838"/>
      <c r="AF297" s="838"/>
    </row>
    <row r="298" customFormat="false" ht="20.25" hidden="false" customHeight="true" outlineLevel="0" collapsed="false">
      <c r="A298" s="1014"/>
      <c r="B298" s="838"/>
      <c r="C298" s="838"/>
      <c r="D298" s="838"/>
      <c r="E298" s="838"/>
      <c r="F298" s="838"/>
      <c r="G298" s="838"/>
      <c r="H298" s="838"/>
      <c r="I298" s="838"/>
      <c r="J298" s="838"/>
      <c r="K298" s="838"/>
      <c r="L298" s="838"/>
      <c r="M298" s="838"/>
      <c r="N298" s="838"/>
      <c r="O298" s="838"/>
      <c r="P298" s="838"/>
      <c r="Q298" s="838"/>
      <c r="R298" s="838"/>
      <c r="S298" s="838"/>
      <c r="T298" s="838"/>
      <c r="U298" s="838"/>
      <c r="V298" s="838"/>
      <c r="W298" s="838"/>
      <c r="X298" s="838"/>
      <c r="Y298" s="838"/>
      <c r="Z298" s="838"/>
      <c r="AA298" s="838"/>
      <c r="AB298" s="838"/>
      <c r="AC298" s="838"/>
      <c r="AD298" s="838"/>
      <c r="AE298" s="838"/>
      <c r="AF298" s="838"/>
    </row>
    <row r="299" customFormat="false" ht="20.25" hidden="false" customHeight="true" outlineLevel="0" collapsed="false">
      <c r="A299" s="1014"/>
      <c r="B299" s="838"/>
      <c r="C299" s="838"/>
      <c r="D299" s="838"/>
      <c r="E299" s="838"/>
      <c r="F299" s="838"/>
      <c r="G299" s="838"/>
      <c r="H299" s="838"/>
      <c r="I299" s="838"/>
      <c r="J299" s="838"/>
      <c r="K299" s="838"/>
      <c r="L299" s="838"/>
      <c r="M299" s="838"/>
      <c r="N299" s="838"/>
      <c r="O299" s="838"/>
      <c r="P299" s="838"/>
      <c r="Q299" s="838"/>
      <c r="R299" s="838"/>
      <c r="S299" s="838"/>
      <c r="T299" s="838"/>
      <c r="U299" s="838"/>
      <c r="V299" s="838"/>
      <c r="W299" s="838"/>
      <c r="X299" s="838"/>
      <c r="Y299" s="838"/>
      <c r="Z299" s="838"/>
      <c r="AA299" s="838"/>
      <c r="AB299" s="838"/>
      <c r="AC299" s="838"/>
      <c r="AD299" s="838"/>
      <c r="AE299" s="838"/>
      <c r="AF299" s="838"/>
    </row>
    <row r="300" customFormat="false" ht="20.25" hidden="false" customHeight="true" outlineLevel="0" collapsed="false">
      <c r="A300" s="1014"/>
      <c r="B300" s="838"/>
      <c r="C300" s="838"/>
      <c r="D300" s="838"/>
      <c r="E300" s="838"/>
      <c r="F300" s="838"/>
      <c r="G300" s="838"/>
      <c r="H300" s="838"/>
      <c r="I300" s="838"/>
      <c r="J300" s="838"/>
      <c r="K300" s="838"/>
      <c r="L300" s="838"/>
      <c r="M300" s="838"/>
      <c r="N300" s="838"/>
      <c r="O300" s="838"/>
      <c r="P300" s="838"/>
      <c r="Q300" s="838"/>
      <c r="R300" s="838"/>
      <c r="S300" s="838"/>
      <c r="T300" s="838"/>
      <c r="U300" s="838"/>
      <c r="V300" s="838"/>
      <c r="W300" s="838"/>
      <c r="X300" s="838"/>
      <c r="Y300" s="838"/>
      <c r="Z300" s="838"/>
      <c r="AA300" s="838"/>
      <c r="AB300" s="838"/>
      <c r="AC300" s="838"/>
      <c r="AD300" s="838"/>
      <c r="AE300" s="838"/>
      <c r="AF300" s="838"/>
    </row>
    <row r="301" customFormat="false" ht="20.25" hidden="false" customHeight="true" outlineLevel="0" collapsed="false">
      <c r="A301" s="1014"/>
      <c r="B301" s="838"/>
      <c r="C301" s="838"/>
      <c r="D301" s="838"/>
      <c r="E301" s="838"/>
      <c r="F301" s="838"/>
      <c r="G301" s="838"/>
      <c r="H301" s="838"/>
      <c r="I301" s="838"/>
      <c r="J301" s="838"/>
      <c r="K301" s="838"/>
      <c r="L301" s="838"/>
      <c r="M301" s="838"/>
      <c r="N301" s="838"/>
      <c r="O301" s="838"/>
      <c r="P301" s="838"/>
      <c r="Q301" s="838"/>
      <c r="R301" s="838"/>
      <c r="S301" s="838"/>
      <c r="T301" s="838"/>
      <c r="U301" s="838"/>
      <c r="V301" s="838"/>
      <c r="W301" s="838"/>
      <c r="X301" s="838"/>
      <c r="Y301" s="838"/>
      <c r="Z301" s="838"/>
      <c r="AA301" s="838"/>
      <c r="AB301" s="838"/>
      <c r="AC301" s="838"/>
      <c r="AD301" s="838"/>
      <c r="AE301" s="838"/>
      <c r="AF301" s="838"/>
    </row>
    <row r="302" customFormat="false" ht="20.25" hidden="false" customHeight="true" outlineLevel="0" collapsed="false">
      <c r="A302" s="1014"/>
      <c r="B302" s="838"/>
      <c r="C302" s="838"/>
      <c r="D302" s="838"/>
      <c r="E302" s="838"/>
      <c r="F302" s="838"/>
      <c r="G302" s="838"/>
      <c r="H302" s="838"/>
      <c r="I302" s="838"/>
      <c r="J302" s="838"/>
      <c r="K302" s="838"/>
      <c r="L302" s="838"/>
      <c r="M302" s="838"/>
      <c r="N302" s="838"/>
      <c r="O302" s="838"/>
      <c r="P302" s="838"/>
      <c r="Q302" s="838"/>
      <c r="R302" s="838"/>
      <c r="S302" s="838"/>
      <c r="T302" s="838"/>
      <c r="U302" s="838"/>
      <c r="V302" s="838"/>
      <c r="W302" s="838"/>
      <c r="X302" s="838"/>
      <c r="Y302" s="838"/>
      <c r="Z302" s="838"/>
      <c r="AA302" s="838"/>
      <c r="AB302" s="838"/>
      <c r="AC302" s="838"/>
      <c r="AD302" s="838"/>
      <c r="AE302" s="838"/>
      <c r="AF302" s="838"/>
    </row>
    <row r="303" customFormat="false" ht="20.25" hidden="false" customHeight="true" outlineLevel="0" collapsed="false">
      <c r="A303" s="1014"/>
      <c r="B303" s="838"/>
      <c r="C303" s="838"/>
      <c r="D303" s="838"/>
      <c r="E303" s="838"/>
      <c r="F303" s="838"/>
      <c r="G303" s="838"/>
      <c r="H303" s="838"/>
      <c r="I303" s="838"/>
      <c r="J303" s="838"/>
      <c r="K303" s="838"/>
      <c r="L303" s="838"/>
      <c r="M303" s="838"/>
      <c r="N303" s="838"/>
      <c r="O303" s="838"/>
      <c r="P303" s="838"/>
      <c r="Q303" s="838"/>
      <c r="R303" s="838"/>
      <c r="S303" s="838"/>
      <c r="T303" s="838"/>
      <c r="U303" s="838"/>
      <c r="V303" s="838"/>
      <c r="W303" s="838"/>
      <c r="X303" s="838"/>
      <c r="Y303" s="838"/>
      <c r="Z303" s="838"/>
      <c r="AA303" s="838"/>
      <c r="AB303" s="838"/>
      <c r="AC303" s="838"/>
      <c r="AD303" s="838"/>
      <c r="AE303" s="838"/>
      <c r="AF303" s="838"/>
    </row>
    <row r="304" customFormat="false" ht="20.25" hidden="false" customHeight="true" outlineLevel="0" collapsed="false">
      <c r="A304" s="1014"/>
      <c r="B304" s="838"/>
      <c r="C304" s="838"/>
      <c r="D304" s="838"/>
      <c r="E304" s="838"/>
      <c r="F304" s="838"/>
      <c r="G304" s="838"/>
      <c r="H304" s="838"/>
      <c r="I304" s="838"/>
      <c r="J304" s="838"/>
      <c r="K304" s="838"/>
      <c r="L304" s="838"/>
      <c r="M304" s="838"/>
      <c r="N304" s="838"/>
      <c r="O304" s="838"/>
      <c r="P304" s="838"/>
      <c r="Q304" s="838"/>
      <c r="R304" s="838"/>
      <c r="S304" s="838"/>
      <c r="T304" s="838"/>
      <c r="U304" s="838"/>
      <c r="V304" s="838"/>
      <c r="W304" s="838"/>
      <c r="X304" s="838"/>
      <c r="Y304" s="838"/>
      <c r="Z304" s="838"/>
      <c r="AA304" s="838"/>
      <c r="AB304" s="838"/>
      <c r="AC304" s="838"/>
      <c r="AD304" s="838"/>
      <c r="AE304" s="838"/>
      <c r="AF304" s="838"/>
    </row>
    <row r="305" customFormat="false" ht="20.25" hidden="false" customHeight="true" outlineLevel="0" collapsed="false">
      <c r="A305" s="1014"/>
      <c r="B305" s="838"/>
      <c r="C305" s="838"/>
      <c r="D305" s="838"/>
      <c r="E305" s="838"/>
      <c r="F305" s="838"/>
      <c r="G305" s="838"/>
      <c r="H305" s="838"/>
      <c r="I305" s="838"/>
      <c r="J305" s="838"/>
      <c r="K305" s="838"/>
      <c r="L305" s="838"/>
      <c r="M305" s="838"/>
      <c r="N305" s="838"/>
      <c r="O305" s="838"/>
      <c r="P305" s="838"/>
      <c r="Q305" s="838"/>
      <c r="R305" s="838"/>
      <c r="S305" s="838"/>
      <c r="T305" s="838"/>
      <c r="U305" s="838"/>
      <c r="V305" s="838"/>
      <c r="W305" s="838"/>
      <c r="X305" s="838"/>
      <c r="Y305" s="838"/>
      <c r="Z305" s="838"/>
      <c r="AA305" s="838"/>
      <c r="AB305" s="838"/>
      <c r="AC305" s="838"/>
      <c r="AD305" s="838"/>
      <c r="AE305" s="838"/>
      <c r="AF305" s="838"/>
    </row>
    <row r="306" customFormat="false" ht="20.25" hidden="false" customHeight="true" outlineLevel="0" collapsed="false">
      <c r="A306" s="1014"/>
      <c r="B306" s="838"/>
      <c r="C306" s="838"/>
      <c r="D306" s="838"/>
      <c r="E306" s="838"/>
      <c r="F306" s="838"/>
      <c r="G306" s="838"/>
      <c r="H306" s="838"/>
      <c r="I306" s="838"/>
      <c r="J306" s="838"/>
      <c r="K306" s="838"/>
      <c r="L306" s="838"/>
      <c r="M306" s="838"/>
      <c r="N306" s="838"/>
      <c r="O306" s="838"/>
      <c r="P306" s="838"/>
      <c r="Q306" s="838"/>
      <c r="R306" s="838"/>
      <c r="S306" s="838"/>
      <c r="T306" s="838"/>
      <c r="U306" s="838"/>
      <c r="V306" s="838"/>
      <c r="W306" s="838"/>
      <c r="X306" s="838"/>
      <c r="Y306" s="838"/>
      <c r="Z306" s="838"/>
      <c r="AA306" s="838"/>
      <c r="AB306" s="838"/>
      <c r="AC306" s="838"/>
      <c r="AD306" s="838"/>
      <c r="AE306" s="838"/>
      <c r="AF306" s="838"/>
    </row>
    <row r="307" customFormat="false" ht="20.25" hidden="false" customHeight="true" outlineLevel="0" collapsed="false">
      <c r="A307" s="1014"/>
      <c r="B307" s="838"/>
      <c r="C307" s="838"/>
      <c r="D307" s="838"/>
      <c r="E307" s="838"/>
      <c r="F307" s="838"/>
      <c r="G307" s="838"/>
      <c r="H307" s="838"/>
      <c r="I307" s="838"/>
      <c r="J307" s="838"/>
      <c r="K307" s="838"/>
      <c r="L307" s="838"/>
      <c r="M307" s="838"/>
      <c r="N307" s="838"/>
      <c r="O307" s="838"/>
      <c r="P307" s="838"/>
      <c r="Q307" s="838"/>
      <c r="R307" s="838"/>
      <c r="S307" s="838"/>
      <c r="T307" s="838"/>
      <c r="U307" s="838"/>
      <c r="V307" s="838"/>
      <c r="W307" s="838"/>
      <c r="X307" s="838"/>
      <c r="Y307" s="838"/>
      <c r="Z307" s="838"/>
      <c r="AA307" s="838"/>
      <c r="AB307" s="838"/>
      <c r="AC307" s="838"/>
      <c r="AD307" s="838"/>
      <c r="AE307" s="838"/>
      <c r="AF307" s="838"/>
    </row>
    <row r="308" customFormat="false" ht="20.25" hidden="false" customHeight="true" outlineLevel="0" collapsed="false">
      <c r="A308" s="1014"/>
      <c r="B308" s="838"/>
      <c r="C308" s="838"/>
      <c r="D308" s="838"/>
      <c r="E308" s="838"/>
      <c r="F308" s="838"/>
      <c r="G308" s="838"/>
      <c r="H308" s="838"/>
      <c r="I308" s="838"/>
      <c r="J308" s="838"/>
      <c r="K308" s="838"/>
      <c r="L308" s="838"/>
      <c r="M308" s="838"/>
      <c r="N308" s="838"/>
      <c r="O308" s="838"/>
      <c r="P308" s="838"/>
      <c r="Q308" s="838"/>
      <c r="R308" s="838"/>
      <c r="S308" s="838"/>
      <c r="T308" s="838"/>
      <c r="U308" s="838"/>
      <c r="V308" s="838"/>
      <c r="W308" s="838"/>
      <c r="X308" s="838"/>
      <c r="Y308" s="838"/>
      <c r="Z308" s="838"/>
      <c r="AA308" s="838"/>
      <c r="AB308" s="838"/>
      <c r="AC308" s="838"/>
      <c r="AD308" s="838"/>
      <c r="AE308" s="838"/>
      <c r="AF308" s="838"/>
    </row>
    <row r="309" customFormat="false" ht="20.25" hidden="false" customHeight="true" outlineLevel="0" collapsed="false">
      <c r="A309" s="1014"/>
      <c r="B309" s="838"/>
      <c r="C309" s="838"/>
      <c r="D309" s="838"/>
      <c r="E309" s="838"/>
      <c r="F309" s="838"/>
      <c r="G309" s="838"/>
      <c r="H309" s="838"/>
      <c r="I309" s="838"/>
      <c r="J309" s="838"/>
      <c r="K309" s="838"/>
      <c r="L309" s="838"/>
      <c r="M309" s="838"/>
      <c r="N309" s="838"/>
      <c r="O309" s="838"/>
      <c r="P309" s="838"/>
      <c r="Q309" s="838"/>
      <c r="R309" s="838"/>
      <c r="S309" s="838"/>
      <c r="T309" s="838"/>
      <c r="U309" s="838"/>
      <c r="V309" s="838"/>
      <c r="W309" s="838"/>
      <c r="X309" s="838"/>
      <c r="Y309" s="838"/>
      <c r="Z309" s="838"/>
      <c r="AA309" s="838"/>
      <c r="AB309" s="838"/>
      <c r="AC309" s="838"/>
      <c r="AD309" s="838"/>
      <c r="AE309" s="838"/>
      <c r="AF309" s="838"/>
    </row>
    <row r="310" customFormat="false" ht="20.25" hidden="false" customHeight="true" outlineLevel="0" collapsed="false">
      <c r="A310" s="1014"/>
      <c r="B310" s="838"/>
      <c r="C310" s="838"/>
      <c r="D310" s="838"/>
      <c r="E310" s="838"/>
      <c r="F310" s="838"/>
      <c r="G310" s="838"/>
      <c r="H310" s="838"/>
      <c r="I310" s="838"/>
      <c r="J310" s="838"/>
      <c r="K310" s="838"/>
      <c r="L310" s="838"/>
      <c r="M310" s="838"/>
      <c r="N310" s="838"/>
      <c r="O310" s="838"/>
      <c r="P310" s="838"/>
      <c r="Q310" s="838"/>
      <c r="R310" s="838"/>
      <c r="S310" s="838"/>
      <c r="T310" s="838"/>
      <c r="U310" s="838"/>
      <c r="V310" s="838"/>
      <c r="W310" s="838"/>
      <c r="X310" s="838"/>
      <c r="Y310" s="838"/>
      <c r="Z310" s="838"/>
      <c r="AA310" s="838"/>
      <c r="AB310" s="838"/>
      <c r="AC310" s="838"/>
      <c r="AD310" s="838"/>
      <c r="AE310" s="838"/>
      <c r="AF310" s="838"/>
    </row>
    <row r="311" customFormat="false" ht="20.25" hidden="false" customHeight="true" outlineLevel="0" collapsed="false">
      <c r="A311" s="1014"/>
      <c r="B311" s="838"/>
      <c r="C311" s="838"/>
      <c r="D311" s="838"/>
      <c r="E311" s="838"/>
      <c r="F311" s="838"/>
      <c r="G311" s="838"/>
      <c r="H311" s="838"/>
      <c r="I311" s="838"/>
      <c r="J311" s="838"/>
      <c r="K311" s="838"/>
      <c r="L311" s="838"/>
      <c r="M311" s="838"/>
      <c r="N311" s="838"/>
      <c r="O311" s="838"/>
      <c r="P311" s="838"/>
      <c r="Q311" s="838"/>
      <c r="R311" s="838"/>
      <c r="S311" s="838"/>
      <c r="T311" s="838"/>
      <c r="U311" s="838"/>
      <c r="V311" s="838"/>
      <c r="W311" s="838"/>
      <c r="X311" s="838"/>
      <c r="Y311" s="838"/>
      <c r="Z311" s="838"/>
      <c r="AA311" s="838"/>
      <c r="AB311" s="838"/>
      <c r="AC311" s="838"/>
      <c r="AD311" s="838"/>
      <c r="AE311" s="838"/>
      <c r="AF311" s="838"/>
    </row>
    <row r="312" customFormat="false" ht="20.25" hidden="false" customHeight="true" outlineLevel="0" collapsed="false">
      <c r="A312" s="1014"/>
      <c r="B312" s="838"/>
      <c r="C312" s="838"/>
      <c r="D312" s="838"/>
      <c r="E312" s="838"/>
      <c r="F312" s="838"/>
      <c r="G312" s="838"/>
      <c r="H312" s="838"/>
      <c r="I312" s="838"/>
      <c r="J312" s="838"/>
      <c r="K312" s="838"/>
      <c r="L312" s="838"/>
      <c r="M312" s="838"/>
      <c r="N312" s="838"/>
      <c r="O312" s="838"/>
      <c r="P312" s="838"/>
      <c r="Q312" s="838"/>
      <c r="R312" s="838"/>
      <c r="S312" s="838"/>
      <c r="T312" s="838"/>
      <c r="U312" s="838"/>
      <c r="V312" s="838"/>
      <c r="W312" s="838"/>
      <c r="X312" s="838"/>
      <c r="Y312" s="838"/>
      <c r="Z312" s="838"/>
      <c r="AA312" s="838"/>
      <c r="AB312" s="838"/>
      <c r="AC312" s="838"/>
      <c r="AD312" s="838"/>
      <c r="AE312" s="838"/>
      <c r="AF312" s="838"/>
    </row>
    <row r="313" customFormat="false" ht="20.25" hidden="false" customHeight="true" outlineLevel="0" collapsed="false">
      <c r="A313" s="1014"/>
      <c r="B313" s="838"/>
      <c r="C313" s="838"/>
      <c r="D313" s="838"/>
      <c r="E313" s="838"/>
      <c r="F313" s="838"/>
      <c r="G313" s="838"/>
      <c r="H313" s="838"/>
      <c r="I313" s="838"/>
      <c r="J313" s="838"/>
      <c r="K313" s="838"/>
      <c r="L313" s="838"/>
      <c r="M313" s="838"/>
      <c r="N313" s="838"/>
      <c r="O313" s="838"/>
      <c r="P313" s="838"/>
      <c r="Q313" s="838"/>
      <c r="R313" s="838"/>
      <c r="S313" s="838"/>
      <c r="T313" s="838"/>
      <c r="U313" s="838"/>
      <c r="V313" s="838"/>
      <c r="W313" s="838"/>
      <c r="X313" s="838"/>
      <c r="Y313" s="838"/>
      <c r="Z313" s="838"/>
      <c r="AA313" s="838"/>
      <c r="AB313" s="838"/>
      <c r="AC313" s="838"/>
      <c r="AD313" s="838"/>
      <c r="AE313" s="838"/>
      <c r="AF313" s="838"/>
    </row>
    <row r="314" customFormat="false" ht="20.25" hidden="false" customHeight="true" outlineLevel="0" collapsed="false">
      <c r="A314" s="1014"/>
      <c r="B314" s="838"/>
      <c r="C314" s="838"/>
      <c r="D314" s="838"/>
      <c r="E314" s="838"/>
      <c r="F314" s="838"/>
      <c r="G314" s="838"/>
      <c r="H314" s="838"/>
      <c r="I314" s="838"/>
      <c r="J314" s="838"/>
      <c r="K314" s="838"/>
      <c r="L314" s="838"/>
      <c r="M314" s="838"/>
      <c r="N314" s="838"/>
      <c r="O314" s="838"/>
      <c r="P314" s="838"/>
      <c r="Q314" s="838"/>
      <c r="R314" s="838"/>
      <c r="S314" s="838"/>
      <c r="T314" s="838"/>
      <c r="U314" s="838"/>
      <c r="V314" s="838"/>
      <c r="W314" s="838"/>
      <c r="X314" s="838"/>
      <c r="Y314" s="838"/>
      <c r="Z314" s="838"/>
      <c r="AA314" s="838"/>
      <c r="AB314" s="838"/>
      <c r="AC314" s="838"/>
      <c r="AD314" s="838"/>
      <c r="AE314" s="838"/>
      <c r="AF314" s="838"/>
    </row>
    <row r="315" customFormat="false" ht="20.25" hidden="false" customHeight="true" outlineLevel="0" collapsed="false">
      <c r="A315" s="1014"/>
      <c r="B315" s="838"/>
      <c r="C315" s="838"/>
      <c r="D315" s="838"/>
      <c r="E315" s="838"/>
      <c r="F315" s="838"/>
      <c r="G315" s="838"/>
      <c r="H315" s="838"/>
      <c r="I315" s="838"/>
      <c r="J315" s="838"/>
      <c r="K315" s="838"/>
      <c r="L315" s="838"/>
      <c r="M315" s="838"/>
      <c r="N315" s="838"/>
      <c r="O315" s="838"/>
      <c r="P315" s="838"/>
      <c r="Q315" s="838"/>
      <c r="R315" s="838"/>
      <c r="S315" s="838"/>
      <c r="T315" s="838"/>
      <c r="U315" s="838"/>
      <c r="V315" s="838"/>
      <c r="W315" s="838"/>
      <c r="X315" s="838"/>
      <c r="Y315" s="838"/>
      <c r="Z315" s="838"/>
      <c r="AA315" s="838"/>
      <c r="AB315" s="838"/>
      <c r="AC315" s="838"/>
      <c r="AD315" s="838"/>
      <c r="AE315" s="838"/>
      <c r="AF315" s="838"/>
    </row>
    <row r="316" customFormat="false" ht="20.25" hidden="false" customHeight="true" outlineLevel="0" collapsed="false">
      <c r="A316" s="1014"/>
      <c r="B316" s="838"/>
      <c r="C316" s="838"/>
      <c r="D316" s="838"/>
      <c r="E316" s="838"/>
      <c r="F316" s="838"/>
      <c r="G316" s="838"/>
      <c r="H316" s="838"/>
      <c r="I316" s="838"/>
      <c r="J316" s="838"/>
      <c r="K316" s="838"/>
      <c r="L316" s="838"/>
      <c r="M316" s="838"/>
      <c r="N316" s="838"/>
      <c r="O316" s="838"/>
      <c r="P316" s="838"/>
      <c r="Q316" s="838"/>
      <c r="R316" s="838"/>
      <c r="S316" s="838"/>
      <c r="T316" s="838"/>
      <c r="U316" s="838"/>
      <c r="V316" s="838"/>
      <c r="W316" s="838"/>
      <c r="X316" s="838"/>
      <c r="Y316" s="838"/>
      <c r="Z316" s="838"/>
      <c r="AA316" s="838"/>
      <c r="AB316" s="838"/>
      <c r="AC316" s="838"/>
      <c r="AD316" s="838"/>
      <c r="AE316" s="838"/>
      <c r="AF316" s="838"/>
    </row>
    <row r="317" customFormat="false" ht="20.25" hidden="false" customHeight="true" outlineLevel="0" collapsed="false">
      <c r="A317" s="1014"/>
      <c r="B317" s="838"/>
      <c r="C317" s="838"/>
      <c r="D317" s="838"/>
      <c r="E317" s="838"/>
      <c r="F317" s="838"/>
      <c r="G317" s="838"/>
      <c r="H317" s="838"/>
      <c r="I317" s="838"/>
      <c r="J317" s="838"/>
      <c r="K317" s="838"/>
      <c r="L317" s="838"/>
      <c r="M317" s="838"/>
      <c r="N317" s="838"/>
      <c r="O317" s="838"/>
      <c r="P317" s="838"/>
      <c r="Q317" s="838"/>
      <c r="R317" s="838"/>
      <c r="S317" s="838"/>
      <c r="T317" s="838"/>
      <c r="U317" s="838"/>
      <c r="V317" s="838"/>
      <c r="W317" s="838"/>
      <c r="X317" s="838"/>
      <c r="Y317" s="838"/>
      <c r="Z317" s="838"/>
      <c r="AA317" s="838"/>
      <c r="AB317" s="838"/>
      <c r="AC317" s="838"/>
      <c r="AD317" s="838"/>
      <c r="AE317" s="838"/>
      <c r="AF317" s="838"/>
    </row>
    <row r="318" customFormat="false" ht="20.25" hidden="false" customHeight="true" outlineLevel="0" collapsed="false">
      <c r="A318" s="1014"/>
      <c r="B318" s="838"/>
      <c r="C318" s="838"/>
      <c r="D318" s="838"/>
      <c r="E318" s="838"/>
      <c r="F318" s="838"/>
      <c r="G318" s="838"/>
      <c r="H318" s="838"/>
      <c r="I318" s="838"/>
      <c r="J318" s="838"/>
      <c r="K318" s="838"/>
      <c r="L318" s="838"/>
      <c r="M318" s="838"/>
      <c r="N318" s="838"/>
      <c r="O318" s="838"/>
      <c r="P318" s="838"/>
      <c r="Q318" s="838"/>
      <c r="R318" s="838"/>
      <c r="S318" s="838"/>
      <c r="T318" s="838"/>
      <c r="U318" s="838"/>
      <c r="V318" s="838"/>
      <c r="W318" s="838"/>
      <c r="X318" s="838"/>
      <c r="Y318" s="838"/>
      <c r="Z318" s="838"/>
      <c r="AA318" s="838"/>
      <c r="AB318" s="838"/>
      <c r="AC318" s="838"/>
      <c r="AD318" s="838"/>
      <c r="AE318" s="838"/>
      <c r="AF318" s="838"/>
    </row>
    <row r="319" customFormat="false" ht="20.25" hidden="false" customHeight="true" outlineLevel="0" collapsed="false">
      <c r="A319" s="1014"/>
      <c r="B319" s="838"/>
      <c r="C319" s="838"/>
      <c r="D319" s="838"/>
      <c r="E319" s="838"/>
      <c r="F319" s="838"/>
      <c r="G319" s="838"/>
      <c r="H319" s="838"/>
      <c r="I319" s="838"/>
      <c r="J319" s="838"/>
      <c r="K319" s="838"/>
      <c r="L319" s="838"/>
      <c r="M319" s="838"/>
      <c r="N319" s="838"/>
      <c r="O319" s="838"/>
      <c r="P319" s="838"/>
      <c r="Q319" s="838"/>
      <c r="R319" s="838"/>
      <c r="S319" s="838"/>
      <c r="T319" s="838"/>
      <c r="U319" s="838"/>
      <c r="V319" s="838"/>
      <c r="W319" s="838"/>
      <c r="X319" s="838"/>
      <c r="Y319" s="838"/>
      <c r="Z319" s="838"/>
      <c r="AA319" s="838"/>
      <c r="AB319" s="838"/>
      <c r="AC319" s="838"/>
      <c r="AD319" s="838"/>
      <c r="AE319" s="838"/>
      <c r="AF319" s="838"/>
    </row>
    <row r="320" customFormat="false" ht="20.25" hidden="false" customHeight="true" outlineLevel="0" collapsed="false">
      <c r="A320" s="1014"/>
      <c r="B320" s="838"/>
      <c r="C320" s="838"/>
      <c r="D320" s="838"/>
      <c r="E320" s="838"/>
      <c r="F320" s="838"/>
      <c r="G320" s="838"/>
      <c r="H320" s="838"/>
      <c r="I320" s="838"/>
      <c r="J320" s="838"/>
      <c r="K320" s="838"/>
      <c r="L320" s="838"/>
      <c r="M320" s="838"/>
      <c r="N320" s="838"/>
      <c r="O320" s="838"/>
      <c r="P320" s="838"/>
      <c r="Q320" s="838"/>
      <c r="R320" s="838"/>
      <c r="S320" s="838"/>
      <c r="T320" s="838"/>
      <c r="U320" s="838"/>
      <c r="V320" s="838"/>
      <c r="W320" s="838"/>
      <c r="X320" s="838"/>
      <c r="Y320" s="838"/>
      <c r="Z320" s="838"/>
      <c r="AA320" s="838"/>
      <c r="AB320" s="838"/>
      <c r="AC320" s="838"/>
      <c r="AD320" s="838"/>
      <c r="AE320" s="838"/>
      <c r="AF320" s="838"/>
    </row>
    <row r="321" customFormat="false" ht="20.25" hidden="false" customHeight="true" outlineLevel="0" collapsed="false">
      <c r="A321" s="1014"/>
      <c r="B321" s="838"/>
      <c r="C321" s="838"/>
      <c r="D321" s="838"/>
      <c r="E321" s="838"/>
      <c r="F321" s="838"/>
      <c r="G321" s="838"/>
      <c r="H321" s="838"/>
      <c r="I321" s="838"/>
      <c r="J321" s="838"/>
      <c r="K321" s="838"/>
      <c r="L321" s="838"/>
      <c r="M321" s="838"/>
      <c r="N321" s="838"/>
      <c r="O321" s="838"/>
      <c r="P321" s="838"/>
      <c r="Q321" s="838"/>
      <c r="R321" s="838"/>
      <c r="S321" s="838"/>
      <c r="T321" s="838"/>
      <c r="U321" s="838"/>
      <c r="V321" s="838"/>
      <c r="W321" s="838"/>
      <c r="X321" s="838"/>
      <c r="Y321" s="838"/>
      <c r="Z321" s="838"/>
      <c r="AA321" s="838"/>
      <c r="AB321" s="838"/>
      <c r="AC321" s="838"/>
      <c r="AD321" s="838"/>
      <c r="AE321" s="838"/>
      <c r="AF321" s="838"/>
    </row>
    <row r="322" customFormat="false" ht="20.25" hidden="false" customHeight="true" outlineLevel="0" collapsed="false">
      <c r="A322" s="1014"/>
      <c r="B322" s="838"/>
      <c r="C322" s="838"/>
      <c r="D322" s="838"/>
      <c r="E322" s="838"/>
      <c r="F322" s="838"/>
      <c r="G322" s="838"/>
      <c r="H322" s="838"/>
      <c r="I322" s="838"/>
      <c r="J322" s="838"/>
      <c r="K322" s="838"/>
      <c r="L322" s="838"/>
      <c r="M322" s="838"/>
      <c r="N322" s="838"/>
      <c r="O322" s="838"/>
      <c r="P322" s="838"/>
      <c r="Q322" s="838"/>
      <c r="R322" s="838"/>
      <c r="S322" s="838"/>
      <c r="T322" s="838"/>
      <c r="U322" s="838"/>
      <c r="V322" s="838"/>
      <c r="W322" s="838"/>
      <c r="X322" s="838"/>
      <c r="Y322" s="838"/>
      <c r="Z322" s="838"/>
      <c r="AA322" s="838"/>
      <c r="AB322" s="838"/>
      <c r="AC322" s="838"/>
      <c r="AD322" s="838"/>
      <c r="AE322" s="838"/>
      <c r="AF322" s="838"/>
    </row>
    <row r="323" customFormat="false" ht="20.25" hidden="false" customHeight="true" outlineLevel="0" collapsed="false">
      <c r="A323" s="1014"/>
      <c r="B323" s="838"/>
      <c r="C323" s="838"/>
      <c r="D323" s="838"/>
      <c r="E323" s="838"/>
      <c r="F323" s="838"/>
      <c r="G323" s="838"/>
      <c r="H323" s="838"/>
      <c r="I323" s="838"/>
      <c r="J323" s="838"/>
      <c r="K323" s="838"/>
      <c r="L323" s="838"/>
      <c r="M323" s="838"/>
      <c r="N323" s="838"/>
      <c r="O323" s="838"/>
      <c r="P323" s="838"/>
      <c r="Q323" s="838"/>
      <c r="R323" s="838"/>
      <c r="S323" s="838"/>
      <c r="T323" s="838"/>
      <c r="U323" s="838"/>
      <c r="V323" s="838"/>
      <c r="W323" s="838"/>
      <c r="X323" s="838"/>
      <c r="Y323" s="838"/>
      <c r="Z323" s="838"/>
      <c r="AA323" s="838"/>
      <c r="AB323" s="838"/>
      <c r="AC323" s="838"/>
      <c r="AD323" s="838"/>
      <c r="AE323" s="838"/>
      <c r="AF323" s="838"/>
    </row>
    <row r="324" customFormat="false" ht="20.25" hidden="false" customHeight="true" outlineLevel="0" collapsed="false">
      <c r="A324" s="1014"/>
      <c r="B324" s="838"/>
      <c r="C324" s="838"/>
      <c r="D324" s="838"/>
      <c r="E324" s="838"/>
      <c r="F324" s="838"/>
      <c r="G324" s="838"/>
      <c r="H324" s="838"/>
      <c r="I324" s="838"/>
      <c r="J324" s="838"/>
      <c r="K324" s="838"/>
      <c r="L324" s="838"/>
      <c r="M324" s="838"/>
      <c r="N324" s="838"/>
      <c r="O324" s="838"/>
      <c r="P324" s="838"/>
      <c r="Q324" s="838"/>
      <c r="R324" s="838"/>
      <c r="S324" s="838"/>
      <c r="T324" s="838"/>
      <c r="U324" s="838"/>
      <c r="V324" s="838"/>
      <c r="W324" s="838"/>
      <c r="X324" s="838"/>
      <c r="Y324" s="838"/>
      <c r="Z324" s="838"/>
      <c r="AA324" s="838"/>
      <c r="AB324" s="838"/>
      <c r="AC324" s="838"/>
      <c r="AD324" s="838"/>
      <c r="AE324" s="838"/>
      <c r="AF324" s="838"/>
    </row>
    <row r="325" customFormat="false" ht="20.25" hidden="false" customHeight="true" outlineLevel="0" collapsed="false">
      <c r="A325" s="1014"/>
      <c r="B325" s="838"/>
      <c r="C325" s="838"/>
      <c r="D325" s="838"/>
      <c r="E325" s="838"/>
      <c r="F325" s="838"/>
      <c r="G325" s="838"/>
      <c r="H325" s="838"/>
      <c r="I325" s="838"/>
      <c r="J325" s="838"/>
      <c r="K325" s="838"/>
      <c r="L325" s="838"/>
      <c r="M325" s="838"/>
      <c r="N325" s="838"/>
      <c r="O325" s="838"/>
      <c r="P325" s="838"/>
      <c r="Q325" s="838"/>
      <c r="R325" s="838"/>
      <c r="S325" s="838"/>
      <c r="T325" s="838"/>
      <c r="U325" s="838"/>
      <c r="V325" s="838"/>
      <c r="W325" s="838"/>
      <c r="X325" s="838"/>
      <c r="Y325" s="838"/>
      <c r="Z325" s="838"/>
      <c r="AA325" s="838"/>
      <c r="AB325" s="838"/>
      <c r="AC325" s="838"/>
      <c r="AD325" s="838"/>
      <c r="AE325" s="838"/>
      <c r="AF325" s="838"/>
    </row>
    <row r="326" customFormat="false" ht="20.25" hidden="false" customHeight="true" outlineLevel="0" collapsed="false">
      <c r="A326" s="1014"/>
      <c r="B326" s="838"/>
      <c r="C326" s="838"/>
      <c r="D326" s="838"/>
      <c r="E326" s="838"/>
      <c r="F326" s="838"/>
      <c r="G326" s="838"/>
      <c r="H326" s="838"/>
      <c r="I326" s="838"/>
      <c r="J326" s="838"/>
      <c r="K326" s="838"/>
      <c r="L326" s="838"/>
      <c r="M326" s="838"/>
      <c r="N326" s="838"/>
      <c r="O326" s="838"/>
      <c r="P326" s="838"/>
      <c r="Q326" s="838"/>
      <c r="R326" s="838"/>
      <c r="S326" s="838"/>
      <c r="T326" s="838"/>
      <c r="U326" s="838"/>
      <c r="V326" s="838"/>
      <c r="W326" s="838"/>
      <c r="X326" s="838"/>
      <c r="Y326" s="838"/>
      <c r="Z326" s="838"/>
      <c r="AA326" s="838"/>
      <c r="AB326" s="838"/>
      <c r="AC326" s="838"/>
      <c r="AD326" s="838"/>
      <c r="AE326" s="838"/>
      <c r="AF326" s="838"/>
    </row>
    <row r="327" customFormat="false" ht="20.25" hidden="false" customHeight="true" outlineLevel="0" collapsed="false">
      <c r="A327" s="1014"/>
      <c r="B327" s="838"/>
      <c r="C327" s="838"/>
      <c r="D327" s="838"/>
      <c r="E327" s="838"/>
      <c r="F327" s="838"/>
      <c r="G327" s="838"/>
      <c r="H327" s="838"/>
      <c r="I327" s="838"/>
      <c r="J327" s="838"/>
      <c r="K327" s="838"/>
      <c r="L327" s="838"/>
      <c r="M327" s="838"/>
      <c r="N327" s="838"/>
      <c r="O327" s="838"/>
      <c r="P327" s="838"/>
      <c r="Q327" s="838"/>
      <c r="R327" s="838"/>
      <c r="S327" s="838"/>
      <c r="T327" s="838"/>
      <c r="U327" s="838"/>
      <c r="V327" s="838"/>
      <c r="W327" s="838"/>
      <c r="X327" s="838"/>
      <c r="Y327" s="838"/>
      <c r="Z327" s="838"/>
      <c r="AA327" s="838"/>
      <c r="AB327" s="838"/>
      <c r="AC327" s="838"/>
      <c r="AD327" s="838"/>
      <c r="AE327" s="838"/>
      <c r="AF327" s="838"/>
    </row>
    <row r="328" customFormat="false" ht="20.25" hidden="false" customHeight="true" outlineLevel="0" collapsed="false">
      <c r="A328" s="1014"/>
      <c r="B328" s="838"/>
      <c r="C328" s="838"/>
      <c r="D328" s="838"/>
      <c r="E328" s="838"/>
      <c r="F328" s="838"/>
      <c r="G328" s="838"/>
      <c r="H328" s="838"/>
      <c r="I328" s="838"/>
      <c r="J328" s="838"/>
      <c r="K328" s="838"/>
      <c r="L328" s="838"/>
      <c r="M328" s="838"/>
      <c r="N328" s="838"/>
      <c r="O328" s="838"/>
      <c r="P328" s="838"/>
      <c r="Q328" s="838"/>
      <c r="R328" s="838"/>
      <c r="S328" s="838"/>
      <c r="T328" s="838"/>
      <c r="U328" s="838"/>
      <c r="V328" s="838"/>
      <c r="W328" s="838"/>
      <c r="X328" s="838"/>
      <c r="Y328" s="838"/>
      <c r="Z328" s="838"/>
      <c r="AA328" s="838"/>
      <c r="AB328" s="838"/>
      <c r="AC328" s="838"/>
      <c r="AD328" s="838"/>
      <c r="AE328" s="838"/>
      <c r="AF328" s="838"/>
    </row>
    <row r="329" customFormat="false" ht="20.25" hidden="false" customHeight="true" outlineLevel="0" collapsed="false">
      <c r="A329" s="1014"/>
      <c r="B329" s="838"/>
      <c r="C329" s="838"/>
      <c r="D329" s="838"/>
      <c r="E329" s="838"/>
      <c r="F329" s="838"/>
      <c r="G329" s="838"/>
      <c r="H329" s="838"/>
      <c r="I329" s="838"/>
      <c r="J329" s="838"/>
      <c r="K329" s="838"/>
      <c r="L329" s="838"/>
      <c r="M329" s="838"/>
      <c r="N329" s="838"/>
      <c r="O329" s="838"/>
      <c r="P329" s="838"/>
      <c r="Q329" s="838"/>
      <c r="R329" s="838"/>
      <c r="S329" s="838"/>
      <c r="T329" s="838"/>
      <c r="U329" s="838"/>
      <c r="V329" s="838"/>
      <c r="W329" s="838"/>
      <c r="X329" s="838"/>
      <c r="Y329" s="838"/>
      <c r="Z329" s="838"/>
      <c r="AA329" s="838"/>
      <c r="AB329" s="838"/>
      <c r="AC329" s="838"/>
      <c r="AD329" s="838"/>
      <c r="AE329" s="838"/>
      <c r="AF329" s="838"/>
    </row>
    <row r="330" customFormat="false" ht="20.25" hidden="false" customHeight="true" outlineLevel="0" collapsed="false">
      <c r="A330" s="1014"/>
      <c r="B330" s="838"/>
      <c r="C330" s="838"/>
      <c r="D330" s="838"/>
      <c r="E330" s="838"/>
      <c r="F330" s="838"/>
      <c r="G330" s="838"/>
      <c r="H330" s="838"/>
      <c r="I330" s="838"/>
      <c r="J330" s="838"/>
      <c r="K330" s="838"/>
      <c r="L330" s="838"/>
      <c r="M330" s="838"/>
      <c r="N330" s="838"/>
      <c r="O330" s="838"/>
      <c r="P330" s="838"/>
      <c r="Q330" s="838"/>
      <c r="R330" s="838"/>
      <c r="S330" s="838"/>
      <c r="T330" s="838"/>
      <c r="U330" s="838"/>
      <c r="V330" s="838"/>
      <c r="W330" s="838"/>
      <c r="X330" s="838"/>
      <c r="Y330" s="838"/>
      <c r="Z330" s="838"/>
      <c r="AA330" s="838"/>
      <c r="AB330" s="838"/>
      <c r="AC330" s="838"/>
      <c r="AD330" s="838"/>
      <c r="AE330" s="838"/>
      <c r="AF330" s="838"/>
    </row>
    <row r="331" customFormat="false" ht="20.25" hidden="false" customHeight="true" outlineLevel="0" collapsed="false">
      <c r="A331" s="1014"/>
      <c r="B331" s="838"/>
      <c r="C331" s="838"/>
      <c r="D331" s="838"/>
      <c r="E331" s="838"/>
      <c r="F331" s="838"/>
      <c r="G331" s="838"/>
      <c r="H331" s="838"/>
      <c r="I331" s="838"/>
      <c r="J331" s="838"/>
      <c r="K331" s="838"/>
      <c r="L331" s="838"/>
      <c r="M331" s="838"/>
      <c r="N331" s="838"/>
      <c r="O331" s="838"/>
      <c r="P331" s="838"/>
      <c r="Q331" s="838"/>
      <c r="R331" s="838"/>
      <c r="S331" s="838"/>
      <c r="T331" s="838"/>
      <c r="U331" s="838"/>
      <c r="V331" s="838"/>
      <c r="W331" s="838"/>
      <c r="X331" s="838"/>
      <c r="Y331" s="838"/>
      <c r="Z331" s="838"/>
      <c r="AA331" s="838"/>
      <c r="AB331" s="838"/>
      <c r="AC331" s="838"/>
      <c r="AD331" s="838"/>
      <c r="AE331" s="838"/>
      <c r="AF331" s="838"/>
    </row>
    <row r="332" customFormat="false" ht="20.25" hidden="false" customHeight="true" outlineLevel="0" collapsed="false">
      <c r="A332" s="1014"/>
      <c r="B332" s="838"/>
      <c r="C332" s="838"/>
      <c r="D332" s="838"/>
      <c r="E332" s="838"/>
      <c r="F332" s="838"/>
      <c r="G332" s="838"/>
      <c r="H332" s="838"/>
      <c r="I332" s="838"/>
      <c r="J332" s="838"/>
      <c r="K332" s="838"/>
      <c r="L332" s="838"/>
      <c r="M332" s="838"/>
      <c r="N332" s="838"/>
      <c r="O332" s="838"/>
      <c r="P332" s="838"/>
      <c r="Q332" s="838"/>
      <c r="R332" s="838"/>
      <c r="S332" s="838"/>
      <c r="T332" s="838"/>
      <c r="U332" s="838"/>
      <c r="V332" s="838"/>
      <c r="W332" s="838"/>
      <c r="X332" s="838"/>
      <c r="Y332" s="838"/>
      <c r="Z332" s="838"/>
      <c r="AA332" s="838"/>
      <c r="AB332" s="838"/>
      <c r="AC332" s="838"/>
      <c r="AD332" s="838"/>
      <c r="AE332" s="838"/>
      <c r="AF332" s="838"/>
    </row>
    <row r="333" customFormat="false" ht="20.25" hidden="false" customHeight="true" outlineLevel="0" collapsed="false">
      <c r="A333" s="1014"/>
      <c r="B333" s="838"/>
      <c r="C333" s="838"/>
      <c r="D333" s="838"/>
      <c r="E333" s="838"/>
      <c r="F333" s="838"/>
      <c r="G333" s="838"/>
      <c r="H333" s="838"/>
      <c r="I333" s="838"/>
      <c r="J333" s="838"/>
      <c r="K333" s="838"/>
      <c r="L333" s="838"/>
      <c r="M333" s="838"/>
      <c r="N333" s="838"/>
      <c r="O333" s="838"/>
      <c r="P333" s="838"/>
      <c r="Q333" s="838"/>
      <c r="R333" s="838"/>
      <c r="S333" s="838"/>
      <c r="T333" s="838"/>
      <c r="U333" s="838"/>
      <c r="V333" s="838"/>
      <c r="W333" s="838"/>
      <c r="X333" s="838"/>
      <c r="Y333" s="838"/>
      <c r="Z333" s="838"/>
      <c r="AA333" s="838"/>
      <c r="AB333" s="838"/>
      <c r="AC333" s="838"/>
      <c r="AD333" s="838"/>
      <c r="AE333" s="838"/>
      <c r="AF333" s="838"/>
    </row>
    <row r="334" customFormat="false" ht="20.25" hidden="false" customHeight="true" outlineLevel="0" collapsed="false">
      <c r="A334" s="1014"/>
      <c r="B334" s="838"/>
      <c r="C334" s="838"/>
      <c r="D334" s="838"/>
      <c r="E334" s="838"/>
      <c r="F334" s="838"/>
      <c r="G334" s="838"/>
      <c r="H334" s="838"/>
      <c r="I334" s="838"/>
      <c r="J334" s="838"/>
      <c r="K334" s="838"/>
      <c r="L334" s="838"/>
      <c r="M334" s="838"/>
      <c r="N334" s="838"/>
      <c r="O334" s="838"/>
      <c r="P334" s="838"/>
      <c r="Q334" s="838"/>
      <c r="R334" s="838"/>
      <c r="S334" s="838"/>
      <c r="T334" s="838"/>
      <c r="U334" s="838"/>
      <c r="V334" s="838"/>
      <c r="W334" s="838"/>
      <c r="X334" s="838"/>
      <c r="Y334" s="838"/>
      <c r="Z334" s="838"/>
      <c r="AA334" s="838"/>
      <c r="AB334" s="838"/>
      <c r="AC334" s="838"/>
      <c r="AD334" s="838"/>
      <c r="AE334" s="838"/>
      <c r="AF334" s="838"/>
    </row>
    <row r="335" customFormat="false" ht="20.25" hidden="false" customHeight="true" outlineLevel="0" collapsed="false">
      <c r="A335" s="1014"/>
      <c r="B335" s="838"/>
      <c r="C335" s="838"/>
      <c r="D335" s="838"/>
      <c r="E335" s="838"/>
      <c r="F335" s="838"/>
      <c r="G335" s="838"/>
      <c r="H335" s="838"/>
      <c r="I335" s="838"/>
      <c r="J335" s="838"/>
      <c r="K335" s="838"/>
      <c r="L335" s="838"/>
      <c r="M335" s="838"/>
      <c r="N335" s="838"/>
      <c r="O335" s="838"/>
      <c r="P335" s="838"/>
      <c r="Q335" s="838"/>
      <c r="R335" s="838"/>
      <c r="S335" s="838"/>
      <c r="T335" s="838"/>
      <c r="U335" s="838"/>
      <c r="V335" s="838"/>
      <c r="W335" s="838"/>
      <c r="X335" s="838"/>
      <c r="Y335" s="838"/>
      <c r="Z335" s="838"/>
      <c r="AA335" s="838"/>
      <c r="AB335" s="838"/>
      <c r="AC335" s="838"/>
      <c r="AD335" s="838"/>
      <c r="AE335" s="838"/>
      <c r="AF335" s="838"/>
    </row>
    <row r="336" customFormat="false" ht="20.25" hidden="false" customHeight="true" outlineLevel="0" collapsed="false">
      <c r="A336" s="1014"/>
      <c r="B336" s="838"/>
      <c r="C336" s="838"/>
      <c r="D336" s="838"/>
      <c r="E336" s="838"/>
      <c r="F336" s="838"/>
      <c r="G336" s="838"/>
      <c r="H336" s="838"/>
      <c r="I336" s="838"/>
      <c r="J336" s="838"/>
      <c r="K336" s="838"/>
      <c r="L336" s="838"/>
      <c r="M336" s="838"/>
      <c r="N336" s="838"/>
      <c r="O336" s="838"/>
      <c r="P336" s="838"/>
      <c r="Q336" s="838"/>
      <c r="R336" s="838"/>
      <c r="S336" s="838"/>
      <c r="T336" s="838"/>
      <c r="U336" s="838"/>
      <c r="V336" s="838"/>
      <c r="W336" s="838"/>
      <c r="X336" s="838"/>
      <c r="Y336" s="838"/>
      <c r="Z336" s="838"/>
      <c r="AA336" s="838"/>
      <c r="AB336" s="838"/>
      <c r="AC336" s="838"/>
      <c r="AD336" s="838"/>
      <c r="AE336" s="838"/>
      <c r="AF336" s="838"/>
    </row>
    <row r="337" customFormat="false" ht="20.25" hidden="false" customHeight="true" outlineLevel="0" collapsed="false">
      <c r="A337" s="1014"/>
      <c r="B337" s="838"/>
      <c r="C337" s="838"/>
      <c r="D337" s="838"/>
      <c r="E337" s="838"/>
      <c r="F337" s="838"/>
      <c r="G337" s="838"/>
      <c r="H337" s="838"/>
      <c r="I337" s="838"/>
      <c r="J337" s="838"/>
      <c r="K337" s="838"/>
      <c r="L337" s="838"/>
      <c r="M337" s="838"/>
      <c r="N337" s="838"/>
      <c r="O337" s="838"/>
      <c r="P337" s="838"/>
      <c r="Q337" s="838"/>
      <c r="R337" s="838"/>
      <c r="S337" s="838"/>
      <c r="T337" s="838"/>
      <c r="U337" s="838"/>
      <c r="V337" s="838"/>
      <c r="W337" s="838"/>
      <c r="X337" s="838"/>
      <c r="Y337" s="838"/>
      <c r="Z337" s="838"/>
      <c r="AA337" s="838"/>
      <c r="AB337" s="838"/>
      <c r="AC337" s="838"/>
      <c r="AD337" s="838"/>
      <c r="AE337" s="838"/>
      <c r="AF337" s="838"/>
    </row>
    <row r="338" customFormat="false" ht="20.25" hidden="false" customHeight="true" outlineLevel="0" collapsed="false">
      <c r="A338" s="1014"/>
      <c r="B338" s="838"/>
      <c r="C338" s="838"/>
      <c r="D338" s="838"/>
      <c r="E338" s="838"/>
      <c r="F338" s="838"/>
      <c r="G338" s="838"/>
      <c r="H338" s="838"/>
      <c r="I338" s="838"/>
      <c r="J338" s="838"/>
      <c r="K338" s="838"/>
      <c r="L338" s="838"/>
      <c r="M338" s="838"/>
      <c r="N338" s="838"/>
      <c r="O338" s="838"/>
      <c r="P338" s="838"/>
      <c r="Q338" s="838"/>
      <c r="R338" s="838"/>
      <c r="S338" s="838"/>
      <c r="T338" s="838"/>
      <c r="U338" s="838"/>
      <c r="V338" s="838"/>
      <c r="W338" s="838"/>
      <c r="X338" s="838"/>
      <c r="Y338" s="838"/>
      <c r="Z338" s="838"/>
      <c r="AA338" s="838"/>
      <c r="AB338" s="838"/>
      <c r="AC338" s="838"/>
      <c r="AD338" s="838"/>
      <c r="AE338" s="838"/>
      <c r="AF338" s="838"/>
    </row>
    <row r="339" customFormat="false" ht="20.25" hidden="false" customHeight="true" outlineLevel="0" collapsed="false">
      <c r="A339" s="1014"/>
      <c r="B339" s="838"/>
      <c r="C339" s="838"/>
      <c r="D339" s="838"/>
      <c r="E339" s="838"/>
      <c r="F339" s="838"/>
      <c r="G339" s="838"/>
      <c r="H339" s="838"/>
      <c r="I339" s="838"/>
      <c r="J339" s="838"/>
      <c r="K339" s="838"/>
      <c r="L339" s="838"/>
      <c r="M339" s="838"/>
      <c r="N339" s="838"/>
      <c r="O339" s="838"/>
      <c r="P339" s="838"/>
      <c r="Q339" s="838"/>
      <c r="R339" s="838"/>
      <c r="S339" s="838"/>
      <c r="T339" s="838"/>
      <c r="U339" s="838"/>
      <c r="V339" s="838"/>
      <c r="W339" s="838"/>
      <c r="X339" s="838"/>
      <c r="Y339" s="838"/>
      <c r="Z339" s="838"/>
      <c r="AA339" s="838"/>
      <c r="AB339" s="838"/>
      <c r="AC339" s="838"/>
      <c r="AD339" s="838"/>
      <c r="AE339" s="838"/>
      <c r="AF339" s="838"/>
    </row>
    <row r="340" customFormat="false" ht="20.25" hidden="false" customHeight="true" outlineLevel="0" collapsed="false">
      <c r="A340" s="1014"/>
      <c r="B340" s="838"/>
      <c r="C340" s="838"/>
      <c r="D340" s="838"/>
      <c r="E340" s="838"/>
      <c r="F340" s="838"/>
      <c r="G340" s="838"/>
      <c r="H340" s="838"/>
      <c r="I340" s="838"/>
      <c r="J340" s="838"/>
      <c r="K340" s="838"/>
      <c r="L340" s="838"/>
      <c r="M340" s="838"/>
      <c r="N340" s="838"/>
      <c r="O340" s="838"/>
      <c r="P340" s="838"/>
      <c r="Q340" s="838"/>
      <c r="R340" s="838"/>
      <c r="S340" s="838"/>
      <c r="T340" s="838"/>
      <c r="U340" s="838"/>
      <c r="V340" s="838"/>
      <c r="W340" s="838"/>
      <c r="X340" s="838"/>
      <c r="Y340" s="838"/>
      <c r="Z340" s="838"/>
      <c r="AA340" s="838"/>
      <c r="AB340" s="838"/>
      <c r="AC340" s="838"/>
      <c r="AD340" s="838"/>
      <c r="AE340" s="838"/>
      <c r="AF340" s="838"/>
    </row>
    <row r="341" customFormat="false" ht="20.25" hidden="false" customHeight="true" outlineLevel="0" collapsed="false">
      <c r="A341" s="1014"/>
      <c r="B341" s="838"/>
      <c r="C341" s="838"/>
      <c r="D341" s="838"/>
      <c r="E341" s="838"/>
      <c r="F341" s="838"/>
      <c r="G341" s="838"/>
      <c r="H341" s="838"/>
      <c r="I341" s="838"/>
      <c r="J341" s="838"/>
      <c r="K341" s="838"/>
      <c r="L341" s="838"/>
      <c r="M341" s="838"/>
      <c r="N341" s="838"/>
      <c r="O341" s="838"/>
      <c r="P341" s="838"/>
      <c r="Q341" s="838"/>
      <c r="R341" s="838"/>
      <c r="S341" s="838"/>
      <c r="T341" s="838"/>
      <c r="U341" s="838"/>
      <c r="V341" s="838"/>
      <c r="W341" s="838"/>
      <c r="X341" s="838"/>
      <c r="Y341" s="838"/>
      <c r="Z341" s="838"/>
      <c r="AA341" s="838"/>
      <c r="AB341" s="838"/>
      <c r="AC341" s="838"/>
      <c r="AD341" s="838"/>
      <c r="AE341" s="838"/>
      <c r="AF341" s="838"/>
    </row>
    <row r="342" customFormat="false" ht="20.25" hidden="false" customHeight="true" outlineLevel="0" collapsed="false">
      <c r="A342" s="1014"/>
      <c r="B342" s="838"/>
      <c r="C342" s="838"/>
      <c r="D342" s="838"/>
      <c r="E342" s="838"/>
      <c r="F342" s="838"/>
      <c r="G342" s="838"/>
      <c r="H342" s="838"/>
      <c r="I342" s="838"/>
      <c r="J342" s="838"/>
      <c r="K342" s="838"/>
      <c r="L342" s="838"/>
      <c r="M342" s="838"/>
      <c r="N342" s="838"/>
      <c r="O342" s="838"/>
      <c r="P342" s="838"/>
      <c r="Q342" s="838"/>
      <c r="R342" s="838"/>
      <c r="S342" s="838"/>
      <c r="T342" s="838"/>
      <c r="U342" s="838"/>
      <c r="V342" s="838"/>
      <c r="W342" s="838"/>
      <c r="X342" s="838"/>
      <c r="Y342" s="838"/>
      <c r="Z342" s="838"/>
      <c r="AA342" s="838"/>
      <c r="AB342" s="838"/>
      <c r="AC342" s="838"/>
      <c r="AD342" s="838"/>
      <c r="AE342" s="838"/>
      <c r="AF342" s="838"/>
    </row>
    <row r="343" customFormat="false" ht="20.25" hidden="false" customHeight="true" outlineLevel="0" collapsed="false">
      <c r="A343" s="1014"/>
      <c r="B343" s="838"/>
      <c r="C343" s="838"/>
      <c r="D343" s="838"/>
      <c r="E343" s="838"/>
      <c r="F343" s="838"/>
      <c r="G343" s="838"/>
      <c r="H343" s="838"/>
      <c r="I343" s="838"/>
      <c r="J343" s="838"/>
      <c r="K343" s="838"/>
      <c r="L343" s="838"/>
      <c r="M343" s="838"/>
      <c r="N343" s="838"/>
      <c r="O343" s="838"/>
      <c r="P343" s="838"/>
      <c r="Q343" s="838"/>
      <c r="R343" s="838"/>
      <c r="S343" s="838"/>
      <c r="T343" s="838"/>
      <c r="U343" s="838"/>
      <c r="V343" s="838"/>
      <c r="W343" s="838"/>
      <c r="X343" s="838"/>
      <c r="Y343" s="838"/>
      <c r="Z343" s="838"/>
      <c r="AA343" s="838"/>
      <c r="AB343" s="838"/>
      <c r="AC343" s="838"/>
      <c r="AD343" s="838"/>
      <c r="AE343" s="838"/>
      <c r="AF343" s="838"/>
    </row>
    <row r="344" customFormat="false" ht="20.25" hidden="false" customHeight="true" outlineLevel="0" collapsed="false">
      <c r="A344" s="1014"/>
      <c r="B344" s="838"/>
      <c r="C344" s="838"/>
      <c r="D344" s="838"/>
      <c r="E344" s="838"/>
      <c r="F344" s="838"/>
      <c r="G344" s="838"/>
      <c r="H344" s="838"/>
      <c r="I344" s="838"/>
      <c r="J344" s="838"/>
      <c r="K344" s="838"/>
      <c r="L344" s="838"/>
      <c r="M344" s="838"/>
      <c r="N344" s="838"/>
      <c r="O344" s="838"/>
      <c r="P344" s="838"/>
      <c r="Q344" s="838"/>
      <c r="R344" s="838"/>
      <c r="S344" s="838"/>
      <c r="T344" s="838"/>
      <c r="U344" s="838"/>
      <c r="V344" s="838"/>
      <c r="W344" s="838"/>
      <c r="X344" s="838"/>
      <c r="Y344" s="838"/>
      <c r="Z344" s="838"/>
      <c r="AA344" s="838"/>
      <c r="AB344" s="838"/>
      <c r="AC344" s="838"/>
      <c r="AD344" s="838"/>
      <c r="AE344" s="838"/>
      <c r="AF344" s="838"/>
    </row>
    <row r="345" customFormat="false" ht="20.25" hidden="false" customHeight="true" outlineLevel="0" collapsed="false">
      <c r="A345" s="1014"/>
      <c r="B345" s="838"/>
      <c r="C345" s="838"/>
      <c r="D345" s="838"/>
      <c r="E345" s="838"/>
      <c r="F345" s="838"/>
      <c r="G345" s="838"/>
      <c r="H345" s="838"/>
      <c r="I345" s="838"/>
      <c r="J345" s="838"/>
      <c r="K345" s="838"/>
      <c r="L345" s="838"/>
      <c r="M345" s="838"/>
      <c r="N345" s="838"/>
      <c r="O345" s="838"/>
      <c r="P345" s="838"/>
      <c r="Q345" s="838"/>
      <c r="R345" s="838"/>
      <c r="S345" s="838"/>
      <c r="T345" s="838"/>
      <c r="U345" s="838"/>
      <c r="V345" s="838"/>
      <c r="W345" s="838"/>
      <c r="X345" s="838"/>
      <c r="Y345" s="838"/>
      <c r="Z345" s="838"/>
      <c r="AA345" s="838"/>
      <c r="AB345" s="838"/>
      <c r="AC345" s="838"/>
      <c r="AD345" s="838"/>
      <c r="AE345" s="838"/>
      <c r="AF345" s="838"/>
    </row>
    <row r="346" customFormat="false" ht="20.25" hidden="false" customHeight="true" outlineLevel="0" collapsed="false">
      <c r="A346" s="1014"/>
      <c r="B346" s="838"/>
      <c r="C346" s="838"/>
      <c r="D346" s="838"/>
      <c r="E346" s="838"/>
      <c r="F346" s="838"/>
      <c r="G346" s="838"/>
      <c r="H346" s="838"/>
      <c r="I346" s="838"/>
      <c r="J346" s="838"/>
      <c r="K346" s="838"/>
      <c r="L346" s="838"/>
      <c r="M346" s="838"/>
      <c r="N346" s="838"/>
      <c r="O346" s="838"/>
      <c r="P346" s="838"/>
      <c r="Q346" s="838"/>
      <c r="R346" s="838"/>
      <c r="S346" s="838"/>
      <c r="T346" s="838"/>
      <c r="U346" s="838"/>
      <c r="V346" s="838"/>
      <c r="W346" s="838"/>
      <c r="X346" s="838"/>
      <c r="Y346" s="838"/>
      <c r="Z346" s="838"/>
      <c r="AA346" s="838"/>
      <c r="AB346" s="838"/>
      <c r="AC346" s="838"/>
      <c r="AD346" s="838"/>
      <c r="AE346" s="838"/>
      <c r="AF346" s="838"/>
    </row>
    <row r="347" customFormat="false" ht="20.25" hidden="false" customHeight="true" outlineLevel="0" collapsed="false">
      <c r="A347" s="1014"/>
      <c r="B347" s="838"/>
      <c r="C347" s="838"/>
      <c r="D347" s="838"/>
      <c r="E347" s="838"/>
      <c r="F347" s="838"/>
      <c r="G347" s="838"/>
      <c r="H347" s="838"/>
      <c r="I347" s="838"/>
      <c r="J347" s="838"/>
      <c r="K347" s="838"/>
      <c r="L347" s="838"/>
      <c r="M347" s="838"/>
      <c r="N347" s="838"/>
      <c r="O347" s="838"/>
      <c r="P347" s="838"/>
      <c r="Q347" s="838"/>
      <c r="R347" s="838"/>
      <c r="S347" s="838"/>
      <c r="T347" s="838"/>
      <c r="U347" s="838"/>
      <c r="V347" s="838"/>
      <c r="W347" s="838"/>
      <c r="X347" s="838"/>
      <c r="Y347" s="838"/>
      <c r="Z347" s="838"/>
      <c r="AA347" s="838"/>
      <c r="AB347" s="838"/>
      <c r="AC347" s="838"/>
      <c r="AD347" s="838"/>
      <c r="AE347" s="838"/>
      <c r="AF347" s="838"/>
    </row>
    <row r="348" customFormat="false" ht="20.25" hidden="false" customHeight="true" outlineLevel="0" collapsed="false">
      <c r="A348" s="1014"/>
      <c r="B348" s="838"/>
      <c r="C348" s="838"/>
      <c r="D348" s="838"/>
      <c r="E348" s="838"/>
      <c r="F348" s="838"/>
      <c r="G348" s="838"/>
      <c r="H348" s="838"/>
      <c r="I348" s="838"/>
      <c r="J348" s="838"/>
      <c r="K348" s="838"/>
      <c r="L348" s="838"/>
      <c r="M348" s="838"/>
      <c r="N348" s="838"/>
      <c r="O348" s="838"/>
      <c r="P348" s="838"/>
      <c r="Q348" s="838"/>
      <c r="R348" s="838"/>
      <c r="S348" s="838"/>
      <c r="T348" s="838"/>
      <c r="U348" s="838"/>
      <c r="V348" s="838"/>
      <c r="W348" s="838"/>
      <c r="X348" s="838"/>
      <c r="Y348" s="838"/>
      <c r="Z348" s="838"/>
      <c r="AA348" s="838"/>
      <c r="AB348" s="838"/>
      <c r="AC348" s="838"/>
      <c r="AD348" s="838"/>
      <c r="AE348" s="838"/>
      <c r="AF348" s="838"/>
    </row>
    <row r="349" customFormat="false" ht="20.25" hidden="false" customHeight="true" outlineLevel="0" collapsed="false">
      <c r="A349" s="1014"/>
      <c r="B349" s="838"/>
      <c r="C349" s="838"/>
      <c r="D349" s="838"/>
      <c r="E349" s="838"/>
      <c r="F349" s="838"/>
      <c r="G349" s="838"/>
      <c r="H349" s="838"/>
      <c r="I349" s="838"/>
      <c r="J349" s="838"/>
      <c r="K349" s="838"/>
      <c r="L349" s="838"/>
      <c r="M349" s="838"/>
      <c r="N349" s="838"/>
      <c r="O349" s="838"/>
      <c r="P349" s="838"/>
      <c r="Q349" s="838"/>
      <c r="R349" s="838"/>
      <c r="S349" s="838"/>
      <c r="T349" s="838"/>
      <c r="U349" s="838"/>
      <c r="V349" s="838"/>
      <c r="W349" s="838"/>
      <c r="X349" s="838"/>
      <c r="Y349" s="838"/>
      <c r="Z349" s="838"/>
      <c r="AA349" s="838"/>
      <c r="AB349" s="838"/>
      <c r="AC349" s="838"/>
      <c r="AD349" s="838"/>
      <c r="AE349" s="838"/>
      <c r="AF349" s="838"/>
    </row>
    <row r="350" customFormat="false" ht="20.25" hidden="false" customHeight="true" outlineLevel="0" collapsed="false">
      <c r="A350" s="1014"/>
      <c r="B350" s="838"/>
      <c r="C350" s="838"/>
      <c r="D350" s="838"/>
      <c r="E350" s="838"/>
      <c r="F350" s="838"/>
      <c r="G350" s="838"/>
      <c r="H350" s="838"/>
      <c r="I350" s="838"/>
      <c r="J350" s="838"/>
      <c r="K350" s="838"/>
      <c r="L350" s="838"/>
      <c r="M350" s="838"/>
      <c r="N350" s="838"/>
      <c r="O350" s="838"/>
      <c r="P350" s="838"/>
      <c r="Q350" s="838"/>
      <c r="R350" s="838"/>
      <c r="S350" s="838"/>
      <c r="T350" s="838"/>
      <c r="U350" s="838"/>
      <c r="V350" s="838"/>
      <c r="W350" s="838"/>
      <c r="X350" s="838"/>
      <c r="Y350" s="838"/>
      <c r="Z350" s="838"/>
      <c r="AA350" s="838"/>
      <c r="AB350" s="838"/>
      <c r="AC350" s="838"/>
      <c r="AD350" s="838"/>
      <c r="AE350" s="838"/>
      <c r="AF350" s="838"/>
    </row>
    <row r="351" customFormat="false" ht="20.25" hidden="false" customHeight="true" outlineLevel="0" collapsed="false">
      <c r="A351" s="1014"/>
      <c r="B351" s="838"/>
      <c r="C351" s="838"/>
      <c r="D351" s="838"/>
      <c r="E351" s="838"/>
      <c r="F351" s="838"/>
      <c r="G351" s="838"/>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row>
    <row r="352" customFormat="false" ht="20.25" hidden="false" customHeight="true" outlineLevel="0" collapsed="false">
      <c r="A352" s="1014"/>
      <c r="B352" s="838"/>
      <c r="C352" s="838"/>
      <c r="D352" s="838"/>
      <c r="E352" s="838"/>
      <c r="F352" s="838"/>
      <c r="G352" s="838"/>
      <c r="H352" s="838"/>
      <c r="I352" s="838"/>
      <c r="J352" s="838"/>
      <c r="K352" s="838"/>
      <c r="L352" s="838"/>
      <c r="M352" s="838"/>
      <c r="N352" s="838"/>
      <c r="O352" s="838"/>
      <c r="P352" s="838"/>
      <c r="Q352" s="838"/>
      <c r="R352" s="838"/>
      <c r="S352" s="838"/>
      <c r="T352" s="838"/>
      <c r="U352" s="838"/>
      <c r="V352" s="838"/>
      <c r="W352" s="838"/>
      <c r="X352" s="838"/>
      <c r="Y352" s="838"/>
      <c r="Z352" s="838"/>
      <c r="AA352" s="838"/>
      <c r="AB352" s="838"/>
      <c r="AC352" s="838"/>
      <c r="AD352" s="838"/>
      <c r="AE352" s="838"/>
      <c r="AF352" s="838"/>
    </row>
    <row r="353" customFormat="false" ht="20.25" hidden="false" customHeight="true" outlineLevel="0" collapsed="false">
      <c r="A353" s="1014"/>
      <c r="B353" s="838"/>
      <c r="C353" s="838"/>
      <c r="D353" s="838"/>
      <c r="E353" s="838"/>
      <c r="F353" s="838"/>
      <c r="G353" s="838"/>
      <c r="H353" s="838"/>
      <c r="I353" s="838"/>
      <c r="J353" s="838"/>
      <c r="K353" s="838"/>
      <c r="L353" s="838"/>
      <c r="M353" s="838"/>
      <c r="N353" s="838"/>
      <c r="O353" s="838"/>
      <c r="P353" s="838"/>
      <c r="Q353" s="838"/>
      <c r="R353" s="838"/>
      <c r="S353" s="838"/>
      <c r="T353" s="838"/>
      <c r="U353" s="838"/>
      <c r="V353" s="838"/>
      <c r="W353" s="838"/>
      <c r="X353" s="838"/>
      <c r="Y353" s="838"/>
      <c r="Z353" s="838"/>
      <c r="AA353" s="838"/>
      <c r="AB353" s="838"/>
      <c r="AC353" s="838"/>
      <c r="AD353" s="838"/>
      <c r="AE353" s="838"/>
      <c r="AF353" s="838"/>
    </row>
    <row r="354" customFormat="false" ht="20.25" hidden="false" customHeight="true" outlineLevel="0" collapsed="false">
      <c r="A354" s="1014"/>
      <c r="B354" s="838"/>
      <c r="C354" s="838"/>
      <c r="D354" s="838"/>
      <c r="E354" s="838"/>
      <c r="F354" s="838"/>
      <c r="G354" s="838"/>
      <c r="H354" s="838"/>
      <c r="I354" s="838"/>
      <c r="J354" s="838"/>
      <c r="K354" s="838"/>
      <c r="L354" s="838"/>
      <c r="M354" s="838"/>
      <c r="N354" s="838"/>
      <c r="O354" s="838"/>
      <c r="P354" s="838"/>
      <c r="Q354" s="838"/>
      <c r="R354" s="838"/>
      <c r="S354" s="838"/>
      <c r="T354" s="838"/>
      <c r="U354" s="838"/>
      <c r="V354" s="838"/>
      <c r="W354" s="838"/>
      <c r="X354" s="838"/>
      <c r="Y354" s="838"/>
      <c r="Z354" s="838"/>
      <c r="AA354" s="838"/>
      <c r="AB354" s="838"/>
      <c r="AC354" s="838"/>
      <c r="AD354" s="838"/>
      <c r="AE354" s="838"/>
      <c r="AF354" s="838"/>
    </row>
    <row r="355" customFormat="false" ht="20.25" hidden="false" customHeight="true" outlineLevel="0" collapsed="false">
      <c r="A355" s="1014"/>
      <c r="B355" s="838"/>
      <c r="C355" s="838"/>
      <c r="D355" s="838"/>
      <c r="E355" s="838"/>
      <c r="F355" s="838"/>
      <c r="G355" s="838"/>
      <c r="H355" s="838"/>
      <c r="I355" s="838"/>
      <c r="J355" s="838"/>
      <c r="K355" s="838"/>
      <c r="L355" s="838"/>
      <c r="M355" s="838"/>
      <c r="N355" s="838"/>
      <c r="O355" s="838"/>
      <c r="P355" s="838"/>
      <c r="Q355" s="838"/>
      <c r="R355" s="838"/>
      <c r="S355" s="838"/>
      <c r="T355" s="838"/>
      <c r="U355" s="838"/>
      <c r="V355" s="838"/>
      <c r="W355" s="838"/>
      <c r="X355" s="838"/>
      <c r="Y355" s="838"/>
      <c r="Z355" s="838"/>
      <c r="AA355" s="838"/>
      <c r="AB355" s="838"/>
      <c r="AC355" s="838"/>
      <c r="AD355" s="838"/>
      <c r="AE355" s="838"/>
      <c r="AF355" s="838"/>
    </row>
    <row r="356" customFormat="false" ht="20.25" hidden="false" customHeight="true" outlineLevel="0" collapsed="false">
      <c r="A356" s="1014"/>
      <c r="B356" s="838"/>
      <c r="C356" s="838"/>
      <c r="D356" s="838"/>
      <c r="E356" s="838"/>
      <c r="F356" s="838"/>
      <c r="G356" s="838"/>
      <c r="H356" s="838"/>
      <c r="I356" s="838"/>
      <c r="J356" s="838"/>
      <c r="K356" s="838"/>
      <c r="L356" s="838"/>
      <c r="M356" s="838"/>
      <c r="N356" s="838"/>
      <c r="O356" s="838"/>
      <c r="P356" s="838"/>
      <c r="Q356" s="838"/>
      <c r="R356" s="838"/>
      <c r="S356" s="838"/>
      <c r="T356" s="838"/>
      <c r="U356" s="838"/>
      <c r="V356" s="838"/>
      <c r="W356" s="838"/>
      <c r="X356" s="838"/>
      <c r="Y356" s="838"/>
      <c r="Z356" s="838"/>
      <c r="AA356" s="838"/>
      <c r="AB356" s="838"/>
      <c r="AC356" s="838"/>
      <c r="AD356" s="838"/>
      <c r="AE356" s="838"/>
      <c r="AF356" s="838"/>
    </row>
    <row r="357" customFormat="false" ht="20.25" hidden="false" customHeight="true" outlineLevel="0" collapsed="false">
      <c r="A357" s="1014"/>
      <c r="B357" s="838"/>
      <c r="C357" s="838"/>
      <c r="D357" s="838"/>
      <c r="E357" s="838"/>
      <c r="F357" s="838"/>
      <c r="G357" s="838"/>
      <c r="H357" s="838"/>
      <c r="I357" s="838"/>
      <c r="J357" s="838"/>
      <c r="K357" s="838"/>
      <c r="L357" s="838"/>
      <c r="M357" s="838"/>
      <c r="N357" s="838"/>
      <c r="O357" s="838"/>
      <c r="P357" s="838"/>
      <c r="Q357" s="838"/>
      <c r="R357" s="838"/>
      <c r="S357" s="838"/>
      <c r="T357" s="838"/>
      <c r="U357" s="838"/>
      <c r="V357" s="838"/>
      <c r="W357" s="838"/>
      <c r="X357" s="838"/>
      <c r="Y357" s="838"/>
      <c r="Z357" s="838"/>
      <c r="AA357" s="838"/>
      <c r="AB357" s="838"/>
      <c r="AC357" s="838"/>
      <c r="AD357" s="838"/>
      <c r="AE357" s="838"/>
      <c r="AF357" s="838"/>
    </row>
    <row r="358" customFormat="false" ht="20.25" hidden="false" customHeight="true" outlineLevel="0" collapsed="false">
      <c r="A358" s="1014"/>
      <c r="B358" s="838"/>
      <c r="C358" s="838"/>
      <c r="D358" s="838"/>
      <c r="E358" s="838"/>
      <c r="F358" s="838"/>
      <c r="G358" s="838"/>
      <c r="H358" s="838"/>
      <c r="I358" s="838"/>
      <c r="J358" s="838"/>
      <c r="K358" s="838"/>
      <c r="L358" s="838"/>
      <c r="M358" s="838"/>
      <c r="N358" s="838"/>
      <c r="O358" s="838"/>
      <c r="P358" s="838"/>
      <c r="Q358" s="838"/>
      <c r="R358" s="838"/>
      <c r="S358" s="838"/>
      <c r="T358" s="838"/>
      <c r="U358" s="838"/>
      <c r="V358" s="838"/>
      <c r="W358" s="838"/>
      <c r="X358" s="838"/>
      <c r="Y358" s="838"/>
      <c r="Z358" s="838"/>
      <c r="AA358" s="838"/>
      <c r="AB358" s="838"/>
      <c r="AC358" s="838"/>
      <c r="AD358" s="838"/>
      <c r="AE358" s="838"/>
      <c r="AF358" s="838"/>
    </row>
    <row r="359" customFormat="false" ht="20.25" hidden="false" customHeight="true" outlineLevel="0" collapsed="false">
      <c r="A359" s="1014"/>
      <c r="B359" s="838"/>
      <c r="C359" s="838"/>
      <c r="D359" s="838"/>
      <c r="E359" s="838"/>
      <c r="F359" s="838"/>
      <c r="G359" s="838"/>
      <c r="H359" s="838"/>
      <c r="I359" s="838"/>
      <c r="J359" s="838"/>
      <c r="K359" s="838"/>
      <c r="L359" s="838"/>
      <c r="M359" s="838"/>
      <c r="N359" s="838"/>
      <c r="O359" s="838"/>
      <c r="P359" s="838"/>
      <c r="Q359" s="838"/>
      <c r="R359" s="838"/>
      <c r="S359" s="838"/>
      <c r="T359" s="838"/>
      <c r="U359" s="838"/>
      <c r="V359" s="838"/>
      <c r="W359" s="838"/>
      <c r="X359" s="838"/>
      <c r="Y359" s="838"/>
      <c r="Z359" s="838"/>
      <c r="AA359" s="838"/>
      <c r="AB359" s="838"/>
      <c r="AC359" s="838"/>
      <c r="AD359" s="838"/>
      <c r="AE359" s="838"/>
      <c r="AF359" s="838"/>
    </row>
    <row r="360" customFormat="false" ht="20.25" hidden="false" customHeight="true" outlineLevel="0" collapsed="false">
      <c r="A360" s="1014"/>
      <c r="B360" s="838"/>
      <c r="C360" s="838"/>
      <c r="D360" s="838"/>
      <c r="E360" s="838"/>
      <c r="F360" s="838"/>
      <c r="G360" s="838"/>
      <c r="H360" s="838"/>
      <c r="I360" s="838"/>
      <c r="J360" s="838"/>
      <c r="K360" s="838"/>
      <c r="L360" s="838"/>
      <c r="M360" s="838"/>
      <c r="N360" s="838"/>
      <c r="O360" s="838"/>
      <c r="P360" s="838"/>
      <c r="Q360" s="838"/>
      <c r="R360" s="838"/>
      <c r="S360" s="838"/>
      <c r="T360" s="838"/>
      <c r="U360" s="838"/>
      <c r="V360" s="838"/>
      <c r="W360" s="838"/>
      <c r="X360" s="838"/>
      <c r="Y360" s="838"/>
      <c r="Z360" s="838"/>
      <c r="AA360" s="838"/>
      <c r="AB360" s="838"/>
      <c r="AC360" s="838"/>
      <c r="AD360" s="838"/>
      <c r="AE360" s="838"/>
      <c r="AF360" s="838"/>
    </row>
    <row r="361" customFormat="false" ht="20.25" hidden="false" customHeight="true" outlineLevel="0" collapsed="false">
      <c r="A361" s="1014"/>
      <c r="B361" s="838"/>
      <c r="C361" s="838"/>
      <c r="D361" s="838"/>
      <c r="E361" s="838"/>
      <c r="F361" s="838"/>
      <c r="G361" s="838"/>
      <c r="H361" s="838"/>
      <c r="I361" s="838"/>
      <c r="J361" s="838"/>
      <c r="K361" s="838"/>
      <c r="L361" s="838"/>
      <c r="M361" s="838"/>
      <c r="N361" s="838"/>
      <c r="O361" s="838"/>
      <c r="P361" s="838"/>
      <c r="Q361" s="838"/>
      <c r="R361" s="838"/>
      <c r="S361" s="838"/>
      <c r="T361" s="838"/>
      <c r="U361" s="838"/>
      <c r="V361" s="838"/>
      <c r="W361" s="838"/>
      <c r="X361" s="838"/>
      <c r="Y361" s="838"/>
      <c r="Z361" s="838"/>
      <c r="AA361" s="838"/>
      <c r="AB361" s="838"/>
      <c r="AC361" s="838"/>
      <c r="AD361" s="838"/>
      <c r="AE361" s="838"/>
      <c r="AF361" s="838"/>
    </row>
    <row r="362" customFormat="false" ht="20.25" hidden="false" customHeight="true" outlineLevel="0" collapsed="false">
      <c r="A362" s="1014"/>
      <c r="B362" s="838"/>
      <c r="C362" s="838"/>
      <c r="D362" s="838"/>
      <c r="E362" s="838"/>
      <c r="F362" s="838"/>
      <c r="G362" s="838"/>
      <c r="H362" s="838"/>
      <c r="I362" s="838"/>
      <c r="J362" s="838"/>
      <c r="K362" s="838"/>
      <c r="L362" s="838"/>
      <c r="M362" s="838"/>
      <c r="N362" s="838"/>
      <c r="O362" s="838"/>
      <c r="P362" s="838"/>
      <c r="Q362" s="838"/>
      <c r="R362" s="838"/>
      <c r="S362" s="838"/>
      <c r="T362" s="838"/>
      <c r="U362" s="838"/>
      <c r="V362" s="838"/>
      <c r="W362" s="838"/>
      <c r="X362" s="838"/>
      <c r="Y362" s="838"/>
      <c r="Z362" s="838"/>
      <c r="AA362" s="838"/>
      <c r="AB362" s="838"/>
      <c r="AC362" s="838"/>
      <c r="AD362" s="838"/>
      <c r="AE362" s="838"/>
      <c r="AF362" s="838"/>
    </row>
    <row r="363" customFormat="false" ht="20.25" hidden="false" customHeight="true" outlineLevel="0" collapsed="false">
      <c r="A363" s="1014"/>
      <c r="B363" s="838"/>
      <c r="C363" s="838"/>
      <c r="D363" s="838"/>
      <c r="E363" s="838"/>
      <c r="F363" s="838"/>
      <c r="G363" s="838"/>
      <c r="H363" s="838"/>
      <c r="I363" s="838"/>
      <c r="J363" s="838"/>
      <c r="K363" s="838"/>
      <c r="L363" s="838"/>
      <c r="M363" s="838"/>
      <c r="N363" s="838"/>
      <c r="O363" s="838"/>
      <c r="P363" s="838"/>
      <c r="Q363" s="838"/>
      <c r="R363" s="838"/>
      <c r="S363" s="838"/>
      <c r="T363" s="838"/>
      <c r="U363" s="838"/>
      <c r="V363" s="838"/>
      <c r="W363" s="838"/>
      <c r="X363" s="838"/>
      <c r="Y363" s="838"/>
      <c r="Z363" s="838"/>
      <c r="AA363" s="838"/>
      <c r="AB363" s="838"/>
      <c r="AC363" s="838"/>
      <c r="AD363" s="838"/>
      <c r="AE363" s="838"/>
      <c r="AF363" s="838"/>
    </row>
    <row r="364" customFormat="false" ht="20.25" hidden="false" customHeight="true" outlineLevel="0" collapsed="false">
      <c r="A364" s="1014"/>
      <c r="B364" s="838"/>
      <c r="C364" s="838"/>
      <c r="D364" s="838"/>
      <c r="E364" s="838"/>
      <c r="F364" s="838"/>
      <c r="G364" s="838"/>
      <c r="H364" s="838"/>
      <c r="I364" s="838"/>
      <c r="J364" s="838"/>
      <c r="K364" s="838"/>
      <c r="L364" s="838"/>
      <c r="M364" s="838"/>
      <c r="N364" s="838"/>
      <c r="O364" s="838"/>
      <c r="P364" s="838"/>
      <c r="Q364" s="838"/>
      <c r="R364" s="838"/>
      <c r="S364" s="838"/>
      <c r="T364" s="838"/>
      <c r="U364" s="838"/>
      <c r="V364" s="838"/>
      <c r="W364" s="838"/>
      <c r="X364" s="838"/>
      <c r="Y364" s="838"/>
      <c r="Z364" s="838"/>
      <c r="AA364" s="838"/>
      <c r="AB364" s="838"/>
      <c r="AC364" s="838"/>
      <c r="AD364" s="838"/>
      <c r="AE364" s="838"/>
      <c r="AF364" s="838"/>
    </row>
    <row r="365" customFormat="false" ht="20.25" hidden="false" customHeight="true" outlineLevel="0" collapsed="false">
      <c r="A365" s="1014"/>
      <c r="B365" s="838"/>
      <c r="C365" s="838"/>
      <c r="D365" s="838"/>
      <c r="E365" s="838"/>
      <c r="F365" s="838"/>
      <c r="G365" s="838"/>
      <c r="H365" s="838"/>
      <c r="I365" s="838"/>
      <c r="J365" s="838"/>
      <c r="K365" s="838"/>
      <c r="L365" s="838"/>
      <c r="M365" s="838"/>
      <c r="N365" s="838"/>
      <c r="O365" s="838"/>
      <c r="P365" s="838"/>
      <c r="Q365" s="838"/>
      <c r="R365" s="838"/>
      <c r="S365" s="838"/>
      <c r="T365" s="838"/>
      <c r="U365" s="838"/>
      <c r="V365" s="838"/>
      <c r="W365" s="838"/>
      <c r="X365" s="838"/>
      <c r="Y365" s="838"/>
      <c r="Z365" s="838"/>
      <c r="AA365" s="838"/>
      <c r="AB365" s="838"/>
      <c r="AC365" s="838"/>
      <c r="AD365" s="838"/>
      <c r="AE365" s="838"/>
      <c r="AF365" s="838"/>
    </row>
    <row r="366" customFormat="false" ht="20.25" hidden="false" customHeight="true" outlineLevel="0" collapsed="false">
      <c r="A366" s="1014"/>
      <c r="B366" s="838"/>
      <c r="C366" s="838"/>
      <c r="D366" s="838"/>
      <c r="E366" s="838"/>
      <c r="F366" s="838"/>
      <c r="G366" s="838"/>
      <c r="H366" s="838"/>
      <c r="I366" s="838"/>
      <c r="J366" s="838"/>
      <c r="K366" s="838"/>
      <c r="L366" s="838"/>
      <c r="M366" s="838"/>
      <c r="N366" s="838"/>
      <c r="O366" s="838"/>
      <c r="P366" s="838"/>
      <c r="Q366" s="838"/>
      <c r="R366" s="838"/>
      <c r="S366" s="838"/>
      <c r="T366" s="838"/>
      <c r="U366" s="838"/>
      <c r="V366" s="838"/>
      <c r="W366" s="838"/>
      <c r="X366" s="838"/>
      <c r="Y366" s="838"/>
      <c r="Z366" s="838"/>
      <c r="AA366" s="838"/>
      <c r="AB366" s="838"/>
      <c r="AC366" s="838"/>
      <c r="AD366" s="838"/>
      <c r="AE366" s="838"/>
      <c r="AF366" s="838"/>
    </row>
    <row r="367" customFormat="false" ht="20.25" hidden="false" customHeight="true" outlineLevel="0" collapsed="false">
      <c r="A367" s="1014"/>
      <c r="B367" s="838"/>
      <c r="C367" s="838"/>
      <c r="D367" s="838"/>
      <c r="E367" s="838"/>
      <c r="F367" s="838"/>
      <c r="G367" s="838"/>
      <c r="H367" s="838"/>
      <c r="I367" s="838"/>
      <c r="J367" s="838"/>
      <c r="K367" s="838"/>
      <c r="L367" s="838"/>
      <c r="M367" s="838"/>
      <c r="N367" s="838"/>
      <c r="O367" s="838"/>
      <c r="P367" s="838"/>
      <c r="Q367" s="838"/>
      <c r="R367" s="838"/>
      <c r="S367" s="838"/>
      <c r="T367" s="838"/>
      <c r="U367" s="838"/>
      <c r="V367" s="838"/>
      <c r="W367" s="838"/>
      <c r="X367" s="838"/>
      <c r="Y367" s="838"/>
      <c r="Z367" s="838"/>
      <c r="AA367" s="838"/>
      <c r="AB367" s="838"/>
      <c r="AC367" s="838"/>
      <c r="AD367" s="838"/>
      <c r="AE367" s="838"/>
      <c r="AF367" s="838"/>
    </row>
    <row r="368" customFormat="false" ht="20.25" hidden="false" customHeight="true" outlineLevel="0" collapsed="false">
      <c r="A368" s="1014"/>
      <c r="B368" s="838"/>
      <c r="C368" s="838"/>
      <c r="D368" s="838"/>
      <c r="E368" s="838"/>
      <c r="F368" s="838"/>
      <c r="G368" s="838"/>
      <c r="H368" s="838"/>
      <c r="I368" s="838"/>
      <c r="J368" s="838"/>
      <c r="K368" s="838"/>
      <c r="L368" s="838"/>
      <c r="M368" s="838"/>
      <c r="N368" s="838"/>
      <c r="O368" s="838"/>
      <c r="P368" s="838"/>
      <c r="Q368" s="838"/>
      <c r="R368" s="838"/>
      <c r="S368" s="838"/>
      <c r="T368" s="838"/>
      <c r="U368" s="838"/>
      <c r="V368" s="838"/>
      <c r="W368" s="838"/>
      <c r="X368" s="838"/>
      <c r="Y368" s="838"/>
      <c r="Z368" s="838"/>
      <c r="AA368" s="838"/>
      <c r="AB368" s="838"/>
      <c r="AC368" s="838"/>
      <c r="AD368" s="838"/>
      <c r="AE368" s="838"/>
      <c r="AF368" s="838"/>
    </row>
    <row r="369" customFormat="false" ht="20.25" hidden="false" customHeight="true" outlineLevel="0" collapsed="false">
      <c r="A369" s="1014"/>
      <c r="B369" s="838"/>
      <c r="C369" s="838"/>
      <c r="D369" s="838"/>
      <c r="E369" s="838"/>
      <c r="F369" s="838"/>
      <c r="G369" s="838"/>
      <c r="H369" s="838"/>
      <c r="I369" s="838"/>
      <c r="J369" s="838"/>
      <c r="K369" s="838"/>
      <c r="L369" s="838"/>
      <c r="M369" s="838"/>
      <c r="N369" s="838"/>
      <c r="O369" s="838"/>
      <c r="P369" s="838"/>
      <c r="Q369" s="838"/>
      <c r="R369" s="838"/>
      <c r="S369" s="838"/>
      <c r="T369" s="838"/>
      <c r="U369" s="838"/>
      <c r="V369" s="838"/>
      <c r="W369" s="838"/>
      <c r="X369" s="838"/>
      <c r="Y369" s="838"/>
      <c r="Z369" s="838"/>
      <c r="AA369" s="838"/>
      <c r="AB369" s="838"/>
      <c r="AC369" s="838"/>
      <c r="AD369" s="838"/>
      <c r="AE369" s="838"/>
      <c r="AF369" s="838"/>
    </row>
    <row r="370" customFormat="false" ht="20.25" hidden="false" customHeight="true" outlineLevel="0" collapsed="false">
      <c r="A370" s="1014"/>
      <c r="B370" s="838"/>
      <c r="C370" s="838"/>
      <c r="D370" s="838"/>
      <c r="E370" s="838"/>
      <c r="F370" s="838"/>
      <c r="G370" s="838"/>
      <c r="H370" s="838"/>
      <c r="I370" s="838"/>
      <c r="J370" s="838"/>
      <c r="K370" s="838"/>
      <c r="L370" s="838"/>
      <c r="M370" s="838"/>
      <c r="N370" s="838"/>
      <c r="O370" s="838"/>
      <c r="P370" s="838"/>
      <c r="Q370" s="838"/>
      <c r="R370" s="838"/>
      <c r="S370" s="838"/>
      <c r="T370" s="838"/>
      <c r="U370" s="838"/>
      <c r="V370" s="838"/>
      <c r="W370" s="838"/>
      <c r="X370" s="838"/>
      <c r="Y370" s="838"/>
      <c r="Z370" s="838"/>
      <c r="AA370" s="838"/>
      <c r="AB370" s="838"/>
      <c r="AC370" s="838"/>
      <c r="AD370" s="838"/>
      <c r="AE370" s="838"/>
      <c r="AF370" s="838"/>
    </row>
    <row r="371" customFormat="false" ht="20.25" hidden="false" customHeight="true" outlineLevel="0" collapsed="false">
      <c r="A371" s="1014"/>
      <c r="B371" s="838"/>
      <c r="C371" s="838"/>
      <c r="D371" s="838"/>
      <c r="E371" s="838"/>
      <c r="F371" s="838"/>
      <c r="G371" s="838"/>
      <c r="H371" s="838"/>
      <c r="I371" s="838"/>
      <c r="J371" s="838"/>
      <c r="K371" s="838"/>
      <c r="L371" s="838"/>
      <c r="M371" s="838"/>
      <c r="N371" s="838"/>
      <c r="O371" s="838"/>
      <c r="P371" s="838"/>
      <c r="Q371" s="838"/>
      <c r="R371" s="838"/>
      <c r="S371" s="838"/>
      <c r="T371" s="838"/>
      <c r="U371" s="838"/>
      <c r="V371" s="838"/>
      <c r="W371" s="838"/>
      <c r="X371" s="838"/>
      <c r="Y371" s="838"/>
      <c r="Z371" s="838"/>
      <c r="AA371" s="838"/>
      <c r="AB371" s="838"/>
      <c r="AC371" s="838"/>
      <c r="AD371" s="838"/>
      <c r="AE371" s="838"/>
      <c r="AF371" s="838"/>
    </row>
    <row r="372" customFormat="false" ht="20.25" hidden="false" customHeight="true" outlineLevel="0" collapsed="false">
      <c r="A372" s="1014"/>
      <c r="B372" s="838"/>
      <c r="C372" s="838"/>
      <c r="D372" s="838"/>
      <c r="E372" s="838"/>
      <c r="F372" s="838"/>
      <c r="G372" s="838"/>
      <c r="H372" s="838"/>
      <c r="I372" s="838"/>
      <c r="J372" s="838"/>
      <c r="K372" s="838"/>
      <c r="L372" s="838"/>
      <c r="M372" s="838"/>
      <c r="N372" s="838"/>
      <c r="O372" s="838"/>
      <c r="P372" s="838"/>
      <c r="Q372" s="838"/>
      <c r="R372" s="838"/>
      <c r="S372" s="838"/>
      <c r="T372" s="838"/>
      <c r="U372" s="838"/>
      <c r="V372" s="838"/>
      <c r="W372" s="838"/>
      <c r="X372" s="838"/>
      <c r="Y372" s="838"/>
      <c r="Z372" s="838"/>
      <c r="AA372" s="838"/>
      <c r="AB372" s="838"/>
      <c r="AC372" s="838"/>
      <c r="AD372" s="838"/>
      <c r="AE372" s="838"/>
      <c r="AF372" s="838"/>
    </row>
    <row r="373" customFormat="false" ht="20.25" hidden="false" customHeight="true" outlineLevel="0" collapsed="false">
      <c r="A373" s="1014"/>
      <c r="B373" s="838"/>
      <c r="C373" s="838"/>
      <c r="D373" s="838"/>
      <c r="E373" s="838"/>
      <c r="F373" s="838"/>
      <c r="G373" s="838"/>
      <c r="H373" s="838"/>
      <c r="I373" s="838"/>
      <c r="J373" s="838"/>
      <c r="K373" s="838"/>
      <c r="L373" s="838"/>
      <c r="M373" s="838"/>
      <c r="N373" s="838"/>
      <c r="O373" s="838"/>
      <c r="P373" s="838"/>
      <c r="Q373" s="838"/>
      <c r="R373" s="838"/>
      <c r="S373" s="838"/>
      <c r="T373" s="838"/>
      <c r="U373" s="838"/>
      <c r="V373" s="838"/>
      <c r="W373" s="838"/>
      <c r="X373" s="838"/>
      <c r="Y373" s="838"/>
      <c r="Z373" s="838"/>
      <c r="AA373" s="838"/>
      <c r="AB373" s="838"/>
      <c r="AC373" s="838"/>
      <c r="AD373" s="838"/>
      <c r="AE373" s="838"/>
      <c r="AF373" s="838"/>
    </row>
    <row r="374" customFormat="false" ht="20.25" hidden="false" customHeight="true" outlineLevel="0" collapsed="false">
      <c r="A374" s="1014"/>
      <c r="B374" s="838"/>
      <c r="C374" s="838"/>
      <c r="D374" s="838"/>
      <c r="E374" s="838"/>
      <c r="F374" s="838"/>
      <c r="G374" s="838"/>
      <c r="H374" s="838"/>
      <c r="I374" s="838"/>
      <c r="J374" s="838"/>
      <c r="K374" s="838"/>
      <c r="L374" s="838"/>
      <c r="M374" s="838"/>
      <c r="N374" s="838"/>
      <c r="O374" s="838"/>
      <c r="P374" s="838"/>
      <c r="Q374" s="838"/>
      <c r="R374" s="838"/>
      <c r="S374" s="838"/>
      <c r="T374" s="838"/>
      <c r="U374" s="838"/>
      <c r="V374" s="838"/>
      <c r="W374" s="838"/>
      <c r="X374" s="838"/>
      <c r="Y374" s="838"/>
      <c r="Z374" s="838"/>
      <c r="AA374" s="838"/>
      <c r="AB374" s="838"/>
      <c r="AC374" s="838"/>
      <c r="AD374" s="838"/>
      <c r="AE374" s="838"/>
      <c r="AF374" s="838"/>
    </row>
    <row r="375" customFormat="false" ht="20.25" hidden="false" customHeight="true" outlineLevel="0" collapsed="false">
      <c r="A375" s="1014"/>
      <c r="B375" s="838"/>
      <c r="C375" s="838"/>
      <c r="D375" s="838"/>
      <c r="E375" s="838"/>
      <c r="F375" s="838"/>
      <c r="G375" s="838"/>
      <c r="H375" s="838"/>
      <c r="I375" s="838"/>
      <c r="J375" s="838"/>
      <c r="K375" s="838"/>
      <c r="L375" s="838"/>
      <c r="M375" s="838"/>
      <c r="N375" s="838"/>
      <c r="O375" s="838"/>
      <c r="P375" s="838"/>
      <c r="Q375" s="838"/>
      <c r="R375" s="838"/>
      <c r="S375" s="838"/>
      <c r="T375" s="838"/>
      <c r="U375" s="838"/>
      <c r="V375" s="838"/>
      <c r="W375" s="838"/>
      <c r="X375" s="838"/>
      <c r="Y375" s="838"/>
      <c r="Z375" s="838"/>
      <c r="AA375" s="838"/>
      <c r="AB375" s="838"/>
      <c r="AC375" s="838"/>
      <c r="AD375" s="838"/>
      <c r="AE375" s="838"/>
      <c r="AF375" s="838"/>
    </row>
    <row r="376" customFormat="false" ht="20.25" hidden="false" customHeight="true" outlineLevel="0" collapsed="false">
      <c r="A376" s="1014"/>
      <c r="B376" s="838"/>
      <c r="C376" s="838"/>
      <c r="D376" s="838"/>
      <c r="E376" s="838"/>
      <c r="F376" s="838"/>
      <c r="G376" s="838"/>
      <c r="H376" s="838"/>
      <c r="I376" s="838"/>
      <c r="J376" s="838"/>
      <c r="K376" s="838"/>
      <c r="L376" s="838"/>
      <c r="M376" s="838"/>
      <c r="N376" s="838"/>
      <c r="O376" s="838"/>
      <c r="P376" s="838"/>
      <c r="Q376" s="838"/>
      <c r="R376" s="838"/>
      <c r="S376" s="838"/>
      <c r="T376" s="838"/>
      <c r="U376" s="838"/>
      <c r="V376" s="838"/>
      <c r="W376" s="838"/>
      <c r="X376" s="838"/>
      <c r="Y376" s="838"/>
      <c r="Z376" s="838"/>
      <c r="AA376" s="838"/>
      <c r="AB376" s="838"/>
      <c r="AC376" s="838"/>
      <c r="AD376" s="838"/>
      <c r="AE376" s="838"/>
      <c r="AF376" s="838"/>
    </row>
    <row r="377" customFormat="false" ht="20.25" hidden="false" customHeight="true" outlineLevel="0" collapsed="false">
      <c r="A377" s="1014"/>
      <c r="B377" s="838"/>
      <c r="C377" s="838"/>
      <c r="D377" s="838"/>
      <c r="E377" s="838"/>
      <c r="F377" s="838"/>
      <c r="G377" s="838"/>
      <c r="H377" s="838"/>
      <c r="I377" s="838"/>
      <c r="J377" s="838"/>
      <c r="K377" s="838"/>
      <c r="L377" s="838"/>
      <c r="M377" s="838"/>
      <c r="N377" s="838"/>
      <c r="O377" s="838"/>
      <c r="P377" s="838"/>
      <c r="Q377" s="838"/>
      <c r="R377" s="838"/>
      <c r="S377" s="838"/>
      <c r="T377" s="838"/>
      <c r="U377" s="838"/>
      <c r="V377" s="838"/>
      <c r="W377" s="838"/>
      <c r="X377" s="838"/>
      <c r="Y377" s="838"/>
      <c r="Z377" s="838"/>
      <c r="AA377" s="838"/>
      <c r="AB377" s="838"/>
      <c r="AC377" s="838"/>
      <c r="AD377" s="838"/>
      <c r="AE377" s="838"/>
      <c r="AF377" s="838"/>
    </row>
    <row r="378" customFormat="false" ht="20.25" hidden="false" customHeight="true" outlineLevel="0" collapsed="false">
      <c r="A378" s="1014"/>
      <c r="B378" s="838"/>
      <c r="C378" s="838"/>
      <c r="D378" s="838"/>
      <c r="E378" s="838"/>
      <c r="F378" s="838"/>
      <c r="G378" s="838"/>
      <c r="H378" s="838"/>
      <c r="I378" s="838"/>
      <c r="J378" s="838"/>
      <c r="K378" s="838"/>
      <c r="L378" s="838"/>
      <c r="M378" s="838"/>
      <c r="N378" s="838"/>
      <c r="O378" s="838"/>
      <c r="P378" s="838"/>
      <c r="Q378" s="838"/>
      <c r="R378" s="838"/>
      <c r="S378" s="838"/>
      <c r="T378" s="838"/>
      <c r="U378" s="838"/>
      <c r="V378" s="838"/>
      <c r="W378" s="838"/>
      <c r="X378" s="838"/>
      <c r="Y378" s="838"/>
      <c r="Z378" s="838"/>
      <c r="AA378" s="838"/>
      <c r="AB378" s="838"/>
      <c r="AC378" s="838"/>
      <c r="AD378" s="838"/>
      <c r="AE378" s="838"/>
      <c r="AF378" s="838"/>
    </row>
    <row r="379" customFormat="false" ht="20.25" hidden="false" customHeight="true" outlineLevel="0" collapsed="false">
      <c r="A379" s="1014"/>
      <c r="B379" s="838"/>
      <c r="C379" s="838"/>
      <c r="D379" s="838"/>
      <c r="E379" s="838"/>
      <c r="F379" s="838"/>
      <c r="G379" s="838"/>
      <c r="H379" s="838"/>
      <c r="I379" s="838"/>
      <c r="J379" s="838"/>
      <c r="K379" s="838"/>
      <c r="L379" s="838"/>
      <c r="M379" s="838"/>
      <c r="N379" s="838"/>
      <c r="O379" s="838"/>
      <c r="P379" s="838"/>
      <c r="Q379" s="838"/>
      <c r="R379" s="838"/>
      <c r="S379" s="838"/>
      <c r="T379" s="838"/>
      <c r="U379" s="838"/>
      <c r="V379" s="838"/>
      <c r="W379" s="838"/>
      <c r="X379" s="838"/>
      <c r="Y379" s="838"/>
      <c r="Z379" s="838"/>
      <c r="AA379" s="838"/>
      <c r="AB379" s="838"/>
      <c r="AC379" s="838"/>
      <c r="AD379" s="838"/>
      <c r="AE379" s="838"/>
      <c r="AF379" s="838"/>
    </row>
    <row r="380" customFormat="false" ht="20.25" hidden="false" customHeight="true" outlineLevel="0" collapsed="false">
      <c r="A380" s="1014"/>
      <c r="B380" s="838"/>
      <c r="C380" s="838"/>
      <c r="D380" s="838"/>
      <c r="E380" s="838"/>
      <c r="F380" s="838"/>
      <c r="G380" s="838"/>
      <c r="H380" s="838"/>
      <c r="I380" s="838"/>
      <c r="J380" s="838"/>
      <c r="K380" s="838"/>
      <c r="L380" s="838"/>
      <c r="M380" s="838"/>
      <c r="N380" s="838"/>
      <c r="O380" s="838"/>
      <c r="P380" s="838"/>
      <c r="Q380" s="838"/>
      <c r="R380" s="838"/>
      <c r="S380" s="838"/>
      <c r="T380" s="838"/>
      <c r="U380" s="838"/>
      <c r="V380" s="838"/>
      <c r="W380" s="838"/>
      <c r="X380" s="838"/>
      <c r="Y380" s="838"/>
      <c r="Z380" s="838"/>
      <c r="AA380" s="838"/>
      <c r="AB380" s="838"/>
      <c r="AC380" s="838"/>
      <c r="AD380" s="838"/>
      <c r="AE380" s="838"/>
      <c r="AF380" s="838"/>
    </row>
    <row r="381" customFormat="false" ht="20.25" hidden="false" customHeight="true" outlineLevel="0" collapsed="false">
      <c r="A381" s="1014"/>
      <c r="B381" s="838"/>
      <c r="C381" s="838"/>
      <c r="D381" s="838"/>
      <c r="E381" s="838"/>
      <c r="F381" s="838"/>
      <c r="G381" s="838"/>
      <c r="H381" s="838"/>
      <c r="I381" s="838"/>
      <c r="J381" s="838"/>
      <c r="K381" s="838"/>
      <c r="L381" s="838"/>
      <c r="M381" s="838"/>
      <c r="N381" s="838"/>
      <c r="O381" s="838"/>
      <c r="P381" s="838"/>
      <c r="Q381" s="838"/>
      <c r="R381" s="838"/>
      <c r="S381" s="838"/>
      <c r="T381" s="838"/>
      <c r="U381" s="838"/>
      <c r="V381" s="838"/>
      <c r="W381" s="838"/>
      <c r="X381" s="838"/>
      <c r="Y381" s="838"/>
      <c r="Z381" s="838"/>
      <c r="AA381" s="838"/>
      <c r="AB381" s="838"/>
      <c r="AC381" s="838"/>
      <c r="AD381" s="838"/>
      <c r="AE381" s="838"/>
      <c r="AF381" s="838"/>
    </row>
    <row r="382" customFormat="false" ht="20.25" hidden="false" customHeight="true" outlineLevel="0" collapsed="false">
      <c r="A382" s="1014"/>
      <c r="B382" s="838"/>
      <c r="C382" s="838"/>
      <c r="D382" s="838"/>
      <c r="E382" s="838"/>
      <c r="F382" s="838"/>
      <c r="G382" s="838"/>
      <c r="H382" s="838"/>
      <c r="I382" s="838"/>
      <c r="J382" s="838"/>
      <c r="K382" s="838"/>
      <c r="L382" s="838"/>
      <c r="M382" s="838"/>
      <c r="N382" s="838"/>
      <c r="O382" s="838"/>
      <c r="P382" s="838"/>
      <c r="Q382" s="838"/>
      <c r="R382" s="838"/>
      <c r="S382" s="838"/>
      <c r="T382" s="838"/>
      <c r="U382" s="838"/>
      <c r="V382" s="838"/>
      <c r="W382" s="838"/>
      <c r="X382" s="838"/>
      <c r="Y382" s="838"/>
      <c r="Z382" s="838"/>
      <c r="AA382" s="838"/>
      <c r="AB382" s="838"/>
      <c r="AC382" s="838"/>
      <c r="AD382" s="838"/>
      <c r="AE382" s="838"/>
      <c r="AF382" s="838"/>
    </row>
    <row r="383" customFormat="false" ht="20.25" hidden="false" customHeight="true" outlineLevel="0" collapsed="false">
      <c r="A383" s="1014"/>
      <c r="B383" s="838"/>
      <c r="C383" s="838"/>
      <c r="D383" s="838"/>
      <c r="E383" s="838"/>
      <c r="F383" s="838"/>
      <c r="G383" s="838"/>
      <c r="H383" s="838"/>
      <c r="I383" s="838"/>
      <c r="J383" s="838"/>
      <c r="K383" s="838"/>
      <c r="L383" s="838"/>
      <c r="M383" s="838"/>
      <c r="N383" s="838"/>
      <c r="O383" s="838"/>
      <c r="P383" s="838"/>
      <c r="Q383" s="838"/>
      <c r="R383" s="838"/>
      <c r="S383" s="838"/>
      <c r="T383" s="838"/>
      <c r="U383" s="838"/>
      <c r="V383" s="838"/>
      <c r="W383" s="838"/>
      <c r="X383" s="838"/>
      <c r="Y383" s="838"/>
      <c r="Z383" s="838"/>
      <c r="AA383" s="838"/>
      <c r="AB383" s="838"/>
      <c r="AC383" s="838"/>
      <c r="AD383" s="838"/>
      <c r="AE383" s="838"/>
      <c r="AF383" s="838"/>
    </row>
    <row r="384" customFormat="false" ht="20.25" hidden="false" customHeight="true" outlineLevel="0" collapsed="false">
      <c r="A384" s="1014"/>
      <c r="B384" s="838"/>
      <c r="C384" s="838"/>
      <c r="D384" s="838"/>
      <c r="E384" s="838"/>
      <c r="F384" s="838"/>
      <c r="G384" s="838"/>
      <c r="H384" s="838"/>
      <c r="I384" s="838"/>
      <c r="J384" s="838"/>
      <c r="K384" s="838"/>
      <c r="L384" s="838"/>
      <c r="M384" s="838"/>
      <c r="N384" s="838"/>
      <c r="O384" s="838"/>
      <c r="P384" s="838"/>
      <c r="Q384" s="838"/>
      <c r="R384" s="838"/>
      <c r="S384" s="838"/>
      <c r="T384" s="838"/>
      <c r="U384" s="838"/>
      <c r="V384" s="838"/>
      <c r="W384" s="838"/>
      <c r="X384" s="838"/>
      <c r="Y384" s="838"/>
      <c r="Z384" s="838"/>
      <c r="AA384" s="838"/>
      <c r="AB384" s="838"/>
      <c r="AC384" s="838"/>
      <c r="AD384" s="838"/>
      <c r="AE384" s="838"/>
      <c r="AF384" s="838"/>
    </row>
    <row r="385" customFormat="false" ht="20.25" hidden="false" customHeight="true" outlineLevel="0" collapsed="false">
      <c r="A385" s="1014"/>
      <c r="B385" s="838"/>
      <c r="C385" s="838"/>
      <c r="D385" s="838"/>
      <c r="E385" s="838"/>
      <c r="F385" s="838"/>
      <c r="G385" s="838"/>
      <c r="H385" s="838"/>
      <c r="I385" s="838"/>
      <c r="J385" s="838"/>
      <c r="K385" s="838"/>
      <c r="L385" s="838"/>
      <c r="M385" s="838"/>
      <c r="N385" s="838"/>
      <c r="O385" s="838"/>
      <c r="P385" s="838"/>
      <c r="Q385" s="838"/>
      <c r="R385" s="838"/>
      <c r="S385" s="838"/>
      <c r="T385" s="838"/>
      <c r="U385" s="838"/>
      <c r="V385" s="838"/>
      <c r="W385" s="838"/>
      <c r="X385" s="838"/>
      <c r="Y385" s="838"/>
      <c r="Z385" s="838"/>
      <c r="AA385" s="838"/>
      <c r="AB385" s="838"/>
      <c r="AC385" s="838"/>
      <c r="AD385" s="838"/>
      <c r="AE385" s="838"/>
      <c r="AF385" s="838"/>
    </row>
    <row r="386" customFormat="false" ht="20.25" hidden="false" customHeight="true" outlineLevel="0" collapsed="false">
      <c r="A386" s="1014"/>
      <c r="B386" s="838"/>
      <c r="C386" s="838"/>
      <c r="D386" s="838"/>
      <c r="E386" s="838"/>
      <c r="F386" s="838"/>
      <c r="G386" s="838"/>
      <c r="H386" s="838"/>
      <c r="I386" s="838"/>
      <c r="J386" s="838"/>
      <c r="K386" s="838"/>
      <c r="L386" s="838"/>
      <c r="M386" s="838"/>
      <c r="N386" s="838"/>
      <c r="O386" s="838"/>
      <c r="P386" s="838"/>
      <c r="Q386" s="838"/>
      <c r="R386" s="838"/>
      <c r="S386" s="838"/>
      <c r="T386" s="838"/>
      <c r="U386" s="838"/>
      <c r="V386" s="838"/>
      <c r="W386" s="838"/>
      <c r="X386" s="838"/>
      <c r="Y386" s="838"/>
      <c r="Z386" s="838"/>
      <c r="AA386" s="838"/>
      <c r="AB386" s="838"/>
      <c r="AC386" s="838"/>
      <c r="AD386" s="838"/>
      <c r="AE386" s="838"/>
      <c r="AF386" s="838"/>
    </row>
    <row r="387" customFormat="false" ht="20.25" hidden="false" customHeight="true" outlineLevel="0" collapsed="false">
      <c r="A387" s="1014"/>
      <c r="B387" s="838"/>
      <c r="C387" s="838"/>
      <c r="D387" s="838"/>
      <c r="E387" s="838"/>
      <c r="F387" s="838"/>
      <c r="G387" s="838"/>
      <c r="H387" s="838"/>
      <c r="I387" s="838"/>
      <c r="J387" s="838"/>
      <c r="K387" s="838"/>
      <c r="L387" s="838"/>
      <c r="M387" s="838"/>
      <c r="N387" s="838"/>
      <c r="O387" s="838"/>
      <c r="P387" s="838"/>
      <c r="Q387" s="838"/>
      <c r="R387" s="838"/>
      <c r="S387" s="838"/>
      <c r="T387" s="838"/>
      <c r="U387" s="838"/>
      <c r="V387" s="838"/>
      <c r="W387" s="838"/>
      <c r="X387" s="838"/>
      <c r="Y387" s="838"/>
      <c r="Z387" s="838"/>
      <c r="AA387" s="838"/>
      <c r="AB387" s="838"/>
      <c r="AC387" s="838"/>
      <c r="AD387" s="838"/>
      <c r="AE387" s="838"/>
      <c r="AF387" s="838"/>
    </row>
    <row r="388" customFormat="false" ht="20.25" hidden="false" customHeight="true" outlineLevel="0" collapsed="false">
      <c r="A388" s="1014"/>
      <c r="B388" s="838"/>
      <c r="C388" s="838"/>
      <c r="D388" s="838"/>
      <c r="E388" s="838"/>
      <c r="F388" s="838"/>
      <c r="G388" s="838"/>
      <c r="H388" s="838"/>
      <c r="I388" s="838"/>
      <c r="J388" s="838"/>
      <c r="K388" s="838"/>
      <c r="L388" s="838"/>
      <c r="M388" s="838"/>
      <c r="N388" s="838"/>
      <c r="O388" s="838"/>
      <c r="P388" s="838"/>
      <c r="Q388" s="838"/>
      <c r="R388" s="838"/>
      <c r="S388" s="838"/>
      <c r="T388" s="838"/>
      <c r="U388" s="838"/>
      <c r="V388" s="838"/>
      <c r="W388" s="838"/>
      <c r="X388" s="838"/>
      <c r="Y388" s="838"/>
      <c r="Z388" s="838"/>
      <c r="AA388" s="838"/>
      <c r="AB388" s="838"/>
      <c r="AC388" s="838"/>
      <c r="AD388" s="838"/>
      <c r="AE388" s="838"/>
      <c r="AF388" s="838"/>
    </row>
    <row r="389" customFormat="false" ht="20.25" hidden="false" customHeight="true" outlineLevel="0" collapsed="false">
      <c r="A389" s="1014"/>
      <c r="B389" s="838"/>
      <c r="C389" s="838"/>
      <c r="D389" s="838"/>
      <c r="E389" s="838"/>
      <c r="F389" s="838"/>
      <c r="G389" s="838"/>
      <c r="H389" s="838"/>
      <c r="I389" s="838"/>
      <c r="J389" s="838"/>
      <c r="K389" s="838"/>
      <c r="L389" s="838"/>
      <c r="M389" s="838"/>
      <c r="N389" s="838"/>
      <c r="O389" s="838"/>
      <c r="P389" s="838"/>
      <c r="Q389" s="838"/>
      <c r="R389" s="838"/>
      <c r="S389" s="838"/>
      <c r="T389" s="838"/>
      <c r="U389" s="838"/>
      <c r="V389" s="838"/>
      <c r="W389" s="838"/>
      <c r="X389" s="838"/>
      <c r="Y389" s="838"/>
      <c r="Z389" s="838"/>
      <c r="AA389" s="838"/>
      <c r="AB389" s="838"/>
      <c r="AC389" s="838"/>
      <c r="AD389" s="838"/>
      <c r="AE389" s="838"/>
      <c r="AF389" s="838"/>
    </row>
    <row r="390" customFormat="false" ht="20.25" hidden="false" customHeight="true" outlineLevel="0" collapsed="false">
      <c r="A390" s="1014"/>
      <c r="B390" s="838"/>
      <c r="C390" s="838"/>
      <c r="D390" s="838"/>
      <c r="E390" s="838"/>
      <c r="F390" s="838"/>
      <c r="G390" s="838"/>
      <c r="H390" s="838"/>
      <c r="I390" s="838"/>
      <c r="J390" s="838"/>
      <c r="K390" s="838"/>
      <c r="L390" s="838"/>
      <c r="M390" s="838"/>
      <c r="N390" s="838"/>
      <c r="O390" s="838"/>
      <c r="P390" s="838"/>
      <c r="Q390" s="838"/>
      <c r="R390" s="838"/>
      <c r="S390" s="838"/>
      <c r="T390" s="838"/>
      <c r="U390" s="838"/>
      <c r="V390" s="838"/>
      <c r="W390" s="838"/>
      <c r="X390" s="838"/>
      <c r="Y390" s="838"/>
      <c r="Z390" s="838"/>
      <c r="AA390" s="838"/>
      <c r="AB390" s="838"/>
      <c r="AC390" s="838"/>
      <c r="AD390" s="838"/>
      <c r="AE390" s="838"/>
      <c r="AF390" s="838"/>
    </row>
    <row r="391" customFormat="false" ht="20.25" hidden="false" customHeight="true" outlineLevel="0" collapsed="false">
      <c r="A391" s="1014"/>
      <c r="B391" s="838"/>
      <c r="C391" s="838"/>
      <c r="D391" s="838"/>
      <c r="E391" s="838"/>
      <c r="F391" s="838"/>
      <c r="G391" s="838"/>
      <c r="H391" s="838"/>
      <c r="I391" s="838"/>
      <c r="J391" s="838"/>
      <c r="K391" s="838"/>
      <c r="L391" s="838"/>
      <c r="M391" s="838"/>
      <c r="N391" s="838"/>
      <c r="O391" s="838"/>
      <c r="P391" s="838"/>
      <c r="Q391" s="838"/>
      <c r="R391" s="838"/>
      <c r="S391" s="838"/>
      <c r="T391" s="838"/>
      <c r="U391" s="838"/>
      <c r="V391" s="838"/>
      <c r="W391" s="838"/>
      <c r="X391" s="838"/>
      <c r="Y391" s="838"/>
      <c r="Z391" s="838"/>
      <c r="AA391" s="838"/>
      <c r="AB391" s="838"/>
      <c r="AC391" s="838"/>
      <c r="AD391" s="838"/>
      <c r="AE391" s="838"/>
      <c r="AF391" s="838"/>
    </row>
    <row r="392" customFormat="false" ht="20.25" hidden="false" customHeight="true" outlineLevel="0" collapsed="false">
      <c r="A392" s="1014"/>
      <c r="B392" s="838"/>
      <c r="C392" s="838"/>
      <c r="D392" s="838"/>
      <c r="E392" s="838"/>
      <c r="F392" s="838"/>
      <c r="G392" s="838"/>
      <c r="H392" s="838"/>
      <c r="I392" s="838"/>
      <c r="J392" s="838"/>
      <c r="K392" s="838"/>
      <c r="L392" s="838"/>
      <c r="M392" s="838"/>
      <c r="N392" s="838"/>
      <c r="O392" s="838"/>
      <c r="P392" s="838"/>
      <c r="Q392" s="838"/>
      <c r="R392" s="838"/>
      <c r="S392" s="838"/>
      <c r="T392" s="838"/>
      <c r="U392" s="838"/>
      <c r="V392" s="838"/>
      <c r="W392" s="838"/>
      <c r="X392" s="838"/>
      <c r="Y392" s="838"/>
      <c r="Z392" s="838"/>
      <c r="AA392" s="838"/>
      <c r="AB392" s="838"/>
      <c r="AC392" s="838"/>
      <c r="AD392" s="838"/>
      <c r="AE392" s="838"/>
      <c r="AF392" s="838"/>
    </row>
    <row r="393" customFormat="false" ht="20.25" hidden="false" customHeight="true" outlineLevel="0" collapsed="false">
      <c r="A393" s="1014"/>
      <c r="B393" s="838"/>
      <c r="C393" s="838"/>
      <c r="D393" s="838"/>
      <c r="E393" s="838"/>
      <c r="F393" s="838"/>
      <c r="G393" s="838"/>
      <c r="H393" s="838"/>
      <c r="I393" s="838"/>
      <c r="J393" s="838"/>
      <c r="K393" s="838"/>
      <c r="L393" s="838"/>
      <c r="M393" s="838"/>
      <c r="N393" s="838"/>
      <c r="O393" s="838"/>
      <c r="P393" s="838"/>
      <c r="Q393" s="838"/>
      <c r="R393" s="838"/>
      <c r="S393" s="838"/>
      <c r="T393" s="838"/>
      <c r="U393" s="838"/>
      <c r="V393" s="838"/>
      <c r="W393" s="838"/>
      <c r="X393" s="838"/>
      <c r="Y393" s="838"/>
      <c r="Z393" s="838"/>
      <c r="AA393" s="838"/>
      <c r="AB393" s="838"/>
      <c r="AC393" s="838"/>
      <c r="AD393" s="838"/>
      <c r="AE393" s="838"/>
      <c r="AF393" s="838"/>
    </row>
    <row r="394" customFormat="false" ht="20.25" hidden="false" customHeight="true" outlineLevel="0" collapsed="false">
      <c r="A394" s="1014"/>
      <c r="B394" s="838"/>
      <c r="C394" s="838"/>
      <c r="D394" s="838"/>
      <c r="E394" s="838"/>
      <c r="F394" s="838"/>
      <c r="G394" s="838"/>
      <c r="H394" s="838"/>
      <c r="I394" s="838"/>
      <c r="J394" s="838"/>
      <c r="K394" s="838"/>
      <c r="L394" s="838"/>
      <c r="M394" s="838"/>
      <c r="N394" s="838"/>
      <c r="O394" s="838"/>
      <c r="P394" s="838"/>
      <c r="Q394" s="838"/>
      <c r="R394" s="838"/>
      <c r="S394" s="838"/>
      <c r="T394" s="838"/>
      <c r="U394" s="838"/>
      <c r="V394" s="838"/>
      <c r="W394" s="838"/>
      <c r="X394" s="838"/>
      <c r="Y394" s="838"/>
      <c r="Z394" s="838"/>
      <c r="AA394" s="838"/>
      <c r="AB394" s="838"/>
      <c r="AC394" s="838"/>
      <c r="AD394" s="838"/>
      <c r="AE394" s="838"/>
      <c r="AF394" s="838"/>
    </row>
    <row r="395" customFormat="false" ht="20.25" hidden="false" customHeight="true" outlineLevel="0" collapsed="false">
      <c r="A395" s="1014"/>
      <c r="B395" s="838"/>
      <c r="C395" s="838"/>
      <c r="D395" s="838"/>
      <c r="E395" s="838"/>
      <c r="F395" s="838"/>
      <c r="G395" s="838"/>
      <c r="H395" s="838"/>
      <c r="I395" s="838"/>
      <c r="J395" s="838"/>
      <c r="K395" s="838"/>
      <c r="L395" s="838"/>
      <c r="M395" s="838"/>
      <c r="N395" s="838"/>
      <c r="O395" s="838"/>
      <c r="P395" s="838"/>
      <c r="Q395" s="838"/>
      <c r="R395" s="838"/>
      <c r="S395" s="838"/>
      <c r="T395" s="838"/>
      <c r="U395" s="838"/>
      <c r="V395" s="838"/>
      <c r="W395" s="838"/>
      <c r="X395" s="838"/>
      <c r="Y395" s="838"/>
      <c r="Z395" s="838"/>
      <c r="AA395" s="838"/>
      <c r="AB395" s="838"/>
      <c r="AC395" s="838"/>
      <c r="AD395" s="838"/>
      <c r="AE395" s="838"/>
      <c r="AF395" s="838"/>
    </row>
    <row r="396" customFormat="false" ht="20.25" hidden="false" customHeight="true" outlineLevel="0" collapsed="false">
      <c r="A396" s="1014"/>
      <c r="B396" s="838"/>
      <c r="C396" s="838"/>
      <c r="D396" s="838"/>
      <c r="E396" s="838"/>
      <c r="F396" s="838"/>
      <c r="G396" s="838"/>
      <c r="H396" s="838"/>
      <c r="I396" s="838"/>
      <c r="J396" s="838"/>
      <c r="K396" s="838"/>
      <c r="L396" s="838"/>
      <c r="M396" s="838"/>
      <c r="N396" s="838"/>
      <c r="O396" s="838"/>
      <c r="P396" s="838"/>
      <c r="Q396" s="838"/>
      <c r="R396" s="838"/>
      <c r="S396" s="838"/>
      <c r="T396" s="838"/>
      <c r="U396" s="838"/>
      <c r="V396" s="838"/>
      <c r="W396" s="838"/>
      <c r="X396" s="838"/>
      <c r="Y396" s="838"/>
      <c r="Z396" s="838"/>
      <c r="AA396" s="838"/>
      <c r="AB396" s="838"/>
      <c r="AC396" s="838"/>
      <c r="AD396" s="838"/>
      <c r="AE396" s="838"/>
      <c r="AF396" s="838"/>
    </row>
    <row r="397" customFormat="false" ht="20.25" hidden="false" customHeight="true" outlineLevel="0" collapsed="false">
      <c r="A397" s="1014"/>
      <c r="B397" s="838"/>
      <c r="C397" s="838"/>
      <c r="D397" s="838"/>
      <c r="E397" s="838"/>
      <c r="F397" s="838"/>
      <c r="G397" s="838"/>
      <c r="H397" s="838"/>
      <c r="I397" s="838"/>
      <c r="J397" s="838"/>
      <c r="K397" s="838"/>
      <c r="L397" s="838"/>
      <c r="M397" s="838"/>
      <c r="N397" s="838"/>
      <c r="O397" s="838"/>
      <c r="P397" s="838"/>
      <c r="Q397" s="838"/>
      <c r="R397" s="838"/>
      <c r="S397" s="838"/>
      <c r="T397" s="838"/>
      <c r="U397" s="838"/>
      <c r="V397" s="838"/>
      <c r="W397" s="838"/>
      <c r="X397" s="838"/>
      <c r="Y397" s="838"/>
      <c r="Z397" s="838"/>
      <c r="AA397" s="838"/>
      <c r="AB397" s="838"/>
      <c r="AC397" s="838"/>
      <c r="AD397" s="838"/>
      <c r="AE397" s="838"/>
      <c r="AF397" s="838"/>
    </row>
    <row r="398" customFormat="false" ht="20.25" hidden="false" customHeight="true" outlineLevel="0" collapsed="false">
      <c r="A398" s="1014"/>
      <c r="B398" s="838"/>
      <c r="C398" s="838"/>
      <c r="D398" s="838"/>
      <c r="E398" s="838"/>
      <c r="F398" s="838"/>
      <c r="G398" s="838"/>
      <c r="H398" s="838"/>
      <c r="I398" s="838"/>
      <c r="J398" s="838"/>
      <c r="K398" s="838"/>
      <c r="L398" s="838"/>
      <c r="M398" s="838"/>
      <c r="N398" s="838"/>
      <c r="O398" s="838"/>
      <c r="P398" s="838"/>
      <c r="Q398" s="838"/>
      <c r="R398" s="838"/>
      <c r="S398" s="838"/>
      <c r="T398" s="838"/>
      <c r="U398" s="838"/>
      <c r="V398" s="838"/>
      <c r="W398" s="838"/>
      <c r="X398" s="838"/>
      <c r="Y398" s="838"/>
      <c r="Z398" s="838"/>
      <c r="AA398" s="838"/>
      <c r="AB398" s="838"/>
      <c r="AC398" s="838"/>
      <c r="AD398" s="838"/>
      <c r="AE398" s="838"/>
      <c r="AF398" s="838"/>
    </row>
    <row r="399" customFormat="false" ht="20.25" hidden="false" customHeight="true" outlineLevel="0" collapsed="false">
      <c r="A399" s="1014"/>
      <c r="B399" s="838"/>
      <c r="C399" s="838"/>
      <c r="D399" s="838"/>
      <c r="E399" s="838"/>
      <c r="F399" s="838"/>
      <c r="G399" s="838"/>
      <c r="H399" s="838"/>
      <c r="I399" s="838"/>
      <c r="J399" s="838"/>
      <c r="K399" s="838"/>
      <c r="L399" s="838"/>
      <c r="M399" s="838"/>
      <c r="N399" s="838"/>
      <c r="O399" s="838"/>
      <c r="P399" s="838"/>
      <c r="Q399" s="838"/>
      <c r="R399" s="838"/>
      <c r="S399" s="838"/>
      <c r="T399" s="838"/>
      <c r="U399" s="838"/>
      <c r="V399" s="838"/>
      <c r="W399" s="838"/>
      <c r="X399" s="838"/>
      <c r="Y399" s="838"/>
      <c r="Z399" s="838"/>
      <c r="AA399" s="838"/>
      <c r="AB399" s="838"/>
      <c r="AC399" s="838"/>
      <c r="AD399" s="838"/>
      <c r="AE399" s="838"/>
      <c r="AF399" s="838"/>
    </row>
    <row r="400" customFormat="false" ht="20.25" hidden="false" customHeight="true" outlineLevel="0" collapsed="false">
      <c r="A400" s="1014"/>
      <c r="B400" s="838"/>
      <c r="C400" s="838"/>
      <c r="D400" s="838"/>
      <c r="E400" s="838"/>
      <c r="F400" s="838"/>
      <c r="G400" s="838"/>
      <c r="H400" s="838"/>
      <c r="I400" s="838"/>
      <c r="J400" s="838"/>
      <c r="K400" s="838"/>
      <c r="L400" s="838"/>
      <c r="M400" s="838"/>
      <c r="N400" s="838"/>
      <c r="O400" s="838"/>
      <c r="P400" s="838"/>
      <c r="Q400" s="838"/>
      <c r="R400" s="838"/>
      <c r="S400" s="838"/>
      <c r="T400" s="838"/>
      <c r="U400" s="838"/>
      <c r="V400" s="838"/>
      <c r="W400" s="838"/>
      <c r="X400" s="838"/>
      <c r="Y400" s="838"/>
      <c r="Z400" s="838"/>
      <c r="AA400" s="838"/>
      <c r="AB400" s="838"/>
      <c r="AC400" s="838"/>
      <c r="AD400" s="838"/>
      <c r="AE400" s="838"/>
      <c r="AF400" s="838"/>
    </row>
    <row r="401" customFormat="false" ht="20.25" hidden="false" customHeight="true" outlineLevel="0" collapsed="false">
      <c r="A401" s="1014"/>
      <c r="B401" s="838"/>
      <c r="C401" s="838"/>
      <c r="D401" s="838"/>
      <c r="E401" s="838"/>
      <c r="F401" s="838"/>
      <c r="G401" s="838"/>
      <c r="H401" s="838"/>
      <c r="I401" s="838"/>
      <c r="J401" s="838"/>
      <c r="K401" s="838"/>
      <c r="L401" s="838"/>
      <c r="M401" s="838"/>
      <c r="N401" s="838"/>
      <c r="O401" s="838"/>
      <c r="P401" s="838"/>
      <c r="Q401" s="838"/>
      <c r="R401" s="838"/>
      <c r="S401" s="838"/>
      <c r="T401" s="838"/>
      <c r="U401" s="838"/>
      <c r="V401" s="838"/>
      <c r="W401" s="838"/>
      <c r="X401" s="838"/>
      <c r="Y401" s="838"/>
      <c r="Z401" s="838"/>
      <c r="AA401" s="838"/>
      <c r="AB401" s="838"/>
      <c r="AC401" s="838"/>
      <c r="AD401" s="838"/>
      <c r="AE401" s="838"/>
      <c r="AF401" s="838"/>
    </row>
    <row r="402" customFormat="false" ht="20.25" hidden="false" customHeight="true" outlineLevel="0" collapsed="false">
      <c r="A402" s="1014"/>
      <c r="B402" s="838"/>
      <c r="C402" s="838"/>
      <c r="D402" s="838"/>
      <c r="E402" s="838"/>
      <c r="F402" s="838"/>
      <c r="G402" s="838"/>
      <c r="H402" s="838"/>
      <c r="I402" s="838"/>
      <c r="J402" s="838"/>
      <c r="K402" s="838"/>
      <c r="L402" s="838"/>
      <c r="M402" s="838"/>
      <c r="N402" s="838"/>
      <c r="O402" s="838"/>
      <c r="P402" s="838"/>
      <c r="Q402" s="838"/>
      <c r="R402" s="838"/>
      <c r="S402" s="838"/>
      <c r="T402" s="838"/>
      <c r="U402" s="838"/>
      <c r="V402" s="838"/>
      <c r="W402" s="838"/>
      <c r="X402" s="838"/>
      <c r="Y402" s="838"/>
      <c r="Z402" s="838"/>
      <c r="AA402" s="838"/>
      <c r="AB402" s="838"/>
      <c r="AC402" s="838"/>
      <c r="AD402" s="838"/>
      <c r="AE402" s="838"/>
      <c r="AF402" s="838"/>
    </row>
    <row r="403" customFormat="false" ht="20.25" hidden="false" customHeight="true" outlineLevel="0" collapsed="false">
      <c r="A403" s="1014"/>
      <c r="B403" s="838"/>
      <c r="C403" s="838"/>
      <c r="D403" s="838"/>
      <c r="E403" s="838"/>
      <c r="F403" s="838"/>
      <c r="G403" s="838"/>
      <c r="H403" s="838"/>
      <c r="I403" s="838"/>
      <c r="J403" s="838"/>
      <c r="K403" s="838"/>
      <c r="L403" s="838"/>
      <c r="M403" s="838"/>
      <c r="N403" s="838"/>
      <c r="O403" s="838"/>
      <c r="P403" s="838"/>
      <c r="Q403" s="838"/>
      <c r="R403" s="838"/>
      <c r="S403" s="838"/>
      <c r="T403" s="838"/>
      <c r="U403" s="838"/>
      <c r="V403" s="838"/>
      <c r="W403" s="838"/>
      <c r="X403" s="838"/>
      <c r="Y403" s="838"/>
      <c r="Z403" s="838"/>
      <c r="AA403" s="838"/>
      <c r="AB403" s="838"/>
      <c r="AC403" s="838"/>
      <c r="AD403" s="838"/>
      <c r="AE403" s="838"/>
      <c r="AF403" s="838"/>
    </row>
    <row r="404" customFormat="false" ht="20.25" hidden="false" customHeight="true" outlineLevel="0" collapsed="false">
      <c r="A404" s="1014"/>
      <c r="B404" s="838"/>
      <c r="C404" s="838"/>
      <c r="D404" s="838"/>
      <c r="E404" s="838"/>
      <c r="F404" s="838"/>
      <c r="G404" s="838"/>
      <c r="H404" s="838"/>
      <c r="I404" s="838"/>
      <c r="J404" s="838"/>
      <c r="K404" s="838"/>
      <c r="L404" s="838"/>
      <c r="M404" s="838"/>
      <c r="N404" s="838"/>
      <c r="O404" s="838"/>
      <c r="P404" s="838"/>
      <c r="Q404" s="838"/>
      <c r="R404" s="838"/>
      <c r="S404" s="838"/>
      <c r="T404" s="838"/>
      <c r="U404" s="838"/>
      <c r="V404" s="838"/>
      <c r="W404" s="838"/>
      <c r="X404" s="838"/>
      <c r="Y404" s="838"/>
      <c r="Z404" s="838"/>
      <c r="AA404" s="838"/>
      <c r="AB404" s="838"/>
      <c r="AC404" s="838"/>
      <c r="AD404" s="838"/>
      <c r="AE404" s="838"/>
      <c r="AF404" s="838"/>
    </row>
    <row r="405" customFormat="false" ht="20.25" hidden="false" customHeight="true" outlineLevel="0" collapsed="false">
      <c r="A405" s="1014"/>
      <c r="B405" s="838"/>
      <c r="C405" s="838"/>
      <c r="D405" s="838"/>
      <c r="E405" s="838"/>
      <c r="F405" s="838"/>
      <c r="G405" s="838"/>
      <c r="H405" s="838"/>
      <c r="I405" s="838"/>
      <c r="J405" s="838"/>
      <c r="K405" s="838"/>
      <c r="L405" s="838"/>
      <c r="M405" s="838"/>
      <c r="N405" s="838"/>
      <c r="O405" s="838"/>
      <c r="P405" s="838"/>
      <c r="Q405" s="838"/>
      <c r="R405" s="838"/>
      <c r="S405" s="838"/>
      <c r="T405" s="838"/>
      <c r="U405" s="838"/>
      <c r="V405" s="838"/>
      <c r="W405" s="838"/>
      <c r="X405" s="838"/>
      <c r="Y405" s="838"/>
      <c r="Z405" s="838"/>
      <c r="AA405" s="838"/>
      <c r="AB405" s="838"/>
      <c r="AC405" s="838"/>
      <c r="AD405" s="838"/>
      <c r="AE405" s="838"/>
      <c r="AF405" s="838"/>
    </row>
    <row r="406" customFormat="false" ht="20.25" hidden="false" customHeight="true" outlineLevel="0" collapsed="false">
      <c r="A406" s="1014"/>
      <c r="B406" s="838"/>
      <c r="C406" s="838"/>
      <c r="D406" s="838"/>
      <c r="E406" s="838"/>
      <c r="F406" s="838"/>
      <c r="G406" s="838"/>
      <c r="H406" s="838"/>
      <c r="I406" s="838"/>
      <c r="J406" s="838"/>
      <c r="K406" s="838"/>
      <c r="L406" s="838"/>
      <c r="M406" s="838"/>
      <c r="N406" s="838"/>
      <c r="O406" s="838"/>
      <c r="P406" s="838"/>
      <c r="Q406" s="838"/>
      <c r="R406" s="838"/>
      <c r="S406" s="838"/>
      <c r="T406" s="838"/>
      <c r="U406" s="838"/>
      <c r="V406" s="838"/>
      <c r="W406" s="838"/>
      <c r="X406" s="838"/>
      <c r="Y406" s="838"/>
      <c r="Z406" s="838"/>
      <c r="AA406" s="838"/>
      <c r="AB406" s="838"/>
      <c r="AC406" s="838"/>
      <c r="AD406" s="838"/>
      <c r="AE406" s="838"/>
      <c r="AF406" s="838"/>
    </row>
    <row r="407" customFormat="false" ht="20.25" hidden="false" customHeight="true" outlineLevel="0" collapsed="false">
      <c r="A407" s="1014"/>
      <c r="B407" s="838"/>
      <c r="C407" s="838"/>
      <c r="D407" s="838"/>
      <c r="E407" s="838"/>
      <c r="F407" s="838"/>
      <c r="G407" s="838"/>
      <c r="H407" s="838"/>
      <c r="I407" s="838"/>
      <c r="J407" s="838"/>
      <c r="K407" s="838"/>
      <c r="L407" s="838"/>
      <c r="M407" s="838"/>
      <c r="N407" s="838"/>
      <c r="O407" s="838"/>
      <c r="P407" s="838"/>
      <c r="Q407" s="838"/>
      <c r="R407" s="838"/>
      <c r="S407" s="838"/>
      <c r="T407" s="838"/>
      <c r="U407" s="838"/>
      <c r="V407" s="838"/>
      <c r="W407" s="838"/>
      <c r="X407" s="838"/>
      <c r="Y407" s="838"/>
      <c r="Z407" s="838"/>
      <c r="AA407" s="838"/>
      <c r="AB407" s="838"/>
      <c r="AC407" s="838"/>
      <c r="AD407" s="838"/>
      <c r="AE407" s="838"/>
      <c r="AF407" s="838"/>
    </row>
    <row r="408" customFormat="false" ht="20.25" hidden="false" customHeight="true" outlineLevel="0" collapsed="false">
      <c r="A408" s="1014"/>
      <c r="B408" s="838"/>
      <c r="C408" s="838"/>
      <c r="D408" s="838"/>
      <c r="E408" s="838"/>
      <c r="F408" s="838"/>
      <c r="G408" s="838"/>
      <c r="H408" s="838"/>
      <c r="I408" s="838"/>
      <c r="J408" s="838"/>
      <c r="K408" s="838"/>
      <c r="L408" s="838"/>
      <c r="M408" s="838"/>
      <c r="N408" s="838"/>
      <c r="O408" s="838"/>
      <c r="P408" s="838"/>
      <c r="Q408" s="838"/>
      <c r="R408" s="838"/>
      <c r="S408" s="838"/>
      <c r="T408" s="838"/>
      <c r="U408" s="838"/>
      <c r="V408" s="838"/>
      <c r="W408" s="838"/>
      <c r="X408" s="838"/>
      <c r="Y408" s="838"/>
      <c r="Z408" s="838"/>
      <c r="AA408" s="838"/>
      <c r="AB408" s="838"/>
      <c r="AC408" s="838"/>
      <c r="AD408" s="838"/>
      <c r="AE408" s="838"/>
      <c r="AF408" s="838"/>
    </row>
    <row r="409" customFormat="false" ht="20.25" hidden="false" customHeight="true" outlineLevel="0" collapsed="false">
      <c r="A409" s="1014"/>
      <c r="B409" s="838"/>
      <c r="C409" s="838"/>
      <c r="D409" s="838"/>
      <c r="E409" s="838"/>
      <c r="F409" s="838"/>
      <c r="G409" s="838"/>
      <c r="H409" s="838"/>
      <c r="I409" s="838"/>
      <c r="J409" s="838"/>
      <c r="K409" s="838"/>
      <c r="L409" s="838"/>
      <c r="M409" s="838"/>
      <c r="N409" s="838"/>
      <c r="O409" s="838"/>
      <c r="P409" s="838"/>
      <c r="Q409" s="838"/>
      <c r="R409" s="838"/>
      <c r="S409" s="838"/>
      <c r="T409" s="838"/>
      <c r="U409" s="838"/>
      <c r="V409" s="838"/>
      <c r="W409" s="838"/>
      <c r="X409" s="838"/>
      <c r="Y409" s="838"/>
      <c r="Z409" s="838"/>
      <c r="AA409" s="838"/>
      <c r="AB409" s="838"/>
      <c r="AC409" s="838"/>
      <c r="AD409" s="838"/>
      <c r="AE409" s="838"/>
      <c r="AF409" s="838"/>
    </row>
    <row r="410" customFormat="false" ht="20.25" hidden="false" customHeight="true" outlineLevel="0" collapsed="false">
      <c r="A410" s="1014"/>
      <c r="B410" s="838"/>
      <c r="C410" s="838"/>
      <c r="D410" s="838"/>
      <c r="E410" s="838"/>
      <c r="F410" s="838"/>
      <c r="G410" s="838"/>
      <c r="H410" s="838"/>
      <c r="I410" s="838"/>
      <c r="J410" s="838"/>
      <c r="K410" s="838"/>
      <c r="L410" s="838"/>
      <c r="M410" s="838"/>
      <c r="N410" s="838"/>
      <c r="O410" s="838"/>
      <c r="P410" s="838"/>
      <c r="Q410" s="838"/>
      <c r="R410" s="838"/>
      <c r="S410" s="838"/>
      <c r="T410" s="838"/>
      <c r="U410" s="838"/>
      <c r="V410" s="838"/>
      <c r="W410" s="838"/>
      <c r="X410" s="838"/>
      <c r="Y410" s="838"/>
      <c r="Z410" s="838"/>
      <c r="AA410" s="838"/>
      <c r="AB410" s="838"/>
      <c r="AC410" s="838"/>
      <c r="AD410" s="838"/>
      <c r="AE410" s="838"/>
      <c r="AF410" s="838"/>
    </row>
    <row r="411" customFormat="false" ht="20.25" hidden="false" customHeight="true" outlineLevel="0" collapsed="false">
      <c r="A411" s="1014"/>
      <c r="B411" s="838"/>
      <c r="C411" s="838"/>
      <c r="D411" s="838"/>
      <c r="E411" s="838"/>
      <c r="F411" s="838"/>
      <c r="G411" s="838"/>
      <c r="H411" s="838"/>
      <c r="I411" s="838"/>
      <c r="J411" s="838"/>
      <c r="K411" s="838"/>
      <c r="L411" s="838"/>
      <c r="M411" s="838"/>
      <c r="N411" s="838"/>
      <c r="O411" s="838"/>
      <c r="P411" s="838"/>
      <c r="Q411" s="838"/>
      <c r="R411" s="838"/>
      <c r="S411" s="838"/>
      <c r="T411" s="838"/>
      <c r="U411" s="838"/>
      <c r="V411" s="838"/>
      <c r="W411" s="838"/>
      <c r="X411" s="838"/>
      <c r="Y411" s="838"/>
      <c r="Z411" s="838"/>
      <c r="AA411" s="838"/>
      <c r="AB411" s="838"/>
      <c r="AC411" s="838"/>
      <c r="AD411" s="838"/>
      <c r="AE411" s="838"/>
      <c r="AF411" s="838"/>
    </row>
    <row r="412" customFormat="false" ht="20.25" hidden="false" customHeight="true" outlineLevel="0" collapsed="false">
      <c r="A412" s="1014"/>
      <c r="B412" s="838"/>
      <c r="C412" s="838"/>
      <c r="D412" s="838"/>
      <c r="E412" s="838"/>
      <c r="F412" s="838"/>
      <c r="G412" s="838"/>
      <c r="H412" s="838"/>
      <c r="I412" s="838"/>
      <c r="J412" s="838"/>
      <c r="K412" s="838"/>
      <c r="L412" s="838"/>
      <c r="M412" s="838"/>
      <c r="N412" s="838"/>
      <c r="O412" s="838"/>
      <c r="P412" s="838"/>
      <c r="Q412" s="838"/>
      <c r="R412" s="838"/>
      <c r="S412" s="838"/>
      <c r="T412" s="838"/>
      <c r="U412" s="838"/>
      <c r="V412" s="838"/>
      <c r="W412" s="838"/>
      <c r="X412" s="838"/>
      <c r="Y412" s="838"/>
      <c r="Z412" s="838"/>
      <c r="AA412" s="838"/>
      <c r="AB412" s="838"/>
      <c r="AC412" s="838"/>
      <c r="AD412" s="838"/>
      <c r="AE412" s="838"/>
      <c r="AF412" s="838"/>
    </row>
    <row r="413" customFormat="false" ht="20.25" hidden="false" customHeight="true" outlineLevel="0" collapsed="false">
      <c r="A413" s="1014"/>
      <c r="B413" s="838"/>
      <c r="C413" s="838"/>
      <c r="D413" s="838"/>
      <c r="E413" s="838"/>
      <c r="F413" s="838"/>
      <c r="G413" s="838"/>
      <c r="H413" s="838"/>
      <c r="I413" s="838"/>
      <c r="J413" s="838"/>
      <c r="K413" s="838"/>
      <c r="L413" s="838"/>
      <c r="M413" s="838"/>
      <c r="N413" s="838"/>
      <c r="O413" s="838"/>
      <c r="P413" s="838"/>
      <c r="Q413" s="838"/>
      <c r="R413" s="838"/>
      <c r="S413" s="838"/>
      <c r="T413" s="838"/>
      <c r="U413" s="838"/>
      <c r="V413" s="838"/>
      <c r="W413" s="838"/>
      <c r="X413" s="838"/>
      <c r="Y413" s="838"/>
      <c r="Z413" s="838"/>
      <c r="AA413" s="838"/>
      <c r="AB413" s="838"/>
      <c r="AC413" s="838"/>
      <c r="AD413" s="838"/>
      <c r="AE413" s="838"/>
      <c r="AF413" s="838"/>
    </row>
    <row r="431" customFormat="false" ht="20.25" hidden="false" customHeight="true" outlineLevel="0" collapsed="false">
      <c r="A431" s="972"/>
      <c r="B431" s="980"/>
      <c r="C431" s="980"/>
      <c r="D431" s="980"/>
      <c r="E431" s="980"/>
      <c r="F431" s="980"/>
      <c r="G431" s="973"/>
    </row>
  </sheetData>
  <mergeCells count="4">
    <mergeCell ref="B3:N3"/>
    <mergeCell ref="B7:N7"/>
    <mergeCell ref="B11:I11"/>
    <mergeCell ref="B38:Q38"/>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0" pageOrder="downThenOver" orientation="landscape" blackAndWhite="false" draft="false" cellComments="atEnd" horizontalDpi="300" verticalDpi="300" copies="1"/>
  <headerFooter differentFirst="false" differentOddEven="false">
    <oddHeader/>
    <oddFooter/>
  </headerFooter>
  <rowBreaks count="2" manualBreakCount="2">
    <brk id="48" man="true" max="16383" min="0"/>
    <brk id="150" man="true" max="16383" min="0"/>
  </rowBreaks>
  <colBreaks count="1" manualBreakCount="1">
    <brk id="1" man="true" max="65535" min="0"/>
  </colBreaks>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BFBFBF"/>
    <pageSetUpPr fitToPage="true"/>
  </sheetPr>
  <dimension ref="A1:AG55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2.75" customHeight="false" zeroHeight="false" outlineLevelRow="0" outlineLevelCol="0"/>
  <cols>
    <col collapsed="false" customWidth="true" hidden="false" outlineLevel="0" max="2" min="1" style="1014" width="4.22"/>
    <col collapsed="false" customWidth="true" hidden="false" outlineLevel="0" max="3" min="3" style="838" width="25"/>
    <col collapsed="false" customWidth="true" hidden="false" outlineLevel="0" max="4" min="4" style="838" width="4.89"/>
    <col collapsed="false" customWidth="true" hidden="false" outlineLevel="0" max="5" min="5" style="838" width="41.66"/>
    <col collapsed="false" customWidth="true" hidden="false" outlineLevel="0" max="6" min="6" style="838" width="4.89"/>
    <col collapsed="false" customWidth="true" hidden="false" outlineLevel="0" max="7" min="7" style="1021" width="19.66"/>
    <col collapsed="false" customWidth="true" hidden="false" outlineLevel="0" max="8" min="8" style="838" width="33.89"/>
    <col collapsed="false" customWidth="true" hidden="false" outlineLevel="0" max="23" min="9" style="838" width="4.89"/>
    <col collapsed="false" customWidth="true" hidden="false" outlineLevel="0" max="24" min="24" style="838" width="9.22"/>
    <col collapsed="false" customWidth="true" hidden="false" outlineLevel="0" max="32" min="25" style="838" width="4.89"/>
    <col collapsed="false" customWidth="false" hidden="false" outlineLevel="0" max="16384" min="33" style="838" width="9"/>
  </cols>
  <sheetData>
    <row r="1" customFormat="false" ht="13.8" hidden="false" customHeight="false" outlineLevel="0" collapsed="false"/>
    <row r="2" customFormat="false" ht="20.25" hidden="false" customHeight="true" outlineLevel="0" collapsed="false">
      <c r="A2" s="1027" t="s">
        <v>487</v>
      </c>
      <c r="B2" s="1027"/>
    </row>
    <row r="3" customFormat="false" ht="20.25" hidden="false" customHeight="true" outlineLevel="0" collapsed="false">
      <c r="A3" s="1028" t="s">
        <v>488</v>
      </c>
      <c r="B3" s="1028"/>
      <c r="C3" s="1028"/>
      <c r="D3" s="1028"/>
      <c r="E3" s="1028"/>
      <c r="F3" s="1028"/>
      <c r="G3" s="1028"/>
      <c r="H3" s="1028"/>
      <c r="I3" s="1028"/>
      <c r="J3" s="1028"/>
      <c r="K3" s="1028"/>
      <c r="L3" s="1028"/>
      <c r="M3" s="1028"/>
      <c r="N3" s="1028"/>
      <c r="O3" s="1028"/>
      <c r="P3" s="1028"/>
      <c r="Q3" s="1028"/>
      <c r="R3" s="1028"/>
      <c r="S3" s="1028"/>
      <c r="T3" s="1028"/>
      <c r="U3" s="1028"/>
      <c r="V3" s="1028"/>
      <c r="W3" s="1028"/>
      <c r="X3" s="1028"/>
      <c r="Y3" s="1028"/>
      <c r="Z3" s="1028"/>
      <c r="AA3" s="1028"/>
      <c r="AB3" s="1028"/>
      <c r="AC3" s="1028"/>
      <c r="AD3" s="1028"/>
      <c r="AE3" s="1028"/>
      <c r="AF3" s="1028"/>
    </row>
    <row r="4" customFormat="false" ht="20.25" hidden="false" customHeight="true" outlineLevel="0" collapsed="false"/>
    <row r="5" customFormat="false" ht="30" hidden="false" customHeight="true" outlineLevel="0" collapsed="false">
      <c r="J5" s="1014"/>
      <c r="K5" s="1014"/>
      <c r="L5" s="1014"/>
      <c r="M5" s="1014"/>
      <c r="N5" s="1014"/>
      <c r="O5" s="1014"/>
      <c r="P5" s="1014"/>
      <c r="Q5" s="1014"/>
      <c r="R5" s="1014"/>
      <c r="S5" s="793" t="s">
        <v>489</v>
      </c>
      <c r="T5" s="793"/>
      <c r="U5" s="793"/>
      <c r="V5" s="793"/>
      <c r="W5" s="1029"/>
      <c r="X5" s="1030"/>
      <c r="Y5" s="1030"/>
      <c r="Z5" s="1030"/>
      <c r="AA5" s="1030"/>
      <c r="AB5" s="1030"/>
      <c r="AC5" s="1030"/>
      <c r="AD5" s="1030"/>
      <c r="AE5" s="1030"/>
      <c r="AF5" s="1031"/>
    </row>
    <row r="6" customFormat="false" ht="20.25" hidden="false" customHeight="true" outlineLevel="0" collapsed="false"/>
    <row r="7" customFormat="false" ht="18" hidden="false" customHeight="true" outlineLevel="0" collapsed="false">
      <c r="A7" s="793" t="s">
        <v>490</v>
      </c>
      <c r="B7" s="793"/>
      <c r="C7" s="793"/>
      <c r="D7" s="793" t="s">
        <v>211</v>
      </c>
      <c r="E7" s="793"/>
      <c r="F7" s="1032" t="s">
        <v>288</v>
      </c>
      <c r="G7" s="1032"/>
      <c r="H7" s="793" t="s">
        <v>491</v>
      </c>
      <c r="I7" s="793"/>
      <c r="J7" s="793"/>
      <c r="K7" s="793"/>
      <c r="L7" s="793"/>
      <c r="M7" s="793"/>
      <c r="N7" s="793"/>
      <c r="O7" s="793"/>
      <c r="P7" s="793"/>
      <c r="Q7" s="793"/>
      <c r="R7" s="793"/>
      <c r="S7" s="793"/>
      <c r="T7" s="793"/>
      <c r="U7" s="793"/>
      <c r="V7" s="793"/>
      <c r="W7" s="793"/>
      <c r="X7" s="793"/>
      <c r="Y7" s="793" t="s">
        <v>41</v>
      </c>
      <c r="Z7" s="793"/>
      <c r="AA7" s="793"/>
      <c r="AB7" s="793"/>
      <c r="AC7" s="793" t="s">
        <v>492</v>
      </c>
      <c r="AD7" s="793"/>
      <c r="AE7" s="793"/>
      <c r="AF7" s="793"/>
    </row>
    <row r="8" customFormat="false" ht="18.75" hidden="false" customHeight="true" outlineLevel="0" collapsed="false">
      <c r="A8" s="793" t="s">
        <v>493</v>
      </c>
      <c r="B8" s="793"/>
      <c r="C8" s="793"/>
      <c r="D8" s="794"/>
      <c r="E8" s="795"/>
      <c r="F8" s="796"/>
      <c r="G8" s="1033"/>
      <c r="H8" s="797" t="s">
        <v>494</v>
      </c>
      <c r="I8" s="825" t="s">
        <v>27</v>
      </c>
      <c r="J8" s="799" t="s">
        <v>495</v>
      </c>
      <c r="K8" s="800"/>
      <c r="L8" s="800"/>
      <c r="M8" s="825" t="s">
        <v>27</v>
      </c>
      <c r="N8" s="799" t="s">
        <v>496</v>
      </c>
      <c r="O8" s="800"/>
      <c r="P8" s="800"/>
      <c r="Q8" s="825" t="s">
        <v>27</v>
      </c>
      <c r="R8" s="799" t="s">
        <v>497</v>
      </c>
      <c r="S8" s="800"/>
      <c r="T8" s="800"/>
      <c r="U8" s="825" t="s">
        <v>27</v>
      </c>
      <c r="V8" s="799" t="s">
        <v>498</v>
      </c>
      <c r="W8" s="800"/>
      <c r="X8" s="801"/>
      <c r="Y8" s="802"/>
      <c r="Z8" s="802"/>
      <c r="AA8" s="802"/>
      <c r="AB8" s="802"/>
      <c r="AC8" s="802"/>
      <c r="AD8" s="802"/>
      <c r="AE8" s="802"/>
      <c r="AF8" s="802"/>
    </row>
    <row r="9" customFormat="false" ht="18.75" hidden="false" customHeight="true" outlineLevel="0" collapsed="false">
      <c r="A9" s="793"/>
      <c r="B9" s="793"/>
      <c r="C9" s="793"/>
      <c r="D9" s="803"/>
      <c r="E9" s="804"/>
      <c r="F9" s="805"/>
      <c r="G9" s="899"/>
      <c r="H9" s="797"/>
      <c r="I9" s="806" t="s">
        <v>27</v>
      </c>
      <c r="J9" s="807" t="s">
        <v>499</v>
      </c>
      <c r="K9" s="808"/>
      <c r="L9" s="808"/>
      <c r="M9" s="809" t="s">
        <v>27</v>
      </c>
      <c r="N9" s="807" t="s">
        <v>500</v>
      </c>
      <c r="O9" s="808"/>
      <c r="P9" s="808"/>
      <c r="Q9" s="809" t="s">
        <v>27</v>
      </c>
      <c r="R9" s="807" t="s">
        <v>501</v>
      </c>
      <c r="S9" s="808"/>
      <c r="T9" s="808"/>
      <c r="U9" s="809" t="s">
        <v>27</v>
      </c>
      <c r="V9" s="807" t="s">
        <v>502</v>
      </c>
      <c r="W9" s="808"/>
      <c r="X9" s="810"/>
      <c r="Y9" s="802"/>
      <c r="Z9" s="802"/>
      <c r="AA9" s="802"/>
      <c r="AB9" s="802"/>
      <c r="AC9" s="802"/>
      <c r="AD9" s="802"/>
      <c r="AE9" s="802"/>
      <c r="AF9" s="802"/>
    </row>
    <row r="10" customFormat="false" ht="19.5" hidden="false" customHeight="true" outlineLevel="0" collapsed="false">
      <c r="A10" s="811"/>
      <c r="B10" s="812"/>
      <c r="C10" s="813"/>
      <c r="D10" s="828"/>
      <c r="E10" s="814"/>
      <c r="F10" s="815"/>
      <c r="G10" s="816"/>
      <c r="H10" s="817" t="s">
        <v>64</v>
      </c>
      <c r="I10" s="849" t="s">
        <v>27</v>
      </c>
      <c r="J10" s="843" t="s">
        <v>513</v>
      </c>
      <c r="K10" s="846"/>
      <c r="L10" s="882"/>
      <c r="M10" s="844" t="s">
        <v>27</v>
      </c>
      <c r="N10" s="843" t="s">
        <v>514</v>
      </c>
      <c r="O10" s="844"/>
      <c r="P10" s="843"/>
      <c r="Q10" s="845"/>
      <c r="R10" s="845"/>
      <c r="S10" s="845"/>
      <c r="T10" s="845"/>
      <c r="U10" s="845"/>
      <c r="V10" s="845"/>
      <c r="W10" s="845"/>
      <c r="X10" s="881"/>
      <c r="Y10" s="825" t="s">
        <v>27</v>
      </c>
      <c r="Z10" s="799" t="s">
        <v>505</v>
      </c>
      <c r="AA10" s="799"/>
      <c r="AB10" s="880"/>
      <c r="AC10" s="825" t="s">
        <v>27</v>
      </c>
      <c r="AD10" s="799" t="s">
        <v>505</v>
      </c>
      <c r="AE10" s="799"/>
      <c r="AF10" s="880"/>
    </row>
    <row r="11" customFormat="false" ht="18.75" hidden="false" customHeight="true" outlineLevel="0" collapsed="false">
      <c r="A11" s="811"/>
      <c r="B11" s="812"/>
      <c r="C11" s="887"/>
      <c r="D11" s="815"/>
      <c r="E11" s="814"/>
      <c r="F11" s="815"/>
      <c r="G11" s="956"/>
      <c r="H11" s="1034" t="s">
        <v>609</v>
      </c>
      <c r="I11" s="825" t="s">
        <v>27</v>
      </c>
      <c r="J11" s="819" t="s">
        <v>506</v>
      </c>
      <c r="K11" s="820"/>
      <c r="L11" s="825" t="s">
        <v>27</v>
      </c>
      <c r="M11" s="819" t="s">
        <v>516</v>
      </c>
      <c r="N11" s="819"/>
      <c r="O11" s="819"/>
      <c r="P11" s="819"/>
      <c r="Q11" s="819"/>
      <c r="R11" s="819"/>
      <c r="S11" s="819"/>
      <c r="T11" s="819"/>
      <c r="U11" s="819"/>
      <c r="V11" s="819"/>
      <c r="W11" s="819"/>
      <c r="X11" s="830"/>
      <c r="Y11" s="825" t="s">
        <v>27</v>
      </c>
      <c r="Z11" s="826" t="s">
        <v>509</v>
      </c>
      <c r="AA11" s="831"/>
      <c r="AB11" s="827"/>
      <c r="AC11" s="825" t="s">
        <v>27</v>
      </c>
      <c r="AD11" s="826" t="s">
        <v>509</v>
      </c>
      <c r="AE11" s="831"/>
      <c r="AF11" s="827"/>
    </row>
    <row r="12" customFormat="false" ht="18.75" hidden="false" customHeight="true" outlineLevel="0" collapsed="false">
      <c r="A12" s="811"/>
      <c r="B12" s="812"/>
      <c r="C12" s="887"/>
      <c r="D12" s="815"/>
      <c r="E12" s="814"/>
      <c r="F12" s="815"/>
      <c r="G12" s="956"/>
      <c r="H12" s="833" t="s">
        <v>623</v>
      </c>
      <c r="I12" s="893" t="s">
        <v>27</v>
      </c>
      <c r="J12" s="835" t="s">
        <v>611</v>
      </c>
      <c r="K12" s="835"/>
      <c r="L12" s="835"/>
      <c r="M12" s="893" t="s">
        <v>27</v>
      </c>
      <c r="N12" s="835" t="s">
        <v>612</v>
      </c>
      <c r="O12" s="835"/>
      <c r="P12" s="835"/>
      <c r="Q12" s="836"/>
      <c r="R12" s="836"/>
      <c r="S12" s="836"/>
      <c r="T12" s="836"/>
      <c r="U12" s="836"/>
      <c r="V12" s="836"/>
      <c r="W12" s="836"/>
      <c r="X12" s="837"/>
      <c r="AB12" s="827"/>
      <c r="AF12" s="827"/>
    </row>
    <row r="13" customFormat="false" ht="18.75" hidden="false" customHeight="true" outlineLevel="0" collapsed="false">
      <c r="A13" s="811"/>
      <c r="B13" s="812"/>
      <c r="C13" s="887"/>
      <c r="D13" s="815"/>
      <c r="E13" s="814"/>
      <c r="F13" s="815"/>
      <c r="G13" s="956"/>
      <c r="H13" s="833"/>
      <c r="I13" s="893"/>
      <c r="J13" s="835"/>
      <c r="K13" s="835"/>
      <c r="L13" s="835"/>
      <c r="M13" s="893"/>
      <c r="N13" s="835"/>
      <c r="O13" s="835"/>
      <c r="P13" s="835"/>
      <c r="Q13" s="823"/>
      <c r="R13" s="823"/>
      <c r="S13" s="823"/>
      <c r="T13" s="823"/>
      <c r="U13" s="823"/>
      <c r="V13" s="823"/>
      <c r="W13" s="823"/>
      <c r="X13" s="824"/>
      <c r="Y13" s="839"/>
      <c r="Z13" s="831"/>
      <c r="AA13" s="831"/>
      <c r="AB13" s="827"/>
      <c r="AC13" s="839"/>
      <c r="AD13" s="831"/>
      <c r="AE13" s="831"/>
      <c r="AF13" s="827"/>
    </row>
    <row r="14" customFormat="false" ht="18.75" hidden="false" customHeight="true" outlineLevel="0" collapsed="false">
      <c r="A14" s="811"/>
      <c r="B14" s="812"/>
      <c r="C14" s="887"/>
      <c r="D14" s="815"/>
      <c r="E14" s="814"/>
      <c r="F14" s="815"/>
      <c r="G14" s="956"/>
      <c r="H14" s="833" t="s">
        <v>627</v>
      </c>
      <c r="I14" s="893" t="s">
        <v>27</v>
      </c>
      <c r="J14" s="835" t="s">
        <v>611</v>
      </c>
      <c r="K14" s="835"/>
      <c r="L14" s="835"/>
      <c r="M14" s="893" t="s">
        <v>27</v>
      </c>
      <c r="N14" s="835" t="s">
        <v>612</v>
      </c>
      <c r="O14" s="835"/>
      <c r="P14" s="835"/>
      <c r="Q14" s="836"/>
      <c r="R14" s="836"/>
      <c r="S14" s="836"/>
      <c r="T14" s="836"/>
      <c r="U14" s="836"/>
      <c r="V14" s="836"/>
      <c r="W14" s="836"/>
      <c r="X14" s="837"/>
      <c r="Y14" s="839"/>
      <c r="Z14" s="831"/>
      <c r="AA14" s="831"/>
      <c r="AB14" s="827"/>
      <c r="AC14" s="839"/>
      <c r="AD14" s="831"/>
      <c r="AE14" s="831"/>
      <c r="AF14" s="827"/>
    </row>
    <row r="15" customFormat="false" ht="18.75" hidden="false" customHeight="true" outlineLevel="0" collapsed="false">
      <c r="A15" s="811"/>
      <c r="B15" s="812"/>
      <c r="C15" s="887"/>
      <c r="D15" s="815"/>
      <c r="E15" s="814"/>
      <c r="F15" s="815"/>
      <c r="G15" s="956"/>
      <c r="H15" s="833"/>
      <c r="I15" s="893"/>
      <c r="J15" s="835"/>
      <c r="K15" s="835"/>
      <c r="L15" s="835"/>
      <c r="M15" s="893"/>
      <c r="N15" s="835"/>
      <c r="O15" s="835"/>
      <c r="P15" s="835"/>
      <c r="Q15" s="823"/>
      <c r="R15" s="823"/>
      <c r="S15" s="823"/>
      <c r="T15" s="823"/>
      <c r="U15" s="823"/>
      <c r="V15" s="823"/>
      <c r="W15" s="823"/>
      <c r="X15" s="824"/>
      <c r="Y15" s="839"/>
      <c r="Z15" s="831"/>
      <c r="AA15" s="831"/>
      <c r="AB15" s="827"/>
      <c r="AC15" s="839"/>
      <c r="AD15" s="831"/>
      <c r="AE15" s="831"/>
      <c r="AF15" s="827"/>
    </row>
    <row r="16" customFormat="false" ht="18.75" hidden="false" customHeight="true" outlineLevel="0" collapsed="false">
      <c r="A16" s="811"/>
      <c r="B16" s="812"/>
      <c r="C16" s="813"/>
      <c r="D16" s="815"/>
      <c r="E16" s="814"/>
      <c r="F16" s="815"/>
      <c r="G16" s="956"/>
      <c r="H16" s="883" t="s">
        <v>792</v>
      </c>
      <c r="I16" s="849" t="s">
        <v>27</v>
      </c>
      <c r="J16" s="843" t="s">
        <v>506</v>
      </c>
      <c r="K16" s="846"/>
      <c r="L16" s="844" t="s">
        <v>27</v>
      </c>
      <c r="M16" s="843" t="s">
        <v>523</v>
      </c>
      <c r="N16" s="843"/>
      <c r="O16" s="855" t="s">
        <v>27</v>
      </c>
      <c r="P16" s="854" t="s">
        <v>524</v>
      </c>
      <c r="Q16" s="843"/>
      <c r="R16" s="843"/>
      <c r="S16" s="846"/>
      <c r="T16" s="846"/>
      <c r="U16" s="846"/>
      <c r="V16" s="846"/>
      <c r="W16" s="846"/>
      <c r="X16" s="847"/>
      <c r="Y16" s="839"/>
      <c r="Z16" s="831"/>
      <c r="AA16" s="831"/>
      <c r="AB16" s="827"/>
      <c r="AC16" s="839"/>
      <c r="AD16" s="831"/>
      <c r="AE16" s="831"/>
      <c r="AF16" s="827"/>
    </row>
    <row r="17" customFormat="false" ht="18.75" hidden="false" customHeight="true" outlineLevel="0" collapsed="false">
      <c r="A17" s="840" t="s">
        <v>27</v>
      </c>
      <c r="B17" s="812" t="n">
        <v>76</v>
      </c>
      <c r="C17" s="887" t="s">
        <v>793</v>
      </c>
      <c r="D17" s="840" t="s">
        <v>27</v>
      </c>
      <c r="E17" s="814" t="s">
        <v>794</v>
      </c>
      <c r="F17" s="815"/>
      <c r="G17" s="956"/>
      <c r="H17" s="883" t="s">
        <v>621</v>
      </c>
      <c r="I17" s="849" t="s">
        <v>27</v>
      </c>
      <c r="J17" s="843" t="s">
        <v>511</v>
      </c>
      <c r="K17" s="846"/>
      <c r="L17" s="882"/>
      <c r="M17" s="825" t="s">
        <v>27</v>
      </c>
      <c r="N17" s="843" t="s">
        <v>512</v>
      </c>
      <c r="O17" s="845"/>
      <c r="P17" s="845"/>
      <c r="Q17" s="846"/>
      <c r="R17" s="846"/>
      <c r="S17" s="846"/>
      <c r="T17" s="846"/>
      <c r="U17" s="846"/>
      <c r="V17" s="846"/>
      <c r="W17" s="846"/>
      <c r="X17" s="847"/>
      <c r="Y17" s="839"/>
      <c r="Z17" s="831"/>
      <c r="AA17" s="831"/>
      <c r="AB17" s="827"/>
      <c r="AC17" s="839"/>
      <c r="AD17" s="831"/>
      <c r="AE17" s="831"/>
      <c r="AF17" s="827"/>
    </row>
    <row r="18" customFormat="false" ht="18.75" hidden="false" customHeight="true" outlineLevel="0" collapsed="false">
      <c r="A18" s="811"/>
      <c r="B18" s="812"/>
      <c r="C18" s="887" t="s">
        <v>795</v>
      </c>
      <c r="D18" s="840" t="s">
        <v>27</v>
      </c>
      <c r="E18" s="814" t="s">
        <v>796</v>
      </c>
      <c r="F18" s="815"/>
      <c r="G18" s="956"/>
      <c r="H18" s="883" t="s">
        <v>192</v>
      </c>
      <c r="I18" s="849" t="s">
        <v>27</v>
      </c>
      <c r="J18" s="843" t="s">
        <v>506</v>
      </c>
      <c r="K18" s="846"/>
      <c r="L18" s="844" t="s">
        <v>27</v>
      </c>
      <c r="M18" s="843" t="s">
        <v>516</v>
      </c>
      <c r="N18" s="843"/>
      <c r="O18" s="846"/>
      <c r="P18" s="846"/>
      <c r="Q18" s="846"/>
      <c r="R18" s="846"/>
      <c r="S18" s="846"/>
      <c r="T18" s="846"/>
      <c r="U18" s="846"/>
      <c r="V18" s="846"/>
      <c r="W18" s="846"/>
      <c r="X18" s="847"/>
      <c r="Y18" s="839"/>
      <c r="Z18" s="831"/>
      <c r="AA18" s="831"/>
      <c r="AB18" s="827"/>
      <c r="AC18" s="839"/>
      <c r="AD18" s="831"/>
      <c r="AE18" s="831"/>
      <c r="AF18" s="827"/>
    </row>
    <row r="19" customFormat="false" ht="18.75" hidden="false" customHeight="true" outlineLevel="0" collapsed="false">
      <c r="A19" s="811"/>
      <c r="B19" s="812"/>
      <c r="C19" s="887"/>
      <c r="D19" s="815"/>
      <c r="E19" s="814"/>
      <c r="F19" s="815"/>
      <c r="G19" s="956"/>
      <c r="H19" s="883" t="s">
        <v>797</v>
      </c>
      <c r="I19" s="849" t="s">
        <v>27</v>
      </c>
      <c r="J19" s="843" t="s">
        <v>506</v>
      </c>
      <c r="K19" s="846"/>
      <c r="L19" s="844" t="s">
        <v>27</v>
      </c>
      <c r="M19" s="843" t="s">
        <v>523</v>
      </c>
      <c r="N19" s="843"/>
      <c r="O19" s="855" t="s">
        <v>27</v>
      </c>
      <c r="P19" s="854" t="s">
        <v>524</v>
      </c>
      <c r="Q19" s="843"/>
      <c r="R19" s="843"/>
      <c r="S19" s="846"/>
      <c r="T19" s="843"/>
      <c r="U19" s="846"/>
      <c r="V19" s="846"/>
      <c r="W19" s="846"/>
      <c r="X19" s="847"/>
      <c r="Y19" s="839"/>
      <c r="Z19" s="831"/>
      <c r="AA19" s="831"/>
      <c r="AB19" s="827"/>
      <c r="AC19" s="839"/>
      <c r="AD19" s="831"/>
      <c r="AE19" s="831"/>
      <c r="AF19" s="827"/>
    </row>
    <row r="20" customFormat="false" ht="18.75" hidden="false" customHeight="true" outlineLevel="0" collapsed="false">
      <c r="A20" s="811"/>
      <c r="B20" s="812"/>
      <c r="C20" s="813"/>
      <c r="D20" s="815"/>
      <c r="E20" s="814"/>
      <c r="F20" s="815"/>
      <c r="G20" s="956"/>
      <c r="H20" s="841" t="s">
        <v>105</v>
      </c>
      <c r="I20" s="842" t="s">
        <v>27</v>
      </c>
      <c r="J20" s="843" t="s">
        <v>506</v>
      </c>
      <c r="K20" s="843"/>
      <c r="L20" s="844" t="s">
        <v>27</v>
      </c>
      <c r="M20" s="843" t="s">
        <v>538</v>
      </c>
      <c r="N20" s="843"/>
      <c r="O20" s="844" t="s">
        <v>27</v>
      </c>
      <c r="P20" s="843" t="s">
        <v>539</v>
      </c>
      <c r="Q20" s="845"/>
      <c r="R20" s="846"/>
      <c r="S20" s="846"/>
      <c r="T20" s="846"/>
      <c r="U20" s="846"/>
      <c r="V20" s="846"/>
      <c r="W20" s="846"/>
      <c r="X20" s="847"/>
      <c r="Y20" s="839"/>
      <c r="Z20" s="831"/>
      <c r="AA20" s="831"/>
      <c r="AB20" s="827"/>
      <c r="AC20" s="839"/>
      <c r="AD20" s="831"/>
      <c r="AE20" s="831"/>
      <c r="AF20" s="827"/>
    </row>
    <row r="21" customFormat="false" ht="19.5" hidden="false" customHeight="true" outlineLevel="0" collapsed="false">
      <c r="A21" s="811"/>
      <c r="B21" s="812"/>
      <c r="C21" s="813"/>
      <c r="D21" s="815"/>
      <c r="E21" s="814"/>
      <c r="F21" s="815"/>
      <c r="G21" s="816"/>
      <c r="H21" s="911" t="s">
        <v>159</v>
      </c>
      <c r="I21" s="849" t="s">
        <v>27</v>
      </c>
      <c r="J21" s="843" t="s">
        <v>506</v>
      </c>
      <c r="K21" s="843"/>
      <c r="L21" s="844" t="s">
        <v>27</v>
      </c>
      <c r="M21" s="843" t="s">
        <v>516</v>
      </c>
      <c r="N21" s="843"/>
      <c r="O21" s="845"/>
      <c r="P21" s="843"/>
      <c r="Q21" s="845"/>
      <c r="R21" s="845"/>
      <c r="S21" s="845"/>
      <c r="T21" s="845"/>
      <c r="U21" s="845"/>
      <c r="V21" s="845"/>
      <c r="W21" s="845"/>
      <c r="X21" s="881"/>
      <c r="Y21" s="831"/>
      <c r="Z21" s="831"/>
      <c r="AA21" s="831"/>
      <c r="AB21" s="827"/>
      <c r="AC21" s="839"/>
      <c r="AD21" s="831"/>
      <c r="AE21" s="831"/>
      <c r="AF21" s="827"/>
    </row>
    <row r="22" customFormat="false" ht="18.75" hidden="false" customHeight="true" outlineLevel="0" collapsed="false">
      <c r="A22" s="811"/>
      <c r="B22" s="812"/>
      <c r="C22" s="887"/>
      <c r="D22" s="815"/>
      <c r="E22" s="814"/>
      <c r="F22" s="815"/>
      <c r="G22" s="956"/>
      <c r="H22" s="883" t="s">
        <v>148</v>
      </c>
      <c r="I22" s="849" t="s">
        <v>27</v>
      </c>
      <c r="J22" s="843" t="s">
        <v>506</v>
      </c>
      <c r="K22" s="843"/>
      <c r="L22" s="844" t="s">
        <v>27</v>
      </c>
      <c r="M22" s="843" t="s">
        <v>542</v>
      </c>
      <c r="N22" s="843"/>
      <c r="O22" s="844" t="s">
        <v>27</v>
      </c>
      <c r="P22" s="843" t="s">
        <v>543</v>
      </c>
      <c r="Q22" s="835"/>
      <c r="R22" s="844" t="s">
        <v>27</v>
      </c>
      <c r="S22" s="843" t="s">
        <v>544</v>
      </c>
      <c r="T22" s="843"/>
      <c r="U22" s="843"/>
      <c r="V22" s="843"/>
      <c r="W22" s="843"/>
      <c r="X22" s="850"/>
      <c r="Y22" s="839"/>
      <c r="Z22" s="831"/>
      <c r="AA22" s="831"/>
      <c r="AB22" s="827"/>
      <c r="AC22" s="839"/>
      <c r="AD22" s="831"/>
      <c r="AE22" s="831"/>
      <c r="AF22" s="827"/>
    </row>
    <row r="23" customFormat="false" ht="18.75" hidden="false" customHeight="true" outlineLevel="0" collapsed="false">
      <c r="A23" s="811"/>
      <c r="B23" s="812"/>
      <c r="C23" s="813"/>
      <c r="D23" s="828"/>
      <c r="E23" s="814"/>
      <c r="F23" s="815"/>
      <c r="G23" s="816"/>
      <c r="H23" s="833" t="s">
        <v>162</v>
      </c>
      <c r="I23" s="849" t="s">
        <v>27</v>
      </c>
      <c r="J23" s="843" t="s">
        <v>506</v>
      </c>
      <c r="K23" s="843"/>
      <c r="L23" s="844" t="s">
        <v>27</v>
      </c>
      <c r="M23" s="843" t="s">
        <v>542</v>
      </c>
      <c r="N23" s="843"/>
      <c r="O23" s="844" t="s">
        <v>27</v>
      </c>
      <c r="P23" s="843" t="s">
        <v>543</v>
      </c>
      <c r="Q23" s="843"/>
      <c r="R23" s="844" t="s">
        <v>27</v>
      </c>
      <c r="S23" s="843" t="s">
        <v>616</v>
      </c>
      <c r="T23" s="843"/>
      <c r="U23" s="845"/>
      <c r="V23" s="845"/>
      <c r="W23" s="845"/>
      <c r="X23" s="881"/>
      <c r="Y23" s="831"/>
      <c r="Z23" s="831"/>
      <c r="AA23" s="831"/>
      <c r="AB23" s="827"/>
      <c r="AC23" s="839"/>
      <c r="AD23" s="831"/>
      <c r="AE23" s="831"/>
      <c r="AF23" s="827"/>
    </row>
    <row r="24" customFormat="false" ht="18.75" hidden="false" customHeight="true" outlineLevel="0" collapsed="false">
      <c r="A24" s="811"/>
      <c r="B24" s="812"/>
      <c r="C24" s="813"/>
      <c r="D24" s="828"/>
      <c r="E24" s="814"/>
      <c r="F24" s="815"/>
      <c r="G24" s="816"/>
      <c r="H24" s="1035" t="s">
        <v>165</v>
      </c>
      <c r="I24" s="853" t="s">
        <v>27</v>
      </c>
      <c r="J24" s="854" t="s">
        <v>506</v>
      </c>
      <c r="K24" s="854"/>
      <c r="L24" s="855" t="s">
        <v>27</v>
      </c>
      <c r="M24" s="854" t="s">
        <v>538</v>
      </c>
      <c r="N24" s="854"/>
      <c r="O24" s="855" t="s">
        <v>27</v>
      </c>
      <c r="P24" s="854" t="s">
        <v>539</v>
      </c>
      <c r="Q24" s="854"/>
      <c r="R24" s="855"/>
      <c r="S24" s="854"/>
      <c r="T24" s="854"/>
      <c r="U24" s="914"/>
      <c r="V24" s="914"/>
      <c r="W24" s="914"/>
      <c r="X24" s="915"/>
      <c r="Y24" s="831"/>
      <c r="Z24" s="831"/>
      <c r="AA24" s="831"/>
      <c r="AB24" s="827"/>
      <c r="AC24" s="839"/>
      <c r="AD24" s="831"/>
      <c r="AE24" s="831"/>
      <c r="AF24" s="827"/>
    </row>
    <row r="25" customFormat="false" ht="19.5" hidden="false" customHeight="true" outlineLevel="0" collapsed="false">
      <c r="A25" s="856"/>
      <c r="B25" s="857"/>
      <c r="C25" s="858"/>
      <c r="D25" s="805"/>
      <c r="E25" s="810"/>
      <c r="F25" s="859"/>
      <c r="G25" s="860"/>
      <c r="H25" s="929" t="s">
        <v>166</v>
      </c>
      <c r="I25" s="862" t="s">
        <v>27</v>
      </c>
      <c r="J25" s="863" t="s">
        <v>506</v>
      </c>
      <c r="K25" s="863"/>
      <c r="L25" s="864" t="s">
        <v>27</v>
      </c>
      <c r="M25" s="863" t="s">
        <v>516</v>
      </c>
      <c r="N25" s="863"/>
      <c r="O25" s="863"/>
      <c r="P25" s="863"/>
      <c r="Q25" s="896"/>
      <c r="R25" s="896"/>
      <c r="S25" s="896"/>
      <c r="T25" s="896"/>
      <c r="U25" s="896"/>
      <c r="V25" s="896"/>
      <c r="W25" s="896"/>
      <c r="X25" s="1036"/>
      <c r="Y25" s="868"/>
      <c r="Z25" s="868"/>
      <c r="AA25" s="868"/>
      <c r="AB25" s="869"/>
      <c r="AC25" s="867"/>
      <c r="AD25" s="868"/>
      <c r="AE25" s="868"/>
      <c r="AF25" s="869"/>
    </row>
    <row r="26" customFormat="false" ht="19.5" hidden="false" customHeight="true" outlineLevel="0" collapsed="false">
      <c r="A26" s="811"/>
      <c r="B26" s="812"/>
      <c r="C26" s="887"/>
      <c r="D26" s="828"/>
      <c r="E26" s="814"/>
      <c r="F26" s="815"/>
      <c r="G26" s="816"/>
      <c r="H26" s="817" t="s">
        <v>64</v>
      </c>
      <c r="I26" s="849" t="s">
        <v>27</v>
      </c>
      <c r="J26" s="843" t="s">
        <v>513</v>
      </c>
      <c r="K26" s="846"/>
      <c r="L26" s="882"/>
      <c r="M26" s="844" t="s">
        <v>27</v>
      </c>
      <c r="N26" s="843" t="s">
        <v>514</v>
      </c>
      <c r="O26" s="844"/>
      <c r="P26" s="876"/>
      <c r="Q26" s="878"/>
      <c r="R26" s="878"/>
      <c r="S26" s="878"/>
      <c r="T26" s="878"/>
      <c r="U26" s="878"/>
      <c r="V26" s="878"/>
      <c r="W26" s="878"/>
      <c r="X26" s="879"/>
      <c r="Y26" s="825" t="s">
        <v>27</v>
      </c>
      <c r="Z26" s="799" t="s">
        <v>505</v>
      </c>
      <c r="AA26" s="799"/>
      <c r="AB26" s="880"/>
      <c r="AC26" s="825" t="s">
        <v>27</v>
      </c>
      <c r="AD26" s="799" t="s">
        <v>505</v>
      </c>
      <c r="AE26" s="799"/>
      <c r="AF26" s="880"/>
    </row>
    <row r="27" customFormat="false" ht="18.75" hidden="false" customHeight="true" outlineLevel="0" collapsed="false">
      <c r="A27" s="811"/>
      <c r="B27" s="812"/>
      <c r="C27" s="887"/>
      <c r="D27" s="815"/>
      <c r="E27" s="814"/>
      <c r="F27" s="815"/>
      <c r="G27" s="956"/>
      <c r="H27" s="1034" t="s">
        <v>798</v>
      </c>
      <c r="I27" s="849" t="s">
        <v>27</v>
      </c>
      <c r="J27" s="843" t="s">
        <v>511</v>
      </c>
      <c r="K27" s="846"/>
      <c r="L27" s="882"/>
      <c r="M27" s="825" t="s">
        <v>27</v>
      </c>
      <c r="N27" s="843" t="s">
        <v>512</v>
      </c>
      <c r="O27" s="845"/>
      <c r="P27" s="819"/>
      <c r="Q27" s="819"/>
      <c r="R27" s="819"/>
      <c r="S27" s="819"/>
      <c r="T27" s="819"/>
      <c r="U27" s="819"/>
      <c r="V27" s="819"/>
      <c r="W27" s="819"/>
      <c r="X27" s="830"/>
      <c r="Y27" s="825" t="s">
        <v>27</v>
      </c>
      <c r="Z27" s="826" t="s">
        <v>509</v>
      </c>
      <c r="AA27" s="831"/>
      <c r="AB27" s="827"/>
      <c r="AC27" s="825" t="s">
        <v>27</v>
      </c>
      <c r="AD27" s="826" t="s">
        <v>509</v>
      </c>
      <c r="AE27" s="831"/>
      <c r="AF27" s="827"/>
    </row>
    <row r="28" customFormat="false" ht="18.75" hidden="false" customHeight="true" outlineLevel="0" collapsed="false">
      <c r="A28" s="811"/>
      <c r="B28" s="812"/>
      <c r="C28" s="887"/>
      <c r="D28" s="815"/>
      <c r="E28" s="814"/>
      <c r="F28" s="815"/>
      <c r="G28" s="956"/>
      <c r="H28" s="883" t="s">
        <v>609</v>
      </c>
      <c r="I28" s="849" t="s">
        <v>27</v>
      </c>
      <c r="J28" s="843" t="s">
        <v>506</v>
      </c>
      <c r="K28" s="846"/>
      <c r="L28" s="844" t="s">
        <v>27</v>
      </c>
      <c r="M28" s="843" t="s">
        <v>516</v>
      </c>
      <c r="N28" s="835"/>
      <c r="O28" s="835"/>
      <c r="P28" s="835"/>
      <c r="Q28" s="835"/>
      <c r="R28" s="835"/>
      <c r="S28" s="835"/>
      <c r="T28" s="835"/>
      <c r="U28" s="835"/>
      <c r="V28" s="835"/>
      <c r="W28" s="835"/>
      <c r="X28" s="905"/>
      <c r="Y28" s="839"/>
      <c r="Z28" s="831"/>
      <c r="AA28" s="831"/>
      <c r="AB28" s="827"/>
      <c r="AC28" s="839"/>
      <c r="AD28" s="831"/>
      <c r="AE28" s="831"/>
      <c r="AF28" s="827"/>
    </row>
    <row r="29" customFormat="false" ht="18.75" hidden="false" customHeight="true" outlineLevel="0" collapsed="false">
      <c r="A29" s="811"/>
      <c r="B29" s="812"/>
      <c r="C29" s="887"/>
      <c r="D29" s="815"/>
      <c r="E29" s="814"/>
      <c r="F29" s="815"/>
      <c r="G29" s="956"/>
      <c r="H29" s="833" t="s">
        <v>610</v>
      </c>
      <c r="I29" s="893" t="s">
        <v>27</v>
      </c>
      <c r="J29" s="835" t="s">
        <v>611</v>
      </c>
      <c r="K29" s="835"/>
      <c r="L29" s="835"/>
      <c r="M29" s="893" t="s">
        <v>27</v>
      </c>
      <c r="N29" s="835" t="s">
        <v>612</v>
      </c>
      <c r="O29" s="835"/>
      <c r="P29" s="835"/>
      <c r="Q29" s="836"/>
      <c r="R29" s="836"/>
      <c r="S29" s="836"/>
      <c r="T29" s="836"/>
      <c r="U29" s="836"/>
      <c r="V29" s="836"/>
      <c r="W29" s="836"/>
      <c r="X29" s="837"/>
      <c r="Y29" s="839"/>
      <c r="Z29" s="831"/>
      <c r="AA29" s="831"/>
      <c r="AB29" s="827"/>
      <c r="AC29" s="839"/>
      <c r="AD29" s="831"/>
      <c r="AE29" s="831"/>
      <c r="AF29" s="827"/>
    </row>
    <row r="30" customFormat="false" ht="18.75" hidden="false" customHeight="true" outlineLevel="0" collapsed="false">
      <c r="A30" s="811"/>
      <c r="B30" s="812"/>
      <c r="C30" s="887"/>
      <c r="D30" s="815"/>
      <c r="E30" s="814"/>
      <c r="F30" s="815"/>
      <c r="G30" s="956"/>
      <c r="H30" s="833"/>
      <c r="I30" s="893"/>
      <c r="J30" s="835"/>
      <c r="K30" s="835"/>
      <c r="L30" s="835"/>
      <c r="M30" s="893"/>
      <c r="N30" s="835"/>
      <c r="O30" s="835"/>
      <c r="P30" s="835"/>
      <c r="Q30" s="823"/>
      <c r="R30" s="823"/>
      <c r="S30" s="823"/>
      <c r="T30" s="823"/>
      <c r="U30" s="823"/>
      <c r="V30" s="823"/>
      <c r="W30" s="823"/>
      <c r="X30" s="824"/>
      <c r="Y30" s="839"/>
      <c r="Z30" s="831"/>
      <c r="AA30" s="831"/>
      <c r="AB30" s="827"/>
      <c r="AC30" s="839"/>
      <c r="AD30" s="831"/>
      <c r="AE30" s="831"/>
      <c r="AF30" s="827"/>
    </row>
    <row r="31" customFormat="false" ht="18.75" hidden="false" customHeight="true" outlineLevel="0" collapsed="false">
      <c r="A31" s="840" t="s">
        <v>27</v>
      </c>
      <c r="B31" s="812" t="n">
        <v>71</v>
      </c>
      <c r="C31" s="887" t="s">
        <v>437</v>
      </c>
      <c r="D31" s="840" t="s">
        <v>27</v>
      </c>
      <c r="E31" s="814" t="s">
        <v>735</v>
      </c>
      <c r="F31" s="815"/>
      <c r="G31" s="956"/>
      <c r="H31" s="841" t="s">
        <v>105</v>
      </c>
      <c r="I31" s="842" t="s">
        <v>27</v>
      </c>
      <c r="J31" s="843" t="s">
        <v>506</v>
      </c>
      <c r="K31" s="843"/>
      <c r="L31" s="844" t="s">
        <v>27</v>
      </c>
      <c r="M31" s="843" t="s">
        <v>538</v>
      </c>
      <c r="N31" s="843"/>
      <c r="O31" s="844" t="s">
        <v>27</v>
      </c>
      <c r="P31" s="843" t="s">
        <v>539</v>
      </c>
      <c r="Q31" s="845"/>
      <c r="R31" s="846"/>
      <c r="S31" s="846"/>
      <c r="T31" s="846"/>
      <c r="U31" s="846"/>
      <c r="V31" s="846"/>
      <c r="W31" s="846"/>
      <c r="X31" s="847"/>
      <c r="Y31" s="839"/>
      <c r="Z31" s="831"/>
      <c r="AA31" s="831"/>
      <c r="AB31" s="827"/>
      <c r="AC31" s="839"/>
      <c r="AD31" s="831"/>
      <c r="AE31" s="831"/>
      <c r="AF31" s="827"/>
    </row>
    <row r="32" customFormat="false" ht="18.75" hidden="false" customHeight="true" outlineLevel="0" collapsed="false">
      <c r="A32" s="811"/>
      <c r="B32" s="812"/>
      <c r="C32" s="887"/>
      <c r="D32" s="840" t="s">
        <v>27</v>
      </c>
      <c r="E32" s="814" t="s">
        <v>717</v>
      </c>
      <c r="F32" s="815"/>
      <c r="G32" s="956"/>
      <c r="H32" s="883" t="s">
        <v>148</v>
      </c>
      <c r="I32" s="853" t="s">
        <v>27</v>
      </c>
      <c r="J32" s="854" t="s">
        <v>506</v>
      </c>
      <c r="K32" s="921"/>
      <c r="L32" s="855" t="s">
        <v>27</v>
      </c>
      <c r="M32" s="854" t="s">
        <v>799</v>
      </c>
      <c r="N32" s="921"/>
      <c r="O32" s="921"/>
      <c r="P32" s="921"/>
      <c r="Q32" s="921"/>
      <c r="R32" s="855" t="s">
        <v>27</v>
      </c>
      <c r="S32" s="854" t="s">
        <v>800</v>
      </c>
      <c r="T32" s="854"/>
      <c r="U32" s="921"/>
      <c r="V32" s="921"/>
      <c r="W32" s="921"/>
      <c r="X32" s="922"/>
      <c r="Y32" s="839"/>
      <c r="Z32" s="831"/>
      <c r="AA32" s="831"/>
      <c r="AB32" s="827"/>
      <c r="AC32" s="839"/>
      <c r="AD32" s="831"/>
      <c r="AE32" s="831"/>
      <c r="AF32" s="827"/>
    </row>
    <row r="33" customFormat="false" ht="18.75" hidden="false" customHeight="true" outlineLevel="0" collapsed="false">
      <c r="A33" s="811"/>
      <c r="B33" s="812"/>
      <c r="C33" s="887"/>
      <c r="D33" s="828"/>
      <c r="E33" s="814"/>
      <c r="F33" s="815"/>
      <c r="G33" s="956"/>
      <c r="H33" s="883"/>
      <c r="I33" s="840" t="s">
        <v>27</v>
      </c>
      <c r="J33" s="838" t="s">
        <v>801</v>
      </c>
      <c r="K33" s="1021"/>
      <c r="L33" s="1021"/>
      <c r="M33" s="1021"/>
      <c r="N33" s="1021"/>
      <c r="O33" s="825" t="s">
        <v>27</v>
      </c>
      <c r="P33" s="1037" t="s">
        <v>802</v>
      </c>
      <c r="Q33" s="1021"/>
      <c r="R33" s="1021"/>
      <c r="S33" s="1021"/>
      <c r="T33" s="1021"/>
      <c r="U33" s="1021"/>
      <c r="V33" s="1021"/>
      <c r="W33" s="1021"/>
      <c r="X33" s="1038"/>
      <c r="Y33" s="839"/>
      <c r="Z33" s="831"/>
      <c r="AA33" s="831"/>
      <c r="AB33" s="827"/>
      <c r="AC33" s="839"/>
      <c r="AD33" s="831"/>
      <c r="AE33" s="831"/>
      <c r="AF33" s="827"/>
    </row>
    <row r="34" customFormat="false" ht="18.75" hidden="false" customHeight="true" outlineLevel="0" collapsed="false">
      <c r="A34" s="811"/>
      <c r="B34" s="812"/>
      <c r="C34" s="813"/>
      <c r="D34" s="828"/>
      <c r="E34" s="814"/>
      <c r="F34" s="815"/>
      <c r="G34" s="956"/>
      <c r="H34" s="883"/>
      <c r="I34" s="840" t="s">
        <v>27</v>
      </c>
      <c r="J34" s="838" t="s">
        <v>803</v>
      </c>
      <c r="K34" s="823"/>
      <c r="L34" s="823"/>
      <c r="M34" s="823"/>
      <c r="N34" s="823"/>
      <c r="O34" s="825" t="s">
        <v>27</v>
      </c>
      <c r="P34" s="1037" t="s">
        <v>804</v>
      </c>
      <c r="Q34" s="823"/>
      <c r="R34" s="823"/>
      <c r="S34" s="823"/>
      <c r="T34" s="823"/>
      <c r="U34" s="823"/>
      <c r="V34" s="823"/>
      <c r="W34" s="823"/>
      <c r="X34" s="824"/>
      <c r="Y34" s="839"/>
      <c r="Z34" s="831"/>
      <c r="AA34" s="831"/>
      <c r="AB34" s="827"/>
      <c r="AC34" s="839"/>
      <c r="AD34" s="831"/>
      <c r="AE34" s="831"/>
      <c r="AF34" s="827"/>
    </row>
    <row r="35" customFormat="false" ht="18.75" hidden="false" customHeight="true" outlineLevel="0" collapsed="false">
      <c r="A35" s="811"/>
      <c r="B35" s="812"/>
      <c r="C35" s="813"/>
      <c r="D35" s="828"/>
      <c r="E35" s="814"/>
      <c r="F35" s="815"/>
      <c r="G35" s="816"/>
      <c r="H35" s="1035" t="s">
        <v>165</v>
      </c>
      <c r="I35" s="853" t="s">
        <v>27</v>
      </c>
      <c r="J35" s="854" t="s">
        <v>506</v>
      </c>
      <c r="K35" s="854"/>
      <c r="L35" s="855" t="s">
        <v>27</v>
      </c>
      <c r="M35" s="854" t="s">
        <v>538</v>
      </c>
      <c r="N35" s="854"/>
      <c r="O35" s="855" t="s">
        <v>27</v>
      </c>
      <c r="P35" s="854" t="s">
        <v>539</v>
      </c>
      <c r="Q35" s="854"/>
      <c r="R35" s="855"/>
      <c r="S35" s="854"/>
      <c r="T35" s="854"/>
      <c r="U35" s="914"/>
      <c r="V35" s="914"/>
      <c r="W35" s="914"/>
      <c r="X35" s="915"/>
      <c r="Y35" s="831"/>
      <c r="Z35" s="831"/>
      <c r="AA35" s="831"/>
      <c r="AB35" s="827"/>
      <c r="AC35" s="839"/>
      <c r="AD35" s="831"/>
      <c r="AE35" s="831"/>
      <c r="AF35" s="827"/>
    </row>
    <row r="36" customFormat="false" ht="19.5" hidden="false" customHeight="true" outlineLevel="0" collapsed="false">
      <c r="A36" s="856"/>
      <c r="B36" s="857"/>
      <c r="C36" s="858"/>
      <c r="D36" s="805"/>
      <c r="E36" s="810"/>
      <c r="F36" s="859"/>
      <c r="G36" s="860"/>
      <c r="H36" s="929" t="s">
        <v>166</v>
      </c>
      <c r="I36" s="862" t="s">
        <v>27</v>
      </c>
      <c r="J36" s="863" t="s">
        <v>506</v>
      </c>
      <c r="K36" s="863"/>
      <c r="L36" s="864" t="s">
        <v>27</v>
      </c>
      <c r="M36" s="863" t="s">
        <v>516</v>
      </c>
      <c r="N36" s="863"/>
      <c r="O36" s="863"/>
      <c r="P36" s="863"/>
      <c r="Q36" s="896"/>
      <c r="R36" s="896"/>
      <c r="S36" s="896"/>
      <c r="T36" s="896"/>
      <c r="U36" s="896"/>
      <c r="V36" s="896"/>
      <c r="W36" s="896"/>
      <c r="X36" s="1036"/>
      <c r="Y36" s="868"/>
      <c r="Z36" s="868"/>
      <c r="AA36" s="868"/>
      <c r="AB36" s="869"/>
      <c r="AC36" s="867"/>
      <c r="AD36" s="868"/>
      <c r="AE36" s="868"/>
      <c r="AF36" s="869"/>
    </row>
    <row r="37" customFormat="false" ht="18.75" hidden="false" customHeight="true" outlineLevel="0" collapsed="false">
      <c r="A37" s="870"/>
      <c r="B37" s="871"/>
      <c r="C37" s="886"/>
      <c r="D37" s="873"/>
      <c r="E37" s="801"/>
      <c r="F37" s="873"/>
      <c r="G37" s="1039"/>
      <c r="H37" s="1040" t="s">
        <v>50</v>
      </c>
      <c r="I37" s="906" t="s">
        <v>27</v>
      </c>
      <c r="J37" s="876" t="s">
        <v>506</v>
      </c>
      <c r="K37" s="876"/>
      <c r="L37" s="907"/>
      <c r="M37" s="908" t="s">
        <v>27</v>
      </c>
      <c r="N37" s="876" t="s">
        <v>507</v>
      </c>
      <c r="O37" s="876"/>
      <c r="P37" s="907"/>
      <c r="Q37" s="908" t="s">
        <v>27</v>
      </c>
      <c r="R37" s="909" t="s">
        <v>508</v>
      </c>
      <c r="S37" s="909"/>
      <c r="T37" s="909"/>
      <c r="U37" s="909"/>
      <c r="V37" s="909"/>
      <c r="W37" s="909"/>
      <c r="X37" s="1041"/>
      <c r="Y37" s="798" t="s">
        <v>27</v>
      </c>
      <c r="Z37" s="799" t="s">
        <v>505</v>
      </c>
      <c r="AA37" s="799"/>
      <c r="AB37" s="880"/>
      <c r="AC37" s="798" t="s">
        <v>27</v>
      </c>
      <c r="AD37" s="799" t="s">
        <v>505</v>
      </c>
      <c r="AE37" s="799"/>
      <c r="AF37" s="880"/>
    </row>
    <row r="38" customFormat="false" ht="19.5" hidden="false" customHeight="true" outlineLevel="0" collapsed="false">
      <c r="A38" s="811"/>
      <c r="B38" s="812"/>
      <c r="C38" s="813"/>
      <c r="D38" s="828"/>
      <c r="E38" s="814"/>
      <c r="F38" s="815"/>
      <c r="G38" s="816"/>
      <c r="H38" s="1042" t="s">
        <v>64</v>
      </c>
      <c r="I38" s="818" t="s">
        <v>27</v>
      </c>
      <c r="J38" s="819" t="s">
        <v>513</v>
      </c>
      <c r="K38" s="820"/>
      <c r="L38" s="821"/>
      <c r="M38" s="822" t="s">
        <v>27</v>
      </c>
      <c r="N38" s="819" t="s">
        <v>514</v>
      </c>
      <c r="O38" s="822"/>
      <c r="P38" s="819"/>
      <c r="Q38" s="823"/>
      <c r="R38" s="823"/>
      <c r="S38" s="823"/>
      <c r="T38" s="823"/>
      <c r="U38" s="823"/>
      <c r="V38" s="823"/>
      <c r="W38" s="823"/>
      <c r="X38" s="824"/>
      <c r="Y38" s="825" t="s">
        <v>27</v>
      </c>
      <c r="Z38" s="826" t="s">
        <v>509</v>
      </c>
      <c r="AA38" s="831"/>
      <c r="AB38" s="827"/>
      <c r="AC38" s="825" t="s">
        <v>27</v>
      </c>
      <c r="AD38" s="826" t="s">
        <v>509</v>
      </c>
      <c r="AE38" s="831"/>
      <c r="AF38" s="827"/>
    </row>
    <row r="39" customFormat="false" ht="19.5" hidden="false" customHeight="true" outlineLevel="0" collapsed="false">
      <c r="A39" s="811"/>
      <c r="B39" s="812"/>
      <c r="C39" s="813"/>
      <c r="D39" s="828"/>
      <c r="E39" s="814"/>
      <c r="F39" s="815"/>
      <c r="G39" s="816"/>
      <c r="H39" s="911" t="s">
        <v>67</v>
      </c>
      <c r="I39" s="849" t="s">
        <v>27</v>
      </c>
      <c r="J39" s="843" t="s">
        <v>513</v>
      </c>
      <c r="K39" s="846"/>
      <c r="L39" s="882"/>
      <c r="M39" s="844" t="s">
        <v>27</v>
      </c>
      <c r="N39" s="843" t="s">
        <v>514</v>
      </c>
      <c r="O39" s="844"/>
      <c r="P39" s="843"/>
      <c r="Q39" s="845"/>
      <c r="R39" s="845"/>
      <c r="S39" s="845"/>
      <c r="T39" s="845"/>
      <c r="U39" s="845"/>
      <c r="V39" s="845"/>
      <c r="W39" s="845"/>
      <c r="X39" s="881"/>
      <c r="Y39" s="825"/>
      <c r="Z39" s="826"/>
      <c r="AA39" s="831"/>
      <c r="AB39" s="827"/>
      <c r="AC39" s="825"/>
      <c r="AD39" s="826"/>
      <c r="AE39" s="831"/>
      <c r="AF39" s="827"/>
    </row>
    <row r="40" customFormat="false" ht="18.75" hidden="false" customHeight="true" outlineLevel="0" collapsed="false">
      <c r="A40" s="811"/>
      <c r="B40" s="812"/>
      <c r="C40" s="887"/>
      <c r="D40" s="815"/>
      <c r="E40" s="814"/>
      <c r="F40" s="815"/>
      <c r="G40" s="956"/>
      <c r="H40" s="833" t="s">
        <v>805</v>
      </c>
      <c r="I40" s="849" t="s">
        <v>27</v>
      </c>
      <c r="J40" s="835" t="s">
        <v>506</v>
      </c>
      <c r="K40" s="835"/>
      <c r="L40" s="844" t="s">
        <v>27</v>
      </c>
      <c r="M40" s="835" t="s">
        <v>516</v>
      </c>
      <c r="N40" s="835"/>
      <c r="O40" s="921"/>
      <c r="P40" s="921"/>
      <c r="Q40" s="921"/>
      <c r="R40" s="921"/>
      <c r="S40" s="921"/>
      <c r="T40" s="921"/>
      <c r="U40" s="921"/>
      <c r="V40" s="921"/>
      <c r="W40" s="921"/>
      <c r="X40" s="922"/>
      <c r="Y40" s="839"/>
      <c r="Z40" s="831"/>
      <c r="AA40" s="831"/>
      <c r="AB40" s="827"/>
      <c r="AC40" s="839"/>
      <c r="AD40" s="831"/>
      <c r="AE40" s="831"/>
      <c r="AF40" s="827"/>
    </row>
    <row r="41" customFormat="false" ht="18.75" hidden="false" customHeight="true" outlineLevel="0" collapsed="false">
      <c r="A41" s="811"/>
      <c r="B41" s="812"/>
      <c r="C41" s="887"/>
      <c r="D41" s="815"/>
      <c r="E41" s="814"/>
      <c r="F41" s="815"/>
      <c r="G41" s="956"/>
      <c r="H41" s="833"/>
      <c r="I41" s="849"/>
      <c r="J41" s="835"/>
      <c r="K41" s="835"/>
      <c r="L41" s="844"/>
      <c r="M41" s="835"/>
      <c r="N41" s="835"/>
      <c r="X41" s="918"/>
      <c r="Y41" s="839"/>
      <c r="Z41" s="831"/>
      <c r="AA41" s="831"/>
      <c r="AB41" s="827"/>
      <c r="AC41" s="839"/>
      <c r="AD41" s="831"/>
      <c r="AE41" s="831"/>
      <c r="AF41" s="827"/>
    </row>
    <row r="42" customFormat="false" ht="18.75" hidden="false" customHeight="true" outlineLevel="0" collapsed="false">
      <c r="A42" s="811"/>
      <c r="B42" s="812"/>
      <c r="C42" s="887"/>
      <c r="D42" s="815"/>
      <c r="E42" s="814"/>
      <c r="F42" s="815"/>
      <c r="G42" s="956"/>
      <c r="H42" s="833"/>
      <c r="I42" s="849"/>
      <c r="J42" s="835"/>
      <c r="K42" s="835"/>
      <c r="L42" s="844"/>
      <c r="M42" s="835"/>
      <c r="N42" s="835"/>
      <c r="O42" s="903"/>
      <c r="P42" s="903"/>
      <c r="Q42" s="903"/>
      <c r="R42" s="903"/>
      <c r="S42" s="903"/>
      <c r="T42" s="903"/>
      <c r="U42" s="903"/>
      <c r="V42" s="903"/>
      <c r="W42" s="903"/>
      <c r="X42" s="904"/>
      <c r="Y42" s="839"/>
      <c r="Z42" s="831"/>
      <c r="AA42" s="831"/>
      <c r="AB42" s="827"/>
      <c r="AC42" s="839"/>
      <c r="AD42" s="831"/>
      <c r="AE42" s="831"/>
      <c r="AF42" s="827"/>
    </row>
    <row r="43" customFormat="false" ht="18.75" hidden="false" customHeight="true" outlineLevel="0" collapsed="false">
      <c r="A43" s="811"/>
      <c r="B43" s="812"/>
      <c r="C43" s="887"/>
      <c r="D43" s="815"/>
      <c r="E43" s="814"/>
      <c r="F43" s="815"/>
      <c r="G43" s="956"/>
      <c r="H43" s="883" t="s">
        <v>806</v>
      </c>
      <c r="I43" s="825" t="s">
        <v>27</v>
      </c>
      <c r="J43" s="843" t="s">
        <v>511</v>
      </c>
      <c r="K43" s="846"/>
      <c r="L43" s="882"/>
      <c r="M43" s="825" t="s">
        <v>27</v>
      </c>
      <c r="N43" s="843" t="s">
        <v>512</v>
      </c>
      <c r="O43" s="845"/>
      <c r="P43" s="845"/>
      <c r="Q43" s="845"/>
      <c r="R43" s="845"/>
      <c r="S43" s="845"/>
      <c r="T43" s="845"/>
      <c r="U43" s="845"/>
      <c r="V43" s="845"/>
      <c r="W43" s="845"/>
      <c r="X43" s="881"/>
      <c r="Y43" s="839"/>
      <c r="Z43" s="831"/>
      <c r="AA43" s="831"/>
      <c r="AB43" s="827"/>
      <c r="AC43" s="839"/>
      <c r="AD43" s="831"/>
      <c r="AE43" s="831"/>
      <c r="AF43" s="827"/>
    </row>
    <row r="44" customFormat="false" ht="18.75" hidden="false" customHeight="true" outlineLevel="0" collapsed="false">
      <c r="A44" s="811"/>
      <c r="B44" s="812"/>
      <c r="C44" s="887"/>
      <c r="D44" s="815"/>
      <c r="E44" s="814"/>
      <c r="F44" s="815"/>
      <c r="G44" s="956"/>
      <c r="H44" s="833" t="s">
        <v>807</v>
      </c>
      <c r="I44" s="893" t="s">
        <v>27</v>
      </c>
      <c r="J44" s="835" t="s">
        <v>506</v>
      </c>
      <c r="K44" s="835"/>
      <c r="L44" s="893" t="s">
        <v>27</v>
      </c>
      <c r="M44" s="835" t="s">
        <v>516</v>
      </c>
      <c r="N44" s="835"/>
      <c r="O44" s="854"/>
      <c r="P44" s="854"/>
      <c r="Q44" s="854"/>
      <c r="R44" s="854"/>
      <c r="S44" s="854"/>
      <c r="T44" s="854"/>
      <c r="U44" s="854"/>
      <c r="V44" s="854"/>
      <c r="W44" s="854"/>
      <c r="X44" s="912"/>
      <c r="Y44" s="839"/>
      <c r="Z44" s="831"/>
      <c r="AA44" s="831"/>
      <c r="AB44" s="827"/>
      <c r="AC44" s="839"/>
      <c r="AD44" s="831"/>
      <c r="AE44" s="831"/>
      <c r="AF44" s="827"/>
    </row>
    <row r="45" customFormat="false" ht="18.75" hidden="false" customHeight="true" outlineLevel="0" collapsed="false">
      <c r="A45" s="811"/>
      <c r="B45" s="812"/>
      <c r="C45" s="887"/>
      <c r="D45" s="815"/>
      <c r="E45" s="814"/>
      <c r="F45" s="815"/>
      <c r="G45" s="956"/>
      <c r="H45" s="833"/>
      <c r="I45" s="893"/>
      <c r="J45" s="835"/>
      <c r="K45" s="835"/>
      <c r="L45" s="893"/>
      <c r="M45" s="835"/>
      <c r="N45" s="835"/>
      <c r="O45" s="819"/>
      <c r="P45" s="819"/>
      <c r="Q45" s="819"/>
      <c r="R45" s="819"/>
      <c r="S45" s="819"/>
      <c r="T45" s="819"/>
      <c r="U45" s="819"/>
      <c r="V45" s="819"/>
      <c r="W45" s="819"/>
      <c r="X45" s="830"/>
      <c r="Y45" s="839"/>
      <c r="Z45" s="831"/>
      <c r="AA45" s="831"/>
      <c r="AB45" s="827"/>
      <c r="AC45" s="839"/>
      <c r="AD45" s="831"/>
      <c r="AE45" s="831"/>
      <c r="AF45" s="827"/>
    </row>
    <row r="46" customFormat="false" ht="18.75" hidden="false" customHeight="true" outlineLevel="0" collapsed="false">
      <c r="A46" s="811"/>
      <c r="B46" s="812"/>
      <c r="C46" s="887"/>
      <c r="D46" s="815"/>
      <c r="E46" s="814"/>
      <c r="F46" s="815"/>
      <c r="G46" s="956"/>
      <c r="H46" s="833" t="s">
        <v>808</v>
      </c>
      <c r="I46" s="893" t="s">
        <v>27</v>
      </c>
      <c r="J46" s="835" t="s">
        <v>506</v>
      </c>
      <c r="K46" s="835"/>
      <c r="L46" s="893" t="s">
        <v>27</v>
      </c>
      <c r="M46" s="835" t="s">
        <v>516</v>
      </c>
      <c r="N46" s="835"/>
      <c r="O46" s="854"/>
      <c r="P46" s="854"/>
      <c r="Q46" s="854"/>
      <c r="R46" s="854"/>
      <c r="S46" s="854"/>
      <c r="T46" s="854"/>
      <c r="U46" s="854"/>
      <c r="V46" s="854"/>
      <c r="W46" s="854"/>
      <c r="X46" s="912"/>
      <c r="Y46" s="839"/>
      <c r="Z46" s="831"/>
      <c r="AA46" s="831"/>
      <c r="AB46" s="827"/>
      <c r="AC46" s="839"/>
      <c r="AD46" s="831"/>
      <c r="AE46" s="831"/>
      <c r="AF46" s="827"/>
    </row>
    <row r="47" customFormat="false" ht="18.75" hidden="false" customHeight="true" outlineLevel="0" collapsed="false">
      <c r="A47" s="811"/>
      <c r="B47" s="812"/>
      <c r="C47" s="887"/>
      <c r="D47" s="815"/>
      <c r="E47" s="814"/>
      <c r="F47" s="815"/>
      <c r="G47" s="956"/>
      <c r="H47" s="833"/>
      <c r="I47" s="893"/>
      <c r="J47" s="835"/>
      <c r="K47" s="835"/>
      <c r="L47" s="893"/>
      <c r="M47" s="835"/>
      <c r="N47" s="835"/>
      <c r="O47" s="819"/>
      <c r="P47" s="819"/>
      <c r="Q47" s="819"/>
      <c r="R47" s="819"/>
      <c r="S47" s="819"/>
      <c r="T47" s="819"/>
      <c r="U47" s="819"/>
      <c r="V47" s="819"/>
      <c r="W47" s="819"/>
      <c r="X47" s="830"/>
      <c r="Y47" s="839"/>
      <c r="Z47" s="831"/>
      <c r="AA47" s="831"/>
      <c r="AB47" s="827"/>
      <c r="AC47" s="839"/>
      <c r="AD47" s="831"/>
      <c r="AE47" s="831"/>
      <c r="AF47" s="827"/>
    </row>
    <row r="48" customFormat="false" ht="18.75" hidden="false" customHeight="true" outlineLevel="0" collapsed="false">
      <c r="A48" s="811"/>
      <c r="B48" s="812"/>
      <c r="C48" s="887"/>
      <c r="D48" s="815"/>
      <c r="E48" s="814"/>
      <c r="F48" s="815"/>
      <c r="G48" s="956"/>
      <c r="H48" s="1035" t="s">
        <v>809</v>
      </c>
      <c r="I48" s="1043" t="s">
        <v>27</v>
      </c>
      <c r="J48" s="921" t="s">
        <v>506</v>
      </c>
      <c r="K48" s="921"/>
      <c r="L48" s="1043" t="s">
        <v>27</v>
      </c>
      <c r="M48" s="921" t="s">
        <v>516</v>
      </c>
      <c r="N48" s="921"/>
      <c r="O48" s="854"/>
      <c r="P48" s="854"/>
      <c r="Q48" s="854"/>
      <c r="R48" s="854"/>
      <c r="S48" s="854"/>
      <c r="T48" s="854"/>
      <c r="U48" s="854"/>
      <c r="V48" s="854"/>
      <c r="W48" s="854"/>
      <c r="X48" s="912"/>
      <c r="Y48" s="839"/>
      <c r="Z48" s="831"/>
      <c r="AA48" s="831"/>
      <c r="AB48" s="827"/>
      <c r="AC48" s="839"/>
      <c r="AD48" s="831"/>
      <c r="AE48" s="831"/>
      <c r="AF48" s="827"/>
    </row>
    <row r="49" customFormat="false" ht="18.75" hidden="false" customHeight="true" outlineLevel="0" collapsed="false">
      <c r="A49" s="811"/>
      <c r="B49" s="812"/>
      <c r="C49" s="887"/>
      <c r="D49" s="815"/>
      <c r="E49" s="814"/>
      <c r="F49" s="815"/>
      <c r="G49" s="956"/>
      <c r="H49" s="833" t="s">
        <v>810</v>
      </c>
      <c r="I49" s="893" t="s">
        <v>27</v>
      </c>
      <c r="J49" s="835" t="s">
        <v>506</v>
      </c>
      <c r="K49" s="835"/>
      <c r="L49" s="893" t="s">
        <v>27</v>
      </c>
      <c r="M49" s="835" t="s">
        <v>516</v>
      </c>
      <c r="N49" s="835"/>
      <c r="O49" s="854"/>
      <c r="P49" s="854"/>
      <c r="Q49" s="854"/>
      <c r="R49" s="854"/>
      <c r="S49" s="854"/>
      <c r="T49" s="854"/>
      <c r="U49" s="854"/>
      <c r="V49" s="854"/>
      <c r="W49" s="854"/>
      <c r="X49" s="912"/>
      <c r="Y49" s="839"/>
      <c r="Z49" s="831"/>
      <c r="AA49" s="831"/>
      <c r="AB49" s="827"/>
      <c r="AC49" s="839"/>
      <c r="AD49" s="831"/>
      <c r="AE49" s="831"/>
      <c r="AF49" s="827"/>
    </row>
    <row r="50" customFormat="false" ht="18.75" hidden="false" customHeight="true" outlineLevel="0" collapsed="false">
      <c r="A50" s="811"/>
      <c r="B50" s="812"/>
      <c r="C50" s="887"/>
      <c r="D50" s="815"/>
      <c r="E50" s="814"/>
      <c r="F50" s="815"/>
      <c r="G50" s="956"/>
      <c r="H50" s="833"/>
      <c r="I50" s="893"/>
      <c r="J50" s="835"/>
      <c r="K50" s="835"/>
      <c r="L50" s="893"/>
      <c r="M50" s="835"/>
      <c r="N50" s="835"/>
      <c r="O50" s="819"/>
      <c r="P50" s="819"/>
      <c r="Q50" s="819"/>
      <c r="R50" s="819"/>
      <c r="S50" s="819"/>
      <c r="T50" s="819"/>
      <c r="U50" s="819"/>
      <c r="V50" s="819"/>
      <c r="W50" s="819"/>
      <c r="X50" s="830"/>
      <c r="Y50" s="839"/>
      <c r="Z50" s="831"/>
      <c r="AA50" s="831"/>
      <c r="AB50" s="827"/>
      <c r="AC50" s="839"/>
      <c r="AD50" s="831"/>
      <c r="AE50" s="831"/>
      <c r="AF50" s="827"/>
    </row>
    <row r="51" customFormat="false" ht="18.75" hidden="false" customHeight="true" outlineLevel="0" collapsed="false">
      <c r="A51" s="811"/>
      <c r="B51" s="812"/>
      <c r="C51" s="887"/>
      <c r="D51" s="815"/>
      <c r="E51" s="814"/>
      <c r="F51" s="815"/>
      <c r="G51" s="956"/>
      <c r="H51" s="848" t="s">
        <v>303</v>
      </c>
      <c r="I51" s="849" t="s">
        <v>27</v>
      </c>
      <c r="J51" s="843" t="s">
        <v>506</v>
      </c>
      <c r="K51" s="846"/>
      <c r="L51" s="844" t="s">
        <v>27</v>
      </c>
      <c r="M51" s="843" t="s">
        <v>516</v>
      </c>
      <c r="N51" s="835"/>
      <c r="O51" s="835"/>
      <c r="P51" s="835"/>
      <c r="Q51" s="835"/>
      <c r="R51" s="835"/>
      <c r="S51" s="835"/>
      <c r="T51" s="835"/>
      <c r="U51" s="835"/>
      <c r="V51" s="835"/>
      <c r="W51" s="835"/>
      <c r="X51" s="905"/>
      <c r="Y51" s="839"/>
      <c r="Z51" s="831"/>
      <c r="AA51" s="831"/>
      <c r="AB51" s="827"/>
      <c r="AC51" s="839"/>
      <c r="AD51" s="831"/>
      <c r="AE51" s="831"/>
      <c r="AF51" s="827"/>
    </row>
    <row r="52" customFormat="false" ht="18.75" hidden="false" customHeight="true" outlineLevel="0" collapsed="false">
      <c r="A52" s="811"/>
      <c r="B52" s="812"/>
      <c r="C52" s="887"/>
      <c r="D52" s="815"/>
      <c r="E52" s="814"/>
      <c r="F52" s="815"/>
      <c r="G52" s="956"/>
      <c r="H52" s="833" t="s">
        <v>811</v>
      </c>
      <c r="I52" s="825" t="s">
        <v>27</v>
      </c>
      <c r="J52" s="819" t="s">
        <v>506</v>
      </c>
      <c r="K52" s="819"/>
      <c r="L52" s="844" t="s">
        <v>27</v>
      </c>
      <c r="M52" s="819" t="s">
        <v>538</v>
      </c>
      <c r="N52" s="843"/>
      <c r="O52" s="825" t="s">
        <v>27</v>
      </c>
      <c r="P52" s="843" t="s">
        <v>539</v>
      </c>
      <c r="Q52" s="835"/>
      <c r="R52" s="835"/>
      <c r="S52" s="835"/>
      <c r="T52" s="835"/>
      <c r="U52" s="835"/>
      <c r="V52" s="835"/>
      <c r="W52" s="835"/>
      <c r="X52" s="905"/>
      <c r="Y52" s="839"/>
      <c r="Z52" s="831"/>
      <c r="AA52" s="831"/>
      <c r="AB52" s="827"/>
      <c r="AC52" s="839"/>
      <c r="AD52" s="831"/>
      <c r="AE52" s="831"/>
      <c r="AF52" s="827"/>
    </row>
    <row r="53" customFormat="false" ht="18.75" hidden="false" customHeight="true" outlineLevel="0" collapsed="false">
      <c r="A53" s="811"/>
      <c r="B53" s="812"/>
      <c r="C53" s="887"/>
      <c r="D53" s="815"/>
      <c r="E53" s="814"/>
      <c r="F53" s="815"/>
      <c r="G53" s="956"/>
      <c r="H53" s="833" t="s">
        <v>812</v>
      </c>
      <c r="I53" s="853" t="s">
        <v>27</v>
      </c>
      <c r="J53" s="843" t="s">
        <v>506</v>
      </c>
      <c r="K53" s="846"/>
      <c r="L53" s="825" t="s">
        <v>27</v>
      </c>
      <c r="M53" s="843" t="s">
        <v>516</v>
      </c>
      <c r="N53" s="835"/>
      <c r="O53" s="835"/>
      <c r="P53" s="835"/>
      <c r="Q53" s="835"/>
      <c r="R53" s="835"/>
      <c r="S53" s="835"/>
      <c r="T53" s="835"/>
      <c r="U53" s="835"/>
      <c r="V53" s="835"/>
      <c r="W53" s="835"/>
      <c r="X53" s="905"/>
      <c r="Y53" s="839"/>
      <c r="Z53" s="831"/>
      <c r="AA53" s="831"/>
      <c r="AB53" s="827"/>
      <c r="AC53" s="839"/>
      <c r="AD53" s="831"/>
      <c r="AE53" s="831"/>
      <c r="AF53" s="827"/>
    </row>
    <row r="54" customFormat="false" ht="18.75" hidden="false" customHeight="true" outlineLevel="0" collapsed="false">
      <c r="A54" s="811"/>
      <c r="B54" s="812"/>
      <c r="C54" s="887"/>
      <c r="D54" s="815"/>
      <c r="E54" s="814"/>
      <c r="F54" s="815"/>
      <c r="G54" s="956"/>
      <c r="H54" s="848" t="s">
        <v>813</v>
      </c>
      <c r="I54" s="853" t="s">
        <v>27</v>
      </c>
      <c r="J54" s="843" t="s">
        <v>506</v>
      </c>
      <c r="K54" s="846"/>
      <c r="L54" s="844" t="s">
        <v>27</v>
      </c>
      <c r="M54" s="843" t="s">
        <v>516</v>
      </c>
      <c r="N54" s="835"/>
      <c r="O54" s="835"/>
      <c r="P54" s="835"/>
      <c r="Q54" s="835"/>
      <c r="R54" s="835"/>
      <c r="S54" s="835"/>
      <c r="T54" s="835"/>
      <c r="U54" s="835"/>
      <c r="V54" s="835"/>
      <c r="W54" s="835"/>
      <c r="X54" s="905"/>
      <c r="Y54" s="825"/>
      <c r="Z54" s="826"/>
      <c r="AA54" s="831"/>
      <c r="AB54" s="827"/>
      <c r="AC54" s="825"/>
      <c r="AD54" s="826"/>
      <c r="AE54" s="831"/>
      <c r="AF54" s="827"/>
    </row>
    <row r="55" customFormat="false" ht="18.75" hidden="false" customHeight="true" outlineLevel="0" collapsed="false">
      <c r="A55" s="840" t="s">
        <v>27</v>
      </c>
      <c r="B55" s="812" t="n">
        <v>78</v>
      </c>
      <c r="C55" s="887" t="s">
        <v>443</v>
      </c>
      <c r="D55" s="840" t="s">
        <v>27</v>
      </c>
      <c r="E55" s="814" t="s">
        <v>814</v>
      </c>
      <c r="F55" s="815"/>
      <c r="G55" s="956"/>
      <c r="H55" s="833" t="s">
        <v>263</v>
      </c>
      <c r="I55" s="853" t="s">
        <v>27</v>
      </c>
      <c r="J55" s="843" t="s">
        <v>506</v>
      </c>
      <c r="K55" s="843"/>
      <c r="L55" s="855" t="s">
        <v>27</v>
      </c>
      <c r="M55" s="843" t="s">
        <v>523</v>
      </c>
      <c r="N55" s="843"/>
      <c r="O55" s="825" t="s">
        <v>27</v>
      </c>
      <c r="P55" s="843" t="s">
        <v>524</v>
      </c>
      <c r="Q55" s="835"/>
      <c r="R55" s="835"/>
      <c r="S55" s="835"/>
      <c r="T55" s="835"/>
      <c r="U55" s="835"/>
      <c r="V55" s="835"/>
      <c r="W55" s="835"/>
      <c r="X55" s="905"/>
      <c r="Y55" s="839"/>
      <c r="Z55" s="831"/>
      <c r="AA55" s="831"/>
      <c r="AB55" s="827"/>
      <c r="AC55" s="839"/>
      <c r="AD55" s="831"/>
      <c r="AE55" s="831"/>
      <c r="AF55" s="827"/>
    </row>
    <row r="56" customFormat="false" ht="18.75" hidden="false" customHeight="true" outlineLevel="0" collapsed="false">
      <c r="A56" s="811"/>
      <c r="B56" s="812"/>
      <c r="C56" s="887"/>
      <c r="D56" s="840" t="s">
        <v>27</v>
      </c>
      <c r="E56" s="814" t="s">
        <v>815</v>
      </c>
      <c r="F56" s="815"/>
      <c r="G56" s="956"/>
      <c r="H56" s="833" t="s">
        <v>267</v>
      </c>
      <c r="I56" s="853" t="s">
        <v>27</v>
      </c>
      <c r="J56" s="843" t="s">
        <v>506</v>
      </c>
      <c r="K56" s="843"/>
      <c r="L56" s="855" t="s">
        <v>27</v>
      </c>
      <c r="M56" s="843" t="s">
        <v>816</v>
      </c>
      <c r="N56" s="1044"/>
      <c r="O56" s="1044"/>
      <c r="P56" s="825" t="s">
        <v>27</v>
      </c>
      <c r="Q56" s="843" t="s">
        <v>817</v>
      </c>
      <c r="R56" s="1044"/>
      <c r="S56" s="1044"/>
      <c r="T56" s="1044"/>
      <c r="U56" s="1044"/>
      <c r="V56" s="1044"/>
      <c r="W56" s="1044"/>
      <c r="X56" s="1045"/>
      <c r="Y56" s="839"/>
      <c r="Z56" s="831"/>
      <c r="AA56" s="831"/>
      <c r="AB56" s="827"/>
      <c r="AC56" s="839"/>
      <c r="AD56" s="831"/>
      <c r="AE56" s="831"/>
      <c r="AF56" s="827"/>
    </row>
    <row r="57" customFormat="false" ht="18.75" hidden="false" customHeight="true" outlineLevel="0" collapsed="false">
      <c r="A57" s="811"/>
      <c r="B57" s="812"/>
      <c r="C57" s="887"/>
      <c r="D57" s="840" t="s">
        <v>27</v>
      </c>
      <c r="E57" s="814" t="s">
        <v>818</v>
      </c>
      <c r="F57" s="815"/>
      <c r="G57" s="956"/>
      <c r="H57" s="883" t="s">
        <v>533</v>
      </c>
      <c r="I57" s="853" t="s">
        <v>27</v>
      </c>
      <c r="J57" s="843" t="s">
        <v>506</v>
      </c>
      <c r="K57" s="846"/>
      <c r="L57" s="844" t="s">
        <v>27</v>
      </c>
      <c r="M57" s="843" t="s">
        <v>516</v>
      </c>
      <c r="N57" s="835"/>
      <c r="O57" s="835"/>
      <c r="P57" s="835"/>
      <c r="Q57" s="835"/>
      <c r="R57" s="835"/>
      <c r="S57" s="835"/>
      <c r="T57" s="835"/>
      <c r="U57" s="835"/>
      <c r="V57" s="835"/>
      <c r="W57" s="835"/>
      <c r="X57" s="905"/>
      <c r="Y57" s="839"/>
      <c r="Z57" s="831"/>
      <c r="AA57" s="831"/>
      <c r="AB57" s="827"/>
      <c r="AC57" s="839"/>
      <c r="AD57" s="831"/>
      <c r="AE57" s="831"/>
      <c r="AF57" s="827"/>
    </row>
    <row r="58" customFormat="false" ht="18.75" hidden="false" customHeight="true" outlineLevel="0" collapsed="false">
      <c r="A58" s="811"/>
      <c r="B58" s="812"/>
      <c r="C58" s="887"/>
      <c r="D58" s="815"/>
      <c r="E58" s="814"/>
      <c r="F58" s="815"/>
      <c r="G58" s="956"/>
      <c r="H58" s="848" t="s">
        <v>819</v>
      </c>
      <c r="I58" s="853" t="s">
        <v>27</v>
      </c>
      <c r="J58" s="843" t="s">
        <v>506</v>
      </c>
      <c r="K58" s="846"/>
      <c r="L58" s="825" t="s">
        <v>27</v>
      </c>
      <c r="M58" s="843" t="s">
        <v>516</v>
      </c>
      <c r="N58" s="835"/>
      <c r="O58" s="835"/>
      <c r="P58" s="835"/>
      <c r="Q58" s="835"/>
      <c r="R58" s="835"/>
      <c r="S58" s="835"/>
      <c r="T58" s="835"/>
      <c r="U58" s="835"/>
      <c r="V58" s="835"/>
      <c r="W58" s="835"/>
      <c r="X58" s="905"/>
      <c r="Y58" s="839"/>
      <c r="Z58" s="831"/>
      <c r="AA58" s="831"/>
      <c r="AB58" s="827"/>
      <c r="AC58" s="839"/>
      <c r="AD58" s="831"/>
      <c r="AE58" s="831"/>
      <c r="AF58" s="827"/>
    </row>
    <row r="59" customFormat="false" ht="18.75" hidden="false" customHeight="true" outlineLevel="0" collapsed="false">
      <c r="A59" s="811"/>
      <c r="B59" s="812"/>
      <c r="C59" s="887"/>
      <c r="D59" s="815"/>
      <c r="E59" s="814"/>
      <c r="F59" s="815"/>
      <c r="G59" s="956"/>
      <c r="H59" s="883" t="s">
        <v>222</v>
      </c>
      <c r="I59" s="849" t="s">
        <v>27</v>
      </c>
      <c r="J59" s="843" t="s">
        <v>506</v>
      </c>
      <c r="K59" s="846"/>
      <c r="L59" s="844" t="s">
        <v>27</v>
      </c>
      <c r="M59" s="843" t="s">
        <v>516</v>
      </c>
      <c r="N59" s="835"/>
      <c r="O59" s="835"/>
      <c r="P59" s="835"/>
      <c r="Q59" s="835"/>
      <c r="R59" s="835"/>
      <c r="S59" s="835"/>
      <c r="T59" s="835"/>
      <c r="U59" s="835"/>
      <c r="V59" s="835"/>
      <c r="W59" s="835"/>
      <c r="X59" s="905"/>
      <c r="Y59" s="839"/>
      <c r="Z59" s="831"/>
      <c r="AA59" s="831"/>
      <c r="AB59" s="827"/>
      <c r="AC59" s="839"/>
      <c r="AD59" s="831"/>
      <c r="AE59" s="831"/>
      <c r="AF59" s="827"/>
    </row>
    <row r="60" customFormat="false" ht="18.75" hidden="false" customHeight="true" outlineLevel="0" collapsed="false">
      <c r="A60" s="811"/>
      <c r="B60" s="812"/>
      <c r="C60" s="887"/>
      <c r="D60" s="815"/>
      <c r="E60" s="814"/>
      <c r="F60" s="815"/>
      <c r="G60" s="956"/>
      <c r="H60" s="841" t="s">
        <v>640</v>
      </c>
      <c r="I60" s="844" t="s">
        <v>27</v>
      </c>
      <c r="J60" s="843" t="s">
        <v>506</v>
      </c>
      <c r="K60" s="846"/>
      <c r="L60" s="822" t="s">
        <v>27</v>
      </c>
      <c r="M60" s="843" t="s">
        <v>516</v>
      </c>
      <c r="N60" s="835"/>
      <c r="O60" s="835"/>
      <c r="P60" s="835"/>
      <c r="Q60" s="835"/>
      <c r="R60" s="835"/>
      <c r="S60" s="835"/>
      <c r="T60" s="835"/>
      <c r="U60" s="835"/>
      <c r="V60" s="835"/>
      <c r="W60" s="835"/>
      <c r="X60" s="905"/>
      <c r="Y60" s="839"/>
      <c r="Z60" s="831"/>
      <c r="AA60" s="831"/>
      <c r="AB60" s="827"/>
      <c r="AC60" s="839"/>
      <c r="AD60" s="831"/>
      <c r="AE60" s="831"/>
      <c r="AF60" s="827"/>
    </row>
    <row r="61" customFormat="false" ht="18.75" hidden="false" customHeight="true" outlineLevel="0" collapsed="false">
      <c r="A61" s="811"/>
      <c r="B61" s="812"/>
      <c r="C61" s="887"/>
      <c r="D61" s="815"/>
      <c r="E61" s="814"/>
      <c r="F61" s="815"/>
      <c r="G61" s="956"/>
      <c r="H61" s="833" t="s">
        <v>642</v>
      </c>
      <c r="I61" s="849" t="s">
        <v>27</v>
      </c>
      <c r="J61" s="843" t="s">
        <v>506</v>
      </c>
      <c r="K61" s="846"/>
      <c r="L61" s="822" t="s">
        <v>27</v>
      </c>
      <c r="M61" s="843" t="s">
        <v>516</v>
      </c>
      <c r="N61" s="835"/>
      <c r="O61" s="835"/>
      <c r="P61" s="835"/>
      <c r="Q61" s="835"/>
      <c r="R61" s="835"/>
      <c r="S61" s="835"/>
      <c r="T61" s="835"/>
      <c r="U61" s="835"/>
      <c r="V61" s="835"/>
      <c r="W61" s="835"/>
      <c r="X61" s="905"/>
      <c r="Y61" s="839"/>
      <c r="Z61" s="831"/>
      <c r="AA61" s="831"/>
      <c r="AB61" s="827"/>
      <c r="AC61" s="839"/>
      <c r="AD61" s="831"/>
      <c r="AE61" s="831"/>
      <c r="AF61" s="827"/>
    </row>
    <row r="62" customFormat="false" ht="18.75" hidden="false" customHeight="true" outlineLevel="0" collapsed="false">
      <c r="A62" s="811"/>
      <c r="B62" s="812"/>
      <c r="C62" s="887"/>
      <c r="D62" s="815"/>
      <c r="E62" s="814"/>
      <c r="F62" s="815"/>
      <c r="G62" s="956"/>
      <c r="H62" s="833" t="s">
        <v>130</v>
      </c>
      <c r="I62" s="825" t="s">
        <v>27</v>
      </c>
      <c r="J62" s="843" t="s">
        <v>506</v>
      </c>
      <c r="K62" s="846"/>
      <c r="L62" s="822" t="s">
        <v>27</v>
      </c>
      <c r="M62" s="843" t="s">
        <v>516</v>
      </c>
      <c r="N62" s="835"/>
      <c r="O62" s="835"/>
      <c r="P62" s="835"/>
      <c r="Q62" s="835"/>
      <c r="R62" s="835"/>
      <c r="S62" s="835"/>
      <c r="T62" s="835"/>
      <c r="U62" s="835"/>
      <c r="V62" s="835"/>
      <c r="W62" s="835"/>
      <c r="X62" s="905"/>
      <c r="Y62" s="839"/>
      <c r="Z62" s="831"/>
      <c r="AA62" s="831"/>
      <c r="AB62" s="827"/>
      <c r="AC62" s="839"/>
      <c r="AD62" s="831"/>
      <c r="AE62" s="831"/>
      <c r="AF62" s="827"/>
    </row>
    <row r="63" customFormat="false" ht="18.75" hidden="false" customHeight="true" outlineLevel="0" collapsed="false">
      <c r="A63" s="811"/>
      <c r="B63" s="812"/>
      <c r="C63" s="887"/>
      <c r="D63" s="815"/>
      <c r="E63" s="814"/>
      <c r="F63" s="815"/>
      <c r="G63" s="956"/>
      <c r="H63" s="883" t="s">
        <v>148</v>
      </c>
      <c r="I63" s="853" t="s">
        <v>27</v>
      </c>
      <c r="J63" s="854" t="s">
        <v>506</v>
      </c>
      <c r="K63" s="921"/>
      <c r="L63" s="855" t="s">
        <v>27</v>
      </c>
      <c r="M63" s="854" t="s">
        <v>799</v>
      </c>
      <c r="N63" s="921"/>
      <c r="O63" s="921"/>
      <c r="P63" s="921"/>
      <c r="Q63" s="921"/>
      <c r="R63" s="855" t="s">
        <v>27</v>
      </c>
      <c r="S63" s="854" t="s">
        <v>820</v>
      </c>
      <c r="T63" s="854"/>
      <c r="U63" s="921"/>
      <c r="V63" s="921"/>
      <c r="W63" s="921"/>
      <c r="X63" s="922"/>
      <c r="Y63" s="839"/>
      <c r="Z63" s="831"/>
      <c r="AA63" s="831"/>
      <c r="AB63" s="827"/>
      <c r="AC63" s="839"/>
      <c r="AD63" s="831"/>
      <c r="AE63" s="831"/>
      <c r="AF63" s="827"/>
    </row>
    <row r="64" customFormat="false" ht="18.75" hidden="false" customHeight="true" outlineLevel="0" collapsed="false">
      <c r="A64" s="811"/>
      <c r="B64" s="812"/>
      <c r="C64" s="887"/>
      <c r="D64" s="815"/>
      <c r="E64" s="814"/>
      <c r="F64" s="815"/>
      <c r="G64" s="956"/>
      <c r="H64" s="883"/>
      <c r="I64" s="840" t="s">
        <v>27</v>
      </c>
      <c r="J64" s="838" t="s">
        <v>801</v>
      </c>
      <c r="K64" s="1021"/>
      <c r="L64" s="1021"/>
      <c r="M64" s="1021"/>
      <c r="N64" s="825" t="s">
        <v>27</v>
      </c>
      <c r="O64" s="1037" t="s">
        <v>821</v>
      </c>
      <c r="P64" s="1021"/>
      <c r="Q64" s="1021"/>
      <c r="R64" s="1021"/>
      <c r="S64" s="1021"/>
      <c r="T64" s="825" t="s">
        <v>27</v>
      </c>
      <c r="U64" s="1037" t="s">
        <v>822</v>
      </c>
      <c r="V64" s="1021"/>
      <c r="W64" s="1021"/>
      <c r="X64" s="1038"/>
      <c r="Y64" s="839"/>
      <c r="Z64" s="831"/>
      <c r="AA64" s="831"/>
      <c r="AB64" s="827"/>
      <c r="AC64" s="839"/>
      <c r="AD64" s="831"/>
      <c r="AE64" s="831"/>
      <c r="AF64" s="827"/>
    </row>
    <row r="65" customFormat="false" ht="18.75" hidden="false" customHeight="true" outlineLevel="0" collapsed="false">
      <c r="A65" s="811"/>
      <c r="B65" s="812"/>
      <c r="C65" s="887"/>
      <c r="D65" s="815"/>
      <c r="E65" s="814"/>
      <c r="F65" s="815"/>
      <c r="G65" s="956"/>
      <c r="H65" s="883"/>
      <c r="I65" s="840" t="s">
        <v>27</v>
      </c>
      <c r="J65" s="838" t="s">
        <v>823</v>
      </c>
      <c r="K65" s="823"/>
      <c r="L65" s="823"/>
      <c r="M65" s="823"/>
      <c r="N65" s="823"/>
      <c r="O65" s="825" t="s">
        <v>27</v>
      </c>
      <c r="P65" s="838" t="s">
        <v>824</v>
      </c>
      <c r="Q65" s="823"/>
      <c r="R65" s="823"/>
      <c r="S65" s="823"/>
      <c r="T65" s="823"/>
      <c r="U65" s="823"/>
      <c r="V65" s="823"/>
      <c r="W65" s="823"/>
      <c r="X65" s="824"/>
      <c r="Y65" s="839"/>
      <c r="Z65" s="831"/>
      <c r="AA65" s="831"/>
      <c r="AB65" s="827"/>
      <c r="AC65" s="839"/>
      <c r="AD65" s="831"/>
      <c r="AE65" s="831"/>
      <c r="AF65" s="827"/>
    </row>
    <row r="66" customFormat="false" ht="18.75" hidden="false" customHeight="true" outlineLevel="0" collapsed="false">
      <c r="A66" s="811"/>
      <c r="B66" s="812"/>
      <c r="C66" s="813"/>
      <c r="D66" s="828"/>
      <c r="E66" s="814"/>
      <c r="F66" s="815"/>
      <c r="G66" s="816"/>
      <c r="H66" s="833" t="s">
        <v>162</v>
      </c>
      <c r="I66" s="849" t="s">
        <v>27</v>
      </c>
      <c r="J66" s="843" t="s">
        <v>506</v>
      </c>
      <c r="K66" s="843"/>
      <c r="L66" s="844" t="s">
        <v>27</v>
      </c>
      <c r="M66" s="843" t="s">
        <v>542</v>
      </c>
      <c r="N66" s="843"/>
      <c r="O66" s="844" t="s">
        <v>27</v>
      </c>
      <c r="P66" s="843" t="s">
        <v>543</v>
      </c>
      <c r="Q66" s="843"/>
      <c r="R66" s="844" t="s">
        <v>27</v>
      </c>
      <c r="S66" s="843" t="s">
        <v>616</v>
      </c>
      <c r="T66" s="843"/>
      <c r="U66" s="845"/>
      <c r="V66" s="845"/>
      <c r="W66" s="845"/>
      <c r="X66" s="881"/>
      <c r="Y66" s="831"/>
      <c r="Z66" s="831"/>
      <c r="AA66" s="831"/>
      <c r="AB66" s="827"/>
      <c r="AC66" s="839"/>
      <c r="AD66" s="831"/>
      <c r="AE66" s="831"/>
      <c r="AF66" s="827"/>
    </row>
    <row r="67" customFormat="false" ht="18.75" hidden="false" customHeight="true" outlineLevel="0" collapsed="false">
      <c r="A67" s="811"/>
      <c r="B67" s="812"/>
      <c r="C67" s="813"/>
      <c r="D67" s="828"/>
      <c r="E67" s="814"/>
      <c r="F67" s="815"/>
      <c r="G67" s="816"/>
      <c r="H67" s="1035" t="s">
        <v>165</v>
      </c>
      <c r="I67" s="853" t="s">
        <v>27</v>
      </c>
      <c r="J67" s="854" t="s">
        <v>506</v>
      </c>
      <c r="K67" s="854"/>
      <c r="L67" s="855" t="s">
        <v>27</v>
      </c>
      <c r="M67" s="854" t="s">
        <v>538</v>
      </c>
      <c r="N67" s="854"/>
      <c r="O67" s="855" t="s">
        <v>27</v>
      </c>
      <c r="P67" s="854" t="s">
        <v>539</v>
      </c>
      <c r="Q67" s="854"/>
      <c r="R67" s="855"/>
      <c r="S67" s="854"/>
      <c r="T67" s="854"/>
      <c r="U67" s="914"/>
      <c r="V67" s="914"/>
      <c r="W67" s="914"/>
      <c r="X67" s="915"/>
      <c r="Y67" s="831"/>
      <c r="Z67" s="831"/>
      <c r="AA67" s="831"/>
      <c r="AB67" s="827"/>
      <c r="AC67" s="839"/>
      <c r="AD67" s="831"/>
      <c r="AE67" s="831"/>
      <c r="AF67" s="827"/>
    </row>
    <row r="68" customFormat="false" ht="19.5" hidden="false" customHeight="true" outlineLevel="0" collapsed="false">
      <c r="A68" s="856"/>
      <c r="B68" s="857"/>
      <c r="C68" s="858"/>
      <c r="D68" s="805"/>
      <c r="E68" s="810"/>
      <c r="F68" s="859"/>
      <c r="G68" s="860"/>
      <c r="H68" s="929" t="s">
        <v>166</v>
      </c>
      <c r="I68" s="862" t="s">
        <v>27</v>
      </c>
      <c r="J68" s="863" t="s">
        <v>506</v>
      </c>
      <c r="K68" s="863"/>
      <c r="L68" s="864" t="s">
        <v>27</v>
      </c>
      <c r="M68" s="863" t="s">
        <v>516</v>
      </c>
      <c r="N68" s="863"/>
      <c r="O68" s="863"/>
      <c r="P68" s="863"/>
      <c r="Q68" s="896"/>
      <c r="R68" s="896"/>
      <c r="S68" s="896"/>
      <c r="T68" s="896"/>
      <c r="U68" s="896"/>
      <c r="V68" s="896"/>
      <c r="W68" s="896"/>
      <c r="X68" s="1036"/>
      <c r="Y68" s="868"/>
      <c r="Z68" s="868"/>
      <c r="AA68" s="868"/>
      <c r="AB68" s="869"/>
      <c r="AC68" s="867"/>
      <c r="AD68" s="868"/>
      <c r="AE68" s="868"/>
      <c r="AF68" s="869"/>
    </row>
    <row r="69" customFormat="false" ht="18.75" hidden="false" customHeight="true" outlineLevel="0" collapsed="false">
      <c r="A69" s="811"/>
      <c r="B69" s="812"/>
      <c r="C69" s="887"/>
      <c r="D69" s="815"/>
      <c r="E69" s="814"/>
      <c r="F69" s="815"/>
      <c r="G69" s="956"/>
      <c r="H69" s="1034" t="s">
        <v>50</v>
      </c>
      <c r="I69" s="818" t="s">
        <v>27</v>
      </c>
      <c r="J69" s="819" t="s">
        <v>506</v>
      </c>
      <c r="K69" s="819"/>
      <c r="L69" s="821"/>
      <c r="M69" s="822" t="s">
        <v>27</v>
      </c>
      <c r="N69" s="819" t="s">
        <v>507</v>
      </c>
      <c r="O69" s="819"/>
      <c r="P69" s="821"/>
      <c r="Q69" s="822" t="s">
        <v>27</v>
      </c>
      <c r="R69" s="903" t="s">
        <v>508</v>
      </c>
      <c r="S69" s="903"/>
      <c r="T69" s="903"/>
      <c r="U69" s="903"/>
      <c r="V69" s="903"/>
      <c r="W69" s="903"/>
      <c r="X69" s="904"/>
      <c r="Y69" s="798" t="s">
        <v>27</v>
      </c>
      <c r="Z69" s="799" t="s">
        <v>505</v>
      </c>
      <c r="AA69" s="799"/>
      <c r="AB69" s="880"/>
      <c r="AC69" s="798" t="s">
        <v>27</v>
      </c>
      <c r="AD69" s="799" t="s">
        <v>505</v>
      </c>
      <c r="AE69" s="799"/>
      <c r="AF69" s="880"/>
    </row>
    <row r="70" customFormat="false" ht="19.5" hidden="false" customHeight="true" outlineLevel="0" collapsed="false">
      <c r="A70" s="811"/>
      <c r="B70" s="812"/>
      <c r="C70" s="813"/>
      <c r="D70" s="828"/>
      <c r="E70" s="814"/>
      <c r="F70" s="815"/>
      <c r="G70" s="816"/>
      <c r="H70" s="1042" t="s">
        <v>64</v>
      </c>
      <c r="I70" s="818" t="s">
        <v>27</v>
      </c>
      <c r="J70" s="819" t="s">
        <v>513</v>
      </c>
      <c r="K70" s="820"/>
      <c r="L70" s="821"/>
      <c r="M70" s="822" t="s">
        <v>27</v>
      </c>
      <c r="N70" s="819" t="s">
        <v>514</v>
      </c>
      <c r="O70" s="822"/>
      <c r="P70" s="819"/>
      <c r="Q70" s="823"/>
      <c r="R70" s="823"/>
      <c r="S70" s="823"/>
      <c r="T70" s="823"/>
      <c r="U70" s="823"/>
      <c r="V70" s="823"/>
      <c r="W70" s="823"/>
      <c r="X70" s="824"/>
      <c r="Y70" s="825" t="s">
        <v>27</v>
      </c>
      <c r="Z70" s="826" t="s">
        <v>509</v>
      </c>
      <c r="AA70" s="831"/>
      <c r="AB70" s="827"/>
      <c r="AC70" s="825" t="s">
        <v>27</v>
      </c>
      <c r="AD70" s="826" t="s">
        <v>509</v>
      </c>
      <c r="AE70" s="831"/>
      <c r="AF70" s="827"/>
    </row>
    <row r="71" customFormat="false" ht="19.5" hidden="false" customHeight="true" outlineLevel="0" collapsed="false">
      <c r="A71" s="811"/>
      <c r="B71" s="812"/>
      <c r="C71" s="813"/>
      <c r="D71" s="828"/>
      <c r="E71" s="814"/>
      <c r="F71" s="815"/>
      <c r="G71" s="816"/>
      <c r="H71" s="911" t="s">
        <v>67</v>
      </c>
      <c r="I71" s="849" t="s">
        <v>27</v>
      </c>
      <c r="J71" s="843" t="s">
        <v>513</v>
      </c>
      <c r="K71" s="846"/>
      <c r="L71" s="882"/>
      <c r="M71" s="844" t="s">
        <v>27</v>
      </c>
      <c r="N71" s="843" t="s">
        <v>514</v>
      </c>
      <c r="O71" s="844"/>
      <c r="P71" s="843"/>
      <c r="Q71" s="845"/>
      <c r="R71" s="845"/>
      <c r="S71" s="845"/>
      <c r="T71" s="845"/>
      <c r="U71" s="845"/>
      <c r="V71" s="845"/>
      <c r="W71" s="845"/>
      <c r="X71" s="881"/>
      <c r="Y71" s="825"/>
      <c r="Z71" s="826"/>
      <c r="AA71" s="831"/>
      <c r="AB71" s="827"/>
      <c r="AC71" s="825"/>
      <c r="AD71" s="826"/>
      <c r="AE71" s="831"/>
      <c r="AF71" s="827"/>
    </row>
    <row r="72" customFormat="false" ht="18.75" hidden="false" customHeight="true" outlineLevel="0" collapsed="false">
      <c r="A72" s="811"/>
      <c r="B72" s="812"/>
      <c r="C72" s="887"/>
      <c r="D72" s="815"/>
      <c r="E72" s="814"/>
      <c r="F72" s="815"/>
      <c r="G72" s="956"/>
      <c r="H72" s="833" t="s">
        <v>805</v>
      </c>
      <c r="I72" s="849" t="s">
        <v>27</v>
      </c>
      <c r="J72" s="835" t="s">
        <v>506</v>
      </c>
      <c r="K72" s="835"/>
      <c r="L72" s="844" t="s">
        <v>27</v>
      </c>
      <c r="M72" s="835" t="s">
        <v>516</v>
      </c>
      <c r="N72" s="835"/>
      <c r="O72" s="921"/>
      <c r="P72" s="921"/>
      <c r="Q72" s="921"/>
      <c r="R72" s="921"/>
      <c r="S72" s="921"/>
      <c r="T72" s="921"/>
      <c r="U72" s="921"/>
      <c r="V72" s="921"/>
      <c r="W72" s="921"/>
      <c r="X72" s="922"/>
      <c r="Y72" s="839"/>
      <c r="Z72" s="831"/>
      <c r="AA72" s="831"/>
      <c r="AB72" s="827"/>
      <c r="AC72" s="839"/>
      <c r="AD72" s="831"/>
      <c r="AE72" s="831"/>
      <c r="AF72" s="827"/>
    </row>
    <row r="73" customFormat="false" ht="18.75" hidden="false" customHeight="true" outlineLevel="0" collapsed="false">
      <c r="A73" s="811"/>
      <c r="B73" s="812"/>
      <c r="C73" s="887"/>
      <c r="D73" s="815"/>
      <c r="E73" s="814"/>
      <c r="F73" s="815"/>
      <c r="G73" s="956"/>
      <c r="H73" s="833"/>
      <c r="I73" s="849"/>
      <c r="J73" s="835"/>
      <c r="K73" s="835"/>
      <c r="L73" s="844"/>
      <c r="M73" s="835"/>
      <c r="N73" s="835"/>
      <c r="X73" s="918"/>
      <c r="Y73" s="839"/>
      <c r="Z73" s="831"/>
      <c r="AA73" s="831"/>
      <c r="AB73" s="827"/>
      <c r="AC73" s="839"/>
      <c r="AD73" s="831"/>
      <c r="AE73" s="831"/>
      <c r="AF73" s="827"/>
    </row>
    <row r="74" customFormat="false" ht="18.75" hidden="false" customHeight="true" outlineLevel="0" collapsed="false">
      <c r="A74" s="811"/>
      <c r="B74" s="812"/>
      <c r="C74" s="887"/>
      <c r="D74" s="815"/>
      <c r="E74" s="814"/>
      <c r="F74" s="815"/>
      <c r="G74" s="956"/>
      <c r="H74" s="833"/>
      <c r="I74" s="849"/>
      <c r="J74" s="835"/>
      <c r="K74" s="835"/>
      <c r="L74" s="844"/>
      <c r="M74" s="835"/>
      <c r="N74" s="835"/>
      <c r="O74" s="903"/>
      <c r="P74" s="903"/>
      <c r="Q74" s="903"/>
      <c r="R74" s="903"/>
      <c r="S74" s="903"/>
      <c r="T74" s="903"/>
      <c r="U74" s="903"/>
      <c r="V74" s="903"/>
      <c r="W74" s="903"/>
      <c r="X74" s="904"/>
      <c r="Y74" s="839"/>
      <c r="Z74" s="831"/>
      <c r="AA74" s="831"/>
      <c r="AB74" s="827"/>
      <c r="AC74" s="839"/>
      <c r="AD74" s="831"/>
      <c r="AE74" s="831"/>
      <c r="AF74" s="827"/>
    </row>
    <row r="75" customFormat="false" ht="18.75" hidden="false" customHeight="true" outlineLevel="0" collapsed="false">
      <c r="A75" s="811"/>
      <c r="B75" s="812"/>
      <c r="C75" s="887"/>
      <c r="D75" s="815"/>
      <c r="E75" s="814"/>
      <c r="F75" s="815"/>
      <c r="G75" s="956"/>
      <c r="H75" s="883" t="s">
        <v>806</v>
      </c>
      <c r="I75" s="849" t="s">
        <v>27</v>
      </c>
      <c r="J75" s="843" t="s">
        <v>511</v>
      </c>
      <c r="K75" s="846"/>
      <c r="L75" s="882"/>
      <c r="M75" s="844" t="s">
        <v>27</v>
      </c>
      <c r="N75" s="843" t="s">
        <v>512</v>
      </c>
      <c r="O75" s="845"/>
      <c r="P75" s="845"/>
      <c r="Q75" s="845"/>
      <c r="R75" s="845"/>
      <c r="S75" s="845"/>
      <c r="T75" s="845"/>
      <c r="U75" s="845"/>
      <c r="V75" s="845"/>
      <c r="W75" s="845"/>
      <c r="X75" s="881"/>
      <c r="Y75" s="839"/>
      <c r="Z75" s="831"/>
      <c r="AA75" s="831"/>
      <c r="AB75" s="827"/>
      <c r="AC75" s="839"/>
      <c r="AD75" s="831"/>
      <c r="AE75" s="831"/>
      <c r="AF75" s="827"/>
    </row>
    <row r="76" customFormat="false" ht="18.75" hidden="false" customHeight="true" outlineLevel="0" collapsed="false">
      <c r="A76" s="811"/>
      <c r="B76" s="812"/>
      <c r="C76" s="887"/>
      <c r="D76" s="815"/>
      <c r="E76" s="814"/>
      <c r="F76" s="815"/>
      <c r="G76" s="956"/>
      <c r="H76" s="833" t="s">
        <v>811</v>
      </c>
      <c r="I76" s="849" t="s">
        <v>27</v>
      </c>
      <c r="J76" s="843" t="s">
        <v>506</v>
      </c>
      <c r="K76" s="843"/>
      <c r="L76" s="844" t="s">
        <v>27</v>
      </c>
      <c r="M76" s="843" t="s">
        <v>538</v>
      </c>
      <c r="N76" s="843"/>
      <c r="O76" s="844" t="s">
        <v>27</v>
      </c>
      <c r="P76" s="843" t="s">
        <v>539</v>
      </c>
      <c r="Q76" s="835"/>
      <c r="R76" s="835"/>
      <c r="S76" s="835"/>
      <c r="T76" s="835"/>
      <c r="U76" s="835"/>
      <c r="V76" s="835"/>
      <c r="W76" s="835"/>
      <c r="X76" s="905"/>
      <c r="Y76" s="839"/>
      <c r="Z76" s="831"/>
      <c r="AA76" s="831"/>
      <c r="AB76" s="827"/>
      <c r="AC76" s="839"/>
      <c r="AD76" s="831"/>
      <c r="AE76" s="831"/>
      <c r="AF76" s="827"/>
    </row>
    <row r="77" customFormat="false" ht="18.75" hidden="false" customHeight="true" outlineLevel="0" collapsed="false">
      <c r="A77" s="840" t="s">
        <v>27</v>
      </c>
      <c r="B77" s="812" t="n">
        <v>72</v>
      </c>
      <c r="C77" s="887" t="s">
        <v>445</v>
      </c>
      <c r="D77" s="840" t="s">
        <v>27</v>
      </c>
      <c r="E77" s="814" t="s">
        <v>646</v>
      </c>
      <c r="F77" s="815"/>
      <c r="G77" s="956"/>
      <c r="H77" s="833" t="s">
        <v>263</v>
      </c>
      <c r="I77" s="849" t="s">
        <v>27</v>
      </c>
      <c r="J77" s="843" t="s">
        <v>506</v>
      </c>
      <c r="K77" s="843"/>
      <c r="L77" s="844" t="s">
        <v>27</v>
      </c>
      <c r="M77" s="843" t="s">
        <v>523</v>
      </c>
      <c r="N77" s="843"/>
      <c r="O77" s="844" t="s">
        <v>27</v>
      </c>
      <c r="P77" s="843" t="s">
        <v>524</v>
      </c>
      <c r="Q77" s="835"/>
      <c r="R77" s="835"/>
      <c r="S77" s="835"/>
      <c r="T77" s="835"/>
      <c r="U77" s="835"/>
      <c r="V77" s="835"/>
      <c r="W77" s="835"/>
      <c r="X77" s="905"/>
      <c r="Y77" s="839"/>
      <c r="Z77" s="831"/>
      <c r="AA77" s="831"/>
      <c r="AB77" s="827"/>
      <c r="AC77" s="839"/>
      <c r="AD77" s="831"/>
      <c r="AE77" s="831"/>
      <c r="AF77" s="827"/>
    </row>
    <row r="78" customFormat="false" ht="18.75" hidden="false" customHeight="true" outlineLevel="0" collapsed="false">
      <c r="A78" s="811"/>
      <c r="B78" s="812"/>
      <c r="C78" s="887"/>
      <c r="D78" s="840" t="s">
        <v>27</v>
      </c>
      <c r="E78" s="814" t="s">
        <v>825</v>
      </c>
      <c r="F78" s="815"/>
      <c r="G78" s="956"/>
      <c r="H78" s="833" t="s">
        <v>267</v>
      </c>
      <c r="I78" s="853" t="s">
        <v>27</v>
      </c>
      <c r="J78" s="843" t="s">
        <v>506</v>
      </c>
      <c r="K78" s="846"/>
      <c r="L78" s="855" t="s">
        <v>27</v>
      </c>
      <c r="M78" s="843" t="s">
        <v>516</v>
      </c>
      <c r="N78" s="835"/>
      <c r="O78" s="835"/>
      <c r="P78" s="835"/>
      <c r="Q78" s="835"/>
      <c r="R78" s="835"/>
      <c r="S78" s="835"/>
      <c r="T78" s="835"/>
      <c r="U78" s="835"/>
      <c r="V78" s="835"/>
      <c r="W78" s="835"/>
      <c r="X78" s="905"/>
      <c r="Y78" s="839"/>
      <c r="Z78" s="831"/>
      <c r="AA78" s="831"/>
      <c r="AB78" s="827"/>
      <c r="AC78" s="839"/>
      <c r="AD78" s="831"/>
      <c r="AE78" s="831"/>
      <c r="AF78" s="827"/>
    </row>
    <row r="79" customFormat="false" ht="18.75" hidden="false" customHeight="true" outlineLevel="0" collapsed="false">
      <c r="A79" s="811"/>
      <c r="B79" s="812"/>
      <c r="C79" s="887"/>
      <c r="D79" s="840" t="s">
        <v>27</v>
      </c>
      <c r="E79" s="814" t="s">
        <v>826</v>
      </c>
      <c r="F79" s="815"/>
      <c r="G79" s="956"/>
      <c r="H79" s="848" t="s">
        <v>533</v>
      </c>
      <c r="I79" s="853" t="s">
        <v>27</v>
      </c>
      <c r="J79" s="843" t="s">
        <v>506</v>
      </c>
      <c r="K79" s="846"/>
      <c r="L79" s="844" t="s">
        <v>27</v>
      </c>
      <c r="M79" s="843" t="s">
        <v>516</v>
      </c>
      <c r="N79" s="835"/>
      <c r="O79" s="835"/>
      <c r="P79" s="835"/>
      <c r="Q79" s="835"/>
      <c r="R79" s="835"/>
      <c r="S79" s="835"/>
      <c r="T79" s="835"/>
      <c r="U79" s="835"/>
      <c r="V79" s="835"/>
      <c r="W79" s="835"/>
      <c r="X79" s="905"/>
      <c r="Y79" s="839"/>
      <c r="Z79" s="831"/>
      <c r="AA79" s="831"/>
      <c r="AB79" s="827"/>
      <c r="AC79" s="839"/>
      <c r="AD79" s="831"/>
      <c r="AE79" s="831"/>
      <c r="AF79" s="827"/>
    </row>
    <row r="80" customFormat="false" ht="18.75" hidden="false" customHeight="true" outlineLevel="0" collapsed="false">
      <c r="A80" s="811"/>
      <c r="B80" s="812"/>
      <c r="C80" s="887"/>
      <c r="D80" s="815"/>
      <c r="E80" s="814"/>
      <c r="F80" s="815"/>
      <c r="G80" s="956"/>
      <c r="H80" s="883" t="s">
        <v>222</v>
      </c>
      <c r="I80" s="853" t="s">
        <v>27</v>
      </c>
      <c r="J80" s="843" t="s">
        <v>506</v>
      </c>
      <c r="K80" s="846"/>
      <c r="L80" s="825" t="s">
        <v>27</v>
      </c>
      <c r="M80" s="843" t="s">
        <v>516</v>
      </c>
      <c r="N80" s="835"/>
      <c r="O80" s="835"/>
      <c r="P80" s="835"/>
      <c r="Q80" s="835"/>
      <c r="R80" s="835"/>
      <c r="S80" s="835"/>
      <c r="T80" s="835"/>
      <c r="U80" s="835"/>
      <c r="V80" s="835"/>
      <c r="W80" s="835"/>
      <c r="X80" s="905"/>
      <c r="Y80" s="839"/>
      <c r="Z80" s="831"/>
      <c r="AA80" s="831"/>
      <c r="AB80" s="827"/>
      <c r="AC80" s="839"/>
      <c r="AD80" s="831"/>
      <c r="AE80" s="831"/>
      <c r="AF80" s="827"/>
    </row>
    <row r="81" customFormat="false" ht="18.75" hidden="false" customHeight="true" outlineLevel="0" collapsed="false">
      <c r="A81" s="811"/>
      <c r="B81" s="812"/>
      <c r="C81" s="813"/>
      <c r="D81" s="828"/>
      <c r="E81" s="814"/>
      <c r="F81" s="815"/>
      <c r="G81" s="956"/>
      <c r="H81" s="826" t="s">
        <v>640</v>
      </c>
      <c r="I81" s="849" t="s">
        <v>27</v>
      </c>
      <c r="J81" s="843" t="s">
        <v>506</v>
      </c>
      <c r="K81" s="846"/>
      <c r="L81" s="844" t="s">
        <v>27</v>
      </c>
      <c r="M81" s="843" t="s">
        <v>516</v>
      </c>
      <c r="N81" s="835"/>
      <c r="O81" s="835"/>
      <c r="P81" s="835"/>
      <c r="Q81" s="835"/>
      <c r="R81" s="835"/>
      <c r="S81" s="835"/>
      <c r="T81" s="835"/>
      <c r="U81" s="835"/>
      <c r="V81" s="835"/>
      <c r="W81" s="835"/>
      <c r="X81" s="905"/>
      <c r="Y81" s="839"/>
      <c r="Z81" s="831"/>
      <c r="AA81" s="831"/>
      <c r="AB81" s="827"/>
      <c r="AC81" s="839"/>
      <c r="AD81" s="831"/>
      <c r="AE81" s="831"/>
      <c r="AF81" s="827"/>
    </row>
    <row r="82" customFormat="false" ht="18.75" hidden="false" customHeight="true" outlineLevel="0" collapsed="false">
      <c r="A82" s="811"/>
      <c r="B82" s="812"/>
      <c r="C82" s="813"/>
      <c r="D82" s="828"/>
      <c r="E82" s="814"/>
      <c r="F82" s="815"/>
      <c r="G82" s="956"/>
      <c r="H82" s="833" t="s">
        <v>642</v>
      </c>
      <c r="I82" s="849" t="s">
        <v>27</v>
      </c>
      <c r="J82" s="843" t="s">
        <v>506</v>
      </c>
      <c r="K82" s="846"/>
      <c r="L82" s="844" t="s">
        <v>27</v>
      </c>
      <c r="M82" s="843" t="s">
        <v>516</v>
      </c>
      <c r="N82" s="835"/>
      <c r="O82" s="835"/>
      <c r="P82" s="835"/>
      <c r="Q82" s="835"/>
      <c r="R82" s="835"/>
      <c r="S82" s="835"/>
      <c r="T82" s="835"/>
      <c r="U82" s="835"/>
      <c r="V82" s="835"/>
      <c r="W82" s="835"/>
      <c r="X82" s="905"/>
      <c r="Y82" s="839"/>
      <c r="Z82" s="831"/>
      <c r="AA82" s="831"/>
      <c r="AB82" s="827"/>
      <c r="AC82" s="839"/>
      <c r="AD82" s="831"/>
      <c r="AE82" s="831"/>
      <c r="AF82" s="827"/>
    </row>
    <row r="83" customFormat="false" ht="18.75" hidden="false" customHeight="true" outlineLevel="0" collapsed="false">
      <c r="A83" s="811"/>
      <c r="B83" s="812"/>
      <c r="C83" s="813"/>
      <c r="D83" s="828"/>
      <c r="E83" s="814"/>
      <c r="F83" s="815"/>
      <c r="G83" s="956"/>
      <c r="H83" s="833" t="s">
        <v>130</v>
      </c>
      <c r="I83" s="849" t="s">
        <v>27</v>
      </c>
      <c r="J83" s="843" t="s">
        <v>506</v>
      </c>
      <c r="K83" s="846"/>
      <c r="L83" s="844" t="s">
        <v>27</v>
      </c>
      <c r="M83" s="843" t="s">
        <v>516</v>
      </c>
      <c r="N83" s="835"/>
      <c r="O83" s="835"/>
      <c r="P83" s="835"/>
      <c r="Q83" s="835"/>
      <c r="R83" s="835"/>
      <c r="S83" s="835"/>
      <c r="T83" s="835"/>
      <c r="U83" s="835"/>
      <c r="V83" s="835"/>
      <c r="W83" s="835"/>
      <c r="X83" s="905"/>
      <c r="Y83" s="839"/>
      <c r="Z83" s="831"/>
      <c r="AA83" s="831"/>
      <c r="AB83" s="827"/>
      <c r="AC83" s="839"/>
      <c r="AD83" s="831"/>
      <c r="AE83" s="831"/>
      <c r="AF83" s="827"/>
    </row>
    <row r="84" customFormat="false" ht="18.75" hidden="false" customHeight="true" outlineLevel="0" collapsed="false">
      <c r="A84" s="811"/>
      <c r="B84" s="812"/>
      <c r="C84" s="887"/>
      <c r="D84" s="815"/>
      <c r="E84" s="814"/>
      <c r="F84" s="815"/>
      <c r="G84" s="956"/>
      <c r="H84" s="883" t="s">
        <v>148</v>
      </c>
      <c r="I84" s="844" t="s">
        <v>27</v>
      </c>
      <c r="J84" s="843" t="s">
        <v>506</v>
      </c>
      <c r="K84" s="843"/>
      <c r="L84" s="844" t="s">
        <v>27</v>
      </c>
      <c r="M84" s="843" t="s">
        <v>644</v>
      </c>
      <c r="N84" s="843"/>
      <c r="O84" s="844" t="s">
        <v>27</v>
      </c>
      <c r="P84" s="843" t="s">
        <v>528</v>
      </c>
      <c r="Q84" s="843"/>
      <c r="R84" s="844" t="s">
        <v>27</v>
      </c>
      <c r="S84" s="843" t="s">
        <v>645</v>
      </c>
      <c r="T84" s="835"/>
      <c r="U84" s="835"/>
      <c r="V84" s="835"/>
      <c r="W84" s="835"/>
      <c r="X84" s="905"/>
      <c r="Y84" s="839"/>
      <c r="Z84" s="831"/>
      <c r="AA84" s="831"/>
      <c r="AB84" s="827"/>
      <c r="AC84" s="839"/>
      <c r="AD84" s="831"/>
      <c r="AE84" s="831"/>
      <c r="AF84" s="827"/>
    </row>
    <row r="85" customFormat="false" ht="18.75" hidden="false" customHeight="true" outlineLevel="0" collapsed="false">
      <c r="A85" s="811"/>
      <c r="B85" s="812"/>
      <c r="C85" s="813"/>
      <c r="D85" s="828"/>
      <c r="E85" s="814"/>
      <c r="F85" s="815"/>
      <c r="G85" s="816"/>
      <c r="H85" s="833" t="s">
        <v>162</v>
      </c>
      <c r="I85" s="849" t="s">
        <v>27</v>
      </c>
      <c r="J85" s="843" t="s">
        <v>506</v>
      </c>
      <c r="K85" s="843"/>
      <c r="L85" s="844" t="s">
        <v>27</v>
      </c>
      <c r="M85" s="843" t="s">
        <v>542</v>
      </c>
      <c r="N85" s="843"/>
      <c r="O85" s="844" t="s">
        <v>27</v>
      </c>
      <c r="P85" s="843" t="s">
        <v>543</v>
      </c>
      <c r="Q85" s="843"/>
      <c r="R85" s="844" t="s">
        <v>27</v>
      </c>
      <c r="S85" s="843" t="s">
        <v>616</v>
      </c>
      <c r="T85" s="843"/>
      <c r="U85" s="845"/>
      <c r="V85" s="845"/>
      <c r="W85" s="845"/>
      <c r="X85" s="881"/>
      <c r="Y85" s="831"/>
      <c r="Z85" s="831"/>
      <c r="AA85" s="831"/>
      <c r="AB85" s="827"/>
      <c r="AC85" s="839"/>
      <c r="AD85" s="831"/>
      <c r="AE85" s="831"/>
      <c r="AF85" s="827"/>
    </row>
    <row r="86" customFormat="false" ht="18.75" hidden="false" customHeight="true" outlineLevel="0" collapsed="false">
      <c r="A86" s="811"/>
      <c r="B86" s="812"/>
      <c r="C86" s="813"/>
      <c r="D86" s="828"/>
      <c r="E86" s="814"/>
      <c r="F86" s="815"/>
      <c r="G86" s="816"/>
      <c r="H86" s="1035" t="s">
        <v>165</v>
      </c>
      <c r="I86" s="853" t="s">
        <v>27</v>
      </c>
      <c r="J86" s="854" t="s">
        <v>506</v>
      </c>
      <c r="K86" s="854"/>
      <c r="L86" s="855" t="s">
        <v>27</v>
      </c>
      <c r="M86" s="854" t="s">
        <v>538</v>
      </c>
      <c r="N86" s="854"/>
      <c r="O86" s="855" t="s">
        <v>27</v>
      </c>
      <c r="P86" s="854" t="s">
        <v>539</v>
      </c>
      <c r="Q86" s="854"/>
      <c r="R86" s="855"/>
      <c r="S86" s="854"/>
      <c r="T86" s="854"/>
      <c r="U86" s="914"/>
      <c r="V86" s="914"/>
      <c r="W86" s="914"/>
      <c r="X86" s="915"/>
      <c r="Y86" s="831"/>
      <c r="Z86" s="831"/>
      <c r="AA86" s="831"/>
      <c r="AB86" s="827"/>
      <c r="AC86" s="839"/>
      <c r="AD86" s="831"/>
      <c r="AE86" s="831"/>
      <c r="AF86" s="827"/>
    </row>
    <row r="87" customFormat="false" ht="19.5" hidden="false" customHeight="true" outlineLevel="0" collapsed="false">
      <c r="A87" s="856"/>
      <c r="B87" s="857"/>
      <c r="C87" s="858"/>
      <c r="D87" s="805"/>
      <c r="E87" s="810"/>
      <c r="F87" s="859"/>
      <c r="G87" s="860"/>
      <c r="H87" s="929" t="s">
        <v>166</v>
      </c>
      <c r="I87" s="862" t="s">
        <v>27</v>
      </c>
      <c r="J87" s="863" t="s">
        <v>506</v>
      </c>
      <c r="K87" s="863"/>
      <c r="L87" s="864" t="s">
        <v>27</v>
      </c>
      <c r="M87" s="863" t="s">
        <v>516</v>
      </c>
      <c r="N87" s="863"/>
      <c r="O87" s="863"/>
      <c r="P87" s="863"/>
      <c r="Q87" s="896"/>
      <c r="R87" s="896"/>
      <c r="S87" s="896"/>
      <c r="T87" s="896"/>
      <c r="U87" s="896"/>
      <c r="V87" s="896"/>
      <c r="W87" s="896"/>
      <c r="X87" s="1036"/>
      <c r="Y87" s="868"/>
      <c r="Z87" s="868"/>
      <c r="AA87" s="868"/>
      <c r="AB87" s="869"/>
      <c r="AC87" s="867"/>
      <c r="AD87" s="868"/>
      <c r="AE87" s="868"/>
      <c r="AF87" s="869"/>
    </row>
    <row r="88" customFormat="false" ht="18.75" hidden="false" customHeight="true" outlineLevel="0" collapsed="false">
      <c r="A88" s="870"/>
      <c r="B88" s="871"/>
      <c r="C88" s="886"/>
      <c r="D88" s="873"/>
      <c r="E88" s="801"/>
      <c r="F88" s="873"/>
      <c r="G88" s="1039"/>
      <c r="H88" s="1040" t="s">
        <v>50</v>
      </c>
      <c r="I88" s="906" t="s">
        <v>27</v>
      </c>
      <c r="J88" s="876" t="s">
        <v>506</v>
      </c>
      <c r="K88" s="876"/>
      <c r="L88" s="907"/>
      <c r="M88" s="908" t="s">
        <v>27</v>
      </c>
      <c r="N88" s="876" t="s">
        <v>507</v>
      </c>
      <c r="O88" s="876"/>
      <c r="P88" s="907"/>
      <c r="Q88" s="908" t="s">
        <v>27</v>
      </c>
      <c r="R88" s="909" t="s">
        <v>508</v>
      </c>
      <c r="S88" s="909"/>
      <c r="T88" s="909"/>
      <c r="U88" s="909"/>
      <c r="V88" s="909"/>
      <c r="W88" s="909"/>
      <c r="X88" s="1041"/>
      <c r="Y88" s="798" t="s">
        <v>27</v>
      </c>
      <c r="Z88" s="799" t="s">
        <v>505</v>
      </c>
      <c r="AA88" s="799"/>
      <c r="AB88" s="880"/>
      <c r="AC88" s="798" t="s">
        <v>27</v>
      </c>
      <c r="AD88" s="799" t="s">
        <v>505</v>
      </c>
      <c r="AE88" s="799"/>
      <c r="AF88" s="880"/>
    </row>
    <row r="89" customFormat="false" ht="19.5" hidden="false" customHeight="true" outlineLevel="0" collapsed="false">
      <c r="A89" s="811"/>
      <c r="B89" s="812"/>
      <c r="C89" s="813"/>
      <c r="D89" s="828"/>
      <c r="E89" s="814"/>
      <c r="F89" s="815"/>
      <c r="G89" s="816"/>
      <c r="H89" s="1042" t="s">
        <v>64</v>
      </c>
      <c r="I89" s="818" t="s">
        <v>27</v>
      </c>
      <c r="J89" s="819" t="s">
        <v>513</v>
      </c>
      <c r="K89" s="820"/>
      <c r="L89" s="821"/>
      <c r="M89" s="822" t="s">
        <v>27</v>
      </c>
      <c r="N89" s="819" t="s">
        <v>514</v>
      </c>
      <c r="O89" s="822"/>
      <c r="P89" s="819"/>
      <c r="Q89" s="823"/>
      <c r="R89" s="823"/>
      <c r="S89" s="823"/>
      <c r="T89" s="823"/>
      <c r="U89" s="823"/>
      <c r="V89" s="823"/>
      <c r="W89" s="823"/>
      <c r="X89" s="824"/>
      <c r="Y89" s="825" t="s">
        <v>27</v>
      </c>
      <c r="Z89" s="826" t="s">
        <v>509</v>
      </c>
      <c r="AA89" s="831"/>
      <c r="AB89" s="827"/>
      <c r="AC89" s="825" t="s">
        <v>27</v>
      </c>
      <c r="AD89" s="826" t="s">
        <v>509</v>
      </c>
      <c r="AE89" s="831"/>
      <c r="AF89" s="827"/>
    </row>
    <row r="90" customFormat="false" ht="19.5" hidden="false" customHeight="true" outlineLevel="0" collapsed="false">
      <c r="A90" s="811"/>
      <c r="B90" s="812"/>
      <c r="C90" s="813"/>
      <c r="D90" s="828"/>
      <c r="E90" s="814"/>
      <c r="F90" s="815"/>
      <c r="G90" s="816"/>
      <c r="H90" s="911" t="s">
        <v>67</v>
      </c>
      <c r="I90" s="849" t="s">
        <v>27</v>
      </c>
      <c r="J90" s="843" t="s">
        <v>513</v>
      </c>
      <c r="K90" s="846"/>
      <c r="L90" s="882"/>
      <c r="M90" s="844" t="s">
        <v>27</v>
      </c>
      <c r="N90" s="843" t="s">
        <v>514</v>
      </c>
      <c r="O90" s="844"/>
      <c r="P90" s="843"/>
      <c r="Q90" s="845"/>
      <c r="R90" s="845"/>
      <c r="S90" s="845"/>
      <c r="T90" s="845"/>
      <c r="U90" s="845"/>
      <c r="V90" s="845"/>
      <c r="W90" s="845"/>
      <c r="X90" s="881"/>
      <c r="Y90" s="825"/>
      <c r="Z90" s="826"/>
      <c r="AA90" s="831"/>
      <c r="AB90" s="827"/>
      <c r="AC90" s="825"/>
      <c r="AD90" s="826"/>
      <c r="AE90" s="831"/>
      <c r="AF90" s="827"/>
    </row>
    <row r="91" customFormat="false" ht="18.75" hidden="false" customHeight="true" outlineLevel="0" collapsed="false">
      <c r="A91" s="811"/>
      <c r="B91" s="812"/>
      <c r="C91" s="887"/>
      <c r="D91" s="815"/>
      <c r="E91" s="814"/>
      <c r="F91" s="815"/>
      <c r="G91" s="956"/>
      <c r="H91" s="829" t="s">
        <v>609</v>
      </c>
      <c r="I91" s="840" t="s">
        <v>27</v>
      </c>
      <c r="J91" s="819" t="s">
        <v>506</v>
      </c>
      <c r="K91" s="820"/>
      <c r="L91" s="825" t="s">
        <v>27</v>
      </c>
      <c r="M91" s="819" t="s">
        <v>516</v>
      </c>
      <c r="N91" s="903"/>
      <c r="O91" s="903"/>
      <c r="P91" s="903"/>
      <c r="Q91" s="903"/>
      <c r="R91" s="903"/>
      <c r="S91" s="903"/>
      <c r="T91" s="903"/>
      <c r="U91" s="903"/>
      <c r="V91" s="903"/>
      <c r="W91" s="903"/>
      <c r="X91" s="904"/>
      <c r="Y91" s="839"/>
      <c r="Z91" s="831"/>
      <c r="AA91" s="831"/>
      <c r="AB91" s="827"/>
      <c r="AC91" s="839"/>
      <c r="AD91" s="831"/>
      <c r="AE91" s="831"/>
      <c r="AF91" s="827"/>
    </row>
    <row r="92" customFormat="false" ht="18.75" hidden="false" customHeight="true" outlineLevel="0" collapsed="false">
      <c r="A92" s="811"/>
      <c r="B92" s="812"/>
      <c r="C92" s="887"/>
      <c r="D92" s="815"/>
      <c r="E92" s="814"/>
      <c r="F92" s="815"/>
      <c r="G92" s="956"/>
      <c r="H92" s="833" t="s">
        <v>623</v>
      </c>
      <c r="I92" s="893" t="s">
        <v>27</v>
      </c>
      <c r="J92" s="835" t="s">
        <v>611</v>
      </c>
      <c r="K92" s="835"/>
      <c r="L92" s="835"/>
      <c r="M92" s="893" t="s">
        <v>27</v>
      </c>
      <c r="N92" s="835" t="s">
        <v>612</v>
      </c>
      <c r="O92" s="835"/>
      <c r="P92" s="835"/>
      <c r="Q92" s="836"/>
      <c r="R92" s="836"/>
      <c r="S92" s="836"/>
      <c r="T92" s="836"/>
      <c r="U92" s="836"/>
      <c r="V92" s="836"/>
      <c r="W92" s="836"/>
      <c r="X92" s="837"/>
      <c r="Y92" s="839"/>
      <c r="Z92" s="831"/>
      <c r="AA92" s="831"/>
      <c r="AB92" s="827"/>
      <c r="AC92" s="839"/>
      <c r="AD92" s="831"/>
      <c r="AE92" s="831"/>
      <c r="AF92" s="827"/>
    </row>
    <row r="93" customFormat="false" ht="18.75" hidden="false" customHeight="true" outlineLevel="0" collapsed="false">
      <c r="A93" s="811"/>
      <c r="B93" s="812"/>
      <c r="C93" s="887"/>
      <c r="D93" s="815"/>
      <c r="E93" s="814"/>
      <c r="F93" s="815"/>
      <c r="G93" s="956"/>
      <c r="H93" s="833"/>
      <c r="I93" s="893"/>
      <c r="J93" s="835"/>
      <c r="K93" s="835"/>
      <c r="L93" s="835"/>
      <c r="M93" s="893"/>
      <c r="N93" s="835"/>
      <c r="O93" s="835"/>
      <c r="P93" s="835"/>
      <c r="Q93" s="823"/>
      <c r="R93" s="823"/>
      <c r="S93" s="823"/>
      <c r="T93" s="823"/>
      <c r="U93" s="823"/>
      <c r="V93" s="823"/>
      <c r="W93" s="823"/>
      <c r="X93" s="824"/>
      <c r="Y93" s="839"/>
      <c r="Z93" s="831"/>
      <c r="AA93" s="831"/>
      <c r="AB93" s="827"/>
      <c r="AC93" s="839"/>
      <c r="AD93" s="831"/>
      <c r="AE93" s="831"/>
      <c r="AF93" s="827"/>
    </row>
    <row r="94" customFormat="false" ht="18.75" hidden="false" customHeight="true" outlineLevel="0" collapsed="false">
      <c r="A94" s="811"/>
      <c r="B94" s="812"/>
      <c r="C94" s="887"/>
      <c r="D94" s="815"/>
      <c r="E94" s="814"/>
      <c r="F94" s="815"/>
      <c r="G94" s="956"/>
      <c r="H94" s="829" t="s">
        <v>819</v>
      </c>
      <c r="I94" s="853" t="s">
        <v>27</v>
      </c>
      <c r="J94" s="843" t="s">
        <v>506</v>
      </c>
      <c r="K94" s="843"/>
      <c r="L94" s="844" t="s">
        <v>27</v>
      </c>
      <c r="M94" s="843" t="s">
        <v>538</v>
      </c>
      <c r="N94" s="843"/>
      <c r="O94" s="855" t="s">
        <v>27</v>
      </c>
      <c r="P94" s="843" t="s">
        <v>539</v>
      </c>
      <c r="Q94" s="835"/>
      <c r="R94" s="855"/>
      <c r="S94" s="843"/>
      <c r="T94" s="835"/>
      <c r="U94" s="855"/>
      <c r="V94" s="843"/>
      <c r="W94" s="835"/>
      <c r="X94" s="824"/>
      <c r="Y94" s="839"/>
      <c r="Z94" s="831"/>
      <c r="AA94" s="831"/>
      <c r="AB94" s="827"/>
      <c r="AC94" s="839"/>
      <c r="AD94" s="831"/>
      <c r="AE94" s="831"/>
      <c r="AF94" s="827"/>
    </row>
    <row r="95" customFormat="false" ht="18.75" hidden="false" customHeight="true" outlineLevel="0" collapsed="false">
      <c r="A95" s="811"/>
      <c r="B95" s="812"/>
      <c r="C95" s="887"/>
      <c r="D95" s="815"/>
      <c r="E95" s="814"/>
      <c r="F95" s="815"/>
      <c r="G95" s="956"/>
      <c r="H95" s="883" t="s">
        <v>222</v>
      </c>
      <c r="I95" s="853" t="s">
        <v>27</v>
      </c>
      <c r="J95" s="843" t="s">
        <v>506</v>
      </c>
      <c r="K95" s="846"/>
      <c r="L95" s="825" t="s">
        <v>27</v>
      </c>
      <c r="M95" s="843" t="s">
        <v>516</v>
      </c>
      <c r="N95" s="835"/>
      <c r="O95" s="835"/>
      <c r="P95" s="835"/>
      <c r="Q95" s="835"/>
      <c r="R95" s="835"/>
      <c r="S95" s="835"/>
      <c r="T95" s="835"/>
      <c r="U95" s="835"/>
      <c r="V95" s="835"/>
      <c r="W95" s="835"/>
      <c r="X95" s="905"/>
      <c r="Y95" s="839"/>
      <c r="Z95" s="831"/>
      <c r="AA95" s="831"/>
      <c r="AB95" s="827"/>
      <c r="AC95" s="839"/>
      <c r="AD95" s="831"/>
      <c r="AE95" s="831"/>
      <c r="AF95" s="827"/>
    </row>
    <row r="96" customFormat="false" ht="18.75" hidden="false" customHeight="true" outlineLevel="0" collapsed="false">
      <c r="A96" s="811"/>
      <c r="B96" s="812"/>
      <c r="C96" s="887"/>
      <c r="D96" s="815"/>
      <c r="E96" s="814"/>
      <c r="F96" s="815"/>
      <c r="G96" s="956"/>
      <c r="H96" s="883" t="s">
        <v>827</v>
      </c>
      <c r="I96" s="853" t="s">
        <v>27</v>
      </c>
      <c r="J96" s="843" t="s">
        <v>506</v>
      </c>
      <c r="K96" s="843"/>
      <c r="L96" s="844" t="s">
        <v>27</v>
      </c>
      <c r="M96" s="843" t="s">
        <v>538</v>
      </c>
      <c r="N96" s="843"/>
      <c r="O96" s="855" t="s">
        <v>27</v>
      </c>
      <c r="P96" s="843" t="s">
        <v>539</v>
      </c>
      <c r="Q96" s="835"/>
      <c r="R96" s="855" t="s">
        <v>27</v>
      </c>
      <c r="S96" s="843" t="s">
        <v>828</v>
      </c>
      <c r="T96" s="835"/>
      <c r="U96" s="835"/>
      <c r="V96" s="835"/>
      <c r="W96" s="835"/>
      <c r="X96" s="905"/>
      <c r="Y96" s="839"/>
      <c r="Z96" s="831"/>
      <c r="AA96" s="831"/>
      <c r="AB96" s="827"/>
      <c r="AC96" s="839"/>
      <c r="AD96" s="831"/>
      <c r="AE96" s="831"/>
      <c r="AF96" s="827"/>
    </row>
    <row r="97" customFormat="false" ht="18.75" hidden="false" customHeight="true" outlineLevel="0" collapsed="false">
      <c r="A97" s="840" t="s">
        <v>27</v>
      </c>
      <c r="B97" s="812" t="n">
        <v>73</v>
      </c>
      <c r="C97" s="887" t="s">
        <v>446</v>
      </c>
      <c r="D97" s="840" t="s">
        <v>27</v>
      </c>
      <c r="E97" s="814" t="s">
        <v>829</v>
      </c>
      <c r="F97" s="815"/>
      <c r="G97" s="956"/>
      <c r="H97" s="883" t="s">
        <v>317</v>
      </c>
      <c r="I97" s="849" t="s">
        <v>27</v>
      </c>
      <c r="J97" s="843" t="s">
        <v>506</v>
      </c>
      <c r="K97" s="846"/>
      <c r="L97" s="844" t="s">
        <v>27</v>
      </c>
      <c r="M97" s="843" t="s">
        <v>516</v>
      </c>
      <c r="N97" s="835"/>
      <c r="O97" s="835"/>
      <c r="P97" s="835"/>
      <c r="Q97" s="835"/>
      <c r="R97" s="835"/>
      <c r="S97" s="835"/>
      <c r="T97" s="835"/>
      <c r="U97" s="835"/>
      <c r="V97" s="835"/>
      <c r="W97" s="835"/>
      <c r="X97" s="905"/>
      <c r="Y97" s="839"/>
      <c r="Z97" s="831"/>
      <c r="AA97" s="831"/>
      <c r="AB97" s="827"/>
      <c r="AC97" s="839"/>
      <c r="AD97" s="831"/>
      <c r="AE97" s="831"/>
      <c r="AF97" s="827"/>
    </row>
    <row r="98" customFormat="false" ht="18.75" hidden="false" customHeight="true" outlineLevel="0" collapsed="false">
      <c r="A98" s="811"/>
      <c r="B98" s="812"/>
      <c r="C98" s="887"/>
      <c r="D98" s="840" t="s">
        <v>27</v>
      </c>
      <c r="E98" s="814" t="s">
        <v>830</v>
      </c>
      <c r="F98" s="815"/>
      <c r="G98" s="956"/>
      <c r="H98" s="883" t="s">
        <v>831</v>
      </c>
      <c r="I98" s="849" t="s">
        <v>27</v>
      </c>
      <c r="J98" s="843" t="s">
        <v>506</v>
      </c>
      <c r="K98" s="846"/>
      <c r="L98" s="844" t="s">
        <v>27</v>
      </c>
      <c r="M98" s="843" t="s">
        <v>516</v>
      </c>
      <c r="N98" s="835"/>
      <c r="O98" s="835"/>
      <c r="P98" s="835"/>
      <c r="Q98" s="835"/>
      <c r="R98" s="835"/>
      <c r="S98" s="835"/>
      <c r="T98" s="835"/>
      <c r="U98" s="835"/>
      <c r="V98" s="835"/>
      <c r="W98" s="835"/>
      <c r="X98" s="905"/>
      <c r="Y98" s="839"/>
      <c r="Z98" s="831"/>
      <c r="AA98" s="831"/>
      <c r="AB98" s="827"/>
      <c r="AC98" s="839"/>
      <c r="AD98" s="831"/>
      <c r="AE98" s="831"/>
      <c r="AF98" s="827"/>
    </row>
    <row r="99" customFormat="false" ht="18.75" hidden="false" customHeight="true" outlineLevel="0" collapsed="false">
      <c r="A99" s="811"/>
      <c r="B99" s="812"/>
      <c r="C99" s="887"/>
      <c r="D99" s="815"/>
      <c r="E99" s="814" t="s">
        <v>832</v>
      </c>
      <c r="F99" s="815"/>
      <c r="G99" s="956"/>
      <c r="H99" s="883" t="s">
        <v>797</v>
      </c>
      <c r="I99" s="849" t="s">
        <v>27</v>
      </c>
      <c r="J99" s="843" t="s">
        <v>506</v>
      </c>
      <c r="K99" s="846"/>
      <c r="L99" s="844" t="s">
        <v>27</v>
      </c>
      <c r="M99" s="843" t="s">
        <v>523</v>
      </c>
      <c r="N99" s="843"/>
      <c r="O99" s="855" t="s">
        <v>27</v>
      </c>
      <c r="P99" s="854" t="s">
        <v>524</v>
      </c>
      <c r="Q99" s="843"/>
      <c r="R99" s="843"/>
      <c r="S99" s="846"/>
      <c r="T99" s="843"/>
      <c r="U99" s="846"/>
      <c r="V99" s="846"/>
      <c r="W99" s="846"/>
      <c r="X99" s="847"/>
      <c r="Y99" s="839"/>
      <c r="Z99" s="831"/>
      <c r="AA99" s="831"/>
      <c r="AB99" s="827"/>
      <c r="AC99" s="839"/>
      <c r="AD99" s="831"/>
      <c r="AE99" s="831"/>
      <c r="AF99" s="827"/>
    </row>
    <row r="100" customFormat="false" ht="18.75" hidden="false" customHeight="true" outlineLevel="0" collapsed="false">
      <c r="A100" s="811"/>
      <c r="B100" s="812"/>
      <c r="C100" s="887"/>
      <c r="D100" s="815"/>
      <c r="E100" s="814"/>
      <c r="F100" s="815"/>
      <c r="G100" s="956"/>
      <c r="H100" s="833" t="s">
        <v>130</v>
      </c>
      <c r="I100" s="849" t="s">
        <v>27</v>
      </c>
      <c r="J100" s="843" t="s">
        <v>506</v>
      </c>
      <c r="K100" s="846"/>
      <c r="L100" s="844" t="s">
        <v>27</v>
      </c>
      <c r="M100" s="843" t="s">
        <v>516</v>
      </c>
      <c r="N100" s="835"/>
      <c r="O100" s="835"/>
      <c r="P100" s="835"/>
      <c r="Q100" s="835"/>
      <c r="R100" s="835"/>
      <c r="S100" s="835"/>
      <c r="T100" s="835"/>
      <c r="U100" s="835"/>
      <c r="V100" s="835"/>
      <c r="W100" s="835"/>
      <c r="X100" s="905"/>
      <c r="Y100" s="839"/>
      <c r="Z100" s="831"/>
      <c r="AA100" s="831"/>
      <c r="AB100" s="827"/>
      <c r="AC100" s="839"/>
      <c r="AD100" s="831"/>
      <c r="AE100" s="831"/>
      <c r="AF100" s="827"/>
    </row>
    <row r="101" customFormat="false" ht="18.75" hidden="false" customHeight="true" outlineLevel="0" collapsed="false">
      <c r="A101" s="811"/>
      <c r="B101" s="812"/>
      <c r="C101" s="887"/>
      <c r="D101" s="815"/>
      <c r="E101" s="814"/>
      <c r="F101" s="815"/>
      <c r="G101" s="956"/>
      <c r="H101" s="913" t="s">
        <v>140</v>
      </c>
      <c r="I101" s="849" t="s">
        <v>27</v>
      </c>
      <c r="J101" s="843" t="s">
        <v>506</v>
      </c>
      <c r="K101" s="843"/>
      <c r="L101" s="844" t="s">
        <v>27</v>
      </c>
      <c r="M101" s="843" t="s">
        <v>538</v>
      </c>
      <c r="N101" s="843"/>
      <c r="O101" s="844" t="s">
        <v>27</v>
      </c>
      <c r="P101" s="843" t="s">
        <v>539</v>
      </c>
      <c r="Q101" s="845"/>
      <c r="R101" s="845"/>
      <c r="S101" s="845"/>
      <c r="T101" s="845"/>
      <c r="U101" s="914"/>
      <c r="V101" s="914"/>
      <c r="W101" s="914"/>
      <c r="X101" s="915"/>
      <c r="Y101" s="839"/>
      <c r="Z101" s="831"/>
      <c r="AA101" s="831"/>
      <c r="AB101" s="827"/>
      <c r="AC101" s="839"/>
      <c r="AD101" s="831"/>
      <c r="AE101" s="831"/>
      <c r="AF101" s="827"/>
    </row>
    <row r="102" customFormat="false" ht="18.75" hidden="false" customHeight="true" outlineLevel="0" collapsed="false">
      <c r="A102" s="811"/>
      <c r="B102" s="812"/>
      <c r="C102" s="887"/>
      <c r="D102" s="815"/>
      <c r="E102" s="814"/>
      <c r="F102" s="815"/>
      <c r="G102" s="956"/>
      <c r="H102" s="883" t="s">
        <v>148</v>
      </c>
      <c r="I102" s="849" t="s">
        <v>27</v>
      </c>
      <c r="J102" s="843" t="s">
        <v>506</v>
      </c>
      <c r="K102" s="843"/>
      <c r="L102" s="844" t="s">
        <v>27</v>
      </c>
      <c r="M102" s="843" t="s">
        <v>542</v>
      </c>
      <c r="N102" s="843"/>
      <c r="O102" s="844" t="s">
        <v>27</v>
      </c>
      <c r="P102" s="843" t="s">
        <v>543</v>
      </c>
      <c r="Q102" s="835"/>
      <c r="R102" s="844" t="s">
        <v>27</v>
      </c>
      <c r="S102" s="843" t="s">
        <v>544</v>
      </c>
      <c r="T102" s="835"/>
      <c r="U102" s="835"/>
      <c r="V102" s="835"/>
      <c r="W102" s="835"/>
      <c r="X102" s="905"/>
      <c r="Y102" s="839"/>
      <c r="Z102" s="831"/>
      <c r="AA102" s="831"/>
      <c r="AB102" s="827"/>
      <c r="AC102" s="839"/>
      <c r="AD102" s="831"/>
      <c r="AE102" s="831"/>
      <c r="AF102" s="827"/>
    </row>
    <row r="103" customFormat="false" ht="18.75" hidden="false" customHeight="true" outlineLevel="0" collapsed="false">
      <c r="A103" s="811"/>
      <c r="B103" s="812"/>
      <c r="C103" s="813"/>
      <c r="D103" s="828"/>
      <c r="E103" s="814"/>
      <c r="F103" s="815"/>
      <c r="G103" s="816"/>
      <c r="H103" s="833" t="s">
        <v>162</v>
      </c>
      <c r="I103" s="849" t="s">
        <v>27</v>
      </c>
      <c r="J103" s="843" t="s">
        <v>506</v>
      </c>
      <c r="K103" s="843"/>
      <c r="L103" s="844" t="s">
        <v>27</v>
      </c>
      <c r="M103" s="843" t="s">
        <v>542</v>
      </c>
      <c r="N103" s="843"/>
      <c r="O103" s="844" t="s">
        <v>27</v>
      </c>
      <c r="P103" s="843" t="s">
        <v>543</v>
      </c>
      <c r="Q103" s="843"/>
      <c r="R103" s="844" t="s">
        <v>27</v>
      </c>
      <c r="S103" s="843" t="s">
        <v>616</v>
      </c>
      <c r="T103" s="843"/>
      <c r="U103" s="845"/>
      <c r="V103" s="845"/>
      <c r="W103" s="845"/>
      <c r="X103" s="881"/>
      <c r="Y103" s="831"/>
      <c r="Z103" s="831"/>
      <c r="AA103" s="831"/>
      <c r="AB103" s="827"/>
      <c r="AC103" s="839"/>
      <c r="AD103" s="831"/>
      <c r="AE103" s="831"/>
      <c r="AF103" s="827"/>
    </row>
    <row r="104" customFormat="false" ht="18.75" hidden="false" customHeight="true" outlineLevel="0" collapsed="false">
      <c r="A104" s="811"/>
      <c r="B104" s="812"/>
      <c r="C104" s="813"/>
      <c r="D104" s="828"/>
      <c r="E104" s="814"/>
      <c r="F104" s="815"/>
      <c r="G104" s="816"/>
      <c r="H104" s="1035" t="s">
        <v>165</v>
      </c>
      <c r="I104" s="853" t="s">
        <v>27</v>
      </c>
      <c r="J104" s="854" t="s">
        <v>506</v>
      </c>
      <c r="K104" s="854"/>
      <c r="L104" s="855" t="s">
        <v>27</v>
      </c>
      <c r="M104" s="854" t="s">
        <v>538</v>
      </c>
      <c r="N104" s="854"/>
      <c r="O104" s="855" t="s">
        <v>27</v>
      </c>
      <c r="P104" s="854" t="s">
        <v>539</v>
      </c>
      <c r="Q104" s="854"/>
      <c r="R104" s="855"/>
      <c r="S104" s="854"/>
      <c r="T104" s="854"/>
      <c r="U104" s="914"/>
      <c r="V104" s="914"/>
      <c r="W104" s="914"/>
      <c r="X104" s="915"/>
      <c r="Y104" s="831"/>
      <c r="Z104" s="831"/>
      <c r="AA104" s="831"/>
      <c r="AB104" s="827"/>
      <c r="AC104" s="839"/>
      <c r="AD104" s="831"/>
      <c r="AE104" s="831"/>
      <c r="AF104" s="827"/>
    </row>
    <row r="105" customFormat="false" ht="19.5" hidden="false" customHeight="true" outlineLevel="0" collapsed="false">
      <c r="A105" s="856"/>
      <c r="B105" s="857"/>
      <c r="C105" s="858"/>
      <c r="D105" s="805"/>
      <c r="E105" s="810"/>
      <c r="F105" s="859"/>
      <c r="G105" s="860"/>
      <c r="H105" s="929" t="s">
        <v>166</v>
      </c>
      <c r="I105" s="862" t="s">
        <v>27</v>
      </c>
      <c r="J105" s="863" t="s">
        <v>506</v>
      </c>
      <c r="K105" s="863"/>
      <c r="L105" s="864" t="s">
        <v>27</v>
      </c>
      <c r="M105" s="863" t="s">
        <v>516</v>
      </c>
      <c r="N105" s="863"/>
      <c r="O105" s="863"/>
      <c r="P105" s="863"/>
      <c r="Q105" s="896"/>
      <c r="R105" s="896"/>
      <c r="S105" s="896"/>
      <c r="T105" s="896"/>
      <c r="U105" s="896"/>
      <c r="V105" s="896"/>
      <c r="W105" s="896"/>
      <c r="X105" s="1036"/>
      <c r="Y105" s="868"/>
      <c r="Z105" s="868"/>
      <c r="AA105" s="868"/>
      <c r="AB105" s="869"/>
      <c r="AC105" s="867"/>
      <c r="AD105" s="868"/>
      <c r="AE105" s="868"/>
      <c r="AF105" s="869"/>
    </row>
    <row r="106" s="838" customFormat="true" ht="18.75" hidden="false" customHeight="true" outlineLevel="0" collapsed="false">
      <c r="A106" s="828"/>
      <c r="C106" s="828"/>
      <c r="D106" s="828"/>
      <c r="F106" s="815"/>
      <c r="G106" s="956"/>
      <c r="H106" s="1034" t="s">
        <v>50</v>
      </c>
      <c r="I106" s="818" t="s">
        <v>27</v>
      </c>
      <c r="J106" s="819" t="s">
        <v>506</v>
      </c>
      <c r="K106" s="819"/>
      <c r="L106" s="821"/>
      <c r="M106" s="822" t="s">
        <v>27</v>
      </c>
      <c r="N106" s="819" t="s">
        <v>507</v>
      </c>
      <c r="O106" s="819"/>
      <c r="P106" s="821"/>
      <c r="Q106" s="822" t="s">
        <v>27</v>
      </c>
      <c r="R106" s="903" t="s">
        <v>508</v>
      </c>
      <c r="S106" s="903"/>
      <c r="T106" s="903"/>
      <c r="U106" s="903"/>
      <c r="V106" s="903"/>
      <c r="W106" s="903"/>
      <c r="X106" s="904"/>
      <c r="Y106" s="890" t="s">
        <v>27</v>
      </c>
      <c r="Z106" s="799" t="s">
        <v>505</v>
      </c>
      <c r="AA106" s="799"/>
      <c r="AB106" s="880"/>
      <c r="AC106" s="890" t="s">
        <v>27</v>
      </c>
      <c r="AD106" s="799" t="s">
        <v>505</v>
      </c>
      <c r="AE106" s="799"/>
      <c r="AF106" s="880"/>
    </row>
    <row r="107" customFormat="false" ht="19.5" hidden="false" customHeight="true" outlineLevel="0" collapsed="false">
      <c r="A107" s="811"/>
      <c r="B107" s="812"/>
      <c r="C107" s="887"/>
      <c r="D107" s="840"/>
      <c r="E107" s="814"/>
      <c r="F107" s="815"/>
      <c r="G107" s="816"/>
      <c r="H107" s="911" t="s">
        <v>64</v>
      </c>
      <c r="I107" s="849" t="s">
        <v>27</v>
      </c>
      <c r="J107" s="843" t="s">
        <v>513</v>
      </c>
      <c r="K107" s="846"/>
      <c r="L107" s="882"/>
      <c r="M107" s="844" t="s">
        <v>27</v>
      </c>
      <c r="N107" s="843" t="s">
        <v>514</v>
      </c>
      <c r="O107" s="844"/>
      <c r="P107" s="843"/>
      <c r="Q107" s="845"/>
      <c r="R107" s="845"/>
      <c r="S107" s="845"/>
      <c r="T107" s="845"/>
      <c r="U107" s="845"/>
      <c r="V107" s="845"/>
      <c r="W107" s="845"/>
      <c r="X107" s="881"/>
      <c r="Y107" s="840" t="s">
        <v>27</v>
      </c>
      <c r="Z107" s="826" t="s">
        <v>509</v>
      </c>
      <c r="AA107" s="831"/>
      <c r="AB107" s="827"/>
      <c r="AC107" s="840" t="s">
        <v>27</v>
      </c>
      <c r="AD107" s="826" t="s">
        <v>509</v>
      </c>
      <c r="AE107" s="831"/>
      <c r="AF107" s="827"/>
    </row>
    <row r="108" customFormat="false" ht="19.5" hidden="false" customHeight="true" outlineLevel="0" collapsed="false">
      <c r="A108" s="811"/>
      <c r="B108" s="812"/>
      <c r="C108" s="887"/>
      <c r="D108" s="840"/>
      <c r="E108" s="814"/>
      <c r="F108" s="815"/>
      <c r="G108" s="816"/>
      <c r="H108" s="841" t="s">
        <v>67</v>
      </c>
      <c r="I108" s="849" t="s">
        <v>27</v>
      </c>
      <c r="J108" s="843" t="s">
        <v>513</v>
      </c>
      <c r="K108" s="846"/>
      <c r="L108" s="882"/>
      <c r="M108" s="844" t="s">
        <v>27</v>
      </c>
      <c r="N108" s="843" t="s">
        <v>514</v>
      </c>
      <c r="O108" s="844"/>
      <c r="P108" s="843"/>
      <c r="Q108" s="845"/>
      <c r="R108" s="845"/>
      <c r="S108" s="845"/>
      <c r="T108" s="845"/>
      <c r="U108" s="845"/>
      <c r="V108" s="845"/>
      <c r="W108" s="845"/>
      <c r="X108" s="881"/>
      <c r="Y108" s="840"/>
      <c r="Z108" s="826"/>
      <c r="AA108" s="831"/>
      <c r="AB108" s="827"/>
      <c r="AC108" s="840"/>
      <c r="AD108" s="826"/>
      <c r="AE108" s="831"/>
      <c r="AF108" s="827"/>
    </row>
    <row r="109" customFormat="false" ht="18.75" hidden="false" customHeight="true" outlineLevel="0" collapsed="false">
      <c r="A109" s="840" t="s">
        <v>27</v>
      </c>
      <c r="B109" s="812" t="n">
        <v>68</v>
      </c>
      <c r="C109" s="887" t="s">
        <v>446</v>
      </c>
      <c r="D109" s="840" t="s">
        <v>27</v>
      </c>
      <c r="E109" s="814" t="s">
        <v>829</v>
      </c>
      <c r="F109" s="815"/>
      <c r="G109" s="956"/>
      <c r="H109" s="833" t="s">
        <v>623</v>
      </c>
      <c r="I109" s="893" t="s">
        <v>27</v>
      </c>
      <c r="J109" s="835" t="s">
        <v>611</v>
      </c>
      <c r="K109" s="835"/>
      <c r="L109" s="835"/>
      <c r="M109" s="893" t="s">
        <v>27</v>
      </c>
      <c r="N109" s="835" t="s">
        <v>612</v>
      </c>
      <c r="O109" s="835"/>
      <c r="P109" s="835"/>
      <c r="Q109" s="836"/>
      <c r="R109" s="836"/>
      <c r="S109" s="836"/>
      <c r="T109" s="836"/>
      <c r="U109" s="836"/>
      <c r="V109" s="836"/>
      <c r="W109" s="836"/>
      <c r="X109" s="837"/>
      <c r="Y109" s="839"/>
      <c r="Z109" s="831"/>
      <c r="AA109" s="831"/>
      <c r="AB109" s="827"/>
      <c r="AC109" s="839"/>
      <c r="AD109" s="831"/>
      <c r="AE109" s="831"/>
      <c r="AF109" s="827"/>
    </row>
    <row r="110" customFormat="false" ht="18.75" hidden="false" customHeight="true" outlineLevel="0" collapsed="false">
      <c r="A110" s="840"/>
      <c r="B110" s="812"/>
      <c r="C110" s="887" t="s">
        <v>833</v>
      </c>
      <c r="D110" s="840" t="s">
        <v>27</v>
      </c>
      <c r="E110" s="814" t="s">
        <v>830</v>
      </c>
      <c r="F110" s="815"/>
      <c r="G110" s="956"/>
      <c r="H110" s="833"/>
      <c r="I110" s="893"/>
      <c r="J110" s="835"/>
      <c r="K110" s="835"/>
      <c r="L110" s="835"/>
      <c r="M110" s="893"/>
      <c r="N110" s="835"/>
      <c r="O110" s="835"/>
      <c r="P110" s="835"/>
      <c r="Q110" s="823"/>
      <c r="R110" s="823"/>
      <c r="S110" s="823"/>
      <c r="T110" s="823"/>
      <c r="U110" s="823"/>
      <c r="V110" s="823"/>
      <c r="W110" s="823"/>
      <c r="X110" s="824"/>
      <c r="Y110" s="839"/>
      <c r="Z110" s="831"/>
      <c r="AA110" s="831"/>
      <c r="AB110" s="827"/>
      <c r="AC110" s="839"/>
      <c r="AD110" s="831"/>
      <c r="AE110" s="831"/>
      <c r="AF110" s="827"/>
    </row>
    <row r="111" customFormat="false" ht="18.75" hidden="false" customHeight="true" outlineLevel="0" collapsed="false">
      <c r="A111" s="840"/>
      <c r="B111" s="812"/>
      <c r="C111" s="887"/>
      <c r="D111" s="840"/>
      <c r="E111" s="814" t="s">
        <v>832</v>
      </c>
      <c r="F111" s="815"/>
      <c r="G111" s="956"/>
      <c r="H111" s="913" t="s">
        <v>140</v>
      </c>
      <c r="I111" s="849" t="s">
        <v>27</v>
      </c>
      <c r="J111" s="843" t="s">
        <v>506</v>
      </c>
      <c r="K111" s="843"/>
      <c r="L111" s="844" t="s">
        <v>27</v>
      </c>
      <c r="M111" s="843" t="s">
        <v>538</v>
      </c>
      <c r="N111" s="843"/>
      <c r="O111" s="844" t="s">
        <v>27</v>
      </c>
      <c r="P111" s="843" t="s">
        <v>539</v>
      </c>
      <c r="Q111" s="845"/>
      <c r="R111" s="845"/>
      <c r="S111" s="845"/>
      <c r="T111" s="845"/>
      <c r="U111" s="914"/>
      <c r="V111" s="914"/>
      <c r="W111" s="914"/>
      <c r="X111" s="915"/>
      <c r="Y111" s="839"/>
      <c r="Z111" s="831"/>
      <c r="AA111" s="831"/>
      <c r="AB111" s="827"/>
      <c r="AC111" s="839"/>
      <c r="AD111" s="831"/>
      <c r="AE111" s="831"/>
      <c r="AF111" s="827"/>
    </row>
    <row r="112" customFormat="false" ht="18.75" hidden="false" customHeight="true" outlineLevel="0" collapsed="false">
      <c r="A112" s="811"/>
      <c r="B112" s="812"/>
      <c r="C112" s="887"/>
      <c r="D112" s="815"/>
      <c r="F112" s="815"/>
      <c r="G112" s="956"/>
      <c r="H112" s="883" t="s">
        <v>148</v>
      </c>
      <c r="I112" s="849" t="s">
        <v>27</v>
      </c>
      <c r="J112" s="843" t="s">
        <v>506</v>
      </c>
      <c r="K112" s="843"/>
      <c r="L112" s="844" t="s">
        <v>27</v>
      </c>
      <c r="M112" s="843" t="s">
        <v>542</v>
      </c>
      <c r="N112" s="843"/>
      <c r="O112" s="844" t="s">
        <v>27</v>
      </c>
      <c r="P112" s="843" t="s">
        <v>543</v>
      </c>
      <c r="Q112" s="835"/>
      <c r="R112" s="844" t="s">
        <v>27</v>
      </c>
      <c r="S112" s="843" t="s">
        <v>544</v>
      </c>
      <c r="T112" s="835"/>
      <c r="U112" s="835"/>
      <c r="V112" s="835"/>
      <c r="W112" s="835"/>
      <c r="X112" s="905"/>
      <c r="Y112" s="839"/>
      <c r="Z112" s="831"/>
      <c r="AA112" s="831"/>
      <c r="AB112" s="827"/>
      <c r="AC112" s="839"/>
      <c r="AD112" s="831"/>
      <c r="AE112" s="831"/>
      <c r="AF112" s="827"/>
    </row>
    <row r="113" customFormat="false" ht="18.75" hidden="false" customHeight="true" outlineLevel="0" collapsed="false">
      <c r="A113" s="811"/>
      <c r="B113" s="812"/>
      <c r="C113" s="813"/>
      <c r="D113" s="828"/>
      <c r="E113" s="814"/>
      <c r="F113" s="815"/>
      <c r="G113" s="816"/>
      <c r="H113" s="833" t="s">
        <v>162</v>
      </c>
      <c r="I113" s="849" t="s">
        <v>27</v>
      </c>
      <c r="J113" s="843" t="s">
        <v>506</v>
      </c>
      <c r="K113" s="843"/>
      <c r="L113" s="844" t="s">
        <v>27</v>
      </c>
      <c r="M113" s="843" t="s">
        <v>542</v>
      </c>
      <c r="N113" s="843"/>
      <c r="O113" s="844" t="s">
        <v>27</v>
      </c>
      <c r="P113" s="843" t="s">
        <v>543</v>
      </c>
      <c r="Q113" s="843"/>
      <c r="R113" s="844" t="s">
        <v>27</v>
      </c>
      <c r="S113" s="843" t="s">
        <v>616</v>
      </c>
      <c r="T113" s="843"/>
      <c r="U113" s="845"/>
      <c r="V113" s="845"/>
      <c r="W113" s="845"/>
      <c r="X113" s="881"/>
      <c r="Y113" s="831"/>
      <c r="Z113" s="831"/>
      <c r="AA113" s="831"/>
      <c r="AB113" s="827"/>
      <c r="AC113" s="839"/>
      <c r="AD113" s="831"/>
      <c r="AE113" s="831"/>
      <c r="AF113" s="827"/>
    </row>
    <row r="114" customFormat="false" ht="18.75" hidden="false" customHeight="true" outlineLevel="0" collapsed="false">
      <c r="A114" s="811"/>
      <c r="B114" s="812"/>
      <c r="C114" s="813"/>
      <c r="D114" s="828"/>
      <c r="E114" s="814"/>
      <c r="F114" s="815"/>
      <c r="G114" s="816"/>
      <c r="H114" s="1035" t="s">
        <v>165</v>
      </c>
      <c r="I114" s="853" t="s">
        <v>27</v>
      </c>
      <c r="J114" s="854" t="s">
        <v>506</v>
      </c>
      <c r="K114" s="854"/>
      <c r="L114" s="855" t="s">
        <v>27</v>
      </c>
      <c r="M114" s="854" t="s">
        <v>538</v>
      </c>
      <c r="N114" s="854"/>
      <c r="O114" s="855" t="s">
        <v>27</v>
      </c>
      <c r="P114" s="854" t="s">
        <v>539</v>
      </c>
      <c r="Q114" s="854"/>
      <c r="R114" s="855"/>
      <c r="S114" s="854"/>
      <c r="T114" s="854"/>
      <c r="U114" s="914"/>
      <c r="V114" s="914"/>
      <c r="W114" s="914"/>
      <c r="X114" s="915"/>
      <c r="Y114" s="831"/>
      <c r="Z114" s="831"/>
      <c r="AA114" s="831"/>
      <c r="AB114" s="827"/>
      <c r="AC114" s="839"/>
      <c r="AD114" s="831"/>
      <c r="AE114" s="831"/>
      <c r="AF114" s="827"/>
    </row>
    <row r="115" customFormat="false" ht="19.5" hidden="false" customHeight="true" outlineLevel="0" collapsed="false">
      <c r="A115" s="856"/>
      <c r="B115" s="857"/>
      <c r="C115" s="858"/>
      <c r="D115" s="805"/>
      <c r="E115" s="810"/>
      <c r="F115" s="859"/>
      <c r="G115" s="860"/>
      <c r="H115" s="929" t="s">
        <v>166</v>
      </c>
      <c r="I115" s="862" t="s">
        <v>27</v>
      </c>
      <c r="J115" s="863" t="s">
        <v>506</v>
      </c>
      <c r="K115" s="863"/>
      <c r="L115" s="864" t="s">
        <v>27</v>
      </c>
      <c r="M115" s="863" t="s">
        <v>516</v>
      </c>
      <c r="N115" s="863"/>
      <c r="O115" s="863"/>
      <c r="P115" s="863"/>
      <c r="Q115" s="896"/>
      <c r="R115" s="896"/>
      <c r="S115" s="896"/>
      <c r="T115" s="896"/>
      <c r="U115" s="896"/>
      <c r="V115" s="896"/>
      <c r="W115" s="896"/>
      <c r="X115" s="1036"/>
      <c r="Y115" s="868"/>
      <c r="Z115" s="868"/>
      <c r="AA115" s="868"/>
      <c r="AB115" s="869"/>
      <c r="AC115" s="867"/>
      <c r="AD115" s="868"/>
      <c r="AE115" s="868"/>
      <c r="AF115" s="869"/>
    </row>
    <row r="116" customFormat="false" ht="18.75" hidden="false" customHeight="true" outlineLevel="0" collapsed="false">
      <c r="A116" s="870"/>
      <c r="B116" s="871"/>
      <c r="C116" s="886"/>
      <c r="D116" s="873"/>
      <c r="E116" s="801"/>
      <c r="F116" s="1046"/>
      <c r="G116" s="1039"/>
      <c r="H116" s="1040" t="s">
        <v>47</v>
      </c>
      <c r="I116" s="906" t="s">
        <v>27</v>
      </c>
      <c r="J116" s="876" t="s">
        <v>503</v>
      </c>
      <c r="K116" s="877"/>
      <c r="L116" s="907"/>
      <c r="M116" s="908" t="s">
        <v>27</v>
      </c>
      <c r="N116" s="876" t="s">
        <v>504</v>
      </c>
      <c r="O116" s="878"/>
      <c r="P116" s="878"/>
      <c r="Q116" s="878"/>
      <c r="R116" s="878"/>
      <c r="S116" s="878"/>
      <c r="T116" s="878"/>
      <c r="U116" s="878"/>
      <c r="V116" s="878"/>
      <c r="W116" s="878"/>
      <c r="X116" s="879"/>
      <c r="Y116" s="890" t="s">
        <v>27</v>
      </c>
      <c r="Z116" s="799" t="s">
        <v>505</v>
      </c>
      <c r="AA116" s="799"/>
      <c r="AB116" s="880"/>
      <c r="AC116" s="890" t="s">
        <v>27</v>
      </c>
      <c r="AD116" s="799" t="s">
        <v>505</v>
      </c>
      <c r="AE116" s="799"/>
      <c r="AF116" s="880"/>
    </row>
    <row r="117" customFormat="false" ht="18.75" hidden="false" customHeight="true" outlineLevel="0" collapsed="false">
      <c r="A117" s="811"/>
      <c r="B117" s="812"/>
      <c r="C117" s="887"/>
      <c r="D117" s="815"/>
      <c r="E117" s="814"/>
      <c r="F117" s="1047"/>
      <c r="G117" s="956"/>
      <c r="H117" s="883" t="s">
        <v>50</v>
      </c>
      <c r="I117" s="849" t="s">
        <v>27</v>
      </c>
      <c r="J117" s="843" t="s">
        <v>506</v>
      </c>
      <c r="K117" s="843"/>
      <c r="L117" s="882"/>
      <c r="M117" s="844" t="s">
        <v>27</v>
      </c>
      <c r="N117" s="843" t="s">
        <v>834</v>
      </c>
      <c r="O117" s="843"/>
      <c r="P117" s="882"/>
      <c r="Q117" s="846"/>
      <c r="R117" s="846"/>
      <c r="S117" s="846"/>
      <c r="T117" s="846"/>
      <c r="U117" s="846"/>
      <c r="V117" s="846"/>
      <c r="W117" s="846"/>
      <c r="X117" s="847"/>
      <c r="Y117" s="840" t="s">
        <v>27</v>
      </c>
      <c r="Z117" s="826" t="s">
        <v>509</v>
      </c>
      <c r="AA117" s="831"/>
      <c r="AB117" s="827"/>
      <c r="AC117" s="840" t="s">
        <v>27</v>
      </c>
      <c r="AD117" s="826" t="s">
        <v>509</v>
      </c>
      <c r="AE117" s="831"/>
      <c r="AF117" s="827"/>
    </row>
    <row r="118" customFormat="false" ht="18.75" hidden="false" customHeight="true" outlineLevel="0" collapsed="false">
      <c r="A118" s="811"/>
      <c r="B118" s="812"/>
      <c r="C118" s="887"/>
      <c r="D118" s="815"/>
      <c r="E118" s="814"/>
      <c r="F118" s="1047"/>
      <c r="G118" s="956"/>
      <c r="H118" s="841" t="s">
        <v>253</v>
      </c>
      <c r="I118" s="849" t="s">
        <v>27</v>
      </c>
      <c r="J118" s="843" t="s">
        <v>513</v>
      </c>
      <c r="K118" s="846"/>
      <c r="L118" s="882"/>
      <c r="M118" s="844" t="s">
        <v>27</v>
      </c>
      <c r="N118" s="843" t="s">
        <v>514</v>
      </c>
      <c r="O118" s="845"/>
      <c r="P118" s="845"/>
      <c r="Q118" s="846"/>
      <c r="R118" s="846"/>
      <c r="S118" s="846"/>
      <c r="T118" s="846"/>
      <c r="U118" s="846"/>
      <c r="V118" s="846"/>
      <c r="W118" s="846"/>
      <c r="X118" s="847"/>
      <c r="Y118" s="839"/>
      <c r="Z118" s="831"/>
      <c r="AA118" s="831"/>
      <c r="AB118" s="827"/>
      <c r="AC118" s="839"/>
      <c r="AD118" s="831"/>
      <c r="AE118" s="831"/>
      <c r="AF118" s="827"/>
    </row>
    <row r="119" customFormat="false" ht="19.5" hidden="false" customHeight="true" outlineLevel="0" collapsed="false">
      <c r="A119" s="811"/>
      <c r="B119" s="812"/>
      <c r="C119" s="813"/>
      <c r="D119" s="828"/>
      <c r="E119" s="814"/>
      <c r="F119" s="815"/>
      <c r="G119" s="816"/>
      <c r="H119" s="911" t="s">
        <v>64</v>
      </c>
      <c r="I119" s="849" t="s">
        <v>27</v>
      </c>
      <c r="J119" s="843" t="s">
        <v>513</v>
      </c>
      <c r="K119" s="846"/>
      <c r="L119" s="882"/>
      <c r="M119" s="844" t="s">
        <v>27</v>
      </c>
      <c r="N119" s="843" t="s">
        <v>514</v>
      </c>
      <c r="O119" s="844"/>
      <c r="P119" s="843"/>
      <c r="Q119" s="845"/>
      <c r="R119" s="845"/>
      <c r="S119" s="845"/>
      <c r="T119" s="845"/>
      <c r="U119" s="845"/>
      <c r="V119" s="845"/>
      <c r="W119" s="845"/>
      <c r="X119" s="881"/>
      <c r="Y119" s="831"/>
      <c r="Z119" s="831"/>
      <c r="AA119" s="831"/>
      <c r="AB119" s="827"/>
      <c r="AC119" s="839"/>
      <c r="AD119" s="831"/>
      <c r="AE119" s="831"/>
      <c r="AF119" s="827"/>
    </row>
    <row r="120" customFormat="false" ht="19.5" hidden="false" customHeight="true" outlineLevel="0" collapsed="false">
      <c r="A120" s="811"/>
      <c r="B120" s="812"/>
      <c r="C120" s="813"/>
      <c r="D120" s="828"/>
      <c r="E120" s="814"/>
      <c r="F120" s="815"/>
      <c r="G120" s="816"/>
      <c r="H120" s="911" t="s">
        <v>67</v>
      </c>
      <c r="I120" s="849" t="s">
        <v>27</v>
      </c>
      <c r="J120" s="843" t="s">
        <v>513</v>
      </c>
      <c r="K120" s="846"/>
      <c r="L120" s="882"/>
      <c r="M120" s="844" t="s">
        <v>27</v>
      </c>
      <c r="N120" s="843" t="s">
        <v>514</v>
      </c>
      <c r="O120" s="844"/>
      <c r="P120" s="843"/>
      <c r="Q120" s="845"/>
      <c r="R120" s="845"/>
      <c r="S120" s="845"/>
      <c r="T120" s="845"/>
      <c r="U120" s="845"/>
      <c r="V120" s="845"/>
      <c r="W120" s="845"/>
      <c r="X120" s="881"/>
      <c r="Y120" s="831"/>
      <c r="Z120" s="831"/>
      <c r="AA120" s="831"/>
      <c r="AB120" s="827"/>
      <c r="AC120" s="839"/>
      <c r="AD120" s="831"/>
      <c r="AE120" s="831"/>
      <c r="AF120" s="827"/>
    </row>
    <row r="121" customFormat="false" ht="18.75" hidden="false" customHeight="true" outlineLevel="0" collapsed="false">
      <c r="A121" s="811"/>
      <c r="B121" s="812"/>
      <c r="C121" s="887"/>
      <c r="D121" s="815"/>
      <c r="E121" s="814"/>
      <c r="F121" s="1047"/>
      <c r="G121" s="956"/>
      <c r="H121" s="1048" t="s">
        <v>835</v>
      </c>
      <c r="I121" s="893" t="s">
        <v>27</v>
      </c>
      <c r="J121" s="835" t="s">
        <v>506</v>
      </c>
      <c r="K121" s="835"/>
      <c r="L121" s="893" t="s">
        <v>27</v>
      </c>
      <c r="M121" s="835" t="s">
        <v>516</v>
      </c>
      <c r="N121" s="835"/>
      <c r="O121" s="854"/>
      <c r="P121" s="854"/>
      <c r="Q121" s="854"/>
      <c r="R121" s="854"/>
      <c r="S121" s="854"/>
      <c r="T121" s="854"/>
      <c r="U121" s="854"/>
      <c r="V121" s="854"/>
      <c r="W121" s="854"/>
      <c r="X121" s="912"/>
      <c r="Y121" s="839"/>
      <c r="Z121" s="831"/>
      <c r="AA121" s="831"/>
      <c r="AB121" s="827"/>
      <c r="AC121" s="839"/>
      <c r="AD121" s="831"/>
      <c r="AE121" s="831"/>
      <c r="AF121" s="827"/>
    </row>
    <row r="122" customFormat="false" ht="18.75" hidden="false" customHeight="true" outlineLevel="0" collapsed="false">
      <c r="A122" s="811"/>
      <c r="B122" s="812"/>
      <c r="C122" s="887"/>
      <c r="D122" s="815"/>
      <c r="E122" s="814"/>
      <c r="F122" s="1047"/>
      <c r="G122" s="956"/>
      <c r="H122" s="1048"/>
      <c r="I122" s="893"/>
      <c r="J122" s="835"/>
      <c r="K122" s="835"/>
      <c r="L122" s="893"/>
      <c r="M122" s="835"/>
      <c r="N122" s="835"/>
      <c r="O122" s="819"/>
      <c r="P122" s="819"/>
      <c r="Q122" s="819"/>
      <c r="R122" s="819"/>
      <c r="S122" s="819"/>
      <c r="T122" s="819"/>
      <c r="U122" s="819"/>
      <c r="V122" s="819"/>
      <c r="W122" s="819"/>
      <c r="X122" s="830"/>
      <c r="Y122" s="839"/>
      <c r="Z122" s="831"/>
      <c r="AA122" s="831"/>
      <c r="AB122" s="827"/>
      <c r="AC122" s="839"/>
      <c r="AD122" s="831"/>
      <c r="AE122" s="831"/>
      <c r="AF122" s="827"/>
    </row>
    <row r="123" customFormat="false" ht="18.75" hidden="false" customHeight="true" outlineLevel="0" collapsed="false">
      <c r="A123" s="811"/>
      <c r="B123" s="812"/>
      <c r="C123" s="887"/>
      <c r="D123" s="815"/>
      <c r="E123" s="814"/>
      <c r="F123" s="1047"/>
      <c r="G123" s="956"/>
      <c r="H123" s="883" t="s">
        <v>217</v>
      </c>
      <c r="I123" s="853" t="s">
        <v>27</v>
      </c>
      <c r="J123" s="843" t="s">
        <v>506</v>
      </c>
      <c r="K123" s="843"/>
      <c r="L123" s="844" t="s">
        <v>27</v>
      </c>
      <c r="M123" s="843" t="s">
        <v>538</v>
      </c>
      <c r="N123" s="843"/>
      <c r="O123" s="855" t="s">
        <v>27</v>
      </c>
      <c r="P123" s="843" t="s">
        <v>539</v>
      </c>
      <c r="Q123" s="835"/>
      <c r="R123" s="835"/>
      <c r="S123" s="835"/>
      <c r="T123" s="835"/>
      <c r="U123" s="835"/>
      <c r="V123" s="835"/>
      <c r="W123" s="835"/>
      <c r="X123" s="905"/>
      <c r="Y123" s="839"/>
      <c r="Z123" s="831"/>
      <c r="AA123" s="831"/>
      <c r="AB123" s="827"/>
      <c r="AC123" s="839"/>
      <c r="AD123" s="831"/>
      <c r="AE123" s="831"/>
      <c r="AF123" s="827"/>
    </row>
    <row r="124" customFormat="false" ht="18.75" hidden="false" customHeight="true" outlineLevel="0" collapsed="false">
      <c r="A124" s="811"/>
      <c r="B124" s="812"/>
      <c r="C124" s="887"/>
      <c r="D124" s="815"/>
      <c r="E124" s="814"/>
      <c r="F124" s="1047"/>
      <c r="G124" s="956"/>
      <c r="H124" s="883" t="s">
        <v>222</v>
      </c>
      <c r="I124" s="849" t="s">
        <v>27</v>
      </c>
      <c r="J124" s="843" t="s">
        <v>506</v>
      </c>
      <c r="K124" s="846"/>
      <c r="L124" s="844" t="s">
        <v>27</v>
      </c>
      <c r="M124" s="843" t="s">
        <v>516</v>
      </c>
      <c r="N124" s="835"/>
      <c r="O124" s="835"/>
      <c r="P124" s="835"/>
      <c r="Q124" s="835"/>
      <c r="R124" s="835"/>
      <c r="S124" s="835"/>
      <c r="T124" s="835"/>
      <c r="U124" s="835"/>
      <c r="V124" s="835"/>
      <c r="W124" s="835"/>
      <c r="X124" s="905"/>
      <c r="Y124" s="839"/>
      <c r="Z124" s="831"/>
      <c r="AA124" s="831"/>
      <c r="AB124" s="827"/>
      <c r="AC124" s="839"/>
      <c r="AD124" s="831"/>
      <c r="AE124" s="831"/>
      <c r="AF124" s="827"/>
    </row>
    <row r="125" customFormat="false" ht="18.75" hidden="false" customHeight="true" outlineLevel="0" collapsed="false">
      <c r="A125" s="811"/>
      <c r="B125" s="812"/>
      <c r="C125" s="887"/>
      <c r="D125" s="815"/>
      <c r="E125" s="814"/>
      <c r="F125" s="1047"/>
      <c r="G125" s="956"/>
      <c r="H125" s="841" t="s">
        <v>836</v>
      </c>
      <c r="I125" s="849" t="s">
        <v>27</v>
      </c>
      <c r="J125" s="843" t="s">
        <v>511</v>
      </c>
      <c r="K125" s="846"/>
      <c r="L125" s="882"/>
      <c r="M125" s="844" t="s">
        <v>27</v>
      </c>
      <c r="N125" s="843" t="s">
        <v>512</v>
      </c>
      <c r="O125" s="845"/>
      <c r="P125" s="845"/>
      <c r="Q125" s="845"/>
      <c r="R125" s="845"/>
      <c r="S125" s="845"/>
      <c r="T125" s="845"/>
      <c r="U125" s="845"/>
      <c r="V125" s="845"/>
      <c r="W125" s="845"/>
      <c r="X125" s="881"/>
      <c r="Y125" s="839"/>
      <c r="Z125" s="831"/>
      <c r="AA125" s="831"/>
      <c r="AB125" s="827"/>
      <c r="AC125" s="839"/>
      <c r="AD125" s="831"/>
      <c r="AE125" s="831"/>
      <c r="AF125" s="827"/>
    </row>
    <row r="126" customFormat="false" ht="18.75" hidden="false" customHeight="true" outlineLevel="0" collapsed="false">
      <c r="A126" s="811"/>
      <c r="B126" s="812"/>
      <c r="C126" s="887"/>
      <c r="D126" s="815"/>
      <c r="E126" s="814"/>
      <c r="F126" s="1047"/>
      <c r="G126" s="956"/>
      <c r="H126" s="883" t="s">
        <v>837</v>
      </c>
      <c r="I126" s="849" t="s">
        <v>27</v>
      </c>
      <c r="J126" s="843" t="s">
        <v>506</v>
      </c>
      <c r="K126" s="846"/>
      <c r="L126" s="844" t="s">
        <v>27</v>
      </c>
      <c r="M126" s="843" t="s">
        <v>516</v>
      </c>
      <c r="N126" s="835"/>
      <c r="O126" s="835"/>
      <c r="P126" s="835"/>
      <c r="Q126" s="835"/>
      <c r="R126" s="835"/>
      <c r="S126" s="835"/>
      <c r="T126" s="835"/>
      <c r="U126" s="835"/>
      <c r="V126" s="835"/>
      <c r="W126" s="835"/>
      <c r="X126" s="905"/>
      <c r="Y126" s="839"/>
      <c r="Z126" s="831"/>
      <c r="AA126" s="831"/>
      <c r="AB126" s="827"/>
      <c r="AC126" s="839"/>
      <c r="AD126" s="831"/>
      <c r="AE126" s="831"/>
      <c r="AF126" s="827"/>
    </row>
    <row r="127" customFormat="false" ht="18.75" hidden="false" customHeight="true" outlineLevel="0" collapsed="false">
      <c r="A127" s="840" t="s">
        <v>27</v>
      </c>
      <c r="B127" s="812" t="n">
        <v>32</v>
      </c>
      <c r="C127" s="887" t="s">
        <v>838</v>
      </c>
      <c r="D127" s="840" t="s">
        <v>27</v>
      </c>
      <c r="E127" s="814" t="s">
        <v>735</v>
      </c>
      <c r="F127" s="1047"/>
      <c r="G127" s="956"/>
      <c r="H127" s="883" t="s">
        <v>839</v>
      </c>
      <c r="I127" s="853" t="s">
        <v>27</v>
      </c>
      <c r="J127" s="843" t="s">
        <v>506</v>
      </c>
      <c r="K127" s="843"/>
      <c r="L127" s="844" t="s">
        <v>27</v>
      </c>
      <c r="M127" s="843" t="s">
        <v>816</v>
      </c>
      <c r="N127" s="843"/>
      <c r="O127" s="855"/>
      <c r="P127" s="855" t="s">
        <v>27</v>
      </c>
      <c r="Q127" s="843" t="s">
        <v>817</v>
      </c>
      <c r="R127" s="855"/>
      <c r="S127" s="843"/>
      <c r="T127" s="855" t="s">
        <v>27</v>
      </c>
      <c r="U127" s="843" t="s">
        <v>840</v>
      </c>
      <c r="V127" s="835"/>
      <c r="W127" s="835"/>
      <c r="X127" s="905"/>
      <c r="Y127" s="839"/>
      <c r="Z127" s="831"/>
      <c r="AA127" s="831"/>
      <c r="AB127" s="827"/>
      <c r="AC127" s="839"/>
      <c r="AD127" s="831"/>
      <c r="AE127" s="831"/>
      <c r="AF127" s="827"/>
    </row>
    <row r="128" customFormat="false" ht="18.75" hidden="false" customHeight="true" outlineLevel="0" collapsed="false">
      <c r="A128" s="811"/>
      <c r="B128" s="812"/>
      <c r="C128" s="887" t="s">
        <v>841</v>
      </c>
      <c r="D128" s="840" t="s">
        <v>27</v>
      </c>
      <c r="E128" s="814" t="s">
        <v>717</v>
      </c>
      <c r="F128" s="1047"/>
      <c r="G128" s="956"/>
      <c r="H128" s="883" t="s">
        <v>842</v>
      </c>
      <c r="I128" s="853" t="s">
        <v>27</v>
      </c>
      <c r="J128" s="843" t="s">
        <v>506</v>
      </c>
      <c r="K128" s="843"/>
      <c r="L128" s="844" t="s">
        <v>27</v>
      </c>
      <c r="M128" s="819" t="s">
        <v>516</v>
      </c>
      <c r="N128" s="843"/>
      <c r="O128" s="855"/>
      <c r="P128" s="855"/>
      <c r="Q128" s="855"/>
      <c r="R128" s="855"/>
      <c r="S128" s="855"/>
      <c r="T128" s="855"/>
      <c r="U128" s="855"/>
      <c r="V128" s="855"/>
      <c r="W128" s="855"/>
      <c r="X128" s="905"/>
      <c r="Y128" s="839"/>
      <c r="Z128" s="831"/>
      <c r="AA128" s="831"/>
      <c r="AB128" s="827"/>
      <c r="AC128" s="839"/>
      <c r="AD128" s="831"/>
      <c r="AE128" s="831"/>
      <c r="AF128" s="827"/>
    </row>
    <row r="129" customFormat="false" ht="18.75" hidden="false" customHeight="true" outlineLevel="0" collapsed="false">
      <c r="A129" s="811"/>
      <c r="B129" s="812"/>
      <c r="C129" s="1049"/>
      <c r="D129" s="840" t="s">
        <v>27</v>
      </c>
      <c r="E129" s="814" t="s">
        <v>843</v>
      </c>
      <c r="F129" s="1047"/>
      <c r="G129" s="956"/>
      <c r="H129" s="883" t="s">
        <v>105</v>
      </c>
      <c r="I129" s="849" t="s">
        <v>27</v>
      </c>
      <c r="J129" s="843" t="s">
        <v>506</v>
      </c>
      <c r="K129" s="843"/>
      <c r="L129" s="844" t="s">
        <v>27</v>
      </c>
      <c r="M129" s="843" t="s">
        <v>538</v>
      </c>
      <c r="N129" s="843"/>
      <c r="O129" s="844" t="s">
        <v>27</v>
      </c>
      <c r="P129" s="843" t="s">
        <v>539</v>
      </c>
      <c r="Q129" s="835"/>
      <c r="R129" s="835"/>
      <c r="S129" s="835"/>
      <c r="T129" s="835"/>
      <c r="U129" s="835"/>
      <c r="V129" s="835"/>
      <c r="W129" s="835"/>
      <c r="X129" s="905"/>
      <c r="Y129" s="839"/>
      <c r="Z129" s="831"/>
      <c r="AA129" s="831"/>
      <c r="AB129" s="827"/>
      <c r="AC129" s="839"/>
      <c r="AD129" s="831"/>
      <c r="AE129" s="831"/>
      <c r="AF129" s="827"/>
    </row>
    <row r="130" customFormat="false" ht="18.75" hidden="false" customHeight="true" outlineLevel="0" collapsed="false">
      <c r="A130" s="811"/>
      <c r="B130" s="812"/>
      <c r="C130" s="1049"/>
      <c r="D130" s="840" t="s">
        <v>27</v>
      </c>
      <c r="E130" s="814" t="s">
        <v>844</v>
      </c>
      <c r="F130" s="1047"/>
      <c r="G130" s="956"/>
      <c r="H130" s="848" t="s">
        <v>114</v>
      </c>
      <c r="I130" s="849" t="s">
        <v>27</v>
      </c>
      <c r="J130" s="843" t="s">
        <v>506</v>
      </c>
      <c r="K130" s="843"/>
      <c r="L130" s="844" t="s">
        <v>27</v>
      </c>
      <c r="M130" s="843" t="s">
        <v>538</v>
      </c>
      <c r="N130" s="843"/>
      <c r="O130" s="844" t="s">
        <v>27</v>
      </c>
      <c r="P130" s="843" t="s">
        <v>539</v>
      </c>
      <c r="Q130" s="846"/>
      <c r="R130" s="846"/>
      <c r="S130" s="846"/>
      <c r="T130" s="846"/>
      <c r="U130" s="846"/>
      <c r="V130" s="846"/>
      <c r="W130" s="846"/>
      <c r="X130" s="847"/>
      <c r="Y130" s="839"/>
      <c r="Z130" s="831"/>
      <c r="AA130" s="831"/>
      <c r="AB130" s="827"/>
      <c r="AC130" s="839"/>
      <c r="AD130" s="831"/>
      <c r="AE130" s="831"/>
      <c r="AF130" s="827"/>
    </row>
    <row r="131" customFormat="false" ht="18.75" hidden="false" customHeight="true" outlineLevel="0" collapsed="false">
      <c r="A131" s="811"/>
      <c r="B131" s="812"/>
      <c r="C131" s="887"/>
      <c r="D131" s="815"/>
      <c r="E131" s="814"/>
      <c r="F131" s="1047"/>
      <c r="G131" s="956"/>
      <c r="H131" s="833" t="s">
        <v>130</v>
      </c>
      <c r="I131" s="849" t="s">
        <v>27</v>
      </c>
      <c r="J131" s="843" t="s">
        <v>506</v>
      </c>
      <c r="K131" s="846"/>
      <c r="L131" s="844" t="s">
        <v>27</v>
      </c>
      <c r="M131" s="843" t="s">
        <v>516</v>
      </c>
      <c r="N131" s="835"/>
      <c r="O131" s="835"/>
      <c r="P131" s="835"/>
      <c r="Q131" s="835"/>
      <c r="R131" s="835"/>
      <c r="S131" s="835"/>
      <c r="T131" s="835"/>
      <c r="U131" s="835"/>
      <c r="V131" s="835"/>
      <c r="W131" s="835"/>
      <c r="X131" s="905"/>
      <c r="Y131" s="839"/>
      <c r="Z131" s="831"/>
      <c r="AA131" s="831"/>
      <c r="AB131" s="827"/>
      <c r="AC131" s="839"/>
      <c r="AD131" s="831"/>
      <c r="AE131" s="831"/>
      <c r="AF131" s="827"/>
    </row>
    <row r="132" customFormat="false" ht="18.75" hidden="false" customHeight="true" outlineLevel="0" collapsed="false">
      <c r="A132" s="811"/>
      <c r="B132" s="812"/>
      <c r="C132" s="887"/>
      <c r="D132" s="815"/>
      <c r="E132" s="814"/>
      <c r="F132" s="815"/>
      <c r="G132" s="814"/>
      <c r="H132" s="848" t="s">
        <v>540</v>
      </c>
      <c r="I132" s="849" t="s">
        <v>27</v>
      </c>
      <c r="J132" s="843" t="s">
        <v>506</v>
      </c>
      <c r="K132" s="843"/>
      <c r="L132" s="844" t="s">
        <v>27</v>
      </c>
      <c r="M132" s="819" t="s">
        <v>516</v>
      </c>
      <c r="N132" s="843"/>
      <c r="O132" s="843"/>
      <c r="P132" s="843"/>
      <c r="Q132" s="846"/>
      <c r="R132" s="846"/>
      <c r="S132" s="846"/>
      <c r="T132" s="846"/>
      <c r="U132" s="846"/>
      <c r="V132" s="846"/>
      <c r="W132" s="846"/>
      <c r="X132" s="847"/>
      <c r="Y132" s="839"/>
      <c r="Z132" s="831"/>
      <c r="AA132" s="831"/>
      <c r="AB132" s="827"/>
      <c r="AC132" s="839"/>
      <c r="AD132" s="831"/>
      <c r="AE132" s="831"/>
      <c r="AF132" s="827"/>
    </row>
    <row r="133" customFormat="false" ht="18.75" hidden="false" customHeight="true" outlineLevel="0" collapsed="false">
      <c r="A133" s="811"/>
      <c r="B133" s="812"/>
      <c r="C133" s="887"/>
      <c r="D133" s="815"/>
      <c r="E133" s="814"/>
      <c r="F133" s="815"/>
      <c r="G133" s="814"/>
      <c r="H133" s="848" t="s">
        <v>541</v>
      </c>
      <c r="I133" s="849" t="s">
        <v>27</v>
      </c>
      <c r="J133" s="843" t="s">
        <v>506</v>
      </c>
      <c r="K133" s="843"/>
      <c r="L133" s="844" t="s">
        <v>27</v>
      </c>
      <c r="M133" s="819" t="s">
        <v>516</v>
      </c>
      <c r="N133" s="843"/>
      <c r="O133" s="843"/>
      <c r="P133" s="843"/>
      <c r="Q133" s="846"/>
      <c r="R133" s="846"/>
      <c r="S133" s="846"/>
      <c r="T133" s="846"/>
      <c r="U133" s="846"/>
      <c r="V133" s="846"/>
      <c r="W133" s="846"/>
      <c r="X133" s="847"/>
      <c r="Y133" s="839"/>
      <c r="Z133" s="831"/>
      <c r="AA133" s="831"/>
      <c r="AB133" s="827"/>
      <c r="AC133" s="839"/>
      <c r="AD133" s="831"/>
      <c r="AE133" s="831"/>
      <c r="AF133" s="827"/>
    </row>
    <row r="134" customFormat="false" ht="18.75" hidden="false" customHeight="true" outlineLevel="0" collapsed="false">
      <c r="A134" s="811"/>
      <c r="B134" s="812"/>
      <c r="C134" s="887"/>
      <c r="D134" s="815"/>
      <c r="E134" s="814"/>
      <c r="F134" s="1047"/>
      <c r="G134" s="956"/>
      <c r="H134" s="913" t="s">
        <v>140</v>
      </c>
      <c r="I134" s="849" t="s">
        <v>27</v>
      </c>
      <c r="J134" s="843" t="s">
        <v>506</v>
      </c>
      <c r="K134" s="843"/>
      <c r="L134" s="844" t="s">
        <v>27</v>
      </c>
      <c r="M134" s="843" t="s">
        <v>538</v>
      </c>
      <c r="N134" s="843"/>
      <c r="O134" s="844" t="s">
        <v>27</v>
      </c>
      <c r="P134" s="843" t="s">
        <v>539</v>
      </c>
      <c r="Q134" s="845"/>
      <c r="R134" s="845"/>
      <c r="S134" s="845"/>
      <c r="T134" s="845"/>
      <c r="U134" s="914"/>
      <c r="V134" s="914"/>
      <c r="W134" s="914"/>
      <c r="X134" s="915"/>
      <c r="Y134" s="839"/>
      <c r="Z134" s="831"/>
      <c r="AA134" s="831"/>
      <c r="AB134" s="827"/>
      <c r="AC134" s="839"/>
      <c r="AD134" s="831"/>
      <c r="AE134" s="831"/>
      <c r="AF134" s="827"/>
    </row>
    <row r="135" customFormat="false" ht="18.75" hidden="false" customHeight="true" outlineLevel="0" collapsed="false">
      <c r="A135" s="811"/>
      <c r="B135" s="812"/>
      <c r="C135" s="887"/>
      <c r="D135" s="815"/>
      <c r="E135" s="814"/>
      <c r="F135" s="1047"/>
      <c r="G135" s="956"/>
      <c r="H135" s="883" t="s">
        <v>148</v>
      </c>
      <c r="I135" s="849" t="s">
        <v>27</v>
      </c>
      <c r="J135" s="843" t="s">
        <v>506</v>
      </c>
      <c r="K135" s="843"/>
      <c r="L135" s="844" t="s">
        <v>27</v>
      </c>
      <c r="M135" s="843" t="s">
        <v>542</v>
      </c>
      <c r="N135" s="843"/>
      <c r="O135" s="844" t="s">
        <v>27</v>
      </c>
      <c r="P135" s="843" t="s">
        <v>543</v>
      </c>
      <c r="Q135" s="835"/>
      <c r="R135" s="844" t="s">
        <v>27</v>
      </c>
      <c r="S135" s="843" t="s">
        <v>544</v>
      </c>
      <c r="T135" s="835"/>
      <c r="U135" s="835"/>
      <c r="V135" s="835"/>
      <c r="W135" s="835"/>
      <c r="X135" s="905"/>
      <c r="Y135" s="839"/>
      <c r="Z135" s="831"/>
      <c r="AA135" s="831"/>
      <c r="AB135" s="827"/>
      <c r="AC135" s="839"/>
      <c r="AD135" s="831"/>
      <c r="AE135" s="831"/>
      <c r="AF135" s="827"/>
    </row>
    <row r="136" customFormat="false" ht="18.75" hidden="false" customHeight="true" outlineLevel="0" collapsed="false">
      <c r="A136" s="811"/>
      <c r="B136" s="812"/>
      <c r="C136" s="813"/>
      <c r="D136" s="828"/>
      <c r="E136" s="814"/>
      <c r="F136" s="815"/>
      <c r="G136" s="816"/>
      <c r="H136" s="833" t="s">
        <v>162</v>
      </c>
      <c r="I136" s="849" t="s">
        <v>27</v>
      </c>
      <c r="J136" s="843" t="s">
        <v>506</v>
      </c>
      <c r="K136" s="843"/>
      <c r="L136" s="844" t="s">
        <v>27</v>
      </c>
      <c r="M136" s="843" t="s">
        <v>542</v>
      </c>
      <c r="N136" s="843"/>
      <c r="O136" s="844" t="s">
        <v>27</v>
      </c>
      <c r="P136" s="843" t="s">
        <v>543</v>
      </c>
      <c r="Q136" s="843"/>
      <c r="R136" s="844" t="s">
        <v>27</v>
      </c>
      <c r="S136" s="843" t="s">
        <v>616</v>
      </c>
      <c r="T136" s="843"/>
      <c r="U136" s="845"/>
      <c r="V136" s="845"/>
      <c r="W136" s="845"/>
      <c r="X136" s="881"/>
      <c r="Y136" s="831"/>
      <c r="Z136" s="831"/>
      <c r="AA136" s="831"/>
      <c r="AB136" s="827"/>
      <c r="AC136" s="839"/>
      <c r="AD136" s="831"/>
      <c r="AE136" s="831"/>
      <c r="AF136" s="827"/>
    </row>
    <row r="137" customFormat="false" ht="18.75" hidden="false" customHeight="true" outlineLevel="0" collapsed="false">
      <c r="A137" s="811"/>
      <c r="B137" s="812"/>
      <c r="C137" s="813"/>
      <c r="D137" s="828"/>
      <c r="E137" s="814"/>
      <c r="F137" s="815"/>
      <c r="G137" s="816"/>
      <c r="H137" s="1035" t="s">
        <v>165</v>
      </c>
      <c r="I137" s="853" t="s">
        <v>27</v>
      </c>
      <c r="J137" s="854" t="s">
        <v>506</v>
      </c>
      <c r="K137" s="854"/>
      <c r="L137" s="855" t="s">
        <v>27</v>
      </c>
      <c r="M137" s="854" t="s">
        <v>538</v>
      </c>
      <c r="N137" s="854"/>
      <c r="O137" s="855" t="s">
        <v>27</v>
      </c>
      <c r="P137" s="854" t="s">
        <v>539</v>
      </c>
      <c r="Q137" s="854"/>
      <c r="R137" s="855"/>
      <c r="S137" s="854"/>
      <c r="T137" s="854"/>
      <c r="U137" s="914"/>
      <c r="V137" s="914"/>
      <c r="W137" s="914"/>
      <c r="X137" s="915"/>
      <c r="Y137" s="831"/>
      <c r="Z137" s="831"/>
      <c r="AA137" s="831"/>
      <c r="AB137" s="827"/>
      <c r="AC137" s="839"/>
      <c r="AD137" s="831"/>
      <c r="AE137" s="831"/>
      <c r="AF137" s="827"/>
    </row>
    <row r="138" customFormat="false" ht="19.5" hidden="false" customHeight="true" outlineLevel="0" collapsed="false">
      <c r="A138" s="856"/>
      <c r="B138" s="857"/>
      <c r="C138" s="858"/>
      <c r="D138" s="805"/>
      <c r="E138" s="810"/>
      <c r="F138" s="859"/>
      <c r="G138" s="860"/>
      <c r="H138" s="929" t="s">
        <v>166</v>
      </c>
      <c r="I138" s="862" t="s">
        <v>27</v>
      </c>
      <c r="J138" s="863" t="s">
        <v>506</v>
      </c>
      <c r="K138" s="863"/>
      <c r="L138" s="864" t="s">
        <v>27</v>
      </c>
      <c r="M138" s="863" t="s">
        <v>516</v>
      </c>
      <c r="N138" s="863"/>
      <c r="O138" s="863"/>
      <c r="P138" s="863"/>
      <c r="Q138" s="896"/>
      <c r="R138" s="896"/>
      <c r="S138" s="896"/>
      <c r="T138" s="896"/>
      <c r="U138" s="896"/>
      <c r="V138" s="896"/>
      <c r="W138" s="896"/>
      <c r="X138" s="1036"/>
      <c r="Y138" s="868"/>
      <c r="Z138" s="868"/>
      <c r="AA138" s="868"/>
      <c r="AB138" s="869"/>
      <c r="AC138" s="867"/>
      <c r="AD138" s="868"/>
      <c r="AE138" s="868"/>
      <c r="AF138" s="869"/>
    </row>
    <row r="139" customFormat="false" ht="18.75" hidden="false" customHeight="true" outlineLevel="0" collapsed="false">
      <c r="A139" s="870"/>
      <c r="B139" s="871"/>
      <c r="C139" s="886"/>
      <c r="D139" s="873"/>
      <c r="E139" s="801"/>
      <c r="F139" s="1046"/>
      <c r="G139" s="1039"/>
      <c r="H139" s="1040" t="s">
        <v>47</v>
      </c>
      <c r="I139" s="906" t="s">
        <v>27</v>
      </c>
      <c r="J139" s="876" t="s">
        <v>503</v>
      </c>
      <c r="K139" s="877"/>
      <c r="L139" s="907"/>
      <c r="M139" s="908" t="s">
        <v>27</v>
      </c>
      <c r="N139" s="876" t="s">
        <v>504</v>
      </c>
      <c r="O139" s="878"/>
      <c r="P139" s="878"/>
      <c r="Q139" s="878"/>
      <c r="R139" s="878"/>
      <c r="S139" s="878"/>
      <c r="T139" s="878"/>
      <c r="U139" s="878"/>
      <c r="V139" s="878"/>
      <c r="W139" s="878"/>
      <c r="X139" s="879"/>
      <c r="Y139" s="890" t="s">
        <v>27</v>
      </c>
      <c r="Z139" s="799" t="s">
        <v>505</v>
      </c>
      <c r="AA139" s="799"/>
      <c r="AB139" s="880"/>
      <c r="AC139" s="890" t="s">
        <v>27</v>
      </c>
      <c r="AD139" s="799" t="s">
        <v>505</v>
      </c>
      <c r="AE139" s="799"/>
      <c r="AF139" s="880"/>
    </row>
    <row r="140" customFormat="false" ht="18.75" hidden="false" customHeight="true" outlineLevel="0" collapsed="false">
      <c r="A140" s="811"/>
      <c r="B140" s="812"/>
      <c r="C140" s="887"/>
      <c r="D140" s="815"/>
      <c r="E140" s="814"/>
      <c r="F140" s="1047"/>
      <c r="G140" s="956"/>
      <c r="H140" s="883" t="s">
        <v>50</v>
      </c>
      <c r="I140" s="849" t="s">
        <v>27</v>
      </c>
      <c r="J140" s="843" t="s">
        <v>506</v>
      </c>
      <c r="K140" s="843"/>
      <c r="L140" s="882"/>
      <c r="M140" s="844" t="s">
        <v>27</v>
      </c>
      <c r="N140" s="843" t="s">
        <v>834</v>
      </c>
      <c r="O140" s="843"/>
      <c r="P140" s="882"/>
      <c r="Q140" s="846"/>
      <c r="R140" s="846"/>
      <c r="S140" s="846"/>
      <c r="T140" s="846"/>
      <c r="U140" s="846"/>
      <c r="V140" s="846"/>
      <c r="W140" s="846"/>
      <c r="X140" s="847"/>
      <c r="Y140" s="840" t="s">
        <v>27</v>
      </c>
      <c r="Z140" s="826" t="s">
        <v>509</v>
      </c>
      <c r="AA140" s="831"/>
      <c r="AB140" s="827"/>
      <c r="AC140" s="840" t="s">
        <v>27</v>
      </c>
      <c r="AD140" s="826" t="s">
        <v>509</v>
      </c>
      <c r="AE140" s="831"/>
      <c r="AF140" s="827"/>
    </row>
    <row r="141" customFormat="false" ht="19.5" hidden="false" customHeight="true" outlineLevel="0" collapsed="false">
      <c r="A141" s="811"/>
      <c r="B141" s="812"/>
      <c r="C141" s="813"/>
      <c r="D141" s="828"/>
      <c r="E141" s="814"/>
      <c r="F141" s="815"/>
      <c r="G141" s="816"/>
      <c r="H141" s="911" t="s">
        <v>64</v>
      </c>
      <c r="I141" s="849" t="s">
        <v>27</v>
      </c>
      <c r="J141" s="843" t="s">
        <v>513</v>
      </c>
      <c r="K141" s="846"/>
      <c r="L141" s="882"/>
      <c r="M141" s="844" t="s">
        <v>27</v>
      </c>
      <c r="N141" s="843" t="s">
        <v>514</v>
      </c>
      <c r="O141" s="844"/>
      <c r="P141" s="843"/>
      <c r="Q141" s="845"/>
      <c r="R141" s="845"/>
      <c r="S141" s="845"/>
      <c r="T141" s="845"/>
      <c r="U141" s="845"/>
      <c r="V141" s="845"/>
      <c r="W141" s="845"/>
      <c r="X141" s="881"/>
      <c r="Y141" s="831"/>
      <c r="Z141" s="831"/>
      <c r="AA141" s="831"/>
      <c r="AB141" s="827"/>
      <c r="AC141" s="839"/>
      <c r="AD141" s="831"/>
      <c r="AE141" s="831"/>
      <c r="AF141" s="827"/>
    </row>
    <row r="142" customFormat="false" ht="19.5" hidden="false" customHeight="true" outlineLevel="0" collapsed="false">
      <c r="A142" s="811"/>
      <c r="B142" s="812"/>
      <c r="C142" s="813"/>
      <c r="D142" s="828"/>
      <c r="E142" s="814"/>
      <c r="F142" s="815"/>
      <c r="G142" s="816"/>
      <c r="H142" s="911" t="s">
        <v>67</v>
      </c>
      <c r="I142" s="849" t="s">
        <v>27</v>
      </c>
      <c r="J142" s="843" t="s">
        <v>513</v>
      </c>
      <c r="K142" s="846"/>
      <c r="L142" s="882"/>
      <c r="M142" s="844" t="s">
        <v>27</v>
      </c>
      <c r="N142" s="843" t="s">
        <v>514</v>
      </c>
      <c r="O142" s="844"/>
      <c r="P142" s="843"/>
      <c r="Q142" s="845"/>
      <c r="R142" s="845"/>
      <c r="S142" s="845"/>
      <c r="T142" s="845"/>
      <c r="U142" s="845"/>
      <c r="V142" s="845"/>
      <c r="W142" s="845"/>
      <c r="X142" s="881"/>
      <c r="Y142" s="831"/>
      <c r="Z142" s="831"/>
      <c r="AA142" s="831"/>
      <c r="AB142" s="827"/>
      <c r="AC142" s="839"/>
      <c r="AD142" s="831"/>
      <c r="AE142" s="831"/>
      <c r="AF142" s="827"/>
    </row>
    <row r="143" customFormat="false" ht="18.75" hidden="false" customHeight="true" outlineLevel="0" collapsed="false">
      <c r="A143" s="811"/>
      <c r="B143" s="812"/>
      <c r="C143" s="887"/>
      <c r="D143" s="815"/>
      <c r="E143" s="814"/>
      <c r="F143" s="1047"/>
      <c r="G143" s="956"/>
      <c r="H143" s="1048" t="s">
        <v>835</v>
      </c>
      <c r="I143" s="893" t="s">
        <v>27</v>
      </c>
      <c r="J143" s="835" t="s">
        <v>506</v>
      </c>
      <c r="K143" s="835"/>
      <c r="L143" s="893" t="s">
        <v>27</v>
      </c>
      <c r="M143" s="835" t="s">
        <v>516</v>
      </c>
      <c r="N143" s="835"/>
      <c r="O143" s="854"/>
      <c r="P143" s="854"/>
      <c r="Q143" s="854"/>
      <c r="R143" s="854"/>
      <c r="S143" s="854"/>
      <c r="T143" s="854"/>
      <c r="U143" s="854"/>
      <c r="V143" s="854"/>
      <c r="W143" s="854"/>
      <c r="X143" s="912"/>
      <c r="Y143" s="839"/>
      <c r="Z143" s="831"/>
      <c r="AA143" s="831"/>
      <c r="AB143" s="827"/>
      <c r="AC143" s="839"/>
      <c r="AD143" s="831"/>
      <c r="AE143" s="831"/>
      <c r="AF143" s="827"/>
    </row>
    <row r="144" customFormat="false" ht="18.75" hidden="false" customHeight="true" outlineLevel="0" collapsed="false">
      <c r="A144" s="811"/>
      <c r="B144" s="812"/>
      <c r="C144" s="887"/>
      <c r="D144" s="815"/>
      <c r="E144" s="814"/>
      <c r="F144" s="1047"/>
      <c r="G144" s="956"/>
      <c r="H144" s="1048"/>
      <c r="I144" s="893"/>
      <c r="J144" s="835"/>
      <c r="K144" s="835"/>
      <c r="L144" s="893"/>
      <c r="M144" s="835"/>
      <c r="N144" s="835"/>
      <c r="O144" s="819"/>
      <c r="P144" s="819"/>
      <c r="Q144" s="819"/>
      <c r="R144" s="819"/>
      <c r="S144" s="819"/>
      <c r="T144" s="819"/>
      <c r="U144" s="819"/>
      <c r="V144" s="819"/>
      <c r="W144" s="819"/>
      <c r="X144" s="830"/>
      <c r="Y144" s="839"/>
      <c r="Z144" s="831"/>
      <c r="AA144" s="831"/>
      <c r="AB144" s="827"/>
      <c r="AC144" s="839"/>
      <c r="AD144" s="831"/>
      <c r="AE144" s="831"/>
      <c r="AF144" s="827"/>
    </row>
    <row r="145" customFormat="false" ht="18.75" hidden="false" customHeight="true" outlineLevel="0" collapsed="false">
      <c r="A145" s="811"/>
      <c r="B145" s="812"/>
      <c r="C145" s="887"/>
      <c r="D145" s="815"/>
      <c r="E145" s="814"/>
      <c r="F145" s="1047"/>
      <c r="G145" s="956"/>
      <c r="H145" s="883" t="s">
        <v>217</v>
      </c>
      <c r="I145" s="853" t="s">
        <v>27</v>
      </c>
      <c r="J145" s="843" t="s">
        <v>506</v>
      </c>
      <c r="K145" s="843"/>
      <c r="L145" s="844" t="s">
        <v>27</v>
      </c>
      <c r="M145" s="843" t="s">
        <v>538</v>
      </c>
      <c r="N145" s="843"/>
      <c r="O145" s="855" t="s">
        <v>27</v>
      </c>
      <c r="P145" s="843" t="s">
        <v>539</v>
      </c>
      <c r="Q145" s="835"/>
      <c r="R145" s="835"/>
      <c r="S145" s="835"/>
      <c r="T145" s="835"/>
      <c r="U145" s="835"/>
      <c r="V145" s="835"/>
      <c r="W145" s="835"/>
      <c r="X145" s="905"/>
      <c r="Y145" s="839"/>
      <c r="Z145" s="831"/>
      <c r="AA145" s="831"/>
      <c r="AB145" s="827"/>
      <c r="AC145" s="839"/>
      <c r="AD145" s="831"/>
      <c r="AE145" s="831"/>
      <c r="AF145" s="827"/>
    </row>
    <row r="146" customFormat="false" ht="18.75" hidden="false" customHeight="true" outlineLevel="0" collapsed="false">
      <c r="A146" s="840" t="s">
        <v>27</v>
      </c>
      <c r="B146" s="812" t="n">
        <v>38</v>
      </c>
      <c r="C146" s="887" t="s">
        <v>838</v>
      </c>
      <c r="D146" s="840" t="s">
        <v>27</v>
      </c>
      <c r="E146" s="814" t="s">
        <v>735</v>
      </c>
      <c r="F146" s="1047"/>
      <c r="G146" s="956"/>
      <c r="H146" s="883" t="s">
        <v>222</v>
      </c>
      <c r="I146" s="849" t="s">
        <v>27</v>
      </c>
      <c r="J146" s="843" t="s">
        <v>506</v>
      </c>
      <c r="K146" s="846"/>
      <c r="L146" s="844" t="s">
        <v>27</v>
      </c>
      <c r="M146" s="843" t="s">
        <v>516</v>
      </c>
      <c r="N146" s="835"/>
      <c r="O146" s="835"/>
      <c r="P146" s="835"/>
      <c r="Q146" s="835"/>
      <c r="R146" s="835"/>
      <c r="S146" s="835"/>
      <c r="T146" s="835"/>
      <c r="U146" s="835"/>
      <c r="V146" s="835"/>
      <c r="W146" s="835"/>
      <c r="X146" s="905"/>
      <c r="Y146" s="839"/>
      <c r="Z146" s="831"/>
      <c r="AA146" s="831"/>
      <c r="AB146" s="827"/>
      <c r="AC146" s="839"/>
      <c r="AD146" s="831"/>
      <c r="AE146" s="831"/>
      <c r="AF146" s="827"/>
    </row>
    <row r="147" customFormat="false" ht="18.75" hidden="false" customHeight="true" outlineLevel="0" collapsed="false">
      <c r="A147" s="811"/>
      <c r="B147" s="812"/>
      <c r="C147" s="887" t="s">
        <v>841</v>
      </c>
      <c r="D147" s="840" t="s">
        <v>27</v>
      </c>
      <c r="E147" s="814" t="s">
        <v>717</v>
      </c>
      <c r="F147" s="1047"/>
      <c r="G147" s="956"/>
      <c r="H147" s="883" t="s">
        <v>839</v>
      </c>
      <c r="I147" s="853" t="s">
        <v>27</v>
      </c>
      <c r="J147" s="843" t="s">
        <v>506</v>
      </c>
      <c r="K147" s="843"/>
      <c r="L147" s="844" t="s">
        <v>27</v>
      </c>
      <c r="M147" s="843" t="s">
        <v>816</v>
      </c>
      <c r="N147" s="843"/>
      <c r="O147" s="855"/>
      <c r="P147" s="855" t="s">
        <v>27</v>
      </c>
      <c r="Q147" s="843" t="s">
        <v>817</v>
      </c>
      <c r="R147" s="855"/>
      <c r="S147" s="843"/>
      <c r="T147" s="855" t="s">
        <v>27</v>
      </c>
      <c r="U147" s="843" t="s">
        <v>840</v>
      </c>
      <c r="V147" s="835"/>
      <c r="W147" s="835"/>
      <c r="X147" s="905"/>
      <c r="Y147" s="839"/>
      <c r="Z147" s="831"/>
      <c r="AA147" s="831"/>
      <c r="AB147" s="827"/>
      <c r="AC147" s="839"/>
      <c r="AD147" s="831"/>
      <c r="AE147" s="831"/>
      <c r="AF147" s="827"/>
    </row>
    <row r="148" customFormat="false" ht="18.75" hidden="false" customHeight="true" outlineLevel="0" collapsed="false">
      <c r="A148" s="811"/>
      <c r="B148" s="812"/>
      <c r="C148" s="887" t="s">
        <v>833</v>
      </c>
      <c r="D148" s="840" t="s">
        <v>27</v>
      </c>
      <c r="E148" s="814" t="s">
        <v>843</v>
      </c>
      <c r="F148" s="1047"/>
      <c r="G148" s="956"/>
      <c r="H148" s="883" t="s">
        <v>842</v>
      </c>
      <c r="I148" s="853" t="s">
        <v>27</v>
      </c>
      <c r="J148" s="843" t="s">
        <v>506</v>
      </c>
      <c r="K148" s="843"/>
      <c r="L148" s="844" t="s">
        <v>27</v>
      </c>
      <c r="M148" s="819" t="s">
        <v>516</v>
      </c>
      <c r="N148" s="843"/>
      <c r="O148" s="855"/>
      <c r="P148" s="855"/>
      <c r="Q148" s="855"/>
      <c r="R148" s="855"/>
      <c r="S148" s="855"/>
      <c r="T148" s="855"/>
      <c r="U148" s="855"/>
      <c r="V148" s="855"/>
      <c r="W148" s="855"/>
      <c r="X148" s="905"/>
      <c r="Y148" s="839"/>
      <c r="Z148" s="831"/>
      <c r="AA148" s="831"/>
      <c r="AB148" s="827"/>
      <c r="AC148" s="839"/>
      <c r="AD148" s="831"/>
      <c r="AE148" s="831"/>
      <c r="AF148" s="827"/>
    </row>
    <row r="149" customFormat="false" ht="18.75" hidden="false" customHeight="true" outlineLevel="0" collapsed="false">
      <c r="A149" s="811"/>
      <c r="B149" s="812"/>
      <c r="C149" s="1049"/>
      <c r="D149" s="840" t="s">
        <v>27</v>
      </c>
      <c r="E149" s="814" t="s">
        <v>844</v>
      </c>
      <c r="F149" s="815"/>
      <c r="G149" s="814"/>
      <c r="H149" s="848" t="s">
        <v>540</v>
      </c>
      <c r="I149" s="849" t="s">
        <v>27</v>
      </c>
      <c r="J149" s="843" t="s">
        <v>506</v>
      </c>
      <c r="K149" s="843"/>
      <c r="L149" s="844" t="s">
        <v>27</v>
      </c>
      <c r="M149" s="819" t="s">
        <v>516</v>
      </c>
      <c r="N149" s="843"/>
      <c r="O149" s="843"/>
      <c r="P149" s="843"/>
      <c r="Q149" s="846"/>
      <c r="R149" s="846"/>
      <c r="S149" s="846"/>
      <c r="T149" s="846"/>
      <c r="U149" s="846"/>
      <c r="V149" s="846"/>
      <c r="W149" s="846"/>
      <c r="X149" s="847"/>
      <c r="Y149" s="839"/>
      <c r="Z149" s="831"/>
      <c r="AA149" s="831"/>
      <c r="AB149" s="827"/>
      <c r="AC149" s="839"/>
      <c r="AD149" s="831"/>
      <c r="AE149" s="831"/>
      <c r="AF149" s="827"/>
    </row>
    <row r="150" customFormat="false" ht="18.75" hidden="false" customHeight="true" outlineLevel="0" collapsed="false">
      <c r="A150" s="811"/>
      <c r="B150" s="812"/>
      <c r="C150" s="887"/>
      <c r="D150" s="828"/>
      <c r="E150" s="814"/>
      <c r="F150" s="815"/>
      <c r="G150" s="814"/>
      <c r="H150" s="848" t="s">
        <v>541</v>
      </c>
      <c r="I150" s="849" t="s">
        <v>27</v>
      </c>
      <c r="J150" s="843" t="s">
        <v>506</v>
      </c>
      <c r="K150" s="843"/>
      <c r="L150" s="844" t="s">
        <v>27</v>
      </c>
      <c r="M150" s="819" t="s">
        <v>516</v>
      </c>
      <c r="N150" s="843"/>
      <c r="O150" s="843"/>
      <c r="P150" s="843"/>
      <c r="Q150" s="846"/>
      <c r="R150" s="846"/>
      <c r="S150" s="846"/>
      <c r="T150" s="846"/>
      <c r="U150" s="846"/>
      <c r="V150" s="846"/>
      <c r="W150" s="846"/>
      <c r="X150" s="847"/>
      <c r="Y150" s="839"/>
      <c r="Z150" s="831"/>
      <c r="AA150" s="831"/>
      <c r="AB150" s="827"/>
      <c r="AC150" s="839"/>
      <c r="AD150" s="831"/>
      <c r="AE150" s="831"/>
      <c r="AF150" s="827"/>
    </row>
    <row r="151" customFormat="false" ht="18.75" hidden="false" customHeight="true" outlineLevel="0" collapsed="false">
      <c r="A151" s="811"/>
      <c r="B151" s="812"/>
      <c r="C151" s="887"/>
      <c r="D151" s="815"/>
      <c r="E151" s="814"/>
      <c r="F151" s="1047"/>
      <c r="G151" s="956"/>
      <c r="H151" s="913" t="s">
        <v>140</v>
      </c>
      <c r="I151" s="849" t="s">
        <v>27</v>
      </c>
      <c r="J151" s="843" t="s">
        <v>506</v>
      </c>
      <c r="K151" s="843"/>
      <c r="L151" s="844" t="s">
        <v>27</v>
      </c>
      <c r="M151" s="843" t="s">
        <v>538</v>
      </c>
      <c r="N151" s="843"/>
      <c r="O151" s="844" t="s">
        <v>27</v>
      </c>
      <c r="P151" s="843" t="s">
        <v>539</v>
      </c>
      <c r="Q151" s="845"/>
      <c r="R151" s="845"/>
      <c r="S151" s="845"/>
      <c r="T151" s="845"/>
      <c r="U151" s="914"/>
      <c r="V151" s="914"/>
      <c r="W151" s="914"/>
      <c r="X151" s="915"/>
      <c r="Y151" s="839"/>
      <c r="Z151" s="831"/>
      <c r="AA151" s="831"/>
      <c r="AB151" s="827"/>
      <c r="AC151" s="839"/>
      <c r="AD151" s="831"/>
      <c r="AE151" s="831"/>
      <c r="AF151" s="827"/>
    </row>
    <row r="152" customFormat="false" ht="18.75" hidden="false" customHeight="true" outlineLevel="0" collapsed="false">
      <c r="A152" s="811"/>
      <c r="B152" s="812"/>
      <c r="C152" s="887"/>
      <c r="D152" s="828"/>
      <c r="E152" s="814"/>
      <c r="F152" s="1047"/>
      <c r="G152" s="956"/>
      <c r="H152" s="883" t="s">
        <v>148</v>
      </c>
      <c r="I152" s="849" t="s">
        <v>27</v>
      </c>
      <c r="J152" s="843" t="s">
        <v>506</v>
      </c>
      <c r="K152" s="843"/>
      <c r="L152" s="844" t="s">
        <v>27</v>
      </c>
      <c r="M152" s="843" t="s">
        <v>542</v>
      </c>
      <c r="N152" s="843"/>
      <c r="O152" s="844" t="s">
        <v>27</v>
      </c>
      <c r="P152" s="843" t="s">
        <v>543</v>
      </c>
      <c r="Q152" s="835"/>
      <c r="R152" s="844" t="s">
        <v>27</v>
      </c>
      <c r="S152" s="843" t="s">
        <v>544</v>
      </c>
      <c r="T152" s="835"/>
      <c r="U152" s="835"/>
      <c r="V152" s="835"/>
      <c r="W152" s="835"/>
      <c r="X152" s="905"/>
      <c r="Y152" s="839"/>
      <c r="Z152" s="831"/>
      <c r="AA152" s="831"/>
      <c r="AB152" s="827"/>
      <c r="AC152" s="839"/>
      <c r="AD152" s="831"/>
      <c r="AE152" s="831"/>
      <c r="AF152" s="827"/>
    </row>
    <row r="153" customFormat="false" ht="18.75" hidden="false" customHeight="true" outlineLevel="0" collapsed="false">
      <c r="A153" s="811"/>
      <c r="B153" s="812"/>
      <c r="C153" s="813"/>
      <c r="D153" s="828"/>
      <c r="E153" s="814"/>
      <c r="F153" s="815"/>
      <c r="G153" s="816"/>
      <c r="H153" s="833" t="s">
        <v>162</v>
      </c>
      <c r="I153" s="849" t="s">
        <v>27</v>
      </c>
      <c r="J153" s="843" t="s">
        <v>506</v>
      </c>
      <c r="K153" s="843"/>
      <c r="L153" s="844" t="s">
        <v>27</v>
      </c>
      <c r="M153" s="843" t="s">
        <v>542</v>
      </c>
      <c r="N153" s="843"/>
      <c r="O153" s="844" t="s">
        <v>27</v>
      </c>
      <c r="P153" s="843" t="s">
        <v>543</v>
      </c>
      <c r="Q153" s="843"/>
      <c r="R153" s="844" t="s">
        <v>27</v>
      </c>
      <c r="S153" s="843" t="s">
        <v>616</v>
      </c>
      <c r="T153" s="843"/>
      <c r="U153" s="845"/>
      <c r="V153" s="845"/>
      <c r="W153" s="845"/>
      <c r="X153" s="881"/>
      <c r="Y153" s="831"/>
      <c r="Z153" s="831"/>
      <c r="AA153" s="831"/>
      <c r="AB153" s="827"/>
      <c r="AC153" s="839"/>
      <c r="AD153" s="831"/>
      <c r="AE153" s="831"/>
      <c r="AF153" s="827"/>
    </row>
    <row r="154" customFormat="false" ht="18.75" hidden="false" customHeight="true" outlineLevel="0" collapsed="false">
      <c r="A154" s="811"/>
      <c r="B154" s="812"/>
      <c r="C154" s="813"/>
      <c r="D154" s="828"/>
      <c r="E154" s="814"/>
      <c r="F154" s="815"/>
      <c r="G154" s="816"/>
      <c r="H154" s="1035" t="s">
        <v>165</v>
      </c>
      <c r="I154" s="853" t="s">
        <v>27</v>
      </c>
      <c r="J154" s="854" t="s">
        <v>506</v>
      </c>
      <c r="K154" s="854"/>
      <c r="L154" s="855" t="s">
        <v>27</v>
      </c>
      <c r="M154" s="854" t="s">
        <v>538</v>
      </c>
      <c r="N154" s="854"/>
      <c r="O154" s="855" t="s">
        <v>27</v>
      </c>
      <c r="P154" s="854" t="s">
        <v>539</v>
      </c>
      <c r="Q154" s="854"/>
      <c r="R154" s="855"/>
      <c r="S154" s="854"/>
      <c r="T154" s="854"/>
      <c r="U154" s="914"/>
      <c r="V154" s="914"/>
      <c r="W154" s="914"/>
      <c r="X154" s="915"/>
      <c r="Y154" s="831"/>
      <c r="Z154" s="831"/>
      <c r="AA154" s="831"/>
      <c r="AB154" s="827"/>
      <c r="AC154" s="839"/>
      <c r="AD154" s="831"/>
      <c r="AE154" s="831"/>
      <c r="AF154" s="827"/>
    </row>
    <row r="155" customFormat="false" ht="19.5" hidden="false" customHeight="true" outlineLevel="0" collapsed="false">
      <c r="A155" s="856"/>
      <c r="B155" s="857"/>
      <c r="C155" s="858"/>
      <c r="D155" s="805"/>
      <c r="E155" s="810"/>
      <c r="F155" s="859"/>
      <c r="G155" s="860"/>
      <c r="H155" s="929" t="s">
        <v>166</v>
      </c>
      <c r="I155" s="862" t="s">
        <v>27</v>
      </c>
      <c r="J155" s="863" t="s">
        <v>506</v>
      </c>
      <c r="K155" s="863"/>
      <c r="L155" s="864" t="s">
        <v>27</v>
      </c>
      <c r="M155" s="863" t="s">
        <v>516</v>
      </c>
      <c r="N155" s="863"/>
      <c r="O155" s="863"/>
      <c r="P155" s="863"/>
      <c r="Q155" s="896"/>
      <c r="R155" s="896"/>
      <c r="S155" s="896"/>
      <c r="T155" s="896"/>
      <c r="U155" s="896"/>
      <c r="V155" s="896"/>
      <c r="W155" s="896"/>
      <c r="X155" s="1036"/>
      <c r="Y155" s="868"/>
      <c r="Z155" s="868"/>
      <c r="AA155" s="868"/>
      <c r="AB155" s="869"/>
      <c r="AC155" s="867"/>
      <c r="AD155" s="868"/>
      <c r="AE155" s="868"/>
      <c r="AF155" s="869"/>
    </row>
    <row r="156" customFormat="false" ht="18.75" hidden="false" customHeight="true" outlineLevel="0" collapsed="false">
      <c r="A156" s="870"/>
      <c r="B156" s="871"/>
      <c r="C156" s="886"/>
      <c r="D156" s="873"/>
      <c r="E156" s="801"/>
      <c r="F156" s="873"/>
      <c r="G156" s="1039"/>
      <c r="H156" s="1040" t="s">
        <v>50</v>
      </c>
      <c r="I156" s="906" t="s">
        <v>27</v>
      </c>
      <c r="J156" s="876" t="s">
        <v>506</v>
      </c>
      <c r="K156" s="876"/>
      <c r="L156" s="907"/>
      <c r="M156" s="908" t="s">
        <v>27</v>
      </c>
      <c r="N156" s="876" t="s">
        <v>507</v>
      </c>
      <c r="O156" s="876"/>
      <c r="P156" s="907"/>
      <c r="Q156" s="908" t="s">
        <v>27</v>
      </c>
      <c r="R156" s="909" t="s">
        <v>508</v>
      </c>
      <c r="S156" s="909"/>
      <c r="T156" s="909"/>
      <c r="U156" s="909"/>
      <c r="V156" s="909"/>
      <c r="W156" s="909"/>
      <c r="X156" s="1041"/>
      <c r="Y156" s="890" t="s">
        <v>27</v>
      </c>
      <c r="Z156" s="799" t="s">
        <v>505</v>
      </c>
      <c r="AA156" s="799"/>
      <c r="AB156" s="880"/>
      <c r="AC156" s="890" t="s">
        <v>27</v>
      </c>
      <c r="AD156" s="799" t="s">
        <v>505</v>
      </c>
      <c r="AE156" s="799"/>
      <c r="AF156" s="880"/>
    </row>
    <row r="157" customFormat="false" ht="18.75" hidden="false" customHeight="true" outlineLevel="0" collapsed="false">
      <c r="A157" s="811"/>
      <c r="B157" s="812"/>
      <c r="C157" s="887"/>
      <c r="D157" s="815"/>
      <c r="E157" s="814"/>
      <c r="F157" s="815"/>
      <c r="G157" s="956"/>
      <c r="H157" s="841" t="s">
        <v>253</v>
      </c>
      <c r="I157" s="849" t="s">
        <v>27</v>
      </c>
      <c r="J157" s="843" t="s">
        <v>513</v>
      </c>
      <c r="K157" s="846"/>
      <c r="L157" s="882"/>
      <c r="M157" s="844" t="s">
        <v>27</v>
      </c>
      <c r="N157" s="843" t="s">
        <v>514</v>
      </c>
      <c r="O157" s="845"/>
      <c r="P157" s="845"/>
      <c r="Q157" s="846"/>
      <c r="R157" s="846"/>
      <c r="S157" s="846"/>
      <c r="T157" s="846"/>
      <c r="U157" s="846"/>
      <c r="V157" s="846"/>
      <c r="W157" s="846"/>
      <c r="X157" s="847"/>
      <c r="Y157" s="840" t="s">
        <v>27</v>
      </c>
      <c r="Z157" s="826" t="s">
        <v>509</v>
      </c>
      <c r="AA157" s="831"/>
      <c r="AB157" s="827"/>
      <c r="AC157" s="840" t="s">
        <v>27</v>
      </c>
      <c r="AD157" s="826" t="s">
        <v>509</v>
      </c>
      <c r="AE157" s="831"/>
      <c r="AF157" s="827"/>
    </row>
    <row r="158" customFormat="false" ht="19.5" hidden="false" customHeight="true" outlineLevel="0" collapsed="false">
      <c r="A158" s="811"/>
      <c r="B158" s="812"/>
      <c r="C158" s="813"/>
      <c r="D158" s="828"/>
      <c r="E158" s="814"/>
      <c r="F158" s="815"/>
      <c r="G158" s="816"/>
      <c r="H158" s="911" t="s">
        <v>64</v>
      </c>
      <c r="I158" s="849" t="s">
        <v>27</v>
      </c>
      <c r="J158" s="843" t="s">
        <v>513</v>
      </c>
      <c r="K158" s="846"/>
      <c r="L158" s="882"/>
      <c r="M158" s="844" t="s">
        <v>27</v>
      </c>
      <c r="N158" s="843" t="s">
        <v>514</v>
      </c>
      <c r="O158" s="844"/>
      <c r="P158" s="843"/>
      <c r="Q158" s="845"/>
      <c r="R158" s="845"/>
      <c r="S158" s="845"/>
      <c r="T158" s="845"/>
      <c r="U158" s="845"/>
      <c r="V158" s="845"/>
      <c r="W158" s="845"/>
      <c r="X158" s="881"/>
      <c r="Y158" s="831"/>
      <c r="Z158" s="831"/>
      <c r="AA158" s="831"/>
      <c r="AB158" s="827"/>
      <c r="AC158" s="839"/>
      <c r="AD158" s="831"/>
      <c r="AE158" s="831"/>
      <c r="AF158" s="827"/>
    </row>
    <row r="159" customFormat="false" ht="19.5" hidden="false" customHeight="true" outlineLevel="0" collapsed="false">
      <c r="A159" s="811"/>
      <c r="B159" s="812"/>
      <c r="C159" s="813"/>
      <c r="D159" s="828"/>
      <c r="E159" s="814"/>
      <c r="F159" s="815"/>
      <c r="G159" s="816"/>
      <c r="H159" s="911" t="s">
        <v>67</v>
      </c>
      <c r="I159" s="849" t="s">
        <v>27</v>
      </c>
      <c r="J159" s="843" t="s">
        <v>513</v>
      </c>
      <c r="K159" s="846"/>
      <c r="L159" s="882"/>
      <c r="M159" s="844" t="s">
        <v>27</v>
      </c>
      <c r="N159" s="843" t="s">
        <v>514</v>
      </c>
      <c r="O159" s="844"/>
      <c r="P159" s="843"/>
      <c r="Q159" s="845"/>
      <c r="R159" s="845"/>
      <c r="S159" s="845"/>
      <c r="T159" s="845"/>
      <c r="U159" s="845"/>
      <c r="V159" s="845"/>
      <c r="W159" s="845"/>
      <c r="X159" s="881"/>
      <c r="Y159" s="831"/>
      <c r="Z159" s="831"/>
      <c r="AA159" s="831"/>
      <c r="AB159" s="827"/>
      <c r="AC159" s="839"/>
      <c r="AD159" s="831"/>
      <c r="AE159" s="831"/>
      <c r="AF159" s="827"/>
    </row>
    <row r="160" customFormat="false" ht="18.75" hidden="false" customHeight="true" outlineLevel="0" collapsed="false">
      <c r="A160" s="811"/>
      <c r="B160" s="812"/>
      <c r="C160" s="887"/>
      <c r="D160" s="815"/>
      <c r="E160" s="814"/>
      <c r="F160" s="815"/>
      <c r="G160" s="956"/>
      <c r="H160" s="883" t="s">
        <v>845</v>
      </c>
      <c r="I160" s="853" t="s">
        <v>27</v>
      </c>
      <c r="J160" s="843" t="s">
        <v>506</v>
      </c>
      <c r="K160" s="843"/>
      <c r="L160" s="844" t="s">
        <v>27</v>
      </c>
      <c r="M160" s="843" t="s">
        <v>538</v>
      </c>
      <c r="N160" s="843"/>
      <c r="O160" s="855" t="s">
        <v>27</v>
      </c>
      <c r="P160" s="843" t="s">
        <v>539</v>
      </c>
      <c r="Q160" s="835"/>
      <c r="R160" s="835"/>
      <c r="S160" s="835"/>
      <c r="T160" s="835"/>
      <c r="U160" s="835"/>
      <c r="V160" s="835"/>
      <c r="W160" s="835"/>
      <c r="X160" s="905"/>
      <c r="Y160" s="839"/>
      <c r="Z160" s="831"/>
      <c r="AA160" s="831"/>
      <c r="AB160" s="827"/>
      <c r="AC160" s="839"/>
      <c r="AD160" s="831"/>
      <c r="AE160" s="831"/>
      <c r="AF160" s="827"/>
    </row>
    <row r="161" customFormat="false" ht="18.75" hidden="false" customHeight="true" outlineLevel="0" collapsed="false">
      <c r="A161" s="811"/>
      <c r="B161" s="812"/>
      <c r="C161" s="887"/>
      <c r="D161" s="815"/>
      <c r="E161" s="814"/>
      <c r="F161" s="815"/>
      <c r="G161" s="956"/>
      <c r="H161" s="1048" t="s">
        <v>261</v>
      </c>
      <c r="I161" s="893" t="s">
        <v>27</v>
      </c>
      <c r="J161" s="835" t="s">
        <v>506</v>
      </c>
      <c r="K161" s="835"/>
      <c r="L161" s="893" t="s">
        <v>27</v>
      </c>
      <c r="M161" s="835" t="s">
        <v>516</v>
      </c>
      <c r="N161" s="835"/>
      <c r="O161" s="854"/>
      <c r="P161" s="854"/>
      <c r="Q161" s="854"/>
      <c r="R161" s="854"/>
      <c r="S161" s="854"/>
      <c r="T161" s="854"/>
      <c r="U161" s="854"/>
      <c r="V161" s="854"/>
      <c r="W161" s="854"/>
      <c r="X161" s="912"/>
      <c r="Y161" s="839"/>
      <c r="Z161" s="831"/>
      <c r="AA161" s="831"/>
      <c r="AB161" s="827"/>
      <c r="AC161" s="839"/>
      <c r="AD161" s="831"/>
      <c r="AE161" s="831"/>
      <c r="AF161" s="827"/>
    </row>
    <row r="162" customFormat="false" ht="18.75" hidden="false" customHeight="true" outlineLevel="0" collapsed="false">
      <c r="A162" s="811"/>
      <c r="B162" s="812"/>
      <c r="C162" s="887"/>
      <c r="D162" s="815"/>
      <c r="E162" s="814"/>
      <c r="F162" s="815"/>
      <c r="G162" s="956"/>
      <c r="H162" s="1048"/>
      <c r="I162" s="893"/>
      <c r="J162" s="835"/>
      <c r="K162" s="835"/>
      <c r="L162" s="893"/>
      <c r="M162" s="835"/>
      <c r="N162" s="835"/>
      <c r="O162" s="819"/>
      <c r="P162" s="819"/>
      <c r="Q162" s="819"/>
      <c r="R162" s="819"/>
      <c r="S162" s="819"/>
      <c r="T162" s="819"/>
      <c r="U162" s="819"/>
      <c r="V162" s="819"/>
      <c r="W162" s="819"/>
      <c r="X162" s="830"/>
      <c r="Y162" s="839"/>
      <c r="Z162" s="831"/>
      <c r="AA162" s="831"/>
      <c r="AB162" s="827"/>
      <c r="AC162" s="839"/>
      <c r="AD162" s="831"/>
      <c r="AE162" s="831"/>
      <c r="AF162" s="827"/>
    </row>
    <row r="163" customFormat="false" ht="18.75" hidden="false" customHeight="true" outlineLevel="0" collapsed="false">
      <c r="A163" s="811"/>
      <c r="B163" s="812"/>
      <c r="C163" s="887"/>
      <c r="D163" s="815"/>
      <c r="E163" s="814"/>
      <c r="F163" s="815"/>
      <c r="G163" s="956"/>
      <c r="H163" s="833" t="s">
        <v>263</v>
      </c>
      <c r="I163" s="849" t="s">
        <v>27</v>
      </c>
      <c r="J163" s="843" t="s">
        <v>506</v>
      </c>
      <c r="K163" s="843"/>
      <c r="L163" s="844" t="s">
        <v>27</v>
      </c>
      <c r="M163" s="843" t="s">
        <v>523</v>
      </c>
      <c r="N163" s="843"/>
      <c r="O163" s="844" t="s">
        <v>27</v>
      </c>
      <c r="P163" s="843" t="s">
        <v>524</v>
      </c>
      <c r="Q163" s="835"/>
      <c r="R163" s="835"/>
      <c r="S163" s="835"/>
      <c r="T163" s="835"/>
      <c r="U163" s="835"/>
      <c r="V163" s="835"/>
      <c r="W163" s="835"/>
      <c r="X163" s="905"/>
      <c r="Y163" s="839"/>
      <c r="Z163" s="831"/>
      <c r="AA163" s="831"/>
      <c r="AB163" s="827"/>
      <c r="AC163" s="839"/>
      <c r="AD163" s="831"/>
      <c r="AE163" s="831"/>
      <c r="AF163" s="827"/>
    </row>
    <row r="164" customFormat="false" ht="18.75" hidden="false" customHeight="true" outlineLevel="0" collapsed="false">
      <c r="A164" s="811"/>
      <c r="B164" s="812"/>
      <c r="C164" s="887"/>
      <c r="D164" s="815"/>
      <c r="E164" s="814"/>
      <c r="F164" s="815"/>
      <c r="G164" s="956"/>
      <c r="H164" s="833" t="s">
        <v>267</v>
      </c>
      <c r="I164" s="849" t="s">
        <v>27</v>
      </c>
      <c r="J164" s="843" t="s">
        <v>506</v>
      </c>
      <c r="K164" s="846"/>
      <c r="L164" s="844" t="s">
        <v>27</v>
      </c>
      <c r="M164" s="843" t="s">
        <v>516</v>
      </c>
      <c r="N164" s="835"/>
      <c r="O164" s="835"/>
      <c r="P164" s="835"/>
      <c r="Q164" s="835"/>
      <c r="R164" s="835"/>
      <c r="S164" s="835"/>
      <c r="T164" s="835"/>
      <c r="U164" s="835"/>
      <c r="V164" s="835"/>
      <c r="W164" s="835"/>
      <c r="X164" s="905"/>
      <c r="Y164" s="839"/>
      <c r="Z164" s="831"/>
      <c r="AA164" s="831"/>
      <c r="AB164" s="827"/>
      <c r="AC164" s="839"/>
      <c r="AD164" s="831"/>
      <c r="AE164" s="831"/>
      <c r="AF164" s="827"/>
    </row>
    <row r="165" customFormat="false" ht="18.75" hidden="false" customHeight="true" outlineLevel="0" collapsed="false">
      <c r="A165" s="811"/>
      <c r="B165" s="812"/>
      <c r="C165" s="887"/>
      <c r="D165" s="815"/>
      <c r="E165" s="814"/>
      <c r="F165" s="815"/>
      <c r="G165" s="956"/>
      <c r="H165" s="848" t="s">
        <v>533</v>
      </c>
      <c r="I165" s="849" t="s">
        <v>27</v>
      </c>
      <c r="J165" s="843" t="s">
        <v>506</v>
      </c>
      <c r="K165" s="846"/>
      <c r="L165" s="844" t="s">
        <v>27</v>
      </c>
      <c r="M165" s="843" t="s">
        <v>516</v>
      </c>
      <c r="N165" s="835"/>
      <c r="O165" s="835"/>
      <c r="P165" s="835"/>
      <c r="Q165" s="835"/>
      <c r="R165" s="835"/>
      <c r="S165" s="835"/>
      <c r="T165" s="835"/>
      <c r="U165" s="835"/>
      <c r="V165" s="835"/>
      <c r="W165" s="835"/>
      <c r="X165" s="905"/>
      <c r="Y165" s="839"/>
      <c r="Z165" s="831"/>
      <c r="AA165" s="831"/>
      <c r="AB165" s="827"/>
      <c r="AC165" s="839"/>
      <c r="AD165" s="831"/>
      <c r="AE165" s="831"/>
      <c r="AF165" s="827"/>
    </row>
    <row r="166" customFormat="false" ht="18.75" hidden="false" customHeight="true" outlineLevel="0" collapsed="false">
      <c r="A166" s="840" t="s">
        <v>27</v>
      </c>
      <c r="B166" s="812" t="n">
        <v>36</v>
      </c>
      <c r="C166" s="887" t="s">
        <v>846</v>
      </c>
      <c r="D166" s="840" t="s">
        <v>27</v>
      </c>
      <c r="E166" s="814" t="s">
        <v>741</v>
      </c>
      <c r="F166" s="815"/>
      <c r="G166" s="956"/>
      <c r="H166" s="841" t="s">
        <v>847</v>
      </c>
      <c r="I166" s="849" t="s">
        <v>27</v>
      </c>
      <c r="J166" s="843" t="s">
        <v>506</v>
      </c>
      <c r="K166" s="843"/>
      <c r="L166" s="844"/>
      <c r="M166" s="844" t="s">
        <v>27</v>
      </c>
      <c r="N166" s="843" t="s">
        <v>523</v>
      </c>
      <c r="O166" s="844"/>
      <c r="P166" s="844" t="s">
        <v>27</v>
      </c>
      <c r="Q166" s="843" t="s">
        <v>524</v>
      </c>
      <c r="R166" s="844"/>
      <c r="S166" s="843"/>
      <c r="T166" s="844"/>
      <c r="U166" s="843"/>
      <c r="V166" s="846"/>
      <c r="W166" s="846"/>
      <c r="X166" s="847"/>
      <c r="Y166" s="839"/>
      <c r="Z166" s="831"/>
      <c r="AA166" s="831"/>
      <c r="AB166" s="827"/>
      <c r="AC166" s="839"/>
      <c r="AD166" s="831"/>
      <c r="AE166" s="831"/>
      <c r="AF166" s="827"/>
    </row>
    <row r="167" customFormat="false" ht="18.75" hidden="false" customHeight="true" outlineLevel="0" collapsed="false">
      <c r="A167" s="811"/>
      <c r="B167" s="812"/>
      <c r="C167" s="887" t="s">
        <v>848</v>
      </c>
      <c r="D167" s="840" t="s">
        <v>27</v>
      </c>
      <c r="E167" s="814" t="s">
        <v>744</v>
      </c>
      <c r="F167" s="815"/>
      <c r="G167" s="956"/>
      <c r="H167" s="883" t="s">
        <v>277</v>
      </c>
      <c r="I167" s="849" t="s">
        <v>27</v>
      </c>
      <c r="J167" s="843" t="s">
        <v>506</v>
      </c>
      <c r="K167" s="846"/>
      <c r="L167" s="844" t="s">
        <v>27</v>
      </c>
      <c r="M167" s="843" t="s">
        <v>516</v>
      </c>
      <c r="N167" s="835"/>
      <c r="O167" s="835"/>
      <c r="P167" s="835"/>
      <c r="Q167" s="835"/>
      <c r="R167" s="835"/>
      <c r="S167" s="835"/>
      <c r="T167" s="835"/>
      <c r="U167" s="835"/>
      <c r="V167" s="835"/>
      <c r="W167" s="835"/>
      <c r="X167" s="905"/>
      <c r="Y167" s="839"/>
      <c r="Z167" s="831"/>
      <c r="AA167" s="831"/>
      <c r="AB167" s="827"/>
      <c r="AC167" s="839"/>
      <c r="AD167" s="831"/>
      <c r="AE167" s="831"/>
      <c r="AF167" s="827"/>
    </row>
    <row r="168" customFormat="false" ht="18.75" hidden="false" customHeight="true" outlineLevel="0" collapsed="false">
      <c r="A168" s="811"/>
      <c r="B168" s="812"/>
      <c r="C168" s="887"/>
      <c r="D168" s="840" t="s">
        <v>27</v>
      </c>
      <c r="E168" s="814" t="s">
        <v>746</v>
      </c>
      <c r="F168" s="815"/>
      <c r="G168" s="956"/>
      <c r="H168" s="883" t="s">
        <v>837</v>
      </c>
      <c r="I168" s="849" t="s">
        <v>27</v>
      </c>
      <c r="J168" s="843" t="s">
        <v>506</v>
      </c>
      <c r="K168" s="846"/>
      <c r="L168" s="844" t="s">
        <v>27</v>
      </c>
      <c r="M168" s="843" t="s">
        <v>516</v>
      </c>
      <c r="N168" s="835"/>
      <c r="O168" s="835"/>
      <c r="P168" s="835"/>
      <c r="Q168" s="835"/>
      <c r="R168" s="835"/>
      <c r="S168" s="835"/>
      <c r="T168" s="835"/>
      <c r="U168" s="835"/>
      <c r="V168" s="835"/>
      <c r="W168" s="835"/>
      <c r="X168" s="905"/>
      <c r="Y168" s="839"/>
      <c r="Z168" s="831"/>
      <c r="AA168" s="831"/>
      <c r="AB168" s="827"/>
      <c r="AC168" s="839"/>
      <c r="AD168" s="831"/>
      <c r="AE168" s="831"/>
      <c r="AF168" s="827"/>
    </row>
    <row r="169" customFormat="false" ht="18.75" hidden="false" customHeight="true" outlineLevel="0" collapsed="false">
      <c r="A169" s="811"/>
      <c r="B169" s="812"/>
      <c r="C169" s="887"/>
      <c r="D169" s="840" t="s">
        <v>27</v>
      </c>
      <c r="E169" s="814" t="s">
        <v>849</v>
      </c>
      <c r="F169" s="815"/>
      <c r="G169" s="956"/>
      <c r="H169" s="883" t="s">
        <v>105</v>
      </c>
      <c r="I169" s="853" t="s">
        <v>27</v>
      </c>
      <c r="J169" s="843" t="s">
        <v>506</v>
      </c>
      <c r="K169" s="843"/>
      <c r="L169" s="844" t="s">
        <v>27</v>
      </c>
      <c r="M169" s="843" t="s">
        <v>538</v>
      </c>
      <c r="N169" s="843"/>
      <c r="O169" s="855" t="s">
        <v>27</v>
      </c>
      <c r="P169" s="843" t="s">
        <v>539</v>
      </c>
      <c r="Q169" s="835"/>
      <c r="R169" s="835"/>
      <c r="S169" s="835"/>
      <c r="T169" s="835"/>
      <c r="U169" s="835"/>
      <c r="V169" s="835"/>
      <c r="W169" s="835"/>
      <c r="X169" s="905"/>
      <c r="Y169" s="839"/>
      <c r="Z169" s="831"/>
      <c r="AA169" s="831"/>
      <c r="AB169" s="827"/>
      <c r="AC169" s="839"/>
      <c r="AD169" s="831"/>
      <c r="AE169" s="831"/>
      <c r="AF169" s="827"/>
    </row>
    <row r="170" customFormat="false" ht="18.75" hidden="false" customHeight="true" outlineLevel="0" collapsed="false">
      <c r="A170" s="811"/>
      <c r="B170" s="812"/>
      <c r="C170" s="887"/>
      <c r="D170" s="840" t="s">
        <v>27</v>
      </c>
      <c r="E170" s="814" t="s">
        <v>850</v>
      </c>
      <c r="F170" s="815"/>
      <c r="G170" s="956"/>
      <c r="H170" s="833" t="s">
        <v>130</v>
      </c>
      <c r="I170" s="849" t="s">
        <v>27</v>
      </c>
      <c r="J170" s="843" t="s">
        <v>506</v>
      </c>
      <c r="K170" s="846"/>
      <c r="L170" s="844" t="s">
        <v>27</v>
      </c>
      <c r="M170" s="843" t="s">
        <v>516</v>
      </c>
      <c r="N170" s="835"/>
      <c r="O170" s="835"/>
      <c r="P170" s="835"/>
      <c r="Q170" s="835"/>
      <c r="R170" s="835"/>
      <c r="S170" s="835"/>
      <c r="T170" s="835"/>
      <c r="U170" s="835"/>
      <c r="V170" s="835"/>
      <c r="W170" s="835"/>
      <c r="X170" s="905"/>
      <c r="Y170" s="839"/>
      <c r="Z170" s="831"/>
      <c r="AA170" s="831"/>
      <c r="AB170" s="827"/>
      <c r="AC170" s="839"/>
      <c r="AD170" s="831"/>
      <c r="AE170" s="831"/>
      <c r="AF170" s="827"/>
    </row>
    <row r="171" customFormat="false" ht="18.75" hidden="false" customHeight="true" outlineLevel="0" collapsed="false">
      <c r="A171" s="811"/>
      <c r="B171" s="812"/>
      <c r="C171" s="887"/>
      <c r="D171" s="840" t="s">
        <v>27</v>
      </c>
      <c r="E171" s="814" t="s">
        <v>851</v>
      </c>
      <c r="F171" s="815"/>
      <c r="G171" s="814"/>
      <c r="H171" s="848" t="s">
        <v>540</v>
      </c>
      <c r="I171" s="849" t="s">
        <v>27</v>
      </c>
      <c r="J171" s="843" t="s">
        <v>506</v>
      </c>
      <c r="K171" s="843"/>
      <c r="L171" s="844" t="s">
        <v>27</v>
      </c>
      <c r="M171" s="819" t="s">
        <v>516</v>
      </c>
      <c r="N171" s="843"/>
      <c r="O171" s="843"/>
      <c r="P171" s="843"/>
      <c r="Q171" s="846"/>
      <c r="R171" s="846"/>
      <c r="S171" s="846"/>
      <c r="T171" s="846"/>
      <c r="U171" s="846"/>
      <c r="V171" s="846"/>
      <c r="W171" s="846"/>
      <c r="X171" s="847"/>
      <c r="Y171" s="839"/>
      <c r="Z171" s="831"/>
      <c r="AA171" s="831"/>
      <c r="AB171" s="827"/>
      <c r="AC171" s="839"/>
      <c r="AD171" s="831"/>
      <c r="AE171" s="831"/>
      <c r="AF171" s="827"/>
    </row>
    <row r="172" customFormat="false" ht="18.75" hidden="false" customHeight="true" outlineLevel="0" collapsed="false">
      <c r="A172" s="811"/>
      <c r="B172" s="812"/>
      <c r="C172" s="1049"/>
      <c r="D172" s="828"/>
      <c r="E172" s="814"/>
      <c r="F172" s="815"/>
      <c r="G172" s="814"/>
      <c r="H172" s="848" t="s">
        <v>541</v>
      </c>
      <c r="I172" s="849" t="s">
        <v>27</v>
      </c>
      <c r="J172" s="843" t="s">
        <v>506</v>
      </c>
      <c r="K172" s="843"/>
      <c r="L172" s="844" t="s">
        <v>27</v>
      </c>
      <c r="M172" s="819" t="s">
        <v>516</v>
      </c>
      <c r="N172" s="843"/>
      <c r="O172" s="843"/>
      <c r="P172" s="843"/>
      <c r="Q172" s="846"/>
      <c r="R172" s="846"/>
      <c r="S172" s="846"/>
      <c r="T172" s="846"/>
      <c r="U172" s="846"/>
      <c r="V172" s="846"/>
      <c r="W172" s="846"/>
      <c r="X172" s="847"/>
      <c r="Y172" s="839"/>
      <c r="Z172" s="831"/>
      <c r="AA172" s="831"/>
      <c r="AB172" s="827"/>
      <c r="AC172" s="839"/>
      <c r="AD172" s="831"/>
      <c r="AE172" s="831"/>
      <c r="AF172" s="827"/>
    </row>
    <row r="173" customFormat="false" ht="18.75" hidden="false" customHeight="true" outlineLevel="0" collapsed="false">
      <c r="A173" s="811"/>
      <c r="B173" s="812"/>
      <c r="C173" s="887"/>
      <c r="D173" s="828"/>
      <c r="E173" s="814"/>
      <c r="F173" s="815"/>
      <c r="G173" s="956"/>
      <c r="H173" s="913" t="s">
        <v>140</v>
      </c>
      <c r="I173" s="849" t="s">
        <v>27</v>
      </c>
      <c r="J173" s="843" t="s">
        <v>506</v>
      </c>
      <c r="K173" s="843"/>
      <c r="L173" s="844" t="s">
        <v>27</v>
      </c>
      <c r="M173" s="843" t="s">
        <v>538</v>
      </c>
      <c r="N173" s="843"/>
      <c r="O173" s="844" t="s">
        <v>27</v>
      </c>
      <c r="P173" s="843" t="s">
        <v>539</v>
      </c>
      <c r="Q173" s="845"/>
      <c r="R173" s="845"/>
      <c r="S173" s="845"/>
      <c r="T173" s="845"/>
      <c r="U173" s="914"/>
      <c r="V173" s="914"/>
      <c r="W173" s="914"/>
      <c r="X173" s="915"/>
      <c r="Y173" s="839"/>
      <c r="Z173" s="831"/>
      <c r="AA173" s="831"/>
      <c r="AB173" s="827"/>
      <c r="AC173" s="839"/>
      <c r="AD173" s="831"/>
      <c r="AE173" s="831"/>
      <c r="AF173" s="827"/>
    </row>
    <row r="174" customFormat="false" ht="18.75" hidden="false" customHeight="true" outlineLevel="0" collapsed="false">
      <c r="A174" s="811"/>
      <c r="B174" s="812"/>
      <c r="C174" s="887"/>
      <c r="D174" s="828"/>
      <c r="E174" s="814"/>
      <c r="F174" s="815"/>
      <c r="G174" s="956"/>
      <c r="H174" s="883" t="s">
        <v>148</v>
      </c>
      <c r="I174" s="849" t="s">
        <v>27</v>
      </c>
      <c r="J174" s="843" t="s">
        <v>506</v>
      </c>
      <c r="K174" s="843"/>
      <c r="L174" s="844" t="s">
        <v>27</v>
      </c>
      <c r="M174" s="843" t="s">
        <v>542</v>
      </c>
      <c r="N174" s="843"/>
      <c r="O174" s="844" t="s">
        <v>27</v>
      </c>
      <c r="P174" s="843" t="s">
        <v>524</v>
      </c>
      <c r="Q174" s="835"/>
      <c r="R174" s="844" t="s">
        <v>27</v>
      </c>
      <c r="S174" s="843" t="s">
        <v>544</v>
      </c>
      <c r="T174" s="835"/>
      <c r="U174" s="835"/>
      <c r="V174" s="835"/>
      <c r="W174" s="835"/>
      <c r="X174" s="905"/>
      <c r="Y174" s="839"/>
      <c r="Z174" s="831"/>
      <c r="AA174" s="831"/>
      <c r="AB174" s="827"/>
      <c r="AC174" s="839"/>
      <c r="AD174" s="831"/>
      <c r="AE174" s="831"/>
      <c r="AF174" s="827"/>
    </row>
    <row r="175" customFormat="false" ht="18.75" hidden="false" customHeight="true" outlineLevel="0" collapsed="false">
      <c r="A175" s="811"/>
      <c r="B175" s="812"/>
      <c r="C175" s="813"/>
      <c r="D175" s="828"/>
      <c r="E175" s="814"/>
      <c r="F175" s="815"/>
      <c r="G175" s="816"/>
      <c r="H175" s="833" t="s">
        <v>162</v>
      </c>
      <c r="I175" s="849" t="s">
        <v>27</v>
      </c>
      <c r="J175" s="843" t="s">
        <v>506</v>
      </c>
      <c r="K175" s="843"/>
      <c r="L175" s="844" t="s">
        <v>27</v>
      </c>
      <c r="M175" s="843" t="s">
        <v>542</v>
      </c>
      <c r="N175" s="843"/>
      <c r="O175" s="844" t="s">
        <v>27</v>
      </c>
      <c r="P175" s="843" t="s">
        <v>543</v>
      </c>
      <c r="Q175" s="843"/>
      <c r="R175" s="844" t="s">
        <v>27</v>
      </c>
      <c r="S175" s="843" t="s">
        <v>616</v>
      </c>
      <c r="T175" s="843"/>
      <c r="U175" s="845"/>
      <c r="V175" s="845"/>
      <c r="W175" s="845"/>
      <c r="X175" s="881"/>
      <c r="Y175" s="831"/>
      <c r="Z175" s="831"/>
      <c r="AA175" s="831"/>
      <c r="AB175" s="827"/>
      <c r="AC175" s="839"/>
      <c r="AD175" s="831"/>
      <c r="AE175" s="831"/>
      <c r="AF175" s="827"/>
    </row>
    <row r="176" customFormat="false" ht="18.75" hidden="false" customHeight="true" outlineLevel="0" collapsed="false">
      <c r="A176" s="811"/>
      <c r="B176" s="812"/>
      <c r="C176" s="813"/>
      <c r="D176" s="828"/>
      <c r="E176" s="814"/>
      <c r="F176" s="815"/>
      <c r="G176" s="816"/>
      <c r="H176" s="1035" t="s">
        <v>165</v>
      </c>
      <c r="I176" s="853" t="s">
        <v>27</v>
      </c>
      <c r="J176" s="854" t="s">
        <v>506</v>
      </c>
      <c r="K176" s="854"/>
      <c r="L176" s="855" t="s">
        <v>27</v>
      </c>
      <c r="M176" s="854" t="s">
        <v>538</v>
      </c>
      <c r="N176" s="854"/>
      <c r="O176" s="855" t="s">
        <v>27</v>
      </c>
      <c r="P176" s="854" t="s">
        <v>539</v>
      </c>
      <c r="Q176" s="854"/>
      <c r="R176" s="855"/>
      <c r="S176" s="854"/>
      <c r="T176" s="854"/>
      <c r="U176" s="914"/>
      <c r="V176" s="914"/>
      <c r="W176" s="914"/>
      <c r="X176" s="915"/>
      <c r="Y176" s="831"/>
      <c r="Z176" s="831"/>
      <c r="AA176" s="831"/>
      <c r="AB176" s="827"/>
      <c r="AC176" s="839"/>
      <c r="AD176" s="831"/>
      <c r="AE176" s="831"/>
      <c r="AF176" s="827"/>
    </row>
    <row r="177" customFormat="false" ht="19.5" hidden="false" customHeight="true" outlineLevel="0" collapsed="false">
      <c r="A177" s="856"/>
      <c r="B177" s="857"/>
      <c r="C177" s="858"/>
      <c r="D177" s="805"/>
      <c r="E177" s="810"/>
      <c r="F177" s="859"/>
      <c r="G177" s="860"/>
      <c r="H177" s="929" t="s">
        <v>166</v>
      </c>
      <c r="I177" s="862" t="s">
        <v>27</v>
      </c>
      <c r="J177" s="863" t="s">
        <v>506</v>
      </c>
      <c r="K177" s="863"/>
      <c r="L177" s="864" t="s">
        <v>27</v>
      </c>
      <c r="M177" s="863" t="s">
        <v>516</v>
      </c>
      <c r="N177" s="863"/>
      <c r="O177" s="863"/>
      <c r="P177" s="863"/>
      <c r="Q177" s="896"/>
      <c r="R177" s="896"/>
      <c r="S177" s="896"/>
      <c r="T177" s="896"/>
      <c r="U177" s="896"/>
      <c r="V177" s="896"/>
      <c r="W177" s="896"/>
      <c r="X177" s="1036"/>
      <c r="Y177" s="868"/>
      <c r="Z177" s="868"/>
      <c r="AA177" s="868"/>
      <c r="AB177" s="869"/>
      <c r="AC177" s="867"/>
      <c r="AD177" s="868"/>
      <c r="AE177" s="868"/>
      <c r="AF177" s="869"/>
    </row>
    <row r="178" customFormat="false" ht="18.75" hidden="false" customHeight="true" outlineLevel="0" collapsed="false">
      <c r="A178" s="870"/>
      <c r="B178" s="871"/>
      <c r="C178" s="886"/>
      <c r="D178" s="873"/>
      <c r="E178" s="801"/>
      <c r="F178" s="873"/>
      <c r="G178" s="1039"/>
      <c r="H178" s="1040" t="s">
        <v>50</v>
      </c>
      <c r="I178" s="906" t="s">
        <v>27</v>
      </c>
      <c r="J178" s="876" t="s">
        <v>506</v>
      </c>
      <c r="K178" s="876"/>
      <c r="L178" s="907"/>
      <c r="M178" s="908" t="s">
        <v>27</v>
      </c>
      <c r="N178" s="876" t="s">
        <v>507</v>
      </c>
      <c r="O178" s="876"/>
      <c r="P178" s="907"/>
      <c r="Q178" s="908" t="s">
        <v>27</v>
      </c>
      <c r="R178" s="909" t="s">
        <v>508</v>
      </c>
      <c r="S178" s="909"/>
      <c r="T178" s="909"/>
      <c r="U178" s="909"/>
      <c r="V178" s="909"/>
      <c r="W178" s="909"/>
      <c r="X178" s="1041"/>
      <c r="Y178" s="890" t="s">
        <v>27</v>
      </c>
      <c r="Z178" s="799" t="s">
        <v>505</v>
      </c>
      <c r="AA178" s="799"/>
      <c r="AB178" s="880"/>
      <c r="AC178" s="890" t="s">
        <v>27</v>
      </c>
      <c r="AD178" s="799" t="s">
        <v>505</v>
      </c>
      <c r="AE178" s="799"/>
      <c r="AF178" s="880"/>
    </row>
    <row r="179" customFormat="false" ht="19.5" hidden="false" customHeight="true" outlineLevel="0" collapsed="false">
      <c r="A179" s="811"/>
      <c r="B179" s="812"/>
      <c r="C179" s="813"/>
      <c r="D179" s="828"/>
      <c r="E179" s="814"/>
      <c r="F179" s="815"/>
      <c r="G179" s="816"/>
      <c r="H179" s="911" t="s">
        <v>64</v>
      </c>
      <c r="I179" s="849" t="s">
        <v>27</v>
      </c>
      <c r="J179" s="843" t="s">
        <v>513</v>
      </c>
      <c r="K179" s="846"/>
      <c r="L179" s="882"/>
      <c r="M179" s="844" t="s">
        <v>27</v>
      </c>
      <c r="N179" s="843" t="s">
        <v>514</v>
      </c>
      <c r="O179" s="844"/>
      <c r="P179" s="843"/>
      <c r="Q179" s="845"/>
      <c r="R179" s="845"/>
      <c r="S179" s="845"/>
      <c r="T179" s="845"/>
      <c r="U179" s="845"/>
      <c r="V179" s="845"/>
      <c r="W179" s="845"/>
      <c r="X179" s="881"/>
      <c r="Y179" s="840" t="s">
        <v>27</v>
      </c>
      <c r="Z179" s="826" t="s">
        <v>509</v>
      </c>
      <c r="AA179" s="831"/>
      <c r="AB179" s="827"/>
      <c r="AC179" s="840" t="s">
        <v>27</v>
      </c>
      <c r="AD179" s="826" t="s">
        <v>509</v>
      </c>
      <c r="AE179" s="831"/>
      <c r="AF179" s="827"/>
    </row>
    <row r="180" customFormat="false" ht="19.5" hidden="false" customHeight="true" outlineLevel="0" collapsed="false">
      <c r="A180" s="811"/>
      <c r="B180" s="812"/>
      <c r="C180" s="813"/>
      <c r="D180" s="828"/>
      <c r="E180" s="814"/>
      <c r="F180" s="815"/>
      <c r="G180" s="816"/>
      <c r="H180" s="911" t="s">
        <v>67</v>
      </c>
      <c r="I180" s="849" t="s">
        <v>27</v>
      </c>
      <c r="J180" s="843" t="s">
        <v>513</v>
      </c>
      <c r="K180" s="846"/>
      <c r="L180" s="882"/>
      <c r="M180" s="844" t="s">
        <v>27</v>
      </c>
      <c r="N180" s="843" t="s">
        <v>514</v>
      </c>
      <c r="O180" s="844"/>
      <c r="P180" s="843"/>
      <c r="Q180" s="845"/>
      <c r="R180" s="845"/>
      <c r="S180" s="845"/>
      <c r="T180" s="845"/>
      <c r="U180" s="845"/>
      <c r="V180" s="845"/>
      <c r="W180" s="845"/>
      <c r="X180" s="881"/>
      <c r="Y180" s="840"/>
      <c r="Z180" s="826"/>
      <c r="AA180" s="831"/>
      <c r="AB180" s="827"/>
      <c r="AC180" s="840"/>
      <c r="AD180" s="826"/>
      <c r="AE180" s="831"/>
      <c r="AF180" s="827"/>
    </row>
    <row r="181" customFormat="false" ht="18.75" hidden="false" customHeight="true" outlineLevel="0" collapsed="false">
      <c r="A181" s="811"/>
      <c r="B181" s="812"/>
      <c r="C181" s="813"/>
      <c r="D181" s="828"/>
      <c r="E181" s="814"/>
      <c r="F181" s="815"/>
      <c r="G181" s="956"/>
      <c r="H181" s="841" t="s">
        <v>847</v>
      </c>
      <c r="I181" s="849" t="s">
        <v>27</v>
      </c>
      <c r="J181" s="843" t="s">
        <v>506</v>
      </c>
      <c r="K181" s="843"/>
      <c r="L181" s="844"/>
      <c r="M181" s="844" t="s">
        <v>27</v>
      </c>
      <c r="N181" s="843" t="s">
        <v>523</v>
      </c>
      <c r="O181" s="844"/>
      <c r="P181" s="844" t="s">
        <v>27</v>
      </c>
      <c r="Q181" s="843" t="s">
        <v>524</v>
      </c>
      <c r="R181" s="844"/>
      <c r="S181" s="843"/>
      <c r="T181" s="844"/>
      <c r="U181" s="843"/>
      <c r="V181" s="846"/>
      <c r="W181" s="845"/>
      <c r="X181" s="881"/>
      <c r="Y181" s="839"/>
      <c r="Z181" s="831"/>
      <c r="AA181" s="831"/>
      <c r="AB181" s="827"/>
      <c r="AC181" s="839"/>
      <c r="AD181" s="831"/>
      <c r="AE181" s="831"/>
      <c r="AF181" s="827"/>
    </row>
    <row r="182" customFormat="false" ht="18.75" hidden="false" customHeight="true" outlineLevel="0" collapsed="false">
      <c r="A182" s="811"/>
      <c r="B182" s="812"/>
      <c r="C182" s="813"/>
      <c r="D182" s="828"/>
      <c r="E182" s="814"/>
      <c r="F182" s="815"/>
      <c r="G182" s="956"/>
      <c r="H182" s="883" t="s">
        <v>277</v>
      </c>
      <c r="I182" s="849" t="s">
        <v>27</v>
      </c>
      <c r="J182" s="843" t="s">
        <v>506</v>
      </c>
      <c r="K182" s="846"/>
      <c r="L182" s="844" t="s">
        <v>27</v>
      </c>
      <c r="M182" s="843" t="s">
        <v>516</v>
      </c>
      <c r="N182" s="835"/>
      <c r="O182" s="835"/>
      <c r="P182" s="835"/>
      <c r="Q182" s="835"/>
      <c r="R182" s="835"/>
      <c r="S182" s="835"/>
      <c r="T182" s="835"/>
      <c r="U182" s="835"/>
      <c r="V182" s="835"/>
      <c r="W182" s="835"/>
      <c r="X182" s="905"/>
      <c r="Y182" s="839"/>
      <c r="Z182" s="831"/>
      <c r="AA182" s="831"/>
      <c r="AB182" s="827"/>
      <c r="AC182" s="839"/>
      <c r="AD182" s="831"/>
      <c r="AE182" s="831"/>
      <c r="AF182" s="827"/>
    </row>
    <row r="183" customFormat="false" ht="18.75" hidden="false" customHeight="true" outlineLevel="0" collapsed="false">
      <c r="A183" s="840" t="s">
        <v>27</v>
      </c>
      <c r="B183" s="812" t="n">
        <v>28</v>
      </c>
      <c r="C183" s="887" t="s">
        <v>846</v>
      </c>
      <c r="D183" s="840" t="s">
        <v>27</v>
      </c>
      <c r="E183" s="814" t="s">
        <v>741</v>
      </c>
      <c r="F183" s="815"/>
      <c r="G183" s="814"/>
      <c r="H183" s="848" t="s">
        <v>540</v>
      </c>
      <c r="I183" s="849" t="s">
        <v>27</v>
      </c>
      <c r="J183" s="843" t="s">
        <v>506</v>
      </c>
      <c r="K183" s="843"/>
      <c r="L183" s="844" t="s">
        <v>27</v>
      </c>
      <c r="M183" s="819" t="s">
        <v>516</v>
      </c>
      <c r="N183" s="843"/>
      <c r="O183" s="843"/>
      <c r="P183" s="843"/>
      <c r="Q183" s="846"/>
      <c r="R183" s="846"/>
      <c r="S183" s="846"/>
      <c r="T183" s="846"/>
      <c r="U183" s="846"/>
      <c r="V183" s="846"/>
      <c r="W183" s="846"/>
      <c r="X183" s="847"/>
      <c r="Y183" s="839"/>
      <c r="Z183" s="831"/>
      <c r="AA183" s="831"/>
      <c r="AB183" s="827"/>
      <c r="AC183" s="839"/>
      <c r="AD183" s="831"/>
      <c r="AE183" s="831"/>
      <c r="AF183" s="827"/>
    </row>
    <row r="184" customFormat="false" ht="18.75" hidden="false" customHeight="true" outlineLevel="0" collapsed="false">
      <c r="A184" s="811"/>
      <c r="B184" s="812"/>
      <c r="C184" s="887" t="s">
        <v>848</v>
      </c>
      <c r="D184" s="840" t="s">
        <v>27</v>
      </c>
      <c r="E184" s="814" t="s">
        <v>744</v>
      </c>
      <c r="F184" s="815"/>
      <c r="G184" s="814"/>
      <c r="H184" s="848" t="s">
        <v>541</v>
      </c>
      <c r="I184" s="849" t="s">
        <v>27</v>
      </c>
      <c r="J184" s="843" t="s">
        <v>506</v>
      </c>
      <c r="K184" s="843"/>
      <c r="L184" s="844" t="s">
        <v>27</v>
      </c>
      <c r="M184" s="819" t="s">
        <v>516</v>
      </c>
      <c r="N184" s="843"/>
      <c r="O184" s="843"/>
      <c r="P184" s="843"/>
      <c r="Q184" s="846"/>
      <c r="R184" s="846"/>
      <c r="S184" s="846"/>
      <c r="T184" s="846"/>
      <c r="U184" s="846"/>
      <c r="V184" s="846"/>
      <c r="W184" s="846"/>
      <c r="X184" s="847"/>
      <c r="Y184" s="839"/>
      <c r="Z184" s="831"/>
      <c r="AA184" s="831"/>
      <c r="AB184" s="827"/>
      <c r="AC184" s="839"/>
      <c r="AD184" s="831"/>
      <c r="AE184" s="831"/>
      <c r="AF184" s="827"/>
    </row>
    <row r="185" customFormat="false" ht="18.75" hidden="false" customHeight="true" outlineLevel="0" collapsed="false">
      <c r="A185" s="811"/>
      <c r="B185" s="812"/>
      <c r="C185" s="887" t="s">
        <v>852</v>
      </c>
      <c r="D185" s="840" t="s">
        <v>27</v>
      </c>
      <c r="E185" s="814" t="s">
        <v>849</v>
      </c>
      <c r="F185" s="815"/>
      <c r="G185" s="956"/>
      <c r="H185" s="913" t="s">
        <v>140</v>
      </c>
      <c r="I185" s="849" t="s">
        <v>27</v>
      </c>
      <c r="J185" s="843" t="s">
        <v>506</v>
      </c>
      <c r="K185" s="843"/>
      <c r="L185" s="844" t="s">
        <v>27</v>
      </c>
      <c r="M185" s="843" t="s">
        <v>538</v>
      </c>
      <c r="N185" s="843"/>
      <c r="O185" s="844" t="s">
        <v>27</v>
      </c>
      <c r="P185" s="843" t="s">
        <v>539</v>
      </c>
      <c r="Q185" s="845"/>
      <c r="R185" s="845"/>
      <c r="S185" s="845"/>
      <c r="T185" s="845"/>
      <c r="U185" s="914"/>
      <c r="V185" s="914"/>
      <c r="W185" s="914"/>
      <c r="X185" s="915"/>
      <c r="Y185" s="839"/>
      <c r="Z185" s="831"/>
      <c r="AA185" s="831"/>
      <c r="AB185" s="827"/>
      <c r="AC185" s="839"/>
      <c r="AD185" s="831"/>
      <c r="AE185" s="831"/>
      <c r="AF185" s="827"/>
    </row>
    <row r="186" customFormat="false" ht="18.75" hidden="false" customHeight="true" outlineLevel="0" collapsed="false">
      <c r="A186" s="811"/>
      <c r="B186" s="812"/>
      <c r="C186" s="813"/>
      <c r="D186" s="840" t="s">
        <v>27</v>
      </c>
      <c r="E186" s="814" t="s">
        <v>850</v>
      </c>
      <c r="F186" s="815"/>
      <c r="G186" s="956"/>
      <c r="H186" s="883" t="s">
        <v>148</v>
      </c>
      <c r="I186" s="849" t="s">
        <v>27</v>
      </c>
      <c r="J186" s="843" t="s">
        <v>506</v>
      </c>
      <c r="K186" s="843"/>
      <c r="L186" s="844" t="s">
        <v>27</v>
      </c>
      <c r="M186" s="843" t="s">
        <v>542</v>
      </c>
      <c r="N186" s="843"/>
      <c r="O186" s="844" t="s">
        <v>27</v>
      </c>
      <c r="P186" s="843" t="s">
        <v>524</v>
      </c>
      <c r="Q186" s="835"/>
      <c r="R186" s="844" t="s">
        <v>27</v>
      </c>
      <c r="S186" s="843" t="s">
        <v>544</v>
      </c>
      <c r="T186" s="835"/>
      <c r="U186" s="835"/>
      <c r="V186" s="835"/>
      <c r="W186" s="835"/>
      <c r="X186" s="905"/>
      <c r="Y186" s="839"/>
      <c r="Z186" s="831"/>
      <c r="AA186" s="831"/>
      <c r="AB186" s="827"/>
      <c r="AC186" s="839"/>
      <c r="AD186" s="831"/>
      <c r="AE186" s="831"/>
      <c r="AF186" s="827"/>
    </row>
    <row r="187" customFormat="false" ht="18.75" hidden="false" customHeight="true" outlineLevel="0" collapsed="false">
      <c r="A187" s="811"/>
      <c r="B187" s="812"/>
      <c r="C187" s="813"/>
      <c r="D187" s="828"/>
      <c r="E187" s="814"/>
      <c r="F187" s="815"/>
      <c r="G187" s="816"/>
      <c r="H187" s="833" t="s">
        <v>162</v>
      </c>
      <c r="I187" s="849" t="s">
        <v>27</v>
      </c>
      <c r="J187" s="843" t="s">
        <v>506</v>
      </c>
      <c r="K187" s="843"/>
      <c r="L187" s="844" t="s">
        <v>27</v>
      </c>
      <c r="M187" s="843" t="s">
        <v>542</v>
      </c>
      <c r="N187" s="843"/>
      <c r="O187" s="844" t="s">
        <v>27</v>
      </c>
      <c r="P187" s="843" t="s">
        <v>543</v>
      </c>
      <c r="Q187" s="843"/>
      <c r="R187" s="844" t="s">
        <v>27</v>
      </c>
      <c r="S187" s="843" t="s">
        <v>616</v>
      </c>
      <c r="T187" s="843"/>
      <c r="U187" s="845"/>
      <c r="V187" s="845"/>
      <c r="W187" s="845"/>
      <c r="X187" s="881"/>
      <c r="Y187" s="831"/>
      <c r="Z187" s="831"/>
      <c r="AA187" s="831"/>
      <c r="AB187" s="827"/>
      <c r="AC187" s="839"/>
      <c r="AD187" s="831"/>
      <c r="AE187" s="831"/>
      <c r="AF187" s="827"/>
    </row>
    <row r="188" customFormat="false" ht="18.75" hidden="false" customHeight="true" outlineLevel="0" collapsed="false">
      <c r="A188" s="811"/>
      <c r="B188" s="812"/>
      <c r="C188" s="813"/>
      <c r="D188" s="828"/>
      <c r="E188" s="814"/>
      <c r="F188" s="815"/>
      <c r="G188" s="816"/>
      <c r="H188" s="1035" t="s">
        <v>165</v>
      </c>
      <c r="I188" s="853" t="s">
        <v>27</v>
      </c>
      <c r="J188" s="854" t="s">
        <v>506</v>
      </c>
      <c r="K188" s="854"/>
      <c r="L188" s="855" t="s">
        <v>27</v>
      </c>
      <c r="M188" s="854" t="s">
        <v>538</v>
      </c>
      <c r="N188" s="854"/>
      <c r="O188" s="855" t="s">
        <v>27</v>
      </c>
      <c r="P188" s="854" t="s">
        <v>539</v>
      </c>
      <c r="Q188" s="854"/>
      <c r="R188" s="855"/>
      <c r="S188" s="854"/>
      <c r="T188" s="854"/>
      <c r="U188" s="914"/>
      <c r="V188" s="914"/>
      <c r="W188" s="914"/>
      <c r="X188" s="915"/>
      <c r="Y188" s="831"/>
      <c r="Z188" s="831"/>
      <c r="AA188" s="831"/>
      <c r="AB188" s="827"/>
      <c r="AC188" s="839"/>
      <c r="AD188" s="831"/>
      <c r="AE188" s="831"/>
      <c r="AF188" s="827"/>
    </row>
    <row r="189" customFormat="false" ht="19.5" hidden="false" customHeight="true" outlineLevel="0" collapsed="false">
      <c r="A189" s="856"/>
      <c r="B189" s="857"/>
      <c r="C189" s="858"/>
      <c r="D189" s="805"/>
      <c r="E189" s="810"/>
      <c r="F189" s="859"/>
      <c r="G189" s="860"/>
      <c r="H189" s="929" t="s">
        <v>166</v>
      </c>
      <c r="I189" s="862" t="s">
        <v>27</v>
      </c>
      <c r="J189" s="863" t="s">
        <v>506</v>
      </c>
      <c r="K189" s="863"/>
      <c r="L189" s="864" t="s">
        <v>27</v>
      </c>
      <c r="M189" s="863" t="s">
        <v>516</v>
      </c>
      <c r="N189" s="863"/>
      <c r="O189" s="863"/>
      <c r="P189" s="863"/>
      <c r="Q189" s="896"/>
      <c r="R189" s="896"/>
      <c r="S189" s="896"/>
      <c r="T189" s="896"/>
      <c r="U189" s="896"/>
      <c r="V189" s="896"/>
      <c r="W189" s="896"/>
      <c r="X189" s="1036"/>
      <c r="Y189" s="868"/>
      <c r="Z189" s="868"/>
      <c r="AA189" s="868"/>
      <c r="AB189" s="869"/>
      <c r="AC189" s="867"/>
      <c r="AD189" s="868"/>
      <c r="AE189" s="868"/>
      <c r="AF189" s="869"/>
    </row>
    <row r="190" customFormat="false" ht="18.75" hidden="false" customHeight="true" outlineLevel="0" collapsed="false">
      <c r="A190" s="870"/>
      <c r="B190" s="871"/>
      <c r="C190" s="886"/>
      <c r="D190" s="873"/>
      <c r="E190" s="801"/>
      <c r="F190" s="873"/>
      <c r="G190" s="801"/>
      <c r="H190" s="1040" t="s">
        <v>47</v>
      </c>
      <c r="I190" s="906" t="s">
        <v>27</v>
      </c>
      <c r="J190" s="876" t="s">
        <v>503</v>
      </c>
      <c r="K190" s="877"/>
      <c r="L190" s="907"/>
      <c r="M190" s="908" t="s">
        <v>27</v>
      </c>
      <c r="N190" s="876" t="s">
        <v>504</v>
      </c>
      <c r="O190" s="878"/>
      <c r="P190" s="878"/>
      <c r="Q190" s="878"/>
      <c r="R190" s="878"/>
      <c r="S190" s="878"/>
      <c r="T190" s="878"/>
      <c r="U190" s="878"/>
      <c r="V190" s="878"/>
      <c r="W190" s="878"/>
      <c r="X190" s="879"/>
      <c r="Y190" s="890" t="s">
        <v>27</v>
      </c>
      <c r="Z190" s="799" t="s">
        <v>505</v>
      </c>
      <c r="AA190" s="799"/>
      <c r="AB190" s="880"/>
      <c r="AC190" s="890" t="s">
        <v>27</v>
      </c>
      <c r="AD190" s="799" t="s">
        <v>505</v>
      </c>
      <c r="AE190" s="799"/>
      <c r="AF190" s="880"/>
    </row>
    <row r="191" customFormat="false" ht="18.75" hidden="false" customHeight="true" outlineLevel="0" collapsed="false">
      <c r="A191" s="811"/>
      <c r="B191" s="812"/>
      <c r="C191" s="887"/>
      <c r="D191" s="815"/>
      <c r="E191" s="814"/>
      <c r="F191" s="815"/>
      <c r="G191" s="814"/>
      <c r="H191" s="883" t="s">
        <v>50</v>
      </c>
      <c r="I191" s="853" t="s">
        <v>27</v>
      </c>
      <c r="J191" s="854" t="s">
        <v>506</v>
      </c>
      <c r="K191" s="854"/>
      <c r="L191" s="920"/>
      <c r="M191" s="855" t="s">
        <v>27</v>
      </c>
      <c r="N191" s="854" t="s">
        <v>507</v>
      </c>
      <c r="O191" s="854"/>
      <c r="P191" s="920"/>
      <c r="Q191" s="855" t="s">
        <v>27</v>
      </c>
      <c r="R191" s="921" t="s">
        <v>508</v>
      </c>
      <c r="S191" s="921"/>
      <c r="T191" s="921"/>
      <c r="U191" s="921"/>
      <c r="V191" s="921"/>
      <c r="W191" s="921"/>
      <c r="X191" s="922"/>
      <c r="Y191" s="840" t="s">
        <v>27</v>
      </c>
      <c r="Z191" s="826" t="s">
        <v>509</v>
      </c>
      <c r="AA191" s="831"/>
      <c r="AB191" s="827"/>
      <c r="AC191" s="840" t="s">
        <v>27</v>
      </c>
      <c r="AD191" s="826" t="s">
        <v>509</v>
      </c>
      <c r="AE191" s="831"/>
      <c r="AF191" s="827"/>
    </row>
    <row r="192" customFormat="false" ht="18.75" hidden="false" customHeight="true" outlineLevel="0" collapsed="false">
      <c r="A192" s="811"/>
      <c r="B192" s="812"/>
      <c r="C192" s="887"/>
      <c r="D192" s="815"/>
      <c r="E192" s="814"/>
      <c r="F192" s="815"/>
      <c r="G192" s="814"/>
      <c r="H192" s="883"/>
      <c r="I192" s="818" t="s">
        <v>27</v>
      </c>
      <c r="J192" s="819" t="s">
        <v>510</v>
      </c>
      <c r="K192" s="819"/>
      <c r="L192" s="820"/>
      <c r="M192" s="820"/>
      <c r="N192" s="820"/>
      <c r="O192" s="820"/>
      <c r="P192" s="820"/>
      <c r="Q192" s="820"/>
      <c r="R192" s="820"/>
      <c r="S192" s="820"/>
      <c r="T192" s="820"/>
      <c r="U192" s="820"/>
      <c r="V192" s="820"/>
      <c r="W192" s="820"/>
      <c r="X192" s="925"/>
      <c r="Y192" s="839"/>
      <c r="Z192" s="831"/>
      <c r="AA192" s="831"/>
      <c r="AB192" s="827"/>
      <c r="AC192" s="839"/>
      <c r="AD192" s="831"/>
      <c r="AE192" s="831"/>
      <c r="AF192" s="827"/>
    </row>
    <row r="193" customFormat="false" ht="18.75" hidden="false" customHeight="true" outlineLevel="0" collapsed="false">
      <c r="A193" s="811"/>
      <c r="B193" s="812"/>
      <c r="C193" s="887"/>
      <c r="D193" s="815"/>
      <c r="E193" s="814"/>
      <c r="F193" s="815"/>
      <c r="G193" s="814"/>
      <c r="H193" s="883" t="s">
        <v>57</v>
      </c>
      <c r="I193" s="849" t="s">
        <v>27</v>
      </c>
      <c r="J193" s="843" t="s">
        <v>511</v>
      </c>
      <c r="K193" s="846"/>
      <c r="L193" s="882"/>
      <c r="M193" s="844" t="s">
        <v>27</v>
      </c>
      <c r="N193" s="843" t="s">
        <v>512</v>
      </c>
      <c r="O193" s="845"/>
      <c r="P193" s="845"/>
      <c r="Q193" s="845"/>
      <c r="R193" s="845"/>
      <c r="S193" s="845"/>
      <c r="T193" s="845"/>
      <c r="U193" s="845"/>
      <c r="V193" s="845"/>
      <c r="W193" s="845"/>
      <c r="X193" s="881"/>
      <c r="Y193" s="839"/>
      <c r="Z193" s="831"/>
      <c r="AA193" s="831"/>
      <c r="AB193" s="827"/>
      <c r="AC193" s="839"/>
      <c r="AD193" s="831"/>
      <c r="AE193" s="831"/>
      <c r="AF193" s="827"/>
    </row>
    <row r="194" customFormat="false" ht="18.75" hidden="false" customHeight="true" outlineLevel="0" collapsed="false">
      <c r="A194" s="811"/>
      <c r="B194" s="812"/>
      <c r="C194" s="887"/>
      <c r="D194" s="815"/>
      <c r="E194" s="814"/>
      <c r="F194" s="815"/>
      <c r="G194" s="814"/>
      <c r="H194" s="841" t="s">
        <v>253</v>
      </c>
      <c r="I194" s="849" t="s">
        <v>27</v>
      </c>
      <c r="J194" s="843" t="s">
        <v>513</v>
      </c>
      <c r="K194" s="846"/>
      <c r="L194" s="882"/>
      <c r="M194" s="844" t="s">
        <v>27</v>
      </c>
      <c r="N194" s="843" t="s">
        <v>514</v>
      </c>
      <c r="O194" s="845"/>
      <c r="P194" s="845"/>
      <c r="Q194" s="846"/>
      <c r="R194" s="846"/>
      <c r="S194" s="846"/>
      <c r="T194" s="846"/>
      <c r="U194" s="846"/>
      <c r="V194" s="846"/>
      <c r="W194" s="846"/>
      <c r="X194" s="847"/>
      <c r="Y194" s="839"/>
      <c r="Z194" s="831"/>
      <c r="AA194" s="831"/>
      <c r="AB194" s="827"/>
      <c r="AC194" s="839"/>
      <c r="AD194" s="831"/>
      <c r="AE194" s="831"/>
      <c r="AF194" s="827"/>
    </row>
    <row r="195" customFormat="false" ht="18.75" hidden="false" customHeight="true" outlineLevel="0" collapsed="false">
      <c r="A195" s="811"/>
      <c r="B195" s="812"/>
      <c r="C195" s="887"/>
      <c r="D195" s="815"/>
      <c r="E195" s="814"/>
      <c r="F195" s="815"/>
      <c r="G195" s="814"/>
      <c r="H195" s="848" t="s">
        <v>61</v>
      </c>
      <c r="I195" s="849" t="s">
        <v>27</v>
      </c>
      <c r="J195" s="843" t="s">
        <v>513</v>
      </c>
      <c r="K195" s="846"/>
      <c r="L195" s="882"/>
      <c r="M195" s="844" t="s">
        <v>27</v>
      </c>
      <c r="N195" s="843" t="s">
        <v>514</v>
      </c>
      <c r="O195" s="845"/>
      <c r="P195" s="845"/>
      <c r="Q195" s="846"/>
      <c r="R195" s="846"/>
      <c r="S195" s="846"/>
      <c r="T195" s="846"/>
      <c r="U195" s="846"/>
      <c r="V195" s="846"/>
      <c r="W195" s="846"/>
      <c r="X195" s="847"/>
      <c r="Y195" s="839"/>
      <c r="Z195" s="831"/>
      <c r="AA195" s="831"/>
      <c r="AB195" s="827"/>
      <c r="AC195" s="839"/>
      <c r="AD195" s="831"/>
      <c r="AE195" s="831"/>
      <c r="AF195" s="827"/>
    </row>
    <row r="196" customFormat="false" ht="19.5" hidden="false" customHeight="true" outlineLevel="0" collapsed="false">
      <c r="A196" s="811"/>
      <c r="B196" s="812"/>
      <c r="C196" s="813"/>
      <c r="D196" s="828"/>
      <c r="E196" s="814"/>
      <c r="F196" s="815"/>
      <c r="G196" s="816"/>
      <c r="H196" s="911" t="s">
        <v>64</v>
      </c>
      <c r="I196" s="849" t="s">
        <v>27</v>
      </c>
      <c r="J196" s="843" t="s">
        <v>513</v>
      </c>
      <c r="K196" s="846"/>
      <c r="L196" s="882"/>
      <c r="M196" s="844" t="s">
        <v>27</v>
      </c>
      <c r="N196" s="843" t="s">
        <v>514</v>
      </c>
      <c r="O196" s="844"/>
      <c r="P196" s="843"/>
      <c r="Q196" s="845"/>
      <c r="R196" s="845"/>
      <c r="S196" s="845"/>
      <c r="T196" s="845"/>
      <c r="U196" s="845"/>
      <c r="V196" s="845"/>
      <c r="W196" s="845"/>
      <c r="X196" s="881"/>
      <c r="Y196" s="831"/>
      <c r="Z196" s="831"/>
      <c r="AA196" s="831"/>
      <c r="AB196" s="827"/>
      <c r="AC196" s="839"/>
      <c r="AD196" s="831"/>
      <c r="AE196" s="831"/>
      <c r="AF196" s="827"/>
    </row>
    <row r="197" customFormat="false" ht="19.5" hidden="false" customHeight="true" outlineLevel="0" collapsed="false">
      <c r="A197" s="811"/>
      <c r="B197" s="812"/>
      <c r="C197" s="813"/>
      <c r="D197" s="828"/>
      <c r="E197" s="814"/>
      <c r="F197" s="815"/>
      <c r="G197" s="816"/>
      <c r="H197" s="911" t="s">
        <v>67</v>
      </c>
      <c r="I197" s="849" t="s">
        <v>27</v>
      </c>
      <c r="J197" s="843" t="s">
        <v>513</v>
      </c>
      <c r="K197" s="846"/>
      <c r="L197" s="882"/>
      <c r="M197" s="844" t="s">
        <v>27</v>
      </c>
      <c r="N197" s="843" t="s">
        <v>514</v>
      </c>
      <c r="O197" s="844"/>
      <c r="P197" s="843"/>
      <c r="Q197" s="845"/>
      <c r="R197" s="845"/>
      <c r="S197" s="845"/>
      <c r="T197" s="845"/>
      <c r="U197" s="845"/>
      <c r="V197" s="845"/>
      <c r="W197" s="845"/>
      <c r="X197" s="881"/>
      <c r="Y197" s="831"/>
      <c r="Z197" s="831"/>
      <c r="AA197" s="831"/>
      <c r="AB197" s="827"/>
      <c r="AC197" s="839"/>
      <c r="AD197" s="831"/>
      <c r="AE197" s="831"/>
      <c r="AF197" s="827"/>
    </row>
    <row r="198" customFormat="false" ht="18.75" hidden="false" customHeight="true" outlineLevel="0" collapsed="false">
      <c r="A198" s="811"/>
      <c r="B198" s="812"/>
      <c r="C198" s="887"/>
      <c r="D198" s="815"/>
      <c r="E198" s="814"/>
      <c r="F198" s="815"/>
      <c r="G198" s="814"/>
      <c r="H198" s="833" t="s">
        <v>515</v>
      </c>
      <c r="I198" s="893" t="s">
        <v>27</v>
      </c>
      <c r="J198" s="835" t="s">
        <v>506</v>
      </c>
      <c r="K198" s="835"/>
      <c r="L198" s="893" t="s">
        <v>27</v>
      </c>
      <c r="M198" s="835" t="s">
        <v>516</v>
      </c>
      <c r="N198" s="835"/>
      <c r="O198" s="854"/>
      <c r="P198" s="854"/>
      <c r="Q198" s="854"/>
      <c r="R198" s="854"/>
      <c r="S198" s="854"/>
      <c r="T198" s="854"/>
      <c r="U198" s="854"/>
      <c r="V198" s="854"/>
      <c r="W198" s="854"/>
      <c r="X198" s="912"/>
      <c r="Y198" s="839"/>
      <c r="Z198" s="831"/>
      <c r="AA198" s="831"/>
      <c r="AB198" s="827"/>
      <c r="AC198" s="839"/>
      <c r="AD198" s="831"/>
      <c r="AE198" s="831"/>
      <c r="AF198" s="827"/>
    </row>
    <row r="199" customFormat="false" ht="18.75" hidden="false" customHeight="true" outlineLevel="0" collapsed="false">
      <c r="A199" s="811"/>
      <c r="B199" s="812"/>
      <c r="C199" s="887"/>
      <c r="D199" s="815"/>
      <c r="E199" s="814"/>
      <c r="F199" s="815"/>
      <c r="G199" s="814"/>
      <c r="H199" s="833"/>
      <c r="I199" s="893"/>
      <c r="J199" s="835"/>
      <c r="K199" s="835"/>
      <c r="L199" s="893"/>
      <c r="M199" s="835"/>
      <c r="N199" s="835"/>
      <c r="O199" s="819"/>
      <c r="P199" s="819"/>
      <c r="Q199" s="819"/>
      <c r="R199" s="819"/>
      <c r="S199" s="819"/>
      <c r="T199" s="819"/>
      <c r="U199" s="819"/>
      <c r="V199" s="819"/>
      <c r="W199" s="819"/>
      <c r="X199" s="830"/>
      <c r="Y199" s="839"/>
      <c r="Z199" s="831"/>
      <c r="AA199" s="831"/>
      <c r="AB199" s="827"/>
      <c r="AC199" s="839"/>
      <c r="AD199" s="831"/>
      <c r="AE199" s="831"/>
      <c r="AF199" s="827"/>
    </row>
    <row r="200" customFormat="false" ht="18.75" hidden="false" customHeight="true" outlineLevel="0" collapsed="false">
      <c r="A200" s="811"/>
      <c r="B200" s="812"/>
      <c r="C200" s="887"/>
      <c r="D200" s="815"/>
      <c r="E200" s="814"/>
      <c r="F200" s="815"/>
      <c r="G200" s="814"/>
      <c r="H200" s="883" t="s">
        <v>517</v>
      </c>
      <c r="I200" s="849" t="s">
        <v>27</v>
      </c>
      <c r="J200" s="843" t="s">
        <v>506</v>
      </c>
      <c r="K200" s="846"/>
      <c r="L200" s="844" t="s">
        <v>27</v>
      </c>
      <c r="M200" s="843" t="s">
        <v>516</v>
      </c>
      <c r="N200" s="835"/>
      <c r="O200" s="835"/>
      <c r="P200" s="835"/>
      <c r="Q200" s="835"/>
      <c r="R200" s="835"/>
      <c r="S200" s="835"/>
      <c r="T200" s="835"/>
      <c r="U200" s="835"/>
      <c r="V200" s="835"/>
      <c r="W200" s="835"/>
      <c r="X200" s="905"/>
      <c r="Y200" s="839"/>
      <c r="Z200" s="831"/>
      <c r="AA200" s="831"/>
      <c r="AB200" s="827"/>
      <c r="AC200" s="839"/>
      <c r="AD200" s="831"/>
      <c r="AE200" s="831"/>
      <c r="AF200" s="827"/>
    </row>
    <row r="201" customFormat="false" ht="18.75" hidden="false" customHeight="true" outlineLevel="0" collapsed="false">
      <c r="A201" s="811"/>
      <c r="B201" s="812"/>
      <c r="C201" s="887"/>
      <c r="D201" s="815"/>
      <c r="E201" s="814"/>
      <c r="F201" s="815"/>
      <c r="G201" s="814"/>
      <c r="H201" s="833" t="s">
        <v>341</v>
      </c>
      <c r="I201" s="893" t="s">
        <v>27</v>
      </c>
      <c r="J201" s="835" t="s">
        <v>506</v>
      </c>
      <c r="K201" s="835"/>
      <c r="L201" s="893" t="s">
        <v>27</v>
      </c>
      <c r="M201" s="835" t="s">
        <v>516</v>
      </c>
      <c r="N201" s="835"/>
      <c r="O201" s="854"/>
      <c r="P201" s="854"/>
      <c r="Q201" s="854"/>
      <c r="R201" s="854"/>
      <c r="S201" s="854"/>
      <c r="T201" s="854"/>
      <c r="U201" s="854"/>
      <c r="V201" s="854"/>
      <c r="W201" s="854"/>
      <c r="X201" s="912"/>
      <c r="Y201" s="839"/>
      <c r="Z201" s="831"/>
      <c r="AA201" s="831"/>
      <c r="AB201" s="827"/>
      <c r="AC201" s="839"/>
      <c r="AD201" s="831"/>
      <c r="AE201" s="831"/>
      <c r="AF201" s="827"/>
    </row>
    <row r="202" customFormat="false" ht="18.75" hidden="false" customHeight="true" outlineLevel="0" collapsed="false">
      <c r="A202" s="811"/>
      <c r="B202" s="812"/>
      <c r="C202" s="887"/>
      <c r="D202" s="815"/>
      <c r="E202" s="814"/>
      <c r="F202" s="815"/>
      <c r="G202" s="814"/>
      <c r="H202" s="833"/>
      <c r="I202" s="893"/>
      <c r="J202" s="835"/>
      <c r="K202" s="835"/>
      <c r="L202" s="893"/>
      <c r="M202" s="835"/>
      <c r="N202" s="835"/>
      <c r="O202" s="819"/>
      <c r="P202" s="819"/>
      <c r="Q202" s="819"/>
      <c r="R202" s="819"/>
      <c r="S202" s="819"/>
      <c r="T202" s="819"/>
      <c r="U202" s="819"/>
      <c r="V202" s="819"/>
      <c r="W202" s="819"/>
      <c r="X202" s="830"/>
      <c r="Y202" s="839"/>
      <c r="Z202" s="831"/>
      <c r="AA202" s="831"/>
      <c r="AB202" s="827"/>
      <c r="AC202" s="839"/>
      <c r="AD202" s="831"/>
      <c r="AE202" s="831"/>
      <c r="AF202" s="827"/>
    </row>
    <row r="203" customFormat="false" ht="18.75" hidden="false" customHeight="true" outlineLevel="0" collapsed="false">
      <c r="A203" s="811"/>
      <c r="B203" s="812"/>
      <c r="C203" s="887"/>
      <c r="D203" s="815"/>
      <c r="E203" s="814"/>
      <c r="F203" s="815"/>
      <c r="G203" s="814"/>
      <c r="H203" s="883" t="s">
        <v>518</v>
      </c>
      <c r="I203" s="849" t="s">
        <v>27</v>
      </c>
      <c r="J203" s="843" t="s">
        <v>506</v>
      </c>
      <c r="K203" s="846"/>
      <c r="L203" s="844" t="s">
        <v>27</v>
      </c>
      <c r="M203" s="843" t="s">
        <v>516</v>
      </c>
      <c r="N203" s="835"/>
      <c r="O203" s="835"/>
      <c r="P203" s="835"/>
      <c r="Q203" s="835"/>
      <c r="R203" s="835"/>
      <c r="S203" s="835"/>
      <c r="T203" s="835"/>
      <c r="U203" s="835"/>
      <c r="V203" s="835"/>
      <c r="W203" s="835"/>
      <c r="X203" s="905"/>
      <c r="Y203" s="839"/>
      <c r="Z203" s="831"/>
      <c r="AA203" s="831"/>
      <c r="AB203" s="827"/>
      <c r="AC203" s="839"/>
      <c r="AD203" s="831"/>
      <c r="AE203" s="831"/>
      <c r="AF203" s="827"/>
    </row>
    <row r="204" customFormat="false" ht="18.75" hidden="false" customHeight="true" outlineLevel="0" collapsed="false">
      <c r="A204" s="811"/>
      <c r="B204" s="812"/>
      <c r="C204" s="887"/>
      <c r="D204" s="815"/>
      <c r="E204" s="814"/>
      <c r="F204" s="815"/>
      <c r="G204" s="814"/>
      <c r="H204" s="883" t="s">
        <v>519</v>
      </c>
      <c r="I204" s="849" t="s">
        <v>27</v>
      </c>
      <c r="J204" s="843" t="s">
        <v>506</v>
      </c>
      <c r="K204" s="846"/>
      <c r="L204" s="844" t="s">
        <v>27</v>
      </c>
      <c r="M204" s="843" t="s">
        <v>516</v>
      </c>
      <c r="N204" s="835"/>
      <c r="O204" s="835"/>
      <c r="P204" s="835"/>
      <c r="Q204" s="835"/>
      <c r="R204" s="835"/>
      <c r="S204" s="835"/>
      <c r="T204" s="835"/>
      <c r="U204" s="835"/>
      <c r="V204" s="835"/>
      <c r="W204" s="835"/>
      <c r="X204" s="905"/>
      <c r="Y204" s="839"/>
      <c r="Z204" s="831"/>
      <c r="AA204" s="831"/>
      <c r="AB204" s="827"/>
      <c r="AC204" s="839"/>
      <c r="AD204" s="831"/>
      <c r="AE204" s="831"/>
      <c r="AF204" s="827"/>
    </row>
    <row r="205" customFormat="false" ht="18.75" hidden="false" customHeight="true" outlineLevel="0" collapsed="false">
      <c r="A205" s="811"/>
      <c r="B205" s="812"/>
      <c r="C205" s="887"/>
      <c r="D205" s="815"/>
      <c r="E205" s="814"/>
      <c r="F205" s="815"/>
      <c r="G205" s="814"/>
      <c r="H205" s="883" t="s">
        <v>179</v>
      </c>
      <c r="I205" s="853" t="s">
        <v>27</v>
      </c>
      <c r="J205" s="843" t="s">
        <v>506</v>
      </c>
      <c r="K205" s="843"/>
      <c r="L205" s="844" t="s">
        <v>27</v>
      </c>
      <c r="M205" s="843" t="s">
        <v>520</v>
      </c>
      <c r="N205" s="843"/>
      <c r="O205" s="846"/>
      <c r="P205" s="846"/>
      <c r="Q205" s="844" t="s">
        <v>27</v>
      </c>
      <c r="R205" s="843" t="s">
        <v>521</v>
      </c>
      <c r="S205" s="843"/>
      <c r="T205" s="846"/>
      <c r="U205" s="846"/>
      <c r="V205" s="846"/>
      <c r="W205" s="846"/>
      <c r="X205" s="847"/>
      <c r="Y205" s="839"/>
      <c r="Z205" s="831"/>
      <c r="AA205" s="831"/>
      <c r="AB205" s="827"/>
      <c r="AC205" s="839"/>
      <c r="AD205" s="831"/>
      <c r="AE205" s="831"/>
      <c r="AF205" s="827"/>
    </row>
    <row r="206" customFormat="false" ht="18.75" hidden="false" customHeight="true" outlineLevel="0" collapsed="false">
      <c r="A206" s="811"/>
      <c r="B206" s="812"/>
      <c r="C206" s="887"/>
      <c r="D206" s="815"/>
      <c r="E206" s="814"/>
      <c r="F206" s="815"/>
      <c r="G206" s="814"/>
      <c r="H206" s="833" t="s">
        <v>324</v>
      </c>
      <c r="I206" s="893" t="s">
        <v>27</v>
      </c>
      <c r="J206" s="835" t="s">
        <v>506</v>
      </c>
      <c r="K206" s="835"/>
      <c r="L206" s="893" t="s">
        <v>27</v>
      </c>
      <c r="M206" s="835" t="s">
        <v>516</v>
      </c>
      <c r="N206" s="835"/>
      <c r="O206" s="854"/>
      <c r="P206" s="854"/>
      <c r="Q206" s="854"/>
      <c r="R206" s="854"/>
      <c r="S206" s="854"/>
      <c r="T206" s="854"/>
      <c r="U206" s="854"/>
      <c r="V206" s="854"/>
      <c r="W206" s="854"/>
      <c r="X206" s="912"/>
      <c r="Y206" s="839"/>
      <c r="Z206" s="831"/>
      <c r="AA206" s="831"/>
      <c r="AB206" s="827"/>
      <c r="AC206" s="839"/>
      <c r="AD206" s="831"/>
      <c r="AE206" s="831"/>
      <c r="AF206" s="827"/>
    </row>
    <row r="207" customFormat="false" ht="18.75" hidden="false" customHeight="true" outlineLevel="0" collapsed="false">
      <c r="A207" s="811"/>
      <c r="B207" s="812"/>
      <c r="C207" s="887"/>
      <c r="D207" s="815"/>
      <c r="E207" s="814"/>
      <c r="F207" s="815"/>
      <c r="G207" s="814"/>
      <c r="H207" s="833"/>
      <c r="I207" s="893"/>
      <c r="J207" s="835"/>
      <c r="K207" s="835"/>
      <c r="L207" s="893"/>
      <c r="M207" s="835"/>
      <c r="N207" s="835"/>
      <c r="O207" s="819"/>
      <c r="P207" s="819"/>
      <c r="Q207" s="819"/>
      <c r="R207" s="819"/>
      <c r="S207" s="819"/>
      <c r="T207" s="819"/>
      <c r="U207" s="819"/>
      <c r="V207" s="819"/>
      <c r="W207" s="819"/>
      <c r="X207" s="830"/>
      <c r="Y207" s="839"/>
      <c r="Z207" s="831"/>
      <c r="AA207" s="831"/>
      <c r="AB207" s="827"/>
      <c r="AC207" s="839"/>
      <c r="AD207" s="831"/>
      <c r="AE207" s="831"/>
      <c r="AF207" s="827"/>
    </row>
    <row r="208" customFormat="false" ht="18.75" hidden="false" customHeight="true" outlineLevel="0" collapsed="false">
      <c r="A208" s="811"/>
      <c r="B208" s="812"/>
      <c r="C208" s="887"/>
      <c r="F208" s="815"/>
      <c r="G208" s="814"/>
      <c r="H208" s="883" t="s">
        <v>346</v>
      </c>
      <c r="I208" s="849" t="s">
        <v>27</v>
      </c>
      <c r="J208" s="843" t="s">
        <v>511</v>
      </c>
      <c r="K208" s="846"/>
      <c r="L208" s="882"/>
      <c r="M208" s="844" t="s">
        <v>27</v>
      </c>
      <c r="N208" s="843" t="s">
        <v>512</v>
      </c>
      <c r="O208" s="845"/>
      <c r="P208" s="845"/>
      <c r="Q208" s="845"/>
      <c r="R208" s="845"/>
      <c r="S208" s="845"/>
      <c r="T208" s="845"/>
      <c r="U208" s="845"/>
      <c r="V208" s="845"/>
      <c r="W208" s="845"/>
      <c r="X208" s="881"/>
      <c r="Y208" s="839"/>
      <c r="Z208" s="831"/>
      <c r="AA208" s="831"/>
      <c r="AB208" s="827"/>
      <c r="AC208" s="839"/>
      <c r="AD208" s="831"/>
      <c r="AE208" s="831"/>
      <c r="AF208" s="827"/>
    </row>
    <row r="209" customFormat="false" ht="18.75" hidden="false" customHeight="true" outlineLevel="0" collapsed="false">
      <c r="A209" s="811"/>
      <c r="B209" s="812"/>
      <c r="C209" s="887"/>
      <c r="D209" s="840" t="s">
        <v>27</v>
      </c>
      <c r="E209" s="814" t="s">
        <v>522</v>
      </c>
      <c r="F209" s="815"/>
      <c r="G209" s="814"/>
      <c r="H209" s="833" t="s">
        <v>263</v>
      </c>
      <c r="I209" s="849" t="s">
        <v>27</v>
      </c>
      <c r="J209" s="843" t="s">
        <v>506</v>
      </c>
      <c r="K209" s="843"/>
      <c r="L209" s="844" t="s">
        <v>27</v>
      </c>
      <c r="M209" s="843" t="s">
        <v>523</v>
      </c>
      <c r="N209" s="843"/>
      <c r="O209" s="844" t="s">
        <v>27</v>
      </c>
      <c r="P209" s="843" t="s">
        <v>524</v>
      </c>
      <c r="Q209" s="835"/>
      <c r="R209" s="835"/>
      <c r="S209" s="835"/>
      <c r="T209" s="835"/>
      <c r="U209" s="835"/>
      <c r="V209" s="835"/>
      <c r="W209" s="835"/>
      <c r="X209" s="905"/>
      <c r="Y209" s="839"/>
      <c r="Z209" s="831"/>
      <c r="AA209" s="831"/>
      <c r="AB209" s="827"/>
      <c r="AC209" s="839"/>
      <c r="AD209" s="831"/>
      <c r="AE209" s="831"/>
      <c r="AF209" s="827"/>
    </row>
    <row r="210" customFormat="false" ht="18.75" hidden="false" customHeight="true" outlineLevel="0" collapsed="false">
      <c r="A210" s="811"/>
      <c r="B210" s="812"/>
      <c r="C210" s="887" t="s">
        <v>525</v>
      </c>
      <c r="D210" s="840" t="s">
        <v>27</v>
      </c>
      <c r="E210" s="814" t="s">
        <v>526</v>
      </c>
      <c r="F210" s="840" t="s">
        <v>27</v>
      </c>
      <c r="G210" s="814" t="s">
        <v>527</v>
      </c>
      <c r="H210" s="833" t="s">
        <v>267</v>
      </c>
      <c r="I210" s="849" t="s">
        <v>27</v>
      </c>
      <c r="J210" s="843" t="s">
        <v>506</v>
      </c>
      <c r="K210" s="846"/>
      <c r="L210" s="844" t="s">
        <v>27</v>
      </c>
      <c r="M210" s="843" t="s">
        <v>523</v>
      </c>
      <c r="O210" s="844" t="s">
        <v>27</v>
      </c>
      <c r="P210" s="843" t="s">
        <v>528</v>
      </c>
      <c r="Q210" s="835"/>
      <c r="R210" s="844" t="s">
        <v>27</v>
      </c>
      <c r="S210" s="843" t="s">
        <v>529</v>
      </c>
      <c r="T210" s="843"/>
      <c r="U210" s="843"/>
      <c r="V210" s="843"/>
      <c r="W210" s="835"/>
      <c r="X210" s="844"/>
      <c r="Y210" s="839"/>
      <c r="Z210" s="831"/>
      <c r="AA210" s="831"/>
      <c r="AB210" s="827"/>
      <c r="AC210" s="839"/>
      <c r="AD210" s="831"/>
      <c r="AE210" s="831"/>
      <c r="AF210" s="827"/>
    </row>
    <row r="211" customFormat="false" ht="18.75" hidden="false" customHeight="true" outlineLevel="0" collapsed="false">
      <c r="A211" s="840" t="s">
        <v>27</v>
      </c>
      <c r="B211" s="812" t="n">
        <v>54</v>
      </c>
      <c r="C211" s="887" t="s">
        <v>530</v>
      </c>
      <c r="D211" s="815"/>
      <c r="E211" s="814" t="s">
        <v>531</v>
      </c>
      <c r="F211" s="840" t="s">
        <v>27</v>
      </c>
      <c r="G211" s="814" t="s">
        <v>532</v>
      </c>
      <c r="H211" s="848" t="s">
        <v>533</v>
      </c>
      <c r="I211" s="849" t="s">
        <v>27</v>
      </c>
      <c r="J211" s="843" t="s">
        <v>506</v>
      </c>
      <c r="K211" s="846"/>
      <c r="L211" s="844" t="s">
        <v>27</v>
      </c>
      <c r="M211" s="843" t="s">
        <v>516</v>
      </c>
      <c r="N211" s="835"/>
      <c r="O211" s="835"/>
      <c r="P211" s="835"/>
      <c r="Q211" s="835"/>
      <c r="R211" s="835"/>
      <c r="S211" s="835"/>
      <c r="T211" s="835"/>
      <c r="U211" s="835"/>
      <c r="V211" s="835"/>
      <c r="W211" s="835"/>
      <c r="X211" s="905"/>
      <c r="Y211" s="839"/>
      <c r="Z211" s="831"/>
      <c r="AA211" s="831"/>
      <c r="AB211" s="827"/>
      <c r="AC211" s="839"/>
      <c r="AD211" s="831"/>
      <c r="AE211" s="831"/>
      <c r="AF211" s="827"/>
    </row>
    <row r="212" customFormat="false" ht="18.75" hidden="false" customHeight="true" outlineLevel="0" collapsed="false">
      <c r="A212" s="811"/>
      <c r="B212" s="812"/>
      <c r="C212" s="887" t="s">
        <v>534</v>
      </c>
      <c r="D212" s="840" t="s">
        <v>27</v>
      </c>
      <c r="E212" s="814" t="s">
        <v>535</v>
      </c>
      <c r="F212" s="815"/>
      <c r="G212" s="814"/>
      <c r="H212" s="883" t="s">
        <v>80</v>
      </c>
      <c r="I212" s="849" t="s">
        <v>27</v>
      </c>
      <c r="J212" s="843" t="s">
        <v>506</v>
      </c>
      <c r="K212" s="846"/>
      <c r="L212" s="844" t="s">
        <v>27</v>
      </c>
      <c r="M212" s="843" t="s">
        <v>516</v>
      </c>
      <c r="N212" s="835"/>
      <c r="O212" s="835"/>
      <c r="P212" s="835"/>
      <c r="Q212" s="835"/>
      <c r="R212" s="835"/>
      <c r="S212" s="835"/>
      <c r="T212" s="835"/>
      <c r="U212" s="835"/>
      <c r="V212" s="835"/>
      <c r="W212" s="835"/>
      <c r="X212" s="905"/>
      <c r="Y212" s="839"/>
      <c r="Z212" s="831"/>
      <c r="AA212" s="831"/>
      <c r="AB212" s="827"/>
      <c r="AC212" s="839"/>
      <c r="AD212" s="831"/>
      <c r="AE212" s="831"/>
      <c r="AF212" s="827"/>
    </row>
    <row r="213" customFormat="false" ht="18.75" hidden="false" customHeight="true" outlineLevel="0" collapsed="false">
      <c r="A213" s="811"/>
      <c r="B213" s="812"/>
      <c r="C213" s="887"/>
      <c r="D213" s="840" t="s">
        <v>27</v>
      </c>
      <c r="E213" s="814" t="s">
        <v>536</v>
      </c>
      <c r="F213" s="815"/>
      <c r="G213" s="814"/>
      <c r="H213" s="883" t="s">
        <v>350</v>
      </c>
      <c r="I213" s="849" t="s">
        <v>27</v>
      </c>
      <c r="J213" s="843" t="s">
        <v>506</v>
      </c>
      <c r="K213" s="846"/>
      <c r="L213" s="844" t="s">
        <v>27</v>
      </c>
      <c r="M213" s="843" t="s">
        <v>516</v>
      </c>
      <c r="N213" s="835"/>
      <c r="O213" s="835"/>
      <c r="P213" s="835"/>
      <c r="Q213" s="835"/>
      <c r="R213" s="835"/>
      <c r="S213" s="835"/>
      <c r="T213" s="835"/>
      <c r="U213" s="835"/>
      <c r="V213" s="835"/>
      <c r="W213" s="835"/>
      <c r="X213" s="905"/>
      <c r="Y213" s="839"/>
      <c r="Z213" s="831"/>
      <c r="AA213" s="831"/>
      <c r="AB213" s="827"/>
      <c r="AC213" s="839"/>
      <c r="AD213" s="831"/>
      <c r="AE213" s="831"/>
      <c r="AF213" s="827"/>
    </row>
    <row r="214" customFormat="false" ht="18.75" hidden="false" customHeight="true" outlineLevel="0" collapsed="false">
      <c r="A214" s="811"/>
      <c r="B214" s="812"/>
      <c r="C214" s="887"/>
      <c r="D214" s="815"/>
      <c r="E214" s="814" t="s">
        <v>537</v>
      </c>
      <c r="F214" s="815"/>
      <c r="G214" s="814"/>
      <c r="H214" s="883" t="s">
        <v>353</v>
      </c>
      <c r="I214" s="849" t="s">
        <v>27</v>
      </c>
      <c r="J214" s="843" t="s">
        <v>506</v>
      </c>
      <c r="K214" s="846"/>
      <c r="L214" s="844" t="s">
        <v>27</v>
      </c>
      <c r="M214" s="843" t="s">
        <v>516</v>
      </c>
      <c r="N214" s="835"/>
      <c r="O214" s="835"/>
      <c r="P214" s="835"/>
      <c r="Q214" s="835"/>
      <c r="R214" s="835"/>
      <c r="S214" s="835"/>
      <c r="T214" s="835"/>
      <c r="U214" s="835"/>
      <c r="V214" s="835"/>
      <c r="W214" s="835"/>
      <c r="X214" s="905"/>
      <c r="Y214" s="839"/>
      <c r="Z214" s="831"/>
      <c r="AA214" s="831"/>
      <c r="AB214" s="827"/>
      <c r="AC214" s="839"/>
      <c r="AD214" s="831"/>
      <c r="AE214" s="831"/>
      <c r="AF214" s="827"/>
    </row>
    <row r="215" customFormat="false" ht="18.75" hidden="false" customHeight="true" outlineLevel="0" collapsed="false">
      <c r="A215" s="811"/>
      <c r="B215" s="812"/>
      <c r="C215" s="887"/>
      <c r="D215" s="815"/>
      <c r="E215" s="814"/>
      <c r="F215" s="815"/>
      <c r="G215" s="814"/>
      <c r="H215" s="883" t="s">
        <v>356</v>
      </c>
      <c r="I215" s="853" t="s">
        <v>27</v>
      </c>
      <c r="J215" s="843" t="s">
        <v>506</v>
      </c>
      <c r="K215" s="843"/>
      <c r="L215" s="844" t="s">
        <v>27</v>
      </c>
      <c r="M215" s="843" t="s">
        <v>538</v>
      </c>
      <c r="N215" s="843"/>
      <c r="O215" s="855" t="s">
        <v>27</v>
      </c>
      <c r="P215" s="843" t="s">
        <v>539</v>
      </c>
      <c r="Q215" s="835"/>
      <c r="R215" s="835"/>
      <c r="S215" s="835"/>
      <c r="T215" s="835"/>
      <c r="U215" s="835"/>
      <c r="V215" s="835"/>
      <c r="W215" s="835"/>
      <c r="X215" s="905"/>
      <c r="Y215" s="839"/>
      <c r="Z215" s="831"/>
      <c r="AA215" s="831"/>
      <c r="AB215" s="827"/>
      <c r="AC215" s="839"/>
      <c r="AD215" s="831"/>
      <c r="AE215" s="831"/>
      <c r="AF215" s="827"/>
    </row>
    <row r="216" customFormat="false" ht="18.75" hidden="false" customHeight="true" outlineLevel="0" collapsed="false">
      <c r="A216" s="811"/>
      <c r="B216" s="812"/>
      <c r="C216" s="887"/>
      <c r="D216" s="815"/>
      <c r="E216" s="814"/>
      <c r="F216" s="815"/>
      <c r="G216" s="814"/>
      <c r="H216" s="848" t="s">
        <v>82</v>
      </c>
      <c r="I216" s="849" t="s">
        <v>27</v>
      </c>
      <c r="J216" s="843" t="s">
        <v>506</v>
      </c>
      <c r="K216" s="846"/>
      <c r="L216" s="844" t="s">
        <v>27</v>
      </c>
      <c r="M216" s="843" t="s">
        <v>516</v>
      </c>
      <c r="N216" s="835"/>
      <c r="O216" s="835"/>
      <c r="P216" s="835"/>
      <c r="Q216" s="835"/>
      <c r="R216" s="835"/>
      <c r="S216" s="835"/>
      <c r="T216" s="835"/>
      <c r="U216" s="835"/>
      <c r="V216" s="835"/>
      <c r="W216" s="835"/>
      <c r="X216" s="905"/>
      <c r="Y216" s="839"/>
      <c r="Z216" s="831"/>
      <c r="AA216" s="831"/>
      <c r="AB216" s="827"/>
      <c r="AC216" s="839"/>
      <c r="AD216" s="831"/>
      <c r="AE216" s="831"/>
      <c r="AF216" s="827"/>
    </row>
    <row r="217" customFormat="false" ht="18.75" hidden="false" customHeight="true" outlineLevel="0" collapsed="false">
      <c r="A217" s="811"/>
      <c r="B217" s="812"/>
      <c r="C217" s="887"/>
      <c r="D217" s="815"/>
      <c r="E217" s="814"/>
      <c r="F217" s="815"/>
      <c r="G217" s="814"/>
      <c r="H217" s="883" t="s">
        <v>85</v>
      </c>
      <c r="I217" s="849" t="s">
        <v>27</v>
      </c>
      <c r="J217" s="843" t="s">
        <v>506</v>
      </c>
      <c r="K217" s="846"/>
      <c r="L217" s="844" t="s">
        <v>27</v>
      </c>
      <c r="M217" s="843" t="s">
        <v>516</v>
      </c>
      <c r="N217" s="835"/>
      <c r="O217" s="835"/>
      <c r="P217" s="835"/>
      <c r="Q217" s="835"/>
      <c r="R217" s="835"/>
      <c r="S217" s="835"/>
      <c r="T217" s="835"/>
      <c r="U217" s="835"/>
      <c r="V217" s="835"/>
      <c r="W217" s="835"/>
      <c r="X217" s="905"/>
      <c r="Y217" s="839"/>
      <c r="Z217" s="831"/>
      <c r="AA217" s="831"/>
      <c r="AB217" s="827"/>
      <c r="AC217" s="839"/>
      <c r="AD217" s="831"/>
      <c r="AE217" s="831"/>
      <c r="AF217" s="827"/>
    </row>
    <row r="218" customFormat="false" ht="18.75" hidden="false" customHeight="true" outlineLevel="0" collapsed="false">
      <c r="A218" s="811"/>
      <c r="B218" s="812"/>
      <c r="C218" s="887"/>
      <c r="D218" s="815"/>
      <c r="E218" s="814"/>
      <c r="F218" s="815"/>
      <c r="G218" s="814"/>
      <c r="H218" s="883" t="s">
        <v>361</v>
      </c>
      <c r="I218" s="849" t="s">
        <v>27</v>
      </c>
      <c r="J218" s="843" t="s">
        <v>506</v>
      </c>
      <c r="K218" s="846"/>
      <c r="L218" s="844" t="s">
        <v>27</v>
      </c>
      <c r="M218" s="843" t="s">
        <v>516</v>
      </c>
      <c r="N218" s="835"/>
      <c r="O218" s="835"/>
      <c r="P218" s="835"/>
      <c r="Q218" s="835"/>
      <c r="R218" s="835"/>
      <c r="S218" s="835"/>
      <c r="T218" s="835"/>
      <c r="U218" s="835"/>
      <c r="V218" s="835"/>
      <c r="W218" s="835"/>
      <c r="X218" s="905"/>
      <c r="Y218" s="839"/>
      <c r="Z218" s="831"/>
      <c r="AA218" s="831"/>
      <c r="AB218" s="827"/>
      <c r="AC218" s="839"/>
      <c r="AD218" s="831"/>
      <c r="AE218" s="831"/>
      <c r="AF218" s="827"/>
    </row>
    <row r="219" customFormat="false" ht="18.75" hidden="false" customHeight="true" outlineLevel="0" collapsed="false">
      <c r="A219" s="811"/>
      <c r="B219" s="812"/>
      <c r="C219" s="887"/>
      <c r="D219" s="815"/>
      <c r="E219" s="814"/>
      <c r="F219" s="815"/>
      <c r="G219" s="814"/>
      <c r="H219" s="883" t="s">
        <v>364</v>
      </c>
      <c r="I219" s="853" t="s">
        <v>27</v>
      </c>
      <c r="J219" s="843" t="s">
        <v>506</v>
      </c>
      <c r="K219" s="843"/>
      <c r="L219" s="844" t="s">
        <v>27</v>
      </c>
      <c r="M219" s="843" t="s">
        <v>538</v>
      </c>
      <c r="N219" s="843"/>
      <c r="O219" s="855" t="s">
        <v>27</v>
      </c>
      <c r="P219" s="843" t="s">
        <v>539</v>
      </c>
      <c r="Q219" s="835"/>
      <c r="R219" s="835"/>
      <c r="S219" s="835"/>
      <c r="T219" s="835"/>
      <c r="U219" s="835"/>
      <c r="V219" s="835"/>
      <c r="W219" s="835"/>
      <c r="X219" s="905"/>
      <c r="Y219" s="839"/>
      <c r="Z219" s="831"/>
      <c r="AA219" s="831"/>
      <c r="AB219" s="827"/>
      <c r="AC219" s="839"/>
      <c r="AD219" s="831"/>
      <c r="AE219" s="831"/>
      <c r="AF219" s="827"/>
    </row>
    <row r="220" customFormat="false" ht="18.75" hidden="false" customHeight="true" outlineLevel="0" collapsed="false">
      <c r="A220" s="811"/>
      <c r="B220" s="812"/>
      <c r="C220" s="887"/>
      <c r="D220" s="815"/>
      <c r="E220" s="814"/>
      <c r="F220" s="815"/>
      <c r="G220" s="814"/>
      <c r="H220" s="883" t="s">
        <v>367</v>
      </c>
      <c r="I220" s="849" t="s">
        <v>27</v>
      </c>
      <c r="J220" s="843" t="s">
        <v>511</v>
      </c>
      <c r="K220" s="846"/>
      <c r="L220" s="882"/>
      <c r="M220" s="844" t="s">
        <v>27</v>
      </c>
      <c r="N220" s="843" t="s">
        <v>512</v>
      </c>
      <c r="O220" s="845"/>
      <c r="P220" s="845"/>
      <c r="Q220" s="845"/>
      <c r="R220" s="845"/>
      <c r="S220" s="845"/>
      <c r="T220" s="845"/>
      <c r="U220" s="845"/>
      <c r="V220" s="845"/>
      <c r="W220" s="845"/>
      <c r="X220" s="881"/>
      <c r="Y220" s="839"/>
      <c r="Z220" s="831"/>
      <c r="AA220" s="831"/>
      <c r="AB220" s="827"/>
      <c r="AC220" s="839"/>
      <c r="AD220" s="831"/>
      <c r="AE220" s="831"/>
      <c r="AF220" s="827"/>
    </row>
    <row r="221" customFormat="false" ht="18.75" hidden="false" customHeight="true" outlineLevel="0" collapsed="false">
      <c r="A221" s="811"/>
      <c r="B221" s="812"/>
      <c r="C221" s="887"/>
      <c r="D221" s="815"/>
      <c r="E221" s="814"/>
      <c r="F221" s="815"/>
      <c r="G221" s="814"/>
      <c r="H221" s="883" t="s">
        <v>380</v>
      </c>
      <c r="I221" s="849" t="s">
        <v>27</v>
      </c>
      <c r="J221" s="843" t="s">
        <v>506</v>
      </c>
      <c r="K221" s="846"/>
      <c r="L221" s="844" t="s">
        <v>27</v>
      </c>
      <c r="M221" s="843" t="s">
        <v>516</v>
      </c>
      <c r="N221" s="835"/>
      <c r="O221" s="835"/>
      <c r="P221" s="835"/>
      <c r="Q221" s="835"/>
      <c r="R221" s="835"/>
      <c r="S221" s="835"/>
      <c r="T221" s="835"/>
      <c r="U221" s="835"/>
      <c r="V221" s="835"/>
      <c r="W221" s="835"/>
      <c r="X221" s="905"/>
      <c r="Y221" s="839"/>
      <c r="Z221" s="831"/>
      <c r="AA221" s="831"/>
      <c r="AB221" s="827"/>
      <c r="AC221" s="839"/>
      <c r="AD221" s="831"/>
      <c r="AE221" s="831"/>
      <c r="AF221" s="827"/>
    </row>
    <row r="222" customFormat="false" ht="18.75" hidden="false" customHeight="true" outlineLevel="0" collapsed="false">
      <c r="A222" s="811"/>
      <c r="B222" s="812"/>
      <c r="C222" s="887"/>
      <c r="D222" s="815"/>
      <c r="E222" s="814"/>
      <c r="F222" s="815"/>
      <c r="G222" s="814"/>
      <c r="H222" s="883" t="s">
        <v>105</v>
      </c>
      <c r="I222" s="853" t="s">
        <v>27</v>
      </c>
      <c r="J222" s="843" t="s">
        <v>506</v>
      </c>
      <c r="K222" s="843"/>
      <c r="L222" s="844" t="s">
        <v>27</v>
      </c>
      <c r="M222" s="843" t="s">
        <v>538</v>
      </c>
      <c r="N222" s="843"/>
      <c r="O222" s="855" t="s">
        <v>27</v>
      </c>
      <c r="P222" s="843" t="s">
        <v>539</v>
      </c>
      <c r="Q222" s="835"/>
      <c r="R222" s="835"/>
      <c r="S222" s="835"/>
      <c r="T222" s="835"/>
      <c r="U222" s="835"/>
      <c r="V222" s="835"/>
      <c r="W222" s="835"/>
      <c r="X222" s="905"/>
      <c r="Y222" s="839"/>
      <c r="Z222" s="831"/>
      <c r="AA222" s="831"/>
      <c r="AB222" s="827"/>
      <c r="AC222" s="839"/>
      <c r="AD222" s="831"/>
      <c r="AE222" s="831"/>
      <c r="AF222" s="827"/>
    </row>
    <row r="223" customFormat="false" ht="18.75" hidden="false" customHeight="true" outlineLevel="0" collapsed="false">
      <c r="A223" s="811"/>
      <c r="B223" s="812"/>
      <c r="C223" s="887"/>
      <c r="D223" s="815"/>
      <c r="E223" s="814"/>
      <c r="F223" s="815"/>
      <c r="G223" s="814"/>
      <c r="H223" s="848" t="s">
        <v>114</v>
      </c>
      <c r="I223" s="849" t="s">
        <v>27</v>
      </c>
      <c r="J223" s="843" t="s">
        <v>506</v>
      </c>
      <c r="K223" s="843"/>
      <c r="L223" s="844" t="s">
        <v>27</v>
      </c>
      <c r="M223" s="843" t="s">
        <v>538</v>
      </c>
      <c r="N223" s="843"/>
      <c r="O223" s="844" t="s">
        <v>27</v>
      </c>
      <c r="P223" s="843" t="s">
        <v>539</v>
      </c>
      <c r="Q223" s="846"/>
      <c r="R223" s="846"/>
      <c r="S223" s="846"/>
      <c r="T223" s="846"/>
      <c r="U223" s="846"/>
      <c r="V223" s="846"/>
      <c r="W223" s="846"/>
      <c r="X223" s="847"/>
      <c r="Y223" s="839"/>
      <c r="Z223" s="831"/>
      <c r="AA223" s="831"/>
      <c r="AB223" s="827"/>
      <c r="AC223" s="839"/>
      <c r="AD223" s="831"/>
      <c r="AE223" s="831"/>
      <c r="AF223" s="827"/>
    </row>
    <row r="224" customFormat="false" ht="18.75" hidden="false" customHeight="true" outlineLevel="0" collapsed="false">
      <c r="A224" s="811"/>
      <c r="B224" s="812"/>
      <c r="C224" s="887"/>
      <c r="D224" s="815"/>
      <c r="E224" s="814"/>
      <c r="F224" s="815"/>
      <c r="G224" s="814"/>
      <c r="H224" s="848" t="s">
        <v>197</v>
      </c>
      <c r="I224" s="849" t="s">
        <v>27</v>
      </c>
      <c r="J224" s="843" t="s">
        <v>506</v>
      </c>
      <c r="K224" s="846"/>
      <c r="L224" s="844" t="s">
        <v>27</v>
      </c>
      <c r="M224" s="843" t="s">
        <v>516</v>
      </c>
      <c r="N224" s="835"/>
      <c r="O224" s="835"/>
      <c r="P224" s="835"/>
      <c r="Q224" s="835"/>
      <c r="R224" s="835"/>
      <c r="S224" s="835"/>
      <c r="T224" s="835"/>
      <c r="U224" s="835"/>
      <c r="V224" s="835"/>
      <c r="W224" s="835"/>
      <c r="X224" s="905"/>
      <c r="Y224" s="839"/>
      <c r="Z224" s="831"/>
      <c r="AA224" s="831"/>
      <c r="AB224" s="827"/>
      <c r="AC224" s="839"/>
      <c r="AD224" s="831"/>
      <c r="AE224" s="831"/>
      <c r="AF224" s="827"/>
    </row>
    <row r="225" customFormat="false" ht="18.75" hidden="false" customHeight="true" outlineLevel="0" collapsed="false">
      <c r="A225" s="811"/>
      <c r="B225" s="812"/>
      <c r="C225" s="887"/>
      <c r="D225" s="815"/>
      <c r="E225" s="814"/>
      <c r="F225" s="815"/>
      <c r="G225" s="814"/>
      <c r="H225" s="851" t="s">
        <v>126</v>
      </c>
      <c r="I225" s="849" t="s">
        <v>27</v>
      </c>
      <c r="J225" s="843" t="s">
        <v>506</v>
      </c>
      <c r="K225" s="846"/>
      <c r="L225" s="844" t="s">
        <v>27</v>
      </c>
      <c r="M225" s="843" t="s">
        <v>516</v>
      </c>
      <c r="N225" s="835"/>
      <c r="O225" s="835"/>
      <c r="P225" s="835"/>
      <c r="Q225" s="835"/>
      <c r="R225" s="835"/>
      <c r="S225" s="835"/>
      <c r="T225" s="835"/>
      <c r="U225" s="835"/>
      <c r="V225" s="835"/>
      <c r="W225" s="835"/>
      <c r="X225" s="905"/>
      <c r="Y225" s="839"/>
      <c r="Z225" s="831"/>
      <c r="AA225" s="831"/>
      <c r="AB225" s="827"/>
      <c r="AC225" s="839"/>
      <c r="AD225" s="831"/>
      <c r="AE225" s="831"/>
      <c r="AF225" s="827"/>
    </row>
    <row r="226" customFormat="false" ht="18.75" hidden="false" customHeight="true" outlineLevel="0" collapsed="false">
      <c r="A226" s="811"/>
      <c r="B226" s="812"/>
      <c r="C226" s="887"/>
      <c r="D226" s="815"/>
      <c r="E226" s="814"/>
      <c r="F226" s="815"/>
      <c r="G226" s="814"/>
      <c r="H226" s="848" t="s">
        <v>128</v>
      </c>
      <c r="I226" s="849" t="s">
        <v>27</v>
      </c>
      <c r="J226" s="843" t="s">
        <v>506</v>
      </c>
      <c r="K226" s="846"/>
      <c r="L226" s="844" t="s">
        <v>27</v>
      </c>
      <c r="M226" s="843" t="s">
        <v>516</v>
      </c>
      <c r="N226" s="835"/>
      <c r="O226" s="835"/>
      <c r="P226" s="835"/>
      <c r="Q226" s="835"/>
      <c r="R226" s="835"/>
      <c r="S226" s="835"/>
      <c r="T226" s="835"/>
      <c r="U226" s="835"/>
      <c r="V226" s="835"/>
      <c r="W226" s="835"/>
      <c r="X226" s="905"/>
      <c r="Y226" s="839"/>
      <c r="Z226" s="831"/>
      <c r="AA226" s="831"/>
      <c r="AB226" s="827"/>
      <c r="AC226" s="839"/>
      <c r="AD226" s="831"/>
      <c r="AE226" s="831"/>
      <c r="AF226" s="827"/>
    </row>
    <row r="227" customFormat="false" ht="18.75" hidden="false" customHeight="true" outlineLevel="0" collapsed="false">
      <c r="A227" s="811"/>
      <c r="B227" s="812"/>
      <c r="C227" s="887"/>
      <c r="D227" s="815"/>
      <c r="E227" s="814"/>
      <c r="F227" s="815"/>
      <c r="G227" s="814"/>
      <c r="H227" s="848" t="s">
        <v>130</v>
      </c>
      <c r="I227" s="849" t="s">
        <v>27</v>
      </c>
      <c r="J227" s="843" t="s">
        <v>506</v>
      </c>
      <c r="K227" s="846"/>
      <c r="L227" s="844" t="s">
        <v>27</v>
      </c>
      <c r="M227" s="843" t="s">
        <v>516</v>
      </c>
      <c r="N227" s="835"/>
      <c r="O227" s="835"/>
      <c r="P227" s="835"/>
      <c r="Q227" s="835"/>
      <c r="R227" s="835"/>
      <c r="S227" s="835"/>
      <c r="T227" s="835"/>
      <c r="U227" s="835"/>
      <c r="V227" s="835"/>
      <c r="W227" s="835"/>
      <c r="X227" s="905"/>
      <c r="Y227" s="839"/>
      <c r="Z227" s="831"/>
      <c r="AA227" s="831"/>
      <c r="AB227" s="827"/>
      <c r="AC227" s="839"/>
      <c r="AD227" s="831"/>
      <c r="AE227" s="831"/>
      <c r="AF227" s="827"/>
    </row>
    <row r="228" customFormat="false" ht="18.75" hidden="false" customHeight="true" outlineLevel="0" collapsed="false">
      <c r="A228" s="811"/>
      <c r="B228" s="812"/>
      <c r="C228" s="887"/>
      <c r="D228" s="815"/>
      <c r="E228" s="814"/>
      <c r="F228" s="815"/>
      <c r="G228" s="814"/>
      <c r="H228" s="848" t="s">
        <v>131</v>
      </c>
      <c r="I228" s="849" t="s">
        <v>27</v>
      </c>
      <c r="J228" s="843" t="s">
        <v>506</v>
      </c>
      <c r="K228" s="846"/>
      <c r="L228" s="844" t="s">
        <v>27</v>
      </c>
      <c r="M228" s="843" t="s">
        <v>516</v>
      </c>
      <c r="N228" s="835"/>
      <c r="O228" s="835"/>
      <c r="P228" s="835"/>
      <c r="Q228" s="835"/>
      <c r="R228" s="835"/>
      <c r="S228" s="835"/>
      <c r="T228" s="835"/>
      <c r="U228" s="835"/>
      <c r="V228" s="835"/>
      <c r="W228" s="835"/>
      <c r="X228" s="905"/>
      <c r="Y228" s="839"/>
      <c r="Z228" s="831"/>
      <c r="AA228" s="831"/>
      <c r="AB228" s="827"/>
      <c r="AC228" s="839"/>
      <c r="AD228" s="831"/>
      <c r="AE228" s="831"/>
      <c r="AF228" s="827"/>
    </row>
    <row r="229" customFormat="false" ht="18.75" hidden="false" customHeight="true" outlineLevel="0" collapsed="false">
      <c r="A229" s="811"/>
      <c r="B229" s="812"/>
      <c r="C229" s="887"/>
      <c r="D229" s="840"/>
      <c r="E229" s="814"/>
      <c r="F229" s="815"/>
      <c r="G229" s="814"/>
      <c r="H229" s="848" t="s">
        <v>540</v>
      </c>
      <c r="I229" s="849" t="s">
        <v>27</v>
      </c>
      <c r="J229" s="843" t="s">
        <v>506</v>
      </c>
      <c r="K229" s="843"/>
      <c r="L229" s="844" t="s">
        <v>27</v>
      </c>
      <c r="M229" s="819" t="s">
        <v>516</v>
      </c>
      <c r="N229" s="843"/>
      <c r="O229" s="843"/>
      <c r="P229" s="843"/>
      <c r="Q229" s="846"/>
      <c r="R229" s="846"/>
      <c r="S229" s="846"/>
      <c r="T229" s="846"/>
      <c r="U229" s="846"/>
      <c r="V229" s="846"/>
      <c r="W229" s="846"/>
      <c r="X229" s="847"/>
      <c r="Y229" s="839"/>
      <c r="Z229" s="831"/>
      <c r="AA229" s="831"/>
      <c r="AB229" s="827"/>
      <c r="AC229" s="839"/>
      <c r="AD229" s="831"/>
      <c r="AE229" s="831"/>
      <c r="AF229" s="827"/>
    </row>
    <row r="230" customFormat="false" ht="18.75" hidden="false" customHeight="true" outlineLevel="0" collapsed="false">
      <c r="A230" s="811"/>
      <c r="B230" s="812"/>
      <c r="C230" s="887"/>
      <c r="D230" s="840"/>
      <c r="E230" s="814"/>
      <c r="F230" s="815"/>
      <c r="G230" s="814"/>
      <c r="H230" s="848" t="s">
        <v>541</v>
      </c>
      <c r="I230" s="849" t="s">
        <v>27</v>
      </c>
      <c r="J230" s="843" t="s">
        <v>506</v>
      </c>
      <c r="K230" s="843"/>
      <c r="L230" s="844" t="s">
        <v>27</v>
      </c>
      <c r="M230" s="819" t="s">
        <v>516</v>
      </c>
      <c r="N230" s="843"/>
      <c r="O230" s="843"/>
      <c r="P230" s="843"/>
      <c r="Q230" s="846"/>
      <c r="R230" s="846"/>
      <c r="S230" s="846"/>
      <c r="T230" s="846"/>
      <c r="U230" s="846"/>
      <c r="V230" s="846"/>
      <c r="W230" s="846"/>
      <c r="X230" s="847"/>
      <c r="Y230" s="839"/>
      <c r="Z230" s="831"/>
      <c r="AA230" s="831"/>
      <c r="AB230" s="827"/>
      <c r="AC230" s="839"/>
      <c r="AD230" s="831"/>
      <c r="AE230" s="831"/>
      <c r="AF230" s="827"/>
    </row>
    <row r="231" customFormat="false" ht="18.75" hidden="false" customHeight="true" outlineLevel="0" collapsed="false">
      <c r="A231" s="840"/>
      <c r="B231" s="812"/>
      <c r="C231" s="887"/>
      <c r="D231" s="840"/>
      <c r="E231" s="814"/>
      <c r="F231" s="815"/>
      <c r="G231" s="956"/>
      <c r="H231" s="913" t="s">
        <v>140</v>
      </c>
      <c r="I231" s="849" t="s">
        <v>27</v>
      </c>
      <c r="J231" s="843" t="s">
        <v>506</v>
      </c>
      <c r="K231" s="843"/>
      <c r="L231" s="844" t="s">
        <v>27</v>
      </c>
      <c r="M231" s="843" t="s">
        <v>538</v>
      </c>
      <c r="N231" s="843"/>
      <c r="O231" s="844" t="s">
        <v>27</v>
      </c>
      <c r="P231" s="843" t="s">
        <v>539</v>
      </c>
      <c r="Q231" s="845"/>
      <c r="R231" s="845"/>
      <c r="S231" s="845"/>
      <c r="T231" s="845"/>
      <c r="U231" s="914"/>
      <c r="V231" s="914"/>
      <c r="W231" s="914"/>
      <c r="X231" s="915"/>
      <c r="Y231" s="839"/>
      <c r="Z231" s="831"/>
      <c r="AA231" s="831"/>
      <c r="AB231" s="827"/>
      <c r="AC231" s="839"/>
      <c r="AD231" s="831"/>
      <c r="AE231" s="831"/>
      <c r="AF231" s="827"/>
    </row>
    <row r="232" customFormat="false" ht="18.75" hidden="false" customHeight="true" outlineLevel="0" collapsed="false">
      <c r="A232" s="811"/>
      <c r="B232" s="812"/>
      <c r="C232" s="887"/>
      <c r="D232" s="815"/>
      <c r="E232" s="814"/>
      <c r="F232" s="815"/>
      <c r="G232" s="814"/>
      <c r="H232" s="883" t="s">
        <v>148</v>
      </c>
      <c r="I232" s="849" t="s">
        <v>27</v>
      </c>
      <c r="J232" s="843" t="s">
        <v>506</v>
      </c>
      <c r="K232" s="843"/>
      <c r="L232" s="844" t="s">
        <v>27</v>
      </c>
      <c r="M232" s="843" t="s">
        <v>542</v>
      </c>
      <c r="N232" s="843"/>
      <c r="O232" s="844" t="s">
        <v>27</v>
      </c>
      <c r="P232" s="843" t="s">
        <v>543</v>
      </c>
      <c r="Q232" s="835"/>
      <c r="R232" s="844" t="s">
        <v>27</v>
      </c>
      <c r="S232" s="843" t="s">
        <v>544</v>
      </c>
      <c r="T232" s="835"/>
      <c r="U232" s="835"/>
      <c r="V232" s="835"/>
      <c r="W232" s="835"/>
      <c r="X232" s="905"/>
      <c r="Y232" s="839"/>
      <c r="Z232" s="831"/>
      <c r="AA232" s="831"/>
      <c r="AB232" s="827"/>
      <c r="AC232" s="839"/>
      <c r="AD232" s="831"/>
      <c r="AE232" s="831"/>
      <c r="AF232" s="827"/>
    </row>
    <row r="233" customFormat="false" ht="18.75" hidden="false" customHeight="true" outlineLevel="0" collapsed="false">
      <c r="A233" s="811"/>
      <c r="B233" s="812"/>
      <c r="C233" s="813"/>
      <c r="D233" s="828"/>
      <c r="E233" s="814"/>
      <c r="F233" s="815"/>
      <c r="G233" s="816"/>
      <c r="H233" s="833" t="s">
        <v>162</v>
      </c>
      <c r="I233" s="849" t="s">
        <v>27</v>
      </c>
      <c r="J233" s="843" t="s">
        <v>506</v>
      </c>
      <c r="K233" s="843"/>
      <c r="L233" s="844" t="s">
        <v>27</v>
      </c>
      <c r="M233" s="843" t="s">
        <v>542</v>
      </c>
      <c r="N233" s="843"/>
      <c r="O233" s="844" t="s">
        <v>27</v>
      </c>
      <c r="P233" s="843" t="s">
        <v>543</v>
      </c>
      <c r="Q233" s="843"/>
      <c r="R233" s="844" t="s">
        <v>27</v>
      </c>
      <c r="S233" s="843" t="s">
        <v>616</v>
      </c>
      <c r="T233" s="843"/>
      <c r="U233" s="845"/>
      <c r="V233" s="845"/>
      <c r="W233" s="845"/>
      <c r="X233" s="881"/>
      <c r="Y233" s="831"/>
      <c r="Z233" s="831"/>
      <c r="AA233" s="831"/>
      <c r="AB233" s="827"/>
      <c r="AC233" s="839"/>
      <c r="AD233" s="831"/>
      <c r="AE233" s="831"/>
      <c r="AF233" s="827"/>
    </row>
    <row r="234" customFormat="false" ht="18.75" hidden="false" customHeight="true" outlineLevel="0" collapsed="false">
      <c r="A234" s="811"/>
      <c r="B234" s="812"/>
      <c r="C234" s="813"/>
      <c r="D234" s="828"/>
      <c r="E234" s="814"/>
      <c r="F234" s="815"/>
      <c r="G234" s="816"/>
      <c r="H234" s="1035" t="s">
        <v>165</v>
      </c>
      <c r="I234" s="853" t="s">
        <v>27</v>
      </c>
      <c r="J234" s="854" t="s">
        <v>506</v>
      </c>
      <c r="K234" s="854"/>
      <c r="L234" s="855" t="s">
        <v>27</v>
      </c>
      <c r="M234" s="854" t="s">
        <v>538</v>
      </c>
      <c r="N234" s="854"/>
      <c r="O234" s="855" t="s">
        <v>27</v>
      </c>
      <c r="P234" s="854" t="s">
        <v>539</v>
      </c>
      <c r="Q234" s="854"/>
      <c r="R234" s="855"/>
      <c r="S234" s="854"/>
      <c r="T234" s="854"/>
      <c r="U234" s="914"/>
      <c r="V234" s="914"/>
      <c r="W234" s="914"/>
      <c r="X234" s="915"/>
      <c r="Y234" s="831"/>
      <c r="Z234" s="831"/>
      <c r="AA234" s="831"/>
      <c r="AB234" s="827"/>
      <c r="AC234" s="839"/>
      <c r="AD234" s="831"/>
      <c r="AE234" s="831"/>
      <c r="AF234" s="827"/>
    </row>
    <row r="235" customFormat="false" ht="19.5" hidden="false" customHeight="true" outlineLevel="0" collapsed="false">
      <c r="A235" s="856"/>
      <c r="B235" s="857"/>
      <c r="C235" s="858"/>
      <c r="D235" s="805"/>
      <c r="E235" s="810"/>
      <c r="F235" s="859"/>
      <c r="G235" s="860"/>
      <c r="H235" s="929" t="s">
        <v>166</v>
      </c>
      <c r="I235" s="862" t="s">
        <v>27</v>
      </c>
      <c r="J235" s="863" t="s">
        <v>506</v>
      </c>
      <c r="K235" s="863"/>
      <c r="L235" s="864" t="s">
        <v>27</v>
      </c>
      <c r="M235" s="863" t="s">
        <v>516</v>
      </c>
      <c r="N235" s="863"/>
      <c r="O235" s="863"/>
      <c r="P235" s="863"/>
      <c r="Q235" s="896"/>
      <c r="R235" s="896"/>
      <c r="S235" s="896"/>
      <c r="T235" s="896"/>
      <c r="U235" s="896"/>
      <c r="V235" s="896"/>
      <c r="W235" s="896"/>
      <c r="X235" s="1036"/>
      <c r="Y235" s="868"/>
      <c r="Z235" s="868"/>
      <c r="AA235" s="868"/>
      <c r="AB235" s="869"/>
      <c r="AC235" s="867"/>
      <c r="AD235" s="868"/>
      <c r="AE235" s="868"/>
      <c r="AF235" s="869"/>
    </row>
    <row r="236" s="772" customFormat="true" ht="18.75" hidden="false" customHeight="true" outlineLevel="0" collapsed="false">
      <c r="A236" s="1050"/>
      <c r="B236" s="1051"/>
      <c r="C236" s="1052"/>
      <c r="D236" s="1053"/>
      <c r="E236" s="971"/>
      <c r="F236" s="1053"/>
      <c r="G236" s="1054"/>
      <c r="H236" s="669" t="s">
        <v>50</v>
      </c>
      <c r="I236" s="670" t="s">
        <v>27</v>
      </c>
      <c r="J236" s="671" t="s">
        <v>506</v>
      </c>
      <c r="K236" s="671"/>
      <c r="L236" s="673"/>
      <c r="M236" s="674" t="s">
        <v>27</v>
      </c>
      <c r="N236" s="671" t="s">
        <v>507</v>
      </c>
      <c r="O236" s="671"/>
      <c r="P236" s="673"/>
      <c r="Q236" s="674" t="s">
        <v>27</v>
      </c>
      <c r="R236" s="1055" t="s">
        <v>508</v>
      </c>
      <c r="S236" s="1055"/>
      <c r="T236" s="1055"/>
      <c r="U236" s="1055"/>
      <c r="V236" s="1055"/>
      <c r="W236" s="1055"/>
      <c r="X236" s="1056"/>
      <c r="Y236" s="967" t="s">
        <v>27</v>
      </c>
      <c r="Z236" s="968" t="s">
        <v>505</v>
      </c>
      <c r="AA236" s="968"/>
      <c r="AB236" s="1057"/>
      <c r="AC236" s="967" t="s">
        <v>27</v>
      </c>
      <c r="AD236" s="968" t="s">
        <v>505</v>
      </c>
      <c r="AE236" s="968"/>
      <c r="AF236" s="1057"/>
      <c r="AG236" s="832"/>
    </row>
    <row r="237" s="1077" customFormat="true" ht="19.5" hidden="false" customHeight="true" outlineLevel="0" collapsed="false">
      <c r="A237" s="1058"/>
      <c r="B237" s="1059"/>
      <c r="C237" s="1060"/>
      <c r="D237" s="1061"/>
      <c r="E237" s="1062"/>
      <c r="F237" s="1063"/>
      <c r="G237" s="1064"/>
      <c r="H237" s="1065" t="s">
        <v>64</v>
      </c>
      <c r="I237" s="1066" t="s">
        <v>27</v>
      </c>
      <c r="J237" s="1067" t="s">
        <v>513</v>
      </c>
      <c r="K237" s="1068"/>
      <c r="L237" s="1069"/>
      <c r="M237" s="1070" t="s">
        <v>27</v>
      </c>
      <c r="N237" s="1067" t="s">
        <v>514</v>
      </c>
      <c r="O237" s="1070"/>
      <c r="P237" s="1067"/>
      <c r="Q237" s="1071"/>
      <c r="R237" s="1071"/>
      <c r="S237" s="1071"/>
      <c r="T237" s="1071"/>
      <c r="U237" s="1071"/>
      <c r="V237" s="1071"/>
      <c r="W237" s="1071"/>
      <c r="X237" s="1072"/>
      <c r="Y237" s="1073" t="s">
        <v>27</v>
      </c>
      <c r="Z237" s="1074" t="s">
        <v>509</v>
      </c>
      <c r="AA237" s="1075"/>
      <c r="AB237" s="1076"/>
      <c r="AC237" s="1073" t="s">
        <v>27</v>
      </c>
      <c r="AD237" s="1074" t="s">
        <v>509</v>
      </c>
      <c r="AE237" s="1075"/>
      <c r="AF237" s="1076"/>
    </row>
    <row r="238" s="1077" customFormat="true" ht="19.5" hidden="false" customHeight="true" outlineLevel="0" collapsed="false">
      <c r="A238" s="1058"/>
      <c r="B238" s="1059"/>
      <c r="C238" s="1060"/>
      <c r="D238" s="1061"/>
      <c r="E238" s="1062"/>
      <c r="F238" s="1063"/>
      <c r="G238" s="1064"/>
      <c r="H238" s="1065" t="s">
        <v>67</v>
      </c>
      <c r="I238" s="1066" t="s">
        <v>27</v>
      </c>
      <c r="J238" s="1067" t="s">
        <v>513</v>
      </c>
      <c r="K238" s="1068"/>
      <c r="L238" s="1069"/>
      <c r="M238" s="1070" t="s">
        <v>27</v>
      </c>
      <c r="N238" s="1067" t="s">
        <v>514</v>
      </c>
      <c r="O238" s="1070"/>
      <c r="P238" s="1067"/>
      <c r="Q238" s="1071"/>
      <c r="R238" s="1071"/>
      <c r="S238" s="1071"/>
      <c r="T238" s="1071"/>
      <c r="U238" s="1071"/>
      <c r="V238" s="1071"/>
      <c r="W238" s="1071"/>
      <c r="X238" s="1072"/>
      <c r="Y238" s="1073"/>
      <c r="Z238" s="1074"/>
      <c r="AA238" s="1075"/>
      <c r="AB238" s="1076"/>
      <c r="AC238" s="1073"/>
      <c r="AD238" s="1074"/>
      <c r="AE238" s="1075"/>
      <c r="AF238" s="1076"/>
    </row>
    <row r="239" s="772" customFormat="true" ht="18.75" hidden="false" customHeight="true" outlineLevel="0" collapsed="false">
      <c r="A239" s="983"/>
      <c r="B239" s="927"/>
      <c r="C239" s="1007"/>
      <c r="D239" s="1008"/>
      <c r="E239" s="986"/>
      <c r="F239" s="1008"/>
      <c r="G239" s="1078"/>
      <c r="H239" s="685" t="s">
        <v>853</v>
      </c>
      <c r="I239" s="701" t="s">
        <v>27</v>
      </c>
      <c r="J239" s="702" t="s">
        <v>506</v>
      </c>
      <c r="K239" s="703"/>
      <c r="L239" s="705" t="s">
        <v>27</v>
      </c>
      <c r="M239" s="702" t="s">
        <v>516</v>
      </c>
      <c r="N239" s="714"/>
      <c r="O239" s="714"/>
      <c r="P239" s="714"/>
      <c r="Q239" s="714"/>
      <c r="R239" s="714"/>
      <c r="S239" s="714"/>
      <c r="T239" s="714"/>
      <c r="U239" s="714"/>
      <c r="V239" s="714"/>
      <c r="W239" s="714"/>
      <c r="X239" s="717"/>
      <c r="Y239" s="1079"/>
      <c r="Z239" s="785"/>
      <c r="AA239" s="785"/>
      <c r="AB239" s="1080"/>
      <c r="AC239" s="1079"/>
      <c r="AD239" s="785"/>
      <c r="AE239" s="785"/>
      <c r="AF239" s="1080"/>
    </row>
    <row r="240" s="772" customFormat="true" ht="18.75" hidden="false" customHeight="true" outlineLevel="0" collapsed="false">
      <c r="A240" s="983"/>
      <c r="B240" s="927"/>
      <c r="C240" s="1007"/>
      <c r="D240" s="1008"/>
      <c r="E240" s="986"/>
      <c r="F240" s="1008"/>
      <c r="G240" s="1078"/>
      <c r="H240" s="685" t="s">
        <v>854</v>
      </c>
      <c r="I240" s="701" t="s">
        <v>27</v>
      </c>
      <c r="J240" s="702" t="s">
        <v>503</v>
      </c>
      <c r="K240" s="703"/>
      <c r="L240" s="704"/>
      <c r="M240" s="705" t="s">
        <v>27</v>
      </c>
      <c r="N240" s="702" t="s">
        <v>678</v>
      </c>
      <c r="O240" s="706"/>
      <c r="P240" s="706"/>
      <c r="Q240" s="706"/>
      <c r="R240" s="706"/>
      <c r="S240" s="706"/>
      <c r="T240" s="706"/>
      <c r="U240" s="706"/>
      <c r="V240" s="706"/>
      <c r="W240" s="706"/>
      <c r="X240" s="707"/>
      <c r="Y240" s="1079"/>
      <c r="Z240" s="785"/>
      <c r="AA240" s="785"/>
      <c r="AB240" s="1080"/>
      <c r="AC240" s="1079"/>
      <c r="AD240" s="785"/>
      <c r="AE240" s="785"/>
      <c r="AF240" s="1080"/>
    </row>
    <row r="241" s="772" customFormat="true" ht="18.75" hidden="false" customHeight="true" outlineLevel="0" collapsed="false">
      <c r="A241" s="983"/>
      <c r="B241" s="927"/>
      <c r="C241" s="1007"/>
      <c r="D241" s="1008"/>
      <c r="E241" s="986"/>
      <c r="F241" s="1008"/>
      <c r="G241" s="1078"/>
      <c r="H241" s="712" t="s">
        <v>609</v>
      </c>
      <c r="I241" s="701" t="s">
        <v>27</v>
      </c>
      <c r="J241" s="702" t="s">
        <v>506</v>
      </c>
      <c r="K241" s="703"/>
      <c r="L241" s="705" t="s">
        <v>27</v>
      </c>
      <c r="M241" s="702" t="s">
        <v>516</v>
      </c>
      <c r="N241" s="714"/>
      <c r="O241" s="714"/>
      <c r="P241" s="714"/>
      <c r="Q241" s="714"/>
      <c r="R241" s="714"/>
      <c r="S241" s="714"/>
      <c r="T241" s="714"/>
      <c r="U241" s="714"/>
      <c r="V241" s="714"/>
      <c r="W241" s="714"/>
      <c r="X241" s="717"/>
      <c r="Y241" s="1079"/>
      <c r="Z241" s="785"/>
      <c r="AA241" s="785"/>
      <c r="AB241" s="1080"/>
      <c r="AC241" s="1079"/>
      <c r="AD241" s="785"/>
      <c r="AE241" s="785"/>
      <c r="AF241" s="1080"/>
    </row>
    <row r="242" s="772" customFormat="true" ht="18.75" hidden="false" customHeight="true" outlineLevel="0" collapsed="false">
      <c r="A242" s="983"/>
      <c r="B242" s="927"/>
      <c r="C242" s="1007"/>
      <c r="D242" s="1008"/>
      <c r="E242" s="986"/>
      <c r="F242" s="1008"/>
      <c r="G242" s="1078"/>
      <c r="H242" s="712" t="s">
        <v>623</v>
      </c>
      <c r="I242" s="713" t="s">
        <v>27</v>
      </c>
      <c r="J242" s="714" t="s">
        <v>611</v>
      </c>
      <c r="K242" s="714"/>
      <c r="L242" s="714"/>
      <c r="M242" s="713" t="s">
        <v>27</v>
      </c>
      <c r="N242" s="714" t="s">
        <v>612</v>
      </c>
      <c r="O242" s="714"/>
      <c r="P242" s="714"/>
      <c r="Q242" s="1081"/>
      <c r="R242" s="1081"/>
      <c r="S242" s="1081"/>
      <c r="T242" s="1081"/>
      <c r="U242" s="1081"/>
      <c r="V242" s="1081"/>
      <c r="W242" s="1081"/>
      <c r="X242" s="1082"/>
      <c r="Y242" s="1079"/>
      <c r="Z242" s="785"/>
      <c r="AA242" s="785"/>
      <c r="AB242" s="1080"/>
      <c r="AC242" s="1079"/>
      <c r="AD242" s="785"/>
      <c r="AE242" s="785"/>
      <c r="AF242" s="1080"/>
    </row>
    <row r="243" s="772" customFormat="true" ht="18.75" hidden="false" customHeight="true" outlineLevel="0" collapsed="false">
      <c r="A243" s="983"/>
      <c r="B243" s="927"/>
      <c r="C243" s="1007"/>
      <c r="D243" s="1008"/>
      <c r="E243" s="986"/>
      <c r="F243" s="1008"/>
      <c r="G243" s="1078"/>
      <c r="H243" s="712"/>
      <c r="I243" s="713"/>
      <c r="J243" s="714"/>
      <c r="K243" s="714"/>
      <c r="L243" s="714"/>
      <c r="M243" s="713"/>
      <c r="N243" s="714"/>
      <c r="O243" s="714"/>
      <c r="P243" s="714"/>
      <c r="Q243" s="991"/>
      <c r="R243" s="991"/>
      <c r="S243" s="991"/>
      <c r="T243" s="991"/>
      <c r="U243" s="991"/>
      <c r="V243" s="991"/>
      <c r="W243" s="991"/>
      <c r="X243" s="995"/>
      <c r="Y243" s="1079"/>
      <c r="Z243" s="785"/>
      <c r="AA243" s="785"/>
      <c r="AB243" s="1080"/>
      <c r="AC243" s="1079"/>
      <c r="AD243" s="785"/>
      <c r="AE243" s="785"/>
      <c r="AF243" s="1080"/>
    </row>
    <row r="244" s="772" customFormat="true" ht="18.75" hidden="false" customHeight="true" outlineLevel="0" collapsed="false">
      <c r="A244" s="983"/>
      <c r="B244" s="927"/>
      <c r="C244" s="1007"/>
      <c r="D244" s="1008"/>
      <c r="E244" s="986"/>
      <c r="F244" s="1008"/>
      <c r="G244" s="1078"/>
      <c r="H244" s="829" t="s">
        <v>819</v>
      </c>
      <c r="I244" s="853" t="s">
        <v>27</v>
      </c>
      <c r="J244" s="843" t="s">
        <v>506</v>
      </c>
      <c r="K244" s="843"/>
      <c r="L244" s="844" t="s">
        <v>27</v>
      </c>
      <c r="M244" s="843" t="s">
        <v>538</v>
      </c>
      <c r="N244" s="843"/>
      <c r="O244" s="855" t="s">
        <v>27</v>
      </c>
      <c r="P244" s="843" t="s">
        <v>539</v>
      </c>
      <c r="Q244" s="835"/>
      <c r="R244" s="855"/>
      <c r="S244" s="843"/>
      <c r="T244" s="835"/>
      <c r="U244" s="855"/>
      <c r="V244" s="843"/>
      <c r="W244" s="835"/>
      <c r="X244" s="824"/>
      <c r="Y244" s="1079"/>
      <c r="Z244" s="785"/>
      <c r="AA244" s="785"/>
      <c r="AB244" s="1080"/>
      <c r="AC244" s="1079"/>
      <c r="AD244" s="785"/>
      <c r="AE244" s="785"/>
      <c r="AF244" s="1080"/>
    </row>
    <row r="245" s="772" customFormat="true" ht="18.75" hidden="false" customHeight="true" outlineLevel="0" collapsed="false">
      <c r="A245" s="983"/>
      <c r="B245" s="927"/>
      <c r="C245" s="1007"/>
      <c r="D245" s="1008"/>
      <c r="E245" s="986"/>
      <c r="F245" s="1008"/>
      <c r="G245" s="1078"/>
      <c r="H245" s="883" t="s">
        <v>222</v>
      </c>
      <c r="I245" s="849" t="s">
        <v>27</v>
      </c>
      <c r="J245" s="843" t="s">
        <v>506</v>
      </c>
      <c r="K245" s="846"/>
      <c r="L245" s="844" t="s">
        <v>27</v>
      </c>
      <c r="M245" s="843" t="s">
        <v>516</v>
      </c>
      <c r="N245" s="835"/>
      <c r="O245" s="835"/>
      <c r="P245" s="835"/>
      <c r="Q245" s="835"/>
      <c r="R245" s="835"/>
      <c r="S245" s="835"/>
      <c r="T245" s="835"/>
      <c r="U245" s="835"/>
      <c r="V245" s="835"/>
      <c r="W245" s="835"/>
      <c r="X245" s="905"/>
      <c r="Y245" s="1079"/>
      <c r="Z245" s="785"/>
      <c r="AA245" s="785"/>
      <c r="AB245" s="1080"/>
      <c r="AC245" s="1079"/>
      <c r="AD245" s="785"/>
      <c r="AE245" s="785"/>
      <c r="AF245" s="1080"/>
    </row>
    <row r="246" s="772" customFormat="true" ht="18.75" hidden="false" customHeight="true" outlineLevel="0" collapsed="false">
      <c r="A246" s="983"/>
      <c r="B246" s="927"/>
      <c r="C246" s="1007"/>
      <c r="D246" s="1008"/>
      <c r="E246" s="986"/>
      <c r="F246" s="1008"/>
      <c r="G246" s="1078"/>
      <c r="H246" s="781" t="s">
        <v>640</v>
      </c>
      <c r="I246" s="701" t="s">
        <v>27</v>
      </c>
      <c r="J246" s="702" t="s">
        <v>506</v>
      </c>
      <c r="K246" s="703"/>
      <c r="L246" s="705" t="s">
        <v>27</v>
      </c>
      <c r="M246" s="702" t="s">
        <v>516</v>
      </c>
      <c r="N246" s="714"/>
      <c r="O246" s="714"/>
      <c r="P246" s="714"/>
      <c r="Q246" s="714"/>
      <c r="R246" s="714"/>
      <c r="S246" s="714"/>
      <c r="T246" s="714"/>
      <c r="U246" s="714"/>
      <c r="V246" s="714"/>
      <c r="W246" s="714"/>
      <c r="X246" s="717"/>
      <c r="Y246" s="1079"/>
      <c r="Z246" s="785"/>
      <c r="AA246" s="785"/>
      <c r="AB246" s="1080"/>
      <c r="AC246" s="1079"/>
      <c r="AD246" s="785"/>
      <c r="AE246" s="785"/>
      <c r="AF246" s="1080"/>
    </row>
    <row r="247" s="772" customFormat="true" ht="18.75" hidden="false" customHeight="true" outlineLevel="0" collapsed="false">
      <c r="A247" s="983"/>
      <c r="B247" s="927"/>
      <c r="C247" s="1007"/>
      <c r="D247" s="1008"/>
      <c r="E247" s="986"/>
      <c r="F247" s="1008"/>
      <c r="G247" s="1078"/>
      <c r="H247" s="712" t="s">
        <v>642</v>
      </c>
      <c r="I247" s="701" t="s">
        <v>27</v>
      </c>
      <c r="J247" s="702" t="s">
        <v>506</v>
      </c>
      <c r="K247" s="703"/>
      <c r="L247" s="705" t="s">
        <v>27</v>
      </c>
      <c r="M247" s="702" t="s">
        <v>516</v>
      </c>
      <c r="N247" s="714"/>
      <c r="O247" s="714"/>
      <c r="P247" s="714"/>
      <c r="Q247" s="714"/>
      <c r="R247" s="714"/>
      <c r="S247" s="714"/>
      <c r="T247" s="714"/>
      <c r="U247" s="714"/>
      <c r="V247" s="714"/>
      <c r="W247" s="714"/>
      <c r="X247" s="717"/>
      <c r="Y247" s="1079"/>
      <c r="Z247" s="785"/>
      <c r="AA247" s="785"/>
      <c r="AB247" s="1080"/>
      <c r="AC247" s="1079"/>
      <c r="AD247" s="785"/>
      <c r="AE247" s="785"/>
      <c r="AF247" s="1080"/>
    </row>
    <row r="248" s="772" customFormat="true" ht="18.75" hidden="false" customHeight="true" outlineLevel="0" collapsed="false">
      <c r="A248" s="983"/>
      <c r="B248" s="927"/>
      <c r="C248" s="1007"/>
      <c r="D248" s="1008"/>
      <c r="E248" s="986"/>
      <c r="F248" s="1008"/>
      <c r="G248" s="1078"/>
      <c r="H248" s="883" t="s">
        <v>855</v>
      </c>
      <c r="I248" s="849" t="s">
        <v>27</v>
      </c>
      <c r="J248" s="843" t="s">
        <v>506</v>
      </c>
      <c r="K248" s="846"/>
      <c r="L248" s="844" t="s">
        <v>27</v>
      </c>
      <c r="M248" s="843" t="s">
        <v>516</v>
      </c>
      <c r="N248" s="835"/>
      <c r="O248" s="835"/>
      <c r="P248" s="835"/>
      <c r="Q248" s="835"/>
      <c r="R248" s="835"/>
      <c r="S248" s="835"/>
      <c r="T248" s="835"/>
      <c r="U248" s="835"/>
      <c r="V248" s="835"/>
      <c r="W248" s="835"/>
      <c r="X248" s="905"/>
      <c r="Y248" s="1079"/>
      <c r="Z248" s="785"/>
      <c r="AA248" s="785"/>
      <c r="AB248" s="1080"/>
      <c r="AC248" s="1079"/>
      <c r="AD248" s="785"/>
      <c r="AE248" s="785"/>
      <c r="AF248" s="1080"/>
    </row>
    <row r="249" s="772" customFormat="true" ht="18.75" hidden="false" customHeight="true" outlineLevel="0" collapsed="false">
      <c r="A249" s="983"/>
      <c r="B249" s="927"/>
      <c r="C249" s="1007"/>
      <c r="D249" s="1008"/>
      <c r="E249" s="986"/>
      <c r="F249" s="1008"/>
      <c r="G249" s="1078"/>
      <c r="H249" s="883" t="s">
        <v>621</v>
      </c>
      <c r="I249" s="849" t="s">
        <v>27</v>
      </c>
      <c r="J249" s="843" t="s">
        <v>511</v>
      </c>
      <c r="K249" s="846"/>
      <c r="L249" s="882"/>
      <c r="M249" s="844" t="s">
        <v>27</v>
      </c>
      <c r="N249" s="843" t="s">
        <v>512</v>
      </c>
      <c r="O249" s="845"/>
      <c r="P249" s="845"/>
      <c r="Q249" s="845"/>
      <c r="R249" s="845"/>
      <c r="S249" s="845"/>
      <c r="T249" s="845"/>
      <c r="U249" s="845"/>
      <c r="V249" s="845"/>
      <c r="W249" s="845"/>
      <c r="X249" s="881"/>
      <c r="Y249" s="1079"/>
      <c r="Z249" s="785"/>
      <c r="AA249" s="785"/>
      <c r="AB249" s="1080"/>
      <c r="AC249" s="1079"/>
      <c r="AD249" s="785"/>
      <c r="AE249" s="785"/>
      <c r="AF249" s="1080"/>
    </row>
    <row r="250" s="772" customFormat="true" ht="18.75" hidden="false" customHeight="true" outlineLevel="0" collapsed="false">
      <c r="A250" s="983"/>
      <c r="B250" s="927"/>
      <c r="C250" s="1007" t="s">
        <v>451</v>
      </c>
      <c r="D250" s="994" t="s">
        <v>27</v>
      </c>
      <c r="E250" s="986" t="s">
        <v>856</v>
      </c>
      <c r="F250" s="1008"/>
      <c r="G250" s="988"/>
      <c r="H250" s="833" t="s">
        <v>857</v>
      </c>
      <c r="I250" s="853" t="s">
        <v>27</v>
      </c>
      <c r="J250" s="843" t="s">
        <v>506</v>
      </c>
      <c r="K250" s="846"/>
      <c r="L250" s="844" t="s">
        <v>27</v>
      </c>
      <c r="M250" s="843" t="s">
        <v>516</v>
      </c>
      <c r="N250" s="843"/>
      <c r="O250" s="835"/>
      <c r="P250" s="835"/>
      <c r="Q250" s="835"/>
      <c r="R250" s="835"/>
      <c r="S250" s="835"/>
      <c r="T250" s="835"/>
      <c r="U250" s="835"/>
      <c r="V250" s="835"/>
      <c r="W250" s="835"/>
      <c r="X250" s="905"/>
      <c r="Y250" s="1079"/>
      <c r="Z250" s="785"/>
      <c r="AA250" s="785"/>
      <c r="AB250" s="1080"/>
      <c r="AC250" s="1079"/>
      <c r="AD250" s="785"/>
      <c r="AE250" s="785"/>
      <c r="AF250" s="1080"/>
    </row>
    <row r="251" s="772" customFormat="true" ht="18.75" hidden="false" customHeight="true" outlineLevel="0" collapsed="false">
      <c r="A251" s="994" t="s">
        <v>27</v>
      </c>
      <c r="B251" s="927" t="n">
        <v>77</v>
      </c>
      <c r="C251" s="1007" t="s">
        <v>858</v>
      </c>
      <c r="D251" s="994" t="s">
        <v>27</v>
      </c>
      <c r="E251" s="986" t="s">
        <v>859</v>
      </c>
      <c r="F251" s="1008"/>
      <c r="G251" s="1078"/>
      <c r="H251" s="883" t="s">
        <v>192</v>
      </c>
      <c r="I251" s="849" t="s">
        <v>27</v>
      </c>
      <c r="J251" s="843" t="s">
        <v>506</v>
      </c>
      <c r="K251" s="846"/>
      <c r="L251" s="844" t="s">
        <v>27</v>
      </c>
      <c r="M251" s="843" t="s">
        <v>516</v>
      </c>
      <c r="N251" s="835"/>
      <c r="O251" s="835"/>
      <c r="P251" s="835"/>
      <c r="Q251" s="835"/>
      <c r="R251" s="835"/>
      <c r="S251" s="835"/>
      <c r="T251" s="835"/>
      <c r="U251" s="835"/>
      <c r="V251" s="835"/>
      <c r="W251" s="835"/>
      <c r="X251" s="905"/>
      <c r="Y251" s="1079"/>
      <c r="Z251" s="785"/>
      <c r="AA251" s="785"/>
      <c r="AB251" s="1080"/>
      <c r="AC251" s="1079"/>
      <c r="AD251" s="785"/>
      <c r="AE251" s="785"/>
      <c r="AF251" s="1080"/>
    </row>
    <row r="252" s="772" customFormat="true" ht="18.75" hidden="false" customHeight="true" outlineLevel="0" collapsed="false">
      <c r="A252" s="983"/>
      <c r="B252" s="927"/>
      <c r="C252" s="1007" t="s">
        <v>860</v>
      </c>
      <c r="D252" s="1008"/>
      <c r="E252" s="986" t="s">
        <v>832</v>
      </c>
      <c r="F252" s="1008"/>
      <c r="G252" s="988"/>
      <c r="H252" s="833" t="s">
        <v>861</v>
      </c>
      <c r="I252" s="853" t="s">
        <v>27</v>
      </c>
      <c r="J252" s="843" t="s">
        <v>506</v>
      </c>
      <c r="K252" s="846"/>
      <c r="L252" s="844" t="s">
        <v>27</v>
      </c>
      <c r="M252" s="843" t="s">
        <v>516</v>
      </c>
      <c r="N252" s="843"/>
      <c r="O252" s="835"/>
      <c r="P252" s="835"/>
      <c r="Q252" s="835"/>
      <c r="R252" s="835"/>
      <c r="S252" s="835"/>
      <c r="T252" s="835"/>
      <c r="U252" s="835"/>
      <c r="V252" s="835"/>
      <c r="W252" s="835"/>
      <c r="X252" s="905"/>
      <c r="Y252" s="1079"/>
      <c r="Z252" s="785"/>
      <c r="AA252" s="785"/>
      <c r="AB252" s="1080"/>
      <c r="AC252" s="1079"/>
      <c r="AD252" s="785"/>
      <c r="AE252" s="785"/>
      <c r="AF252" s="1080"/>
    </row>
    <row r="253" s="772" customFormat="true" ht="18.75" hidden="false" customHeight="true" outlineLevel="0" collapsed="false">
      <c r="A253" s="983"/>
      <c r="B253" s="927"/>
      <c r="C253" s="1007"/>
      <c r="D253" s="1008"/>
      <c r="E253" s="986"/>
      <c r="F253" s="1008"/>
      <c r="G253" s="1078"/>
      <c r="H253" s="883" t="s">
        <v>622</v>
      </c>
      <c r="I253" s="849" t="s">
        <v>27</v>
      </c>
      <c r="J253" s="843" t="s">
        <v>506</v>
      </c>
      <c r="K253" s="843"/>
      <c r="L253" s="844" t="s">
        <v>27</v>
      </c>
      <c r="M253" s="843" t="s">
        <v>523</v>
      </c>
      <c r="N253" s="843"/>
      <c r="O253" s="844" t="s">
        <v>27</v>
      </c>
      <c r="P253" s="843" t="s">
        <v>524</v>
      </c>
      <c r="Q253" s="835"/>
      <c r="R253" s="835"/>
      <c r="S253" s="835"/>
      <c r="T253" s="835"/>
      <c r="U253" s="835"/>
      <c r="V253" s="835"/>
      <c r="W253" s="835"/>
      <c r="X253" s="905"/>
      <c r="Y253" s="1079"/>
      <c r="Z253" s="785"/>
      <c r="AA253" s="785"/>
      <c r="AB253" s="1080"/>
      <c r="AC253" s="1079"/>
      <c r="AD253" s="785"/>
      <c r="AE253" s="785"/>
      <c r="AF253" s="1080"/>
    </row>
    <row r="254" s="772" customFormat="true" ht="18.75" hidden="false" customHeight="true" outlineLevel="0" collapsed="false">
      <c r="A254" s="983"/>
      <c r="B254" s="927"/>
      <c r="C254" s="1007"/>
      <c r="D254" s="1008"/>
      <c r="E254" s="986"/>
      <c r="F254" s="1008"/>
      <c r="G254" s="1078"/>
      <c r="H254" s="883" t="s">
        <v>831</v>
      </c>
      <c r="I254" s="849" t="s">
        <v>27</v>
      </c>
      <c r="J254" s="843" t="s">
        <v>506</v>
      </c>
      <c r="K254" s="846"/>
      <c r="L254" s="844" t="s">
        <v>27</v>
      </c>
      <c r="M254" s="843" t="s">
        <v>516</v>
      </c>
      <c r="N254" s="835"/>
      <c r="O254" s="835"/>
      <c r="P254" s="835"/>
      <c r="Q254" s="835"/>
      <c r="R254" s="835"/>
      <c r="S254" s="835"/>
      <c r="T254" s="835"/>
      <c r="U254" s="835"/>
      <c r="V254" s="835"/>
      <c r="W254" s="835"/>
      <c r="X254" s="905"/>
      <c r="Y254" s="1079"/>
      <c r="Z254" s="785"/>
      <c r="AA254" s="785"/>
      <c r="AB254" s="1080"/>
      <c r="AC254" s="1079"/>
      <c r="AD254" s="785"/>
      <c r="AE254" s="785"/>
      <c r="AF254" s="1080"/>
    </row>
    <row r="255" s="772" customFormat="true" ht="18.75" hidden="false" customHeight="true" outlineLevel="0" collapsed="false">
      <c r="A255" s="983"/>
      <c r="B255" s="927"/>
      <c r="C255" s="1007"/>
      <c r="D255" s="1008"/>
      <c r="E255" s="986"/>
      <c r="F255" s="1008"/>
      <c r="G255" s="1078"/>
      <c r="H255" s="883" t="s">
        <v>797</v>
      </c>
      <c r="I255" s="849" t="s">
        <v>27</v>
      </c>
      <c r="J255" s="843" t="s">
        <v>506</v>
      </c>
      <c r="K255" s="846"/>
      <c r="L255" s="844" t="s">
        <v>27</v>
      </c>
      <c r="M255" s="843" t="s">
        <v>523</v>
      </c>
      <c r="N255" s="843"/>
      <c r="O255" s="855" t="s">
        <v>27</v>
      </c>
      <c r="P255" s="854" t="s">
        <v>524</v>
      </c>
      <c r="Q255" s="843"/>
      <c r="R255" s="843"/>
      <c r="S255" s="846"/>
      <c r="T255" s="843"/>
      <c r="U255" s="846"/>
      <c r="V255" s="846"/>
      <c r="W255" s="846"/>
      <c r="X255" s="847"/>
      <c r="Y255" s="1079"/>
      <c r="Z255" s="785"/>
      <c r="AA255" s="785"/>
      <c r="AB255" s="1080"/>
      <c r="AC255" s="1079"/>
      <c r="AD255" s="785"/>
      <c r="AE255" s="785"/>
      <c r="AF255" s="1080"/>
    </row>
    <row r="256" s="772" customFormat="true" ht="18.75" hidden="false" customHeight="true" outlineLevel="0" collapsed="false">
      <c r="A256" s="983"/>
      <c r="B256" s="927"/>
      <c r="C256" s="1007"/>
      <c r="D256" s="1008"/>
      <c r="E256" s="986"/>
      <c r="F256" s="1008"/>
      <c r="G256" s="1078"/>
      <c r="H256" s="848" t="s">
        <v>197</v>
      </c>
      <c r="I256" s="849" t="s">
        <v>27</v>
      </c>
      <c r="J256" s="843" t="s">
        <v>506</v>
      </c>
      <c r="K256" s="846"/>
      <c r="L256" s="844" t="s">
        <v>27</v>
      </c>
      <c r="M256" s="843" t="s">
        <v>516</v>
      </c>
      <c r="N256" s="835"/>
      <c r="O256" s="835"/>
      <c r="P256" s="835"/>
      <c r="Q256" s="835"/>
      <c r="R256" s="835"/>
      <c r="S256" s="835"/>
      <c r="T256" s="835"/>
      <c r="U256" s="835"/>
      <c r="V256" s="835"/>
      <c r="W256" s="835"/>
      <c r="X256" s="905"/>
      <c r="Y256" s="1079"/>
      <c r="Z256" s="785"/>
      <c r="AA256" s="785"/>
      <c r="AB256" s="1080"/>
      <c r="AC256" s="1079"/>
      <c r="AD256" s="785"/>
      <c r="AE256" s="785"/>
      <c r="AF256" s="1080"/>
    </row>
    <row r="257" s="772" customFormat="true" ht="18.75" hidden="false" customHeight="true" outlineLevel="0" collapsed="false">
      <c r="A257" s="983"/>
      <c r="B257" s="927"/>
      <c r="C257" s="1007"/>
      <c r="D257" s="1008"/>
      <c r="E257" s="986"/>
      <c r="F257" s="1008"/>
      <c r="G257" s="1078"/>
      <c r="H257" s="851" t="s">
        <v>126</v>
      </c>
      <c r="I257" s="849" t="s">
        <v>27</v>
      </c>
      <c r="J257" s="843" t="s">
        <v>506</v>
      </c>
      <c r="K257" s="846"/>
      <c r="L257" s="844" t="s">
        <v>27</v>
      </c>
      <c r="M257" s="843" t="s">
        <v>516</v>
      </c>
      <c r="N257" s="835"/>
      <c r="O257" s="835"/>
      <c r="P257" s="835"/>
      <c r="Q257" s="835"/>
      <c r="R257" s="835"/>
      <c r="S257" s="835"/>
      <c r="T257" s="835"/>
      <c r="U257" s="835"/>
      <c r="V257" s="835"/>
      <c r="W257" s="835"/>
      <c r="X257" s="905"/>
      <c r="Y257" s="1079"/>
      <c r="Z257" s="785"/>
      <c r="AA257" s="785"/>
      <c r="AB257" s="1080"/>
      <c r="AC257" s="1079"/>
      <c r="AD257" s="785"/>
      <c r="AE257" s="785"/>
      <c r="AF257" s="1080"/>
    </row>
    <row r="258" s="772" customFormat="true" ht="18.75" hidden="false" customHeight="true" outlineLevel="0" collapsed="false">
      <c r="A258" s="983"/>
      <c r="B258" s="927"/>
      <c r="C258" s="1007"/>
      <c r="D258" s="1008"/>
      <c r="E258" s="986"/>
      <c r="F258" s="1008"/>
      <c r="G258" s="1078"/>
      <c r="H258" s="833" t="s">
        <v>130</v>
      </c>
      <c r="I258" s="849" t="s">
        <v>27</v>
      </c>
      <c r="J258" s="843" t="s">
        <v>506</v>
      </c>
      <c r="K258" s="846"/>
      <c r="L258" s="844" t="s">
        <v>27</v>
      </c>
      <c r="M258" s="843" t="s">
        <v>516</v>
      </c>
      <c r="N258" s="835"/>
      <c r="O258" s="835"/>
      <c r="P258" s="835"/>
      <c r="Q258" s="835"/>
      <c r="R258" s="835"/>
      <c r="S258" s="835"/>
      <c r="T258" s="835"/>
      <c r="U258" s="835"/>
      <c r="V258" s="835"/>
      <c r="W258" s="835"/>
      <c r="X258" s="905"/>
      <c r="Y258" s="1079"/>
      <c r="Z258" s="785"/>
      <c r="AA258" s="785"/>
      <c r="AB258" s="1080"/>
      <c r="AC258" s="1079"/>
      <c r="AD258" s="785"/>
      <c r="AE258" s="785"/>
      <c r="AF258" s="1080"/>
    </row>
    <row r="259" s="772" customFormat="true" ht="18.75" hidden="false" customHeight="true" outlineLevel="0" collapsed="false">
      <c r="A259" s="983"/>
      <c r="B259" s="927"/>
      <c r="C259" s="1007"/>
      <c r="D259" s="1008"/>
      <c r="E259" s="986"/>
      <c r="F259" s="1008"/>
      <c r="G259" s="1078"/>
      <c r="H259" s="913" t="s">
        <v>140</v>
      </c>
      <c r="I259" s="849" t="s">
        <v>27</v>
      </c>
      <c r="J259" s="843" t="s">
        <v>506</v>
      </c>
      <c r="K259" s="843"/>
      <c r="L259" s="844" t="s">
        <v>27</v>
      </c>
      <c r="M259" s="843" t="s">
        <v>538</v>
      </c>
      <c r="N259" s="843"/>
      <c r="O259" s="844" t="s">
        <v>27</v>
      </c>
      <c r="P259" s="843" t="s">
        <v>539</v>
      </c>
      <c r="Q259" s="845"/>
      <c r="R259" s="845"/>
      <c r="S259" s="845"/>
      <c r="T259" s="845"/>
      <c r="U259" s="914"/>
      <c r="V259" s="914"/>
      <c r="W259" s="914"/>
      <c r="X259" s="915"/>
      <c r="Y259" s="1079"/>
      <c r="Z259" s="785"/>
      <c r="AA259" s="785"/>
      <c r="AB259" s="1080"/>
      <c r="AC259" s="1079"/>
      <c r="AD259" s="785"/>
      <c r="AE259" s="785"/>
      <c r="AF259" s="1080"/>
    </row>
    <row r="260" s="772" customFormat="true" ht="18.75" hidden="false" customHeight="true" outlineLevel="0" collapsed="false">
      <c r="A260" s="983"/>
      <c r="B260" s="927"/>
      <c r="C260" s="1007"/>
      <c r="D260" s="1008"/>
      <c r="E260" s="986"/>
      <c r="F260" s="1008"/>
      <c r="G260" s="1078"/>
      <c r="H260" s="883" t="s">
        <v>148</v>
      </c>
      <c r="I260" s="849" t="s">
        <v>27</v>
      </c>
      <c r="J260" s="843" t="s">
        <v>506</v>
      </c>
      <c r="K260" s="843"/>
      <c r="L260" s="844" t="s">
        <v>27</v>
      </c>
      <c r="M260" s="843" t="s">
        <v>542</v>
      </c>
      <c r="N260" s="843"/>
      <c r="O260" s="844" t="s">
        <v>27</v>
      </c>
      <c r="P260" s="843" t="s">
        <v>543</v>
      </c>
      <c r="Q260" s="835"/>
      <c r="R260" s="844" t="s">
        <v>27</v>
      </c>
      <c r="S260" s="843" t="s">
        <v>544</v>
      </c>
      <c r="T260" s="835"/>
      <c r="U260" s="835"/>
      <c r="V260" s="835"/>
      <c r="W260" s="835"/>
      <c r="X260" s="905"/>
      <c r="Y260" s="1079"/>
      <c r="Z260" s="785"/>
      <c r="AA260" s="785"/>
      <c r="AB260" s="1080"/>
      <c r="AC260" s="1079"/>
      <c r="AD260" s="785"/>
      <c r="AE260" s="785"/>
      <c r="AF260" s="1080"/>
    </row>
    <row r="261" s="772" customFormat="true" ht="18.75" hidden="false" customHeight="true" outlineLevel="0" collapsed="false">
      <c r="A261" s="983"/>
      <c r="B261" s="927"/>
      <c r="C261" s="984"/>
      <c r="D261" s="985"/>
      <c r="E261" s="986"/>
      <c r="F261" s="1008"/>
      <c r="G261" s="988"/>
      <c r="H261" s="833" t="s">
        <v>162</v>
      </c>
      <c r="I261" s="849" t="s">
        <v>27</v>
      </c>
      <c r="J261" s="843" t="s">
        <v>506</v>
      </c>
      <c r="K261" s="843"/>
      <c r="L261" s="844" t="s">
        <v>27</v>
      </c>
      <c r="M261" s="843" t="s">
        <v>542</v>
      </c>
      <c r="N261" s="843"/>
      <c r="O261" s="844" t="s">
        <v>27</v>
      </c>
      <c r="P261" s="843" t="s">
        <v>543</v>
      </c>
      <c r="Q261" s="843"/>
      <c r="R261" s="844" t="s">
        <v>27</v>
      </c>
      <c r="S261" s="843" t="s">
        <v>616</v>
      </c>
      <c r="T261" s="843"/>
      <c r="U261" s="845"/>
      <c r="V261" s="845"/>
      <c r="W261" s="845"/>
      <c r="X261" s="881"/>
      <c r="Y261" s="785"/>
      <c r="Z261" s="785"/>
      <c r="AA261" s="785"/>
      <c r="AB261" s="1080"/>
      <c r="AC261" s="1079"/>
      <c r="AD261" s="785"/>
      <c r="AE261" s="785"/>
      <c r="AF261" s="1080"/>
    </row>
    <row r="262" s="772" customFormat="true" ht="18.75" hidden="false" customHeight="true" outlineLevel="0" collapsed="false">
      <c r="A262" s="983"/>
      <c r="B262" s="927"/>
      <c r="C262" s="984"/>
      <c r="D262" s="985"/>
      <c r="E262" s="986"/>
      <c r="F262" s="1008"/>
      <c r="G262" s="988"/>
      <c r="H262" s="1035" t="s">
        <v>165</v>
      </c>
      <c r="I262" s="853" t="s">
        <v>27</v>
      </c>
      <c r="J262" s="854" t="s">
        <v>506</v>
      </c>
      <c r="K262" s="854"/>
      <c r="L262" s="855" t="s">
        <v>27</v>
      </c>
      <c r="M262" s="854" t="s">
        <v>538</v>
      </c>
      <c r="N262" s="854"/>
      <c r="O262" s="855" t="s">
        <v>27</v>
      </c>
      <c r="P262" s="854" t="s">
        <v>539</v>
      </c>
      <c r="Q262" s="854"/>
      <c r="R262" s="855"/>
      <c r="S262" s="854"/>
      <c r="T262" s="854"/>
      <c r="U262" s="914"/>
      <c r="V262" s="914"/>
      <c r="W262" s="914"/>
      <c r="X262" s="915"/>
      <c r="Y262" s="785"/>
      <c r="Z262" s="785"/>
      <c r="AA262" s="785"/>
      <c r="AB262" s="1080"/>
      <c r="AC262" s="1079"/>
      <c r="AD262" s="785"/>
      <c r="AE262" s="785"/>
      <c r="AF262" s="1080"/>
    </row>
    <row r="263" s="772" customFormat="true" ht="19.5" hidden="false" customHeight="true" outlineLevel="0" collapsed="false">
      <c r="A263" s="1000"/>
      <c r="B263" s="1001"/>
      <c r="C263" s="1002"/>
      <c r="D263" s="974"/>
      <c r="E263" s="1003"/>
      <c r="F263" s="1011"/>
      <c r="G263" s="975"/>
      <c r="H263" s="929" t="s">
        <v>166</v>
      </c>
      <c r="I263" s="862" t="s">
        <v>27</v>
      </c>
      <c r="J263" s="863" t="s">
        <v>506</v>
      </c>
      <c r="K263" s="863"/>
      <c r="L263" s="864" t="s">
        <v>27</v>
      </c>
      <c r="M263" s="863" t="s">
        <v>516</v>
      </c>
      <c r="N263" s="863"/>
      <c r="O263" s="863"/>
      <c r="P263" s="863"/>
      <c r="Q263" s="896"/>
      <c r="R263" s="896"/>
      <c r="S263" s="896"/>
      <c r="T263" s="896"/>
      <c r="U263" s="896"/>
      <c r="V263" s="896"/>
      <c r="W263" s="896"/>
      <c r="X263" s="1036"/>
      <c r="Y263" s="1083"/>
      <c r="Z263" s="1083"/>
      <c r="AA263" s="1083"/>
      <c r="AB263" s="1084"/>
      <c r="AC263" s="1085"/>
      <c r="AD263" s="1083"/>
      <c r="AE263" s="1083"/>
      <c r="AF263" s="1084"/>
    </row>
    <row r="264" s="772" customFormat="true" ht="18.75" hidden="false" customHeight="true" outlineLevel="0" collapsed="false">
      <c r="A264" s="1050"/>
      <c r="B264" s="1051"/>
      <c r="C264" s="1052"/>
      <c r="D264" s="1053"/>
      <c r="E264" s="971"/>
      <c r="F264" s="1053"/>
      <c r="G264" s="1054"/>
      <c r="H264" s="1040" t="s">
        <v>50</v>
      </c>
      <c r="I264" s="906" t="s">
        <v>27</v>
      </c>
      <c r="J264" s="876" t="s">
        <v>506</v>
      </c>
      <c r="K264" s="876"/>
      <c r="L264" s="907"/>
      <c r="M264" s="908" t="s">
        <v>27</v>
      </c>
      <c r="N264" s="876" t="s">
        <v>507</v>
      </c>
      <c r="O264" s="876"/>
      <c r="P264" s="907"/>
      <c r="Q264" s="908" t="s">
        <v>27</v>
      </c>
      <c r="R264" s="909" t="s">
        <v>508</v>
      </c>
      <c r="S264" s="909"/>
      <c r="T264" s="909"/>
      <c r="U264" s="909"/>
      <c r="V264" s="909"/>
      <c r="W264" s="909"/>
      <c r="X264" s="1041"/>
      <c r="Y264" s="967" t="s">
        <v>27</v>
      </c>
      <c r="Z264" s="968" t="s">
        <v>505</v>
      </c>
      <c r="AA264" s="968"/>
      <c r="AB264" s="1057"/>
      <c r="AC264" s="967" t="s">
        <v>27</v>
      </c>
      <c r="AD264" s="968" t="s">
        <v>505</v>
      </c>
      <c r="AE264" s="968"/>
      <c r="AF264" s="1057"/>
      <c r="AG264" s="832"/>
    </row>
    <row r="265" s="772" customFormat="true" ht="19.5" hidden="false" customHeight="true" outlineLevel="0" collapsed="false">
      <c r="A265" s="983"/>
      <c r="B265" s="927"/>
      <c r="C265" s="984"/>
      <c r="D265" s="985"/>
      <c r="E265" s="986"/>
      <c r="F265" s="1008"/>
      <c r="G265" s="988"/>
      <c r="H265" s="911" t="s">
        <v>64</v>
      </c>
      <c r="I265" s="849" t="s">
        <v>27</v>
      </c>
      <c r="J265" s="843" t="s">
        <v>513</v>
      </c>
      <c r="K265" s="846"/>
      <c r="L265" s="882"/>
      <c r="M265" s="844" t="s">
        <v>27</v>
      </c>
      <c r="N265" s="843" t="s">
        <v>514</v>
      </c>
      <c r="O265" s="844"/>
      <c r="P265" s="843"/>
      <c r="Q265" s="845"/>
      <c r="R265" s="845"/>
      <c r="S265" s="845"/>
      <c r="T265" s="845"/>
      <c r="U265" s="845"/>
      <c r="V265" s="845"/>
      <c r="W265" s="845"/>
      <c r="X265" s="881"/>
      <c r="Y265" s="994" t="s">
        <v>27</v>
      </c>
      <c r="Z265" s="781" t="s">
        <v>509</v>
      </c>
      <c r="AA265" s="785"/>
      <c r="AB265" s="1080"/>
      <c r="AC265" s="994" t="s">
        <v>27</v>
      </c>
      <c r="AD265" s="781" t="s">
        <v>509</v>
      </c>
      <c r="AE265" s="785"/>
      <c r="AF265" s="1080"/>
    </row>
    <row r="266" s="772" customFormat="true" ht="19.5" hidden="false" customHeight="true" outlineLevel="0" collapsed="false">
      <c r="A266" s="983"/>
      <c r="B266" s="927"/>
      <c r="C266" s="1007" t="s">
        <v>451</v>
      </c>
      <c r="D266" s="994" t="s">
        <v>27</v>
      </c>
      <c r="E266" s="986" t="s">
        <v>856</v>
      </c>
      <c r="F266" s="1008"/>
      <c r="G266" s="988"/>
      <c r="H266" s="911" t="s">
        <v>67</v>
      </c>
      <c r="I266" s="849" t="s">
        <v>27</v>
      </c>
      <c r="J266" s="843" t="s">
        <v>513</v>
      </c>
      <c r="K266" s="846"/>
      <c r="L266" s="882"/>
      <c r="M266" s="844" t="s">
        <v>27</v>
      </c>
      <c r="N266" s="843" t="s">
        <v>514</v>
      </c>
      <c r="O266" s="844"/>
      <c r="P266" s="843"/>
      <c r="Q266" s="845"/>
      <c r="R266" s="845"/>
      <c r="S266" s="845"/>
      <c r="T266" s="845"/>
      <c r="U266" s="845"/>
      <c r="V266" s="845"/>
      <c r="W266" s="845"/>
      <c r="X266" s="881"/>
      <c r="Y266" s="994"/>
      <c r="Z266" s="781"/>
      <c r="AA266" s="785"/>
      <c r="AB266" s="1080"/>
      <c r="AC266" s="994"/>
      <c r="AD266" s="781"/>
      <c r="AE266" s="785"/>
      <c r="AF266" s="1080"/>
    </row>
    <row r="267" s="772" customFormat="true" ht="18.75" hidden="false" customHeight="true" outlineLevel="0" collapsed="false">
      <c r="A267" s="994" t="s">
        <v>27</v>
      </c>
      <c r="B267" s="927" t="n">
        <v>79</v>
      </c>
      <c r="C267" s="1007" t="s">
        <v>858</v>
      </c>
      <c r="D267" s="994" t="s">
        <v>27</v>
      </c>
      <c r="E267" s="986" t="s">
        <v>859</v>
      </c>
      <c r="F267" s="1008"/>
      <c r="G267" s="1078"/>
      <c r="H267" s="833" t="s">
        <v>623</v>
      </c>
      <c r="I267" s="893" t="s">
        <v>27</v>
      </c>
      <c r="J267" s="835" t="s">
        <v>611</v>
      </c>
      <c r="K267" s="835"/>
      <c r="L267" s="835"/>
      <c r="M267" s="893" t="s">
        <v>27</v>
      </c>
      <c r="N267" s="835" t="s">
        <v>612</v>
      </c>
      <c r="O267" s="835"/>
      <c r="P267" s="835"/>
      <c r="Q267" s="836"/>
      <c r="R267" s="836"/>
      <c r="S267" s="836"/>
      <c r="T267" s="836"/>
      <c r="U267" s="836"/>
      <c r="V267" s="836"/>
      <c r="W267" s="836"/>
      <c r="X267" s="837"/>
      <c r="Y267" s="1079"/>
      <c r="Z267" s="785"/>
      <c r="AA267" s="785"/>
      <c r="AB267" s="1080"/>
      <c r="AC267" s="1079"/>
      <c r="AD267" s="785"/>
      <c r="AE267" s="785"/>
      <c r="AF267" s="1080"/>
      <c r="AG267" s="832"/>
    </row>
    <row r="268" s="772" customFormat="true" ht="18.75" hidden="false" customHeight="true" outlineLevel="0" collapsed="false">
      <c r="A268" s="983"/>
      <c r="B268" s="927"/>
      <c r="C268" s="1007" t="s">
        <v>862</v>
      </c>
      <c r="D268" s="1008"/>
      <c r="E268" s="986" t="s">
        <v>832</v>
      </c>
      <c r="F268" s="1008"/>
      <c r="G268" s="1078"/>
      <c r="H268" s="833"/>
      <c r="I268" s="893"/>
      <c r="J268" s="835"/>
      <c r="K268" s="835"/>
      <c r="L268" s="835"/>
      <c r="M268" s="893"/>
      <c r="N268" s="835"/>
      <c r="O268" s="835"/>
      <c r="P268" s="835"/>
      <c r="Q268" s="823"/>
      <c r="R268" s="823"/>
      <c r="S268" s="823"/>
      <c r="T268" s="823"/>
      <c r="U268" s="823"/>
      <c r="V268" s="823"/>
      <c r="W268" s="823"/>
      <c r="X268" s="824"/>
      <c r="Y268" s="1079"/>
      <c r="Z268" s="785"/>
      <c r="AA268" s="785"/>
      <c r="AB268" s="1080"/>
      <c r="AC268" s="1079"/>
      <c r="AD268" s="785"/>
      <c r="AE268" s="785"/>
      <c r="AF268" s="1080"/>
      <c r="AG268" s="832"/>
    </row>
    <row r="269" s="772" customFormat="true" ht="18.75" hidden="false" customHeight="true" outlineLevel="0" collapsed="false">
      <c r="A269" s="985"/>
      <c r="C269" s="1086"/>
      <c r="F269" s="1008"/>
      <c r="G269" s="1078"/>
      <c r="H269" s="913" t="s">
        <v>140</v>
      </c>
      <c r="I269" s="849" t="s">
        <v>27</v>
      </c>
      <c r="J269" s="843" t="s">
        <v>506</v>
      </c>
      <c r="K269" s="843"/>
      <c r="L269" s="844" t="s">
        <v>27</v>
      </c>
      <c r="M269" s="843" t="s">
        <v>538</v>
      </c>
      <c r="N269" s="843"/>
      <c r="O269" s="844" t="s">
        <v>27</v>
      </c>
      <c r="P269" s="843" t="s">
        <v>539</v>
      </c>
      <c r="Q269" s="845"/>
      <c r="R269" s="845"/>
      <c r="S269" s="845"/>
      <c r="T269" s="845"/>
      <c r="U269" s="914"/>
      <c r="V269" s="914"/>
      <c r="W269" s="914"/>
      <c r="X269" s="915"/>
      <c r="Y269" s="1079"/>
      <c r="Z269" s="785"/>
      <c r="AA269" s="785"/>
      <c r="AB269" s="1080"/>
      <c r="AC269" s="1079"/>
      <c r="AD269" s="785"/>
      <c r="AE269" s="785"/>
      <c r="AF269" s="1080"/>
    </row>
    <row r="270" s="772" customFormat="true" ht="18.75" hidden="false" customHeight="true" outlineLevel="0" collapsed="false">
      <c r="A270" s="983"/>
      <c r="B270" s="927"/>
      <c r="C270" s="1086"/>
      <c r="F270" s="1008"/>
      <c r="G270" s="1078"/>
      <c r="H270" s="685" t="s">
        <v>148</v>
      </c>
      <c r="I270" s="701" t="s">
        <v>27</v>
      </c>
      <c r="J270" s="702" t="s">
        <v>506</v>
      </c>
      <c r="K270" s="702"/>
      <c r="L270" s="705" t="s">
        <v>27</v>
      </c>
      <c r="M270" s="702" t="s">
        <v>542</v>
      </c>
      <c r="N270" s="702"/>
      <c r="O270" s="705" t="s">
        <v>27</v>
      </c>
      <c r="P270" s="702" t="s">
        <v>543</v>
      </c>
      <c r="Q270" s="714"/>
      <c r="R270" s="705" t="s">
        <v>27</v>
      </c>
      <c r="S270" s="702" t="s">
        <v>544</v>
      </c>
      <c r="T270" s="714"/>
      <c r="U270" s="714"/>
      <c r="V270" s="714"/>
      <c r="W270" s="714"/>
      <c r="X270" s="717"/>
      <c r="Y270" s="1079"/>
      <c r="Z270" s="785"/>
      <c r="AA270" s="785"/>
      <c r="AB270" s="1080"/>
      <c r="AC270" s="1079"/>
      <c r="AD270" s="785"/>
      <c r="AE270" s="785"/>
      <c r="AF270" s="1080"/>
    </row>
    <row r="271" s="772" customFormat="true" ht="18.75" hidden="false" customHeight="true" outlineLevel="0" collapsed="false">
      <c r="A271" s="983"/>
      <c r="B271" s="927"/>
      <c r="C271" s="984"/>
      <c r="D271" s="985"/>
      <c r="E271" s="986"/>
      <c r="F271" s="1008"/>
      <c r="G271" s="988"/>
      <c r="H271" s="712" t="s">
        <v>162</v>
      </c>
      <c r="I271" s="701" t="s">
        <v>27</v>
      </c>
      <c r="J271" s="702" t="s">
        <v>506</v>
      </c>
      <c r="K271" s="702"/>
      <c r="L271" s="705" t="s">
        <v>27</v>
      </c>
      <c r="M271" s="702" t="s">
        <v>542</v>
      </c>
      <c r="N271" s="702"/>
      <c r="O271" s="705" t="s">
        <v>27</v>
      </c>
      <c r="P271" s="702" t="s">
        <v>543</v>
      </c>
      <c r="Q271" s="702"/>
      <c r="R271" s="705" t="s">
        <v>27</v>
      </c>
      <c r="S271" s="702" t="s">
        <v>616</v>
      </c>
      <c r="T271" s="702"/>
      <c r="U271" s="706"/>
      <c r="V271" s="706"/>
      <c r="W271" s="706"/>
      <c r="X271" s="707"/>
      <c r="Y271" s="785"/>
      <c r="Z271" s="785"/>
      <c r="AA271" s="785"/>
      <c r="AB271" s="1080"/>
      <c r="AC271" s="1079"/>
      <c r="AD271" s="785"/>
      <c r="AE271" s="785"/>
      <c r="AF271" s="1080"/>
    </row>
    <row r="272" s="772" customFormat="true" ht="18.75" hidden="false" customHeight="true" outlineLevel="0" collapsed="false">
      <c r="A272" s="983"/>
      <c r="B272" s="927"/>
      <c r="C272" s="984"/>
      <c r="D272" s="985"/>
      <c r="E272" s="986"/>
      <c r="F272" s="1008"/>
      <c r="G272" s="988"/>
      <c r="H272" s="1087" t="s">
        <v>165</v>
      </c>
      <c r="I272" s="686" t="s">
        <v>27</v>
      </c>
      <c r="J272" s="687" t="s">
        <v>506</v>
      </c>
      <c r="K272" s="687"/>
      <c r="L272" s="689" t="s">
        <v>27</v>
      </c>
      <c r="M272" s="687" t="s">
        <v>538</v>
      </c>
      <c r="N272" s="687"/>
      <c r="O272" s="689" t="s">
        <v>27</v>
      </c>
      <c r="P272" s="687" t="s">
        <v>539</v>
      </c>
      <c r="Q272" s="687"/>
      <c r="R272" s="689"/>
      <c r="S272" s="687"/>
      <c r="T272" s="687"/>
      <c r="U272" s="720"/>
      <c r="V272" s="720"/>
      <c r="W272" s="720"/>
      <c r="X272" s="721"/>
      <c r="Y272" s="785"/>
      <c r="Z272" s="785"/>
      <c r="AA272" s="785"/>
      <c r="AB272" s="1080"/>
      <c r="AC272" s="1079"/>
      <c r="AD272" s="785"/>
      <c r="AE272" s="785"/>
      <c r="AF272" s="1080"/>
    </row>
    <row r="273" s="772" customFormat="true" ht="19.5" hidden="false" customHeight="true" outlineLevel="0" collapsed="false">
      <c r="A273" s="1000"/>
      <c r="B273" s="1001"/>
      <c r="C273" s="1002"/>
      <c r="D273" s="974"/>
      <c r="E273" s="1003"/>
      <c r="F273" s="1011"/>
      <c r="G273" s="975"/>
      <c r="H273" s="996" t="s">
        <v>166</v>
      </c>
      <c r="I273" s="1088" t="s">
        <v>27</v>
      </c>
      <c r="J273" s="1089" t="s">
        <v>506</v>
      </c>
      <c r="K273" s="1089"/>
      <c r="L273" s="1090" t="s">
        <v>27</v>
      </c>
      <c r="M273" s="1089" t="s">
        <v>516</v>
      </c>
      <c r="N273" s="1089"/>
      <c r="O273" s="1089"/>
      <c r="P273" s="1089"/>
      <c r="Q273" s="998"/>
      <c r="R273" s="998"/>
      <c r="S273" s="998"/>
      <c r="T273" s="998"/>
      <c r="U273" s="998"/>
      <c r="V273" s="998"/>
      <c r="W273" s="998"/>
      <c r="X273" s="1091"/>
      <c r="Y273" s="1083"/>
      <c r="Z273" s="1083"/>
      <c r="AA273" s="1083"/>
      <c r="AB273" s="1084"/>
      <c r="AC273" s="1085"/>
      <c r="AD273" s="1083"/>
      <c r="AE273" s="1083"/>
      <c r="AF273" s="1084"/>
    </row>
    <row r="274" customFormat="false" ht="18.75" hidden="false" customHeight="true" outlineLevel="0" collapsed="false">
      <c r="A274" s="870"/>
      <c r="B274" s="871"/>
      <c r="C274" s="886"/>
      <c r="D274" s="873"/>
      <c r="E274" s="801"/>
      <c r="F274" s="873"/>
      <c r="G274" s="1039"/>
      <c r="H274" s="1040" t="s">
        <v>50</v>
      </c>
      <c r="I274" s="906" t="s">
        <v>27</v>
      </c>
      <c r="J274" s="876" t="s">
        <v>506</v>
      </c>
      <c r="K274" s="876"/>
      <c r="L274" s="907"/>
      <c r="M274" s="908" t="s">
        <v>27</v>
      </c>
      <c r="N274" s="876" t="s">
        <v>507</v>
      </c>
      <c r="O274" s="876"/>
      <c r="P274" s="907"/>
      <c r="Q274" s="908" t="s">
        <v>27</v>
      </c>
      <c r="R274" s="909" t="s">
        <v>508</v>
      </c>
      <c r="S274" s="909"/>
      <c r="T274" s="909"/>
      <c r="U274" s="909"/>
      <c r="V274" s="909"/>
      <c r="W274" s="909"/>
      <c r="X274" s="1041"/>
      <c r="Y274" s="890" t="s">
        <v>27</v>
      </c>
      <c r="Z274" s="799" t="s">
        <v>505</v>
      </c>
      <c r="AA274" s="799"/>
      <c r="AB274" s="880"/>
      <c r="AC274" s="890" t="s">
        <v>27</v>
      </c>
      <c r="AD274" s="799" t="s">
        <v>505</v>
      </c>
      <c r="AE274" s="799"/>
      <c r="AF274" s="880"/>
    </row>
    <row r="275" customFormat="false" ht="19.5" hidden="false" customHeight="true" outlineLevel="0" collapsed="false">
      <c r="A275" s="811"/>
      <c r="B275" s="812"/>
      <c r="C275" s="813"/>
      <c r="D275" s="815"/>
      <c r="E275" s="814"/>
      <c r="F275" s="815"/>
      <c r="G275" s="816"/>
      <c r="H275" s="911" t="s">
        <v>64</v>
      </c>
      <c r="I275" s="849" t="s">
        <v>27</v>
      </c>
      <c r="J275" s="843" t="s">
        <v>513</v>
      </c>
      <c r="K275" s="846"/>
      <c r="L275" s="882"/>
      <c r="M275" s="844" t="s">
        <v>27</v>
      </c>
      <c r="N275" s="843" t="s">
        <v>514</v>
      </c>
      <c r="O275" s="844"/>
      <c r="P275" s="843"/>
      <c r="Q275" s="845"/>
      <c r="R275" s="845"/>
      <c r="S275" s="845"/>
      <c r="T275" s="845"/>
      <c r="U275" s="845"/>
      <c r="V275" s="845"/>
      <c r="W275" s="845"/>
      <c r="X275" s="881"/>
      <c r="Y275" s="840" t="s">
        <v>27</v>
      </c>
      <c r="Z275" s="826" t="s">
        <v>509</v>
      </c>
      <c r="AA275" s="831"/>
      <c r="AB275" s="827"/>
      <c r="AC275" s="840" t="s">
        <v>27</v>
      </c>
      <c r="AD275" s="826" t="s">
        <v>509</v>
      </c>
      <c r="AE275" s="831"/>
      <c r="AF275" s="827"/>
    </row>
    <row r="276" customFormat="false" ht="19.5" hidden="false" customHeight="true" outlineLevel="0" collapsed="false">
      <c r="A276" s="811"/>
      <c r="B276" s="812"/>
      <c r="C276" s="813"/>
      <c r="D276" s="815"/>
      <c r="E276" s="814"/>
      <c r="F276" s="815"/>
      <c r="G276" s="816"/>
      <c r="H276" s="911" t="s">
        <v>67</v>
      </c>
      <c r="I276" s="849" t="s">
        <v>27</v>
      </c>
      <c r="J276" s="843" t="s">
        <v>513</v>
      </c>
      <c r="K276" s="846"/>
      <c r="L276" s="882"/>
      <c r="M276" s="844" t="s">
        <v>27</v>
      </c>
      <c r="N276" s="843" t="s">
        <v>514</v>
      </c>
      <c r="O276" s="844"/>
      <c r="P276" s="843"/>
      <c r="Q276" s="845"/>
      <c r="R276" s="845"/>
      <c r="S276" s="845"/>
      <c r="T276" s="845"/>
      <c r="U276" s="845"/>
      <c r="V276" s="845"/>
      <c r="W276" s="845"/>
      <c r="X276" s="881"/>
      <c r="Y276" s="840"/>
      <c r="Z276" s="826"/>
      <c r="AA276" s="831"/>
      <c r="AB276" s="827"/>
      <c r="AC276" s="840"/>
      <c r="AD276" s="826"/>
      <c r="AE276" s="831"/>
      <c r="AF276" s="827"/>
    </row>
    <row r="277" customFormat="false" ht="18.75" hidden="false" customHeight="true" outlineLevel="0" collapsed="false">
      <c r="A277" s="811"/>
      <c r="B277" s="812"/>
      <c r="C277" s="887"/>
      <c r="D277" s="815"/>
      <c r="E277" s="814"/>
      <c r="F277" s="815"/>
      <c r="G277" s="956"/>
      <c r="H277" s="883" t="s">
        <v>609</v>
      </c>
      <c r="I277" s="849" t="s">
        <v>27</v>
      </c>
      <c r="J277" s="843" t="s">
        <v>506</v>
      </c>
      <c r="K277" s="846"/>
      <c r="L277" s="844" t="s">
        <v>27</v>
      </c>
      <c r="M277" s="843" t="s">
        <v>516</v>
      </c>
      <c r="N277" s="835"/>
      <c r="O277" s="835"/>
      <c r="P277" s="835"/>
      <c r="Q277" s="835"/>
      <c r="R277" s="835"/>
      <c r="S277" s="835"/>
      <c r="T277" s="835"/>
      <c r="U277" s="835"/>
      <c r="V277" s="835"/>
      <c r="W277" s="835"/>
      <c r="X277" s="905"/>
      <c r="Y277" s="839"/>
      <c r="Z277" s="831"/>
      <c r="AA277" s="831"/>
      <c r="AB277" s="827"/>
      <c r="AC277" s="839"/>
      <c r="AD277" s="831"/>
      <c r="AE277" s="831"/>
      <c r="AF277" s="827"/>
    </row>
    <row r="278" customFormat="false" ht="18.75" hidden="false" customHeight="true" outlineLevel="0" collapsed="false">
      <c r="A278" s="811"/>
      <c r="B278" s="812"/>
      <c r="C278" s="887"/>
      <c r="D278" s="815"/>
      <c r="E278" s="814"/>
      <c r="F278" s="815"/>
      <c r="G278" s="956"/>
      <c r="H278" s="833" t="s">
        <v>623</v>
      </c>
      <c r="I278" s="893" t="s">
        <v>27</v>
      </c>
      <c r="J278" s="835" t="s">
        <v>611</v>
      </c>
      <c r="K278" s="835"/>
      <c r="L278" s="835"/>
      <c r="M278" s="893" t="s">
        <v>27</v>
      </c>
      <c r="N278" s="835" t="s">
        <v>612</v>
      </c>
      <c r="O278" s="835"/>
      <c r="P278" s="835"/>
      <c r="Q278" s="836"/>
      <c r="R278" s="836"/>
      <c r="S278" s="836"/>
      <c r="T278" s="836"/>
      <c r="U278" s="836"/>
      <c r="V278" s="836"/>
      <c r="W278" s="836"/>
      <c r="X278" s="837"/>
      <c r="Y278" s="839"/>
      <c r="Z278" s="831"/>
      <c r="AA278" s="831"/>
      <c r="AB278" s="827"/>
      <c r="AC278" s="839"/>
      <c r="AD278" s="831"/>
      <c r="AE278" s="831"/>
      <c r="AF278" s="827"/>
    </row>
    <row r="279" customFormat="false" ht="18.75" hidden="false" customHeight="true" outlineLevel="0" collapsed="false">
      <c r="A279" s="811"/>
      <c r="B279" s="812"/>
      <c r="C279" s="887"/>
      <c r="D279" s="815"/>
      <c r="E279" s="814"/>
      <c r="F279" s="815"/>
      <c r="G279" s="956"/>
      <c r="H279" s="833"/>
      <c r="I279" s="893"/>
      <c r="J279" s="835"/>
      <c r="K279" s="835"/>
      <c r="L279" s="835"/>
      <c r="M279" s="893"/>
      <c r="N279" s="835"/>
      <c r="O279" s="835"/>
      <c r="P279" s="835"/>
      <c r="Q279" s="823"/>
      <c r="R279" s="823"/>
      <c r="S279" s="823"/>
      <c r="T279" s="823"/>
      <c r="U279" s="823"/>
      <c r="V279" s="823"/>
      <c r="W279" s="823"/>
      <c r="X279" s="824"/>
      <c r="Y279" s="839"/>
      <c r="Z279" s="831"/>
      <c r="AA279" s="831"/>
      <c r="AB279" s="827"/>
      <c r="AC279" s="839"/>
      <c r="AD279" s="831"/>
      <c r="AE279" s="831"/>
      <c r="AF279" s="827"/>
    </row>
    <row r="280" customFormat="false" ht="18.75" hidden="false" customHeight="true" outlineLevel="0" collapsed="false">
      <c r="A280" s="840" t="s">
        <v>27</v>
      </c>
      <c r="B280" s="812" t="n">
        <v>75</v>
      </c>
      <c r="C280" s="887" t="s">
        <v>863</v>
      </c>
      <c r="D280" s="840" t="s">
        <v>27</v>
      </c>
      <c r="E280" s="814" t="s">
        <v>864</v>
      </c>
      <c r="F280" s="815"/>
      <c r="G280" s="956"/>
      <c r="H280" s="883" t="s">
        <v>222</v>
      </c>
      <c r="I280" s="849" t="s">
        <v>27</v>
      </c>
      <c r="J280" s="843" t="s">
        <v>506</v>
      </c>
      <c r="K280" s="846"/>
      <c r="L280" s="844" t="s">
        <v>27</v>
      </c>
      <c r="M280" s="843" t="s">
        <v>516</v>
      </c>
      <c r="N280" s="835"/>
      <c r="O280" s="835"/>
      <c r="P280" s="835"/>
      <c r="Q280" s="835"/>
      <c r="R280" s="835"/>
      <c r="S280" s="835"/>
      <c r="T280" s="835"/>
      <c r="U280" s="835"/>
      <c r="V280" s="835"/>
      <c r="W280" s="835"/>
      <c r="X280" s="905"/>
      <c r="Y280" s="839"/>
      <c r="Z280" s="831"/>
      <c r="AA280" s="831"/>
      <c r="AB280" s="827"/>
      <c r="AC280" s="839"/>
      <c r="AD280" s="831"/>
      <c r="AE280" s="831"/>
      <c r="AF280" s="827"/>
    </row>
    <row r="281" customFormat="false" ht="18.75" hidden="false" customHeight="true" outlineLevel="0" collapsed="false">
      <c r="A281" s="811"/>
      <c r="B281" s="812"/>
      <c r="C281" s="887" t="s">
        <v>865</v>
      </c>
      <c r="D281" s="840" t="s">
        <v>27</v>
      </c>
      <c r="E281" s="814" t="s">
        <v>866</v>
      </c>
      <c r="F281" s="815"/>
      <c r="G281" s="956"/>
      <c r="H281" s="883" t="s">
        <v>797</v>
      </c>
      <c r="I281" s="849" t="s">
        <v>27</v>
      </c>
      <c r="J281" s="843" t="s">
        <v>506</v>
      </c>
      <c r="K281" s="846"/>
      <c r="L281" s="844" t="s">
        <v>27</v>
      </c>
      <c r="M281" s="843" t="s">
        <v>523</v>
      </c>
      <c r="N281" s="843"/>
      <c r="O281" s="855" t="s">
        <v>27</v>
      </c>
      <c r="P281" s="854" t="s">
        <v>524</v>
      </c>
      <c r="Q281" s="843"/>
      <c r="R281" s="843"/>
      <c r="S281" s="846"/>
      <c r="T281" s="843"/>
      <c r="U281" s="846"/>
      <c r="V281" s="846"/>
      <c r="W281" s="846"/>
      <c r="X281" s="847"/>
      <c r="Y281" s="839"/>
      <c r="Z281" s="831"/>
      <c r="AA281" s="831"/>
      <c r="AB281" s="827"/>
      <c r="AC281" s="839"/>
      <c r="AD281" s="831"/>
      <c r="AE281" s="831"/>
      <c r="AF281" s="827"/>
    </row>
    <row r="282" customFormat="false" ht="18.75" hidden="false" customHeight="true" outlineLevel="0" collapsed="false">
      <c r="A282" s="811"/>
      <c r="B282" s="812"/>
      <c r="C282" s="813"/>
      <c r="D282" s="828"/>
      <c r="E282" s="814" t="s">
        <v>832</v>
      </c>
      <c r="F282" s="815"/>
      <c r="G282" s="956"/>
      <c r="H282" s="833" t="s">
        <v>130</v>
      </c>
      <c r="I282" s="849" t="s">
        <v>27</v>
      </c>
      <c r="J282" s="843" t="s">
        <v>506</v>
      </c>
      <c r="K282" s="846"/>
      <c r="L282" s="844" t="s">
        <v>27</v>
      </c>
      <c r="M282" s="843" t="s">
        <v>516</v>
      </c>
      <c r="N282" s="835"/>
      <c r="O282" s="835"/>
      <c r="P282" s="835"/>
      <c r="Q282" s="835"/>
      <c r="R282" s="835"/>
      <c r="S282" s="835"/>
      <c r="T282" s="835"/>
      <c r="U282" s="835"/>
      <c r="V282" s="835"/>
      <c r="W282" s="835"/>
      <c r="X282" s="905"/>
      <c r="Y282" s="839"/>
      <c r="Z282" s="831"/>
      <c r="AA282" s="831"/>
      <c r="AB282" s="827"/>
      <c r="AC282" s="839"/>
      <c r="AD282" s="831"/>
      <c r="AE282" s="831"/>
      <c r="AF282" s="827"/>
    </row>
    <row r="283" customFormat="false" ht="18.75" hidden="false" customHeight="true" outlineLevel="0" collapsed="false">
      <c r="A283" s="811"/>
      <c r="B283" s="812"/>
      <c r="C283" s="887"/>
      <c r="D283" s="815"/>
      <c r="E283" s="814"/>
      <c r="F283" s="815"/>
      <c r="G283" s="956"/>
      <c r="H283" s="913" t="s">
        <v>140</v>
      </c>
      <c r="I283" s="849" t="s">
        <v>27</v>
      </c>
      <c r="J283" s="843" t="s">
        <v>506</v>
      </c>
      <c r="K283" s="843"/>
      <c r="L283" s="844" t="s">
        <v>27</v>
      </c>
      <c r="M283" s="843" t="s">
        <v>538</v>
      </c>
      <c r="N283" s="843"/>
      <c r="O283" s="844" t="s">
        <v>27</v>
      </c>
      <c r="P283" s="843" t="s">
        <v>539</v>
      </c>
      <c r="Q283" s="845"/>
      <c r="R283" s="845"/>
      <c r="S283" s="845"/>
      <c r="T283" s="845"/>
      <c r="U283" s="914"/>
      <c r="V283" s="914"/>
      <c r="W283" s="914"/>
      <c r="X283" s="915"/>
      <c r="Y283" s="839"/>
      <c r="Z283" s="831"/>
      <c r="AA283" s="831"/>
      <c r="AB283" s="827"/>
      <c r="AC283" s="839"/>
      <c r="AD283" s="831"/>
      <c r="AE283" s="831"/>
      <c r="AF283" s="827"/>
    </row>
    <row r="284" customFormat="false" ht="18.75" hidden="false" customHeight="true" outlineLevel="0" collapsed="false">
      <c r="A284" s="811"/>
      <c r="B284" s="812"/>
      <c r="C284" s="887"/>
      <c r="D284" s="815"/>
      <c r="E284" s="814"/>
      <c r="F284" s="815"/>
      <c r="G284" s="956"/>
      <c r="H284" s="883" t="s">
        <v>148</v>
      </c>
      <c r="I284" s="849" t="s">
        <v>27</v>
      </c>
      <c r="J284" s="843" t="s">
        <v>506</v>
      </c>
      <c r="K284" s="843"/>
      <c r="L284" s="844" t="s">
        <v>27</v>
      </c>
      <c r="M284" s="843" t="s">
        <v>542</v>
      </c>
      <c r="N284" s="843"/>
      <c r="O284" s="844" t="s">
        <v>27</v>
      </c>
      <c r="P284" s="843" t="s">
        <v>543</v>
      </c>
      <c r="Q284" s="835"/>
      <c r="R284" s="844" t="s">
        <v>27</v>
      </c>
      <c r="S284" s="843" t="s">
        <v>544</v>
      </c>
      <c r="T284" s="835"/>
      <c r="U284" s="835"/>
      <c r="V284" s="835"/>
      <c r="W284" s="835"/>
      <c r="X284" s="905"/>
      <c r="Y284" s="839"/>
      <c r="Z284" s="831"/>
      <c r="AA284" s="831"/>
      <c r="AB284" s="827"/>
      <c r="AC284" s="839"/>
      <c r="AD284" s="831"/>
      <c r="AE284" s="831"/>
      <c r="AF284" s="827"/>
    </row>
    <row r="285" customFormat="false" ht="18.75" hidden="false" customHeight="true" outlineLevel="0" collapsed="false">
      <c r="A285" s="811"/>
      <c r="B285" s="812"/>
      <c r="C285" s="813"/>
      <c r="D285" s="828"/>
      <c r="E285" s="814"/>
      <c r="F285" s="815"/>
      <c r="G285" s="816"/>
      <c r="H285" s="833" t="s">
        <v>162</v>
      </c>
      <c r="I285" s="849" t="s">
        <v>27</v>
      </c>
      <c r="J285" s="843" t="s">
        <v>506</v>
      </c>
      <c r="K285" s="843"/>
      <c r="L285" s="844" t="s">
        <v>27</v>
      </c>
      <c r="M285" s="843" t="s">
        <v>542</v>
      </c>
      <c r="N285" s="843"/>
      <c r="O285" s="844" t="s">
        <v>27</v>
      </c>
      <c r="P285" s="843" t="s">
        <v>543</v>
      </c>
      <c r="Q285" s="843"/>
      <c r="R285" s="844" t="s">
        <v>27</v>
      </c>
      <c r="S285" s="843" t="s">
        <v>616</v>
      </c>
      <c r="T285" s="843"/>
      <c r="U285" s="845"/>
      <c r="V285" s="845"/>
      <c r="W285" s="845"/>
      <c r="X285" s="881"/>
      <c r="Y285" s="831"/>
      <c r="Z285" s="831"/>
      <c r="AA285" s="831"/>
      <c r="AB285" s="827"/>
      <c r="AC285" s="839"/>
      <c r="AD285" s="831"/>
      <c r="AE285" s="831"/>
      <c r="AF285" s="827"/>
    </row>
    <row r="286" customFormat="false" ht="18.75" hidden="false" customHeight="true" outlineLevel="0" collapsed="false">
      <c r="A286" s="811"/>
      <c r="B286" s="812"/>
      <c r="C286" s="813"/>
      <c r="D286" s="828"/>
      <c r="E286" s="814"/>
      <c r="F286" s="815"/>
      <c r="G286" s="816"/>
      <c r="H286" s="1035" t="s">
        <v>165</v>
      </c>
      <c r="I286" s="853" t="s">
        <v>27</v>
      </c>
      <c r="J286" s="854" t="s">
        <v>506</v>
      </c>
      <c r="K286" s="854"/>
      <c r="L286" s="855" t="s">
        <v>27</v>
      </c>
      <c r="M286" s="854" t="s">
        <v>538</v>
      </c>
      <c r="N286" s="854"/>
      <c r="O286" s="855" t="s">
        <v>27</v>
      </c>
      <c r="P286" s="854" t="s">
        <v>539</v>
      </c>
      <c r="Q286" s="854"/>
      <c r="R286" s="855"/>
      <c r="S286" s="854"/>
      <c r="T286" s="854"/>
      <c r="U286" s="914"/>
      <c r="V286" s="914"/>
      <c r="W286" s="914"/>
      <c r="X286" s="915"/>
      <c r="Y286" s="831"/>
      <c r="Z286" s="831"/>
      <c r="AA286" s="831"/>
      <c r="AB286" s="827"/>
      <c r="AC286" s="839"/>
      <c r="AD286" s="831"/>
      <c r="AE286" s="831"/>
      <c r="AF286" s="827"/>
    </row>
    <row r="287" customFormat="false" ht="19.5" hidden="false" customHeight="true" outlineLevel="0" collapsed="false">
      <c r="A287" s="856"/>
      <c r="B287" s="857"/>
      <c r="C287" s="858"/>
      <c r="D287" s="805"/>
      <c r="E287" s="810"/>
      <c r="F287" s="859"/>
      <c r="G287" s="860"/>
      <c r="H287" s="929" t="s">
        <v>166</v>
      </c>
      <c r="I287" s="862" t="s">
        <v>27</v>
      </c>
      <c r="J287" s="863" t="s">
        <v>506</v>
      </c>
      <c r="K287" s="863"/>
      <c r="L287" s="864" t="s">
        <v>27</v>
      </c>
      <c r="M287" s="863" t="s">
        <v>516</v>
      </c>
      <c r="N287" s="863"/>
      <c r="O287" s="863"/>
      <c r="P287" s="863"/>
      <c r="Q287" s="896"/>
      <c r="R287" s="896"/>
      <c r="S287" s="896"/>
      <c r="T287" s="896"/>
      <c r="U287" s="896"/>
      <c r="V287" s="896"/>
      <c r="W287" s="896"/>
      <c r="X287" s="1036"/>
      <c r="Y287" s="868"/>
      <c r="Z287" s="868"/>
      <c r="AA287" s="868"/>
      <c r="AB287" s="869"/>
      <c r="AC287" s="867"/>
      <c r="AD287" s="868"/>
      <c r="AE287" s="868"/>
      <c r="AF287" s="869"/>
    </row>
    <row r="288" customFormat="false" ht="18.75" hidden="false" customHeight="true" outlineLevel="0" collapsed="false">
      <c r="A288" s="870"/>
      <c r="B288" s="871"/>
      <c r="C288" s="886"/>
      <c r="D288" s="873"/>
      <c r="E288" s="801"/>
      <c r="F288" s="873"/>
      <c r="G288" s="1039"/>
      <c r="H288" s="1040" t="s">
        <v>50</v>
      </c>
      <c r="I288" s="906" t="s">
        <v>27</v>
      </c>
      <c r="J288" s="876" t="s">
        <v>506</v>
      </c>
      <c r="K288" s="876"/>
      <c r="L288" s="907"/>
      <c r="M288" s="908" t="s">
        <v>27</v>
      </c>
      <c r="N288" s="876" t="s">
        <v>507</v>
      </c>
      <c r="O288" s="876"/>
      <c r="P288" s="907"/>
      <c r="Q288" s="908" t="s">
        <v>27</v>
      </c>
      <c r="R288" s="909" t="s">
        <v>508</v>
      </c>
      <c r="S288" s="909"/>
      <c r="T288" s="909"/>
      <c r="U288" s="909"/>
      <c r="V288" s="909"/>
      <c r="W288" s="909"/>
      <c r="X288" s="1041"/>
      <c r="Y288" s="890" t="s">
        <v>27</v>
      </c>
      <c r="Z288" s="799" t="s">
        <v>505</v>
      </c>
      <c r="AA288" s="799"/>
      <c r="AB288" s="880"/>
      <c r="AC288" s="890" t="s">
        <v>27</v>
      </c>
      <c r="AD288" s="799" t="s">
        <v>505</v>
      </c>
      <c r="AE288" s="799"/>
      <c r="AF288" s="880"/>
    </row>
    <row r="289" customFormat="false" ht="19.5" hidden="false" customHeight="true" outlineLevel="0" collapsed="false">
      <c r="A289" s="811"/>
      <c r="B289" s="812"/>
      <c r="C289" s="813"/>
      <c r="D289" s="828"/>
      <c r="E289" s="814"/>
      <c r="F289" s="815"/>
      <c r="G289" s="816"/>
      <c r="H289" s="911" t="s">
        <v>64</v>
      </c>
      <c r="I289" s="849" t="s">
        <v>27</v>
      </c>
      <c r="J289" s="843" t="s">
        <v>513</v>
      </c>
      <c r="K289" s="846"/>
      <c r="L289" s="882"/>
      <c r="M289" s="844" t="s">
        <v>27</v>
      </c>
      <c r="N289" s="843" t="s">
        <v>514</v>
      </c>
      <c r="O289" s="844"/>
      <c r="P289" s="843"/>
      <c r="Q289" s="845"/>
      <c r="R289" s="845"/>
      <c r="S289" s="845"/>
      <c r="T289" s="845"/>
      <c r="U289" s="845"/>
      <c r="V289" s="845"/>
      <c r="W289" s="845"/>
      <c r="X289" s="881"/>
      <c r="Y289" s="840" t="s">
        <v>27</v>
      </c>
      <c r="Z289" s="826" t="s">
        <v>509</v>
      </c>
      <c r="AA289" s="831"/>
      <c r="AB289" s="827"/>
      <c r="AC289" s="840" t="s">
        <v>27</v>
      </c>
      <c r="AD289" s="826" t="s">
        <v>509</v>
      </c>
      <c r="AE289" s="831"/>
      <c r="AF289" s="827"/>
    </row>
    <row r="290" customFormat="false" ht="19.5" hidden="false" customHeight="true" outlineLevel="0" collapsed="false">
      <c r="A290" s="828"/>
      <c r="B290" s="918"/>
      <c r="C290" s="1092"/>
      <c r="F290" s="815"/>
      <c r="G290" s="816"/>
      <c r="H290" s="911" t="s">
        <v>67</v>
      </c>
      <c r="I290" s="849" t="s">
        <v>27</v>
      </c>
      <c r="J290" s="843" t="s">
        <v>513</v>
      </c>
      <c r="K290" s="846"/>
      <c r="L290" s="882"/>
      <c r="M290" s="844" t="s">
        <v>27</v>
      </c>
      <c r="N290" s="843" t="s">
        <v>514</v>
      </c>
      <c r="O290" s="844"/>
      <c r="P290" s="843"/>
      <c r="Q290" s="845"/>
      <c r="R290" s="845"/>
      <c r="S290" s="845"/>
      <c r="T290" s="845"/>
      <c r="U290" s="845"/>
      <c r="V290" s="845"/>
      <c r="W290" s="845"/>
      <c r="X290" s="881"/>
      <c r="Y290" s="840"/>
      <c r="Z290" s="826"/>
      <c r="AA290" s="831"/>
      <c r="AB290" s="827"/>
      <c r="AC290" s="840"/>
      <c r="AD290" s="826"/>
      <c r="AE290" s="831"/>
      <c r="AF290" s="827"/>
    </row>
    <row r="291" customFormat="false" ht="18.75" hidden="false" customHeight="true" outlineLevel="0" collapsed="false">
      <c r="A291" s="840" t="s">
        <v>27</v>
      </c>
      <c r="B291" s="812" t="n">
        <v>69</v>
      </c>
      <c r="C291" s="887" t="s">
        <v>863</v>
      </c>
      <c r="D291" s="840" t="s">
        <v>27</v>
      </c>
      <c r="E291" s="814" t="s">
        <v>864</v>
      </c>
      <c r="F291" s="815"/>
      <c r="G291" s="956"/>
      <c r="H291" s="833" t="s">
        <v>623</v>
      </c>
      <c r="I291" s="893" t="s">
        <v>27</v>
      </c>
      <c r="J291" s="835" t="s">
        <v>611</v>
      </c>
      <c r="K291" s="835"/>
      <c r="L291" s="835"/>
      <c r="M291" s="893" t="s">
        <v>27</v>
      </c>
      <c r="N291" s="835" t="s">
        <v>612</v>
      </c>
      <c r="O291" s="835"/>
      <c r="P291" s="835"/>
      <c r="Q291" s="836"/>
      <c r="R291" s="836"/>
      <c r="S291" s="836"/>
      <c r="T291" s="836"/>
      <c r="U291" s="836"/>
      <c r="V291" s="836"/>
      <c r="W291" s="836"/>
      <c r="X291" s="837"/>
      <c r="Y291" s="839"/>
      <c r="Z291" s="831"/>
      <c r="AA291" s="831"/>
      <c r="AB291" s="827"/>
      <c r="AC291" s="839"/>
      <c r="AD291" s="831"/>
      <c r="AE291" s="831"/>
      <c r="AF291" s="827"/>
    </row>
    <row r="292" s="838" customFormat="true" ht="18.75" hidden="false" customHeight="true" outlineLevel="0" collapsed="false">
      <c r="A292" s="828"/>
      <c r="C292" s="887" t="s">
        <v>865</v>
      </c>
      <c r="D292" s="840" t="s">
        <v>27</v>
      </c>
      <c r="E292" s="814" t="s">
        <v>866</v>
      </c>
      <c r="F292" s="815"/>
      <c r="G292" s="956"/>
      <c r="H292" s="833"/>
      <c r="I292" s="893"/>
      <c r="J292" s="835"/>
      <c r="K292" s="835"/>
      <c r="L292" s="835"/>
      <c r="M292" s="893"/>
      <c r="N292" s="835"/>
      <c r="O292" s="835"/>
      <c r="P292" s="835"/>
      <c r="Q292" s="823"/>
      <c r="R292" s="823"/>
      <c r="S292" s="823"/>
      <c r="T292" s="823"/>
      <c r="U292" s="823"/>
      <c r="V292" s="823"/>
      <c r="W292" s="823"/>
      <c r="X292" s="824"/>
      <c r="Y292" s="839"/>
      <c r="Z292" s="831"/>
      <c r="AA292" s="831"/>
      <c r="AB292" s="827"/>
      <c r="AC292" s="839"/>
      <c r="AD292" s="831"/>
      <c r="AE292" s="831"/>
      <c r="AF292" s="827"/>
    </row>
    <row r="293" customFormat="false" ht="18.75" hidden="false" customHeight="true" outlineLevel="0" collapsed="false">
      <c r="A293" s="811"/>
      <c r="B293" s="812"/>
      <c r="C293" s="887" t="s">
        <v>833</v>
      </c>
      <c r="D293" s="840"/>
      <c r="E293" s="814" t="s">
        <v>832</v>
      </c>
      <c r="F293" s="815"/>
      <c r="G293" s="956"/>
      <c r="H293" s="913" t="s">
        <v>140</v>
      </c>
      <c r="I293" s="849" t="s">
        <v>27</v>
      </c>
      <c r="J293" s="843" t="s">
        <v>506</v>
      </c>
      <c r="K293" s="843"/>
      <c r="L293" s="844" t="s">
        <v>27</v>
      </c>
      <c r="M293" s="843" t="s">
        <v>538</v>
      </c>
      <c r="N293" s="843"/>
      <c r="O293" s="844" t="s">
        <v>27</v>
      </c>
      <c r="P293" s="843" t="s">
        <v>539</v>
      </c>
      <c r="Q293" s="845"/>
      <c r="R293" s="845"/>
      <c r="S293" s="845"/>
      <c r="T293" s="845"/>
      <c r="U293" s="914"/>
      <c r="V293" s="914"/>
      <c r="W293" s="914"/>
      <c r="X293" s="915"/>
      <c r="Y293" s="839"/>
      <c r="Z293" s="831"/>
      <c r="AA293" s="831"/>
      <c r="AB293" s="827"/>
      <c r="AC293" s="839"/>
      <c r="AD293" s="831"/>
      <c r="AE293" s="831"/>
      <c r="AF293" s="827"/>
    </row>
    <row r="294" customFormat="false" ht="18.75" hidden="false" customHeight="true" outlineLevel="0" collapsed="false">
      <c r="A294" s="840"/>
      <c r="B294" s="812"/>
      <c r="C294" s="1092"/>
      <c r="F294" s="815"/>
      <c r="G294" s="956"/>
      <c r="H294" s="883" t="s">
        <v>148</v>
      </c>
      <c r="I294" s="849" t="s">
        <v>27</v>
      </c>
      <c r="J294" s="843" t="s">
        <v>506</v>
      </c>
      <c r="K294" s="843"/>
      <c r="L294" s="844" t="s">
        <v>27</v>
      </c>
      <c r="M294" s="843" t="s">
        <v>542</v>
      </c>
      <c r="N294" s="843"/>
      <c r="O294" s="844" t="s">
        <v>27</v>
      </c>
      <c r="P294" s="843" t="s">
        <v>543</v>
      </c>
      <c r="Q294" s="835"/>
      <c r="R294" s="844" t="s">
        <v>27</v>
      </c>
      <c r="S294" s="843" t="s">
        <v>544</v>
      </c>
      <c r="T294" s="835"/>
      <c r="U294" s="835"/>
      <c r="V294" s="835"/>
      <c r="W294" s="835"/>
      <c r="X294" s="905"/>
      <c r="Y294" s="839"/>
      <c r="Z294" s="831"/>
      <c r="AA294" s="831"/>
      <c r="AB294" s="827"/>
      <c r="AC294" s="839"/>
      <c r="AD294" s="831"/>
      <c r="AE294" s="831"/>
      <c r="AF294" s="827"/>
    </row>
    <row r="295" customFormat="false" ht="18.75" hidden="false" customHeight="true" outlineLevel="0" collapsed="false">
      <c r="A295" s="811"/>
      <c r="B295" s="812"/>
      <c r="C295" s="813"/>
      <c r="D295" s="828"/>
      <c r="E295" s="814"/>
      <c r="F295" s="815"/>
      <c r="G295" s="816"/>
      <c r="H295" s="833" t="s">
        <v>162</v>
      </c>
      <c r="I295" s="849" t="s">
        <v>27</v>
      </c>
      <c r="J295" s="843" t="s">
        <v>506</v>
      </c>
      <c r="K295" s="843"/>
      <c r="L295" s="844" t="s">
        <v>27</v>
      </c>
      <c r="M295" s="843" t="s">
        <v>542</v>
      </c>
      <c r="N295" s="843"/>
      <c r="O295" s="844" t="s">
        <v>27</v>
      </c>
      <c r="P295" s="843" t="s">
        <v>543</v>
      </c>
      <c r="Q295" s="843"/>
      <c r="R295" s="844" t="s">
        <v>27</v>
      </c>
      <c r="S295" s="843" t="s">
        <v>616</v>
      </c>
      <c r="T295" s="843"/>
      <c r="U295" s="845"/>
      <c r="V295" s="845"/>
      <c r="W295" s="845"/>
      <c r="X295" s="881"/>
      <c r="Y295" s="831"/>
      <c r="Z295" s="831"/>
      <c r="AA295" s="831"/>
      <c r="AB295" s="827"/>
      <c r="AC295" s="839"/>
      <c r="AD295" s="831"/>
      <c r="AE295" s="831"/>
      <c r="AF295" s="827"/>
    </row>
    <row r="296" customFormat="false" ht="18.75" hidden="false" customHeight="true" outlineLevel="0" collapsed="false">
      <c r="A296" s="811"/>
      <c r="B296" s="812"/>
      <c r="C296" s="813"/>
      <c r="D296" s="828"/>
      <c r="E296" s="814"/>
      <c r="F296" s="815"/>
      <c r="G296" s="816"/>
      <c r="H296" s="1035" t="s">
        <v>165</v>
      </c>
      <c r="I296" s="853" t="s">
        <v>27</v>
      </c>
      <c r="J296" s="854" t="s">
        <v>506</v>
      </c>
      <c r="K296" s="854"/>
      <c r="L296" s="855" t="s">
        <v>27</v>
      </c>
      <c r="M296" s="854" t="s">
        <v>538</v>
      </c>
      <c r="N296" s="854"/>
      <c r="O296" s="855" t="s">
        <v>27</v>
      </c>
      <c r="P296" s="854" t="s">
        <v>539</v>
      </c>
      <c r="Q296" s="854"/>
      <c r="R296" s="855"/>
      <c r="S296" s="854"/>
      <c r="T296" s="854"/>
      <c r="U296" s="914"/>
      <c r="V296" s="914"/>
      <c r="W296" s="914"/>
      <c r="X296" s="915"/>
      <c r="Y296" s="831"/>
      <c r="Z296" s="831"/>
      <c r="AA296" s="831"/>
      <c r="AB296" s="827"/>
      <c r="AC296" s="839"/>
      <c r="AD296" s="831"/>
      <c r="AE296" s="831"/>
      <c r="AF296" s="827"/>
    </row>
    <row r="297" customFormat="false" ht="19.5" hidden="false" customHeight="true" outlineLevel="0" collapsed="false">
      <c r="A297" s="856"/>
      <c r="B297" s="857"/>
      <c r="C297" s="858"/>
      <c r="D297" s="805"/>
      <c r="E297" s="810"/>
      <c r="F297" s="859"/>
      <c r="G297" s="860"/>
      <c r="H297" s="929" t="s">
        <v>166</v>
      </c>
      <c r="I297" s="862" t="s">
        <v>27</v>
      </c>
      <c r="J297" s="863" t="s">
        <v>506</v>
      </c>
      <c r="K297" s="863"/>
      <c r="L297" s="864" t="s">
        <v>27</v>
      </c>
      <c r="M297" s="863" t="s">
        <v>516</v>
      </c>
      <c r="N297" s="863"/>
      <c r="O297" s="863"/>
      <c r="P297" s="863"/>
      <c r="Q297" s="896"/>
      <c r="R297" s="896"/>
      <c r="S297" s="896"/>
      <c r="T297" s="896"/>
      <c r="U297" s="896"/>
      <c r="V297" s="896"/>
      <c r="W297" s="896"/>
      <c r="X297" s="1036"/>
      <c r="Y297" s="868"/>
      <c r="Z297" s="868"/>
      <c r="AA297" s="868"/>
      <c r="AB297" s="869"/>
      <c r="AC297" s="867"/>
      <c r="AD297" s="868"/>
      <c r="AE297" s="868"/>
      <c r="AF297" s="869"/>
    </row>
    <row r="298" customFormat="false" ht="18.75" hidden="false" customHeight="true" outlineLevel="0" collapsed="false">
      <c r="A298" s="870"/>
      <c r="B298" s="871"/>
      <c r="C298" s="886"/>
      <c r="D298" s="873"/>
      <c r="E298" s="801"/>
      <c r="F298" s="873"/>
      <c r="G298" s="1039"/>
      <c r="H298" s="1040" t="s">
        <v>47</v>
      </c>
      <c r="I298" s="906" t="s">
        <v>27</v>
      </c>
      <c r="J298" s="876" t="s">
        <v>503</v>
      </c>
      <c r="K298" s="877"/>
      <c r="L298" s="907"/>
      <c r="M298" s="908" t="s">
        <v>27</v>
      </c>
      <c r="N298" s="876" t="s">
        <v>504</v>
      </c>
      <c r="O298" s="878"/>
      <c r="P298" s="878"/>
      <c r="Q298" s="878"/>
      <c r="R298" s="878"/>
      <c r="S298" s="878"/>
      <c r="T298" s="878"/>
      <c r="U298" s="878"/>
      <c r="V298" s="878"/>
      <c r="W298" s="878"/>
      <c r="X298" s="879"/>
      <c r="Y298" s="890" t="s">
        <v>27</v>
      </c>
      <c r="Z298" s="799" t="s">
        <v>505</v>
      </c>
      <c r="AA298" s="799"/>
      <c r="AB298" s="880"/>
      <c r="AC298" s="890" t="s">
        <v>27</v>
      </c>
      <c r="AD298" s="799" t="s">
        <v>505</v>
      </c>
      <c r="AE298" s="799"/>
      <c r="AF298" s="880"/>
    </row>
    <row r="299" customFormat="false" ht="18.75" hidden="false" customHeight="true" outlineLevel="0" collapsed="false">
      <c r="A299" s="811"/>
      <c r="B299" s="812"/>
      <c r="C299" s="887"/>
      <c r="D299" s="815"/>
      <c r="E299" s="814"/>
      <c r="F299" s="815"/>
      <c r="G299" s="956"/>
      <c r="H299" s="883" t="s">
        <v>50</v>
      </c>
      <c r="I299" s="849" t="s">
        <v>27</v>
      </c>
      <c r="J299" s="843" t="s">
        <v>506</v>
      </c>
      <c r="K299" s="843"/>
      <c r="L299" s="882"/>
      <c r="M299" s="844" t="s">
        <v>27</v>
      </c>
      <c r="N299" s="843" t="s">
        <v>834</v>
      </c>
      <c r="O299" s="843"/>
      <c r="P299" s="882"/>
      <c r="Q299" s="846"/>
      <c r="R299" s="846"/>
      <c r="S299" s="846"/>
      <c r="T299" s="846"/>
      <c r="U299" s="846"/>
      <c r="V299" s="846"/>
      <c r="W299" s="846"/>
      <c r="X299" s="847"/>
      <c r="Y299" s="840" t="s">
        <v>27</v>
      </c>
      <c r="Z299" s="826" t="s">
        <v>509</v>
      </c>
      <c r="AA299" s="831"/>
      <c r="AB299" s="827"/>
      <c r="AC299" s="840" t="s">
        <v>27</v>
      </c>
      <c r="AD299" s="826" t="s">
        <v>509</v>
      </c>
      <c r="AE299" s="831"/>
      <c r="AF299" s="827"/>
    </row>
    <row r="300" customFormat="false" ht="18.75" hidden="false" customHeight="true" outlineLevel="0" collapsed="false">
      <c r="A300" s="811"/>
      <c r="B300" s="812"/>
      <c r="C300" s="887"/>
      <c r="D300" s="815"/>
      <c r="E300" s="814"/>
      <c r="F300" s="815"/>
      <c r="G300" s="956"/>
      <c r="H300" s="841" t="s">
        <v>253</v>
      </c>
      <c r="I300" s="849" t="s">
        <v>27</v>
      </c>
      <c r="J300" s="843" t="s">
        <v>513</v>
      </c>
      <c r="K300" s="846"/>
      <c r="L300" s="882"/>
      <c r="M300" s="844" t="s">
        <v>27</v>
      </c>
      <c r="N300" s="843" t="s">
        <v>514</v>
      </c>
      <c r="O300" s="845"/>
      <c r="P300" s="845"/>
      <c r="Q300" s="846"/>
      <c r="R300" s="846"/>
      <c r="S300" s="846"/>
      <c r="T300" s="846"/>
      <c r="U300" s="846"/>
      <c r="V300" s="846"/>
      <c r="W300" s="846"/>
      <c r="X300" s="847"/>
      <c r="Y300" s="839"/>
      <c r="Z300" s="831"/>
      <c r="AA300" s="831"/>
      <c r="AB300" s="827"/>
      <c r="AC300" s="839"/>
      <c r="AD300" s="831"/>
      <c r="AE300" s="831"/>
      <c r="AF300" s="827"/>
    </row>
    <row r="301" customFormat="false" ht="19.5" hidden="false" customHeight="true" outlineLevel="0" collapsed="false">
      <c r="A301" s="811"/>
      <c r="B301" s="812"/>
      <c r="C301" s="813"/>
      <c r="D301" s="828"/>
      <c r="E301" s="814"/>
      <c r="F301" s="815"/>
      <c r="G301" s="816"/>
      <c r="H301" s="911" t="s">
        <v>64</v>
      </c>
      <c r="I301" s="849" t="s">
        <v>27</v>
      </c>
      <c r="J301" s="843" t="s">
        <v>513</v>
      </c>
      <c r="K301" s="846"/>
      <c r="L301" s="882"/>
      <c r="M301" s="844" t="s">
        <v>27</v>
      </c>
      <c r="N301" s="843" t="s">
        <v>514</v>
      </c>
      <c r="O301" s="844"/>
      <c r="P301" s="843"/>
      <c r="Q301" s="845"/>
      <c r="R301" s="845"/>
      <c r="S301" s="845"/>
      <c r="T301" s="845"/>
      <c r="U301" s="845"/>
      <c r="V301" s="845"/>
      <c r="W301" s="845"/>
      <c r="X301" s="881"/>
      <c r="Y301" s="831"/>
      <c r="Z301" s="831"/>
      <c r="AA301" s="831"/>
      <c r="AB301" s="827"/>
      <c r="AC301" s="839"/>
      <c r="AD301" s="831"/>
      <c r="AE301" s="831"/>
      <c r="AF301" s="827"/>
    </row>
    <row r="302" customFormat="false" ht="19.5" hidden="false" customHeight="true" outlineLevel="0" collapsed="false">
      <c r="A302" s="811"/>
      <c r="B302" s="812"/>
      <c r="C302" s="813"/>
      <c r="D302" s="828"/>
      <c r="E302" s="814"/>
      <c r="F302" s="815"/>
      <c r="G302" s="816"/>
      <c r="H302" s="911" t="s">
        <v>67</v>
      </c>
      <c r="I302" s="849" t="s">
        <v>27</v>
      </c>
      <c r="J302" s="843" t="s">
        <v>513</v>
      </c>
      <c r="K302" s="846"/>
      <c r="L302" s="882"/>
      <c r="M302" s="844" t="s">
        <v>27</v>
      </c>
      <c r="N302" s="843" t="s">
        <v>514</v>
      </c>
      <c r="O302" s="844"/>
      <c r="P302" s="843"/>
      <c r="Q302" s="845"/>
      <c r="R302" s="845"/>
      <c r="S302" s="845"/>
      <c r="T302" s="845"/>
      <c r="U302" s="845"/>
      <c r="V302" s="845"/>
      <c r="W302" s="845"/>
      <c r="X302" s="881"/>
      <c r="Y302" s="831"/>
      <c r="Z302" s="831"/>
      <c r="AA302" s="831"/>
      <c r="AB302" s="827"/>
      <c r="AC302" s="839"/>
      <c r="AD302" s="831"/>
      <c r="AE302" s="831"/>
      <c r="AF302" s="827"/>
    </row>
    <row r="303" customFormat="false" ht="18.75" hidden="false" customHeight="true" outlineLevel="0" collapsed="false">
      <c r="A303" s="811"/>
      <c r="B303" s="812"/>
      <c r="C303" s="887"/>
      <c r="D303" s="815"/>
      <c r="E303" s="814"/>
      <c r="F303" s="815"/>
      <c r="G303" s="956"/>
      <c r="H303" s="1048" t="s">
        <v>835</v>
      </c>
      <c r="I303" s="893" t="s">
        <v>27</v>
      </c>
      <c r="J303" s="835" t="s">
        <v>506</v>
      </c>
      <c r="K303" s="835"/>
      <c r="L303" s="893" t="s">
        <v>27</v>
      </c>
      <c r="M303" s="835" t="s">
        <v>516</v>
      </c>
      <c r="N303" s="835"/>
      <c r="O303" s="854"/>
      <c r="P303" s="854"/>
      <c r="Q303" s="854"/>
      <c r="R303" s="854"/>
      <c r="S303" s="854"/>
      <c r="T303" s="854"/>
      <c r="U303" s="854"/>
      <c r="V303" s="854"/>
      <c r="W303" s="854"/>
      <c r="X303" s="912"/>
      <c r="Y303" s="839"/>
      <c r="Z303" s="831"/>
      <c r="AA303" s="831"/>
      <c r="AB303" s="827"/>
      <c r="AC303" s="839"/>
      <c r="AD303" s="831"/>
      <c r="AE303" s="831"/>
      <c r="AF303" s="827"/>
    </row>
    <row r="304" customFormat="false" ht="18.75" hidden="false" customHeight="true" outlineLevel="0" collapsed="false">
      <c r="A304" s="811"/>
      <c r="B304" s="812"/>
      <c r="C304" s="887"/>
      <c r="D304" s="815"/>
      <c r="E304" s="814"/>
      <c r="F304" s="815"/>
      <c r="G304" s="956"/>
      <c r="H304" s="1048"/>
      <c r="I304" s="893"/>
      <c r="J304" s="835"/>
      <c r="K304" s="835"/>
      <c r="L304" s="893"/>
      <c r="M304" s="835"/>
      <c r="N304" s="835"/>
      <c r="O304" s="819"/>
      <c r="P304" s="819"/>
      <c r="Q304" s="819"/>
      <c r="R304" s="819"/>
      <c r="S304" s="819"/>
      <c r="T304" s="819"/>
      <c r="U304" s="819"/>
      <c r="V304" s="819"/>
      <c r="W304" s="819"/>
      <c r="X304" s="830"/>
      <c r="Y304" s="839"/>
      <c r="Z304" s="831"/>
      <c r="AA304" s="831"/>
      <c r="AB304" s="827"/>
      <c r="AC304" s="839"/>
      <c r="AD304" s="831"/>
      <c r="AE304" s="831"/>
      <c r="AF304" s="827"/>
    </row>
    <row r="305" customFormat="false" ht="18.75" hidden="false" customHeight="true" outlineLevel="0" collapsed="false">
      <c r="A305" s="811"/>
      <c r="B305" s="812"/>
      <c r="C305" s="887"/>
      <c r="D305" s="815"/>
      <c r="E305" s="814"/>
      <c r="F305" s="815"/>
      <c r="G305" s="956"/>
      <c r="H305" s="883" t="s">
        <v>217</v>
      </c>
      <c r="I305" s="853" t="s">
        <v>27</v>
      </c>
      <c r="J305" s="843" t="s">
        <v>506</v>
      </c>
      <c r="K305" s="843"/>
      <c r="L305" s="844" t="s">
        <v>27</v>
      </c>
      <c r="M305" s="843" t="s">
        <v>538</v>
      </c>
      <c r="N305" s="843"/>
      <c r="O305" s="855" t="s">
        <v>27</v>
      </c>
      <c r="P305" s="843" t="s">
        <v>539</v>
      </c>
      <c r="Q305" s="835"/>
      <c r="R305" s="835"/>
      <c r="S305" s="835"/>
      <c r="T305" s="835"/>
      <c r="U305" s="835"/>
      <c r="V305" s="835"/>
      <c r="W305" s="835"/>
      <c r="X305" s="905"/>
      <c r="Y305" s="839"/>
      <c r="Z305" s="831"/>
      <c r="AA305" s="831"/>
      <c r="AB305" s="827"/>
      <c r="AC305" s="839"/>
      <c r="AD305" s="831"/>
      <c r="AE305" s="831"/>
      <c r="AF305" s="827"/>
    </row>
    <row r="306" customFormat="false" ht="18.75" hidden="false" customHeight="true" outlineLevel="0" collapsed="false">
      <c r="A306" s="811"/>
      <c r="B306" s="812"/>
      <c r="C306" s="887"/>
      <c r="D306" s="815"/>
      <c r="E306" s="814"/>
      <c r="F306" s="815"/>
      <c r="G306" s="956"/>
      <c r="H306" s="883" t="s">
        <v>222</v>
      </c>
      <c r="I306" s="849" t="s">
        <v>27</v>
      </c>
      <c r="J306" s="843" t="s">
        <v>506</v>
      </c>
      <c r="K306" s="846"/>
      <c r="L306" s="844" t="s">
        <v>27</v>
      </c>
      <c r="M306" s="843" t="s">
        <v>516</v>
      </c>
      <c r="N306" s="835"/>
      <c r="O306" s="835"/>
      <c r="P306" s="835"/>
      <c r="Q306" s="835"/>
      <c r="R306" s="835"/>
      <c r="S306" s="835"/>
      <c r="T306" s="835"/>
      <c r="U306" s="835"/>
      <c r="V306" s="835"/>
      <c r="W306" s="835"/>
      <c r="X306" s="905"/>
      <c r="Y306" s="839"/>
      <c r="Z306" s="831"/>
      <c r="AA306" s="831"/>
      <c r="AB306" s="827"/>
      <c r="AC306" s="839"/>
      <c r="AD306" s="831"/>
      <c r="AE306" s="831"/>
      <c r="AF306" s="827"/>
    </row>
    <row r="307" customFormat="false" ht="18.75" hidden="false" customHeight="true" outlineLevel="0" collapsed="false">
      <c r="A307" s="840" t="s">
        <v>27</v>
      </c>
      <c r="B307" s="812" t="n">
        <v>37</v>
      </c>
      <c r="C307" s="887" t="s">
        <v>867</v>
      </c>
      <c r="D307" s="840" t="s">
        <v>27</v>
      </c>
      <c r="E307" s="814" t="s">
        <v>735</v>
      </c>
      <c r="F307" s="815"/>
      <c r="G307" s="956"/>
      <c r="H307" s="841" t="s">
        <v>836</v>
      </c>
      <c r="I307" s="849" t="s">
        <v>27</v>
      </c>
      <c r="J307" s="843" t="s">
        <v>511</v>
      </c>
      <c r="K307" s="846"/>
      <c r="L307" s="882"/>
      <c r="M307" s="844" t="s">
        <v>27</v>
      </c>
      <c r="N307" s="843" t="s">
        <v>512</v>
      </c>
      <c r="O307" s="845"/>
      <c r="P307" s="845"/>
      <c r="Q307" s="845"/>
      <c r="R307" s="845"/>
      <c r="S307" s="845"/>
      <c r="T307" s="845"/>
      <c r="U307" s="845"/>
      <c r="V307" s="845"/>
      <c r="W307" s="845"/>
      <c r="X307" s="881"/>
      <c r="Y307" s="839"/>
      <c r="Z307" s="831"/>
      <c r="AA307" s="831"/>
      <c r="AB307" s="827"/>
      <c r="AC307" s="839"/>
      <c r="AD307" s="831"/>
      <c r="AE307" s="831"/>
      <c r="AF307" s="827"/>
    </row>
    <row r="308" customFormat="false" ht="18.75" hidden="false" customHeight="true" outlineLevel="0" collapsed="false">
      <c r="A308" s="811"/>
      <c r="B308" s="812"/>
      <c r="C308" s="887" t="s">
        <v>841</v>
      </c>
      <c r="D308" s="840" t="s">
        <v>27</v>
      </c>
      <c r="E308" s="814" t="s">
        <v>717</v>
      </c>
      <c r="F308" s="815"/>
      <c r="G308" s="956"/>
      <c r="H308" s="883" t="s">
        <v>105</v>
      </c>
      <c r="I308" s="853" t="s">
        <v>27</v>
      </c>
      <c r="J308" s="843" t="s">
        <v>506</v>
      </c>
      <c r="K308" s="843"/>
      <c r="L308" s="844" t="s">
        <v>27</v>
      </c>
      <c r="M308" s="843" t="s">
        <v>538</v>
      </c>
      <c r="N308" s="843"/>
      <c r="O308" s="855" t="s">
        <v>27</v>
      </c>
      <c r="P308" s="843" t="s">
        <v>539</v>
      </c>
      <c r="Q308" s="835"/>
      <c r="R308" s="835"/>
      <c r="S308" s="835"/>
      <c r="T308" s="835"/>
      <c r="U308" s="835"/>
      <c r="V308" s="835"/>
      <c r="W308" s="835"/>
      <c r="X308" s="905"/>
      <c r="Y308" s="839"/>
      <c r="Z308" s="831"/>
      <c r="AA308" s="831"/>
      <c r="AB308" s="827"/>
      <c r="AC308" s="839"/>
      <c r="AD308" s="831"/>
      <c r="AE308" s="831"/>
      <c r="AF308" s="827"/>
    </row>
    <row r="309" customFormat="false" ht="18.75" hidden="false" customHeight="true" outlineLevel="0" collapsed="false">
      <c r="A309" s="811"/>
      <c r="B309" s="812"/>
      <c r="C309" s="1049"/>
      <c r="D309" s="840" t="s">
        <v>27</v>
      </c>
      <c r="E309" s="814" t="s">
        <v>843</v>
      </c>
      <c r="F309" s="815"/>
      <c r="G309" s="956"/>
      <c r="H309" s="848" t="s">
        <v>114</v>
      </c>
      <c r="I309" s="849" t="s">
        <v>27</v>
      </c>
      <c r="J309" s="843" t="s">
        <v>506</v>
      </c>
      <c r="K309" s="843"/>
      <c r="L309" s="844" t="s">
        <v>27</v>
      </c>
      <c r="M309" s="843" t="s">
        <v>538</v>
      </c>
      <c r="N309" s="843"/>
      <c r="O309" s="844" t="s">
        <v>27</v>
      </c>
      <c r="P309" s="843" t="s">
        <v>539</v>
      </c>
      <c r="Q309" s="846"/>
      <c r="R309" s="846"/>
      <c r="S309" s="846"/>
      <c r="T309" s="846"/>
      <c r="U309" s="846"/>
      <c r="V309" s="846"/>
      <c r="W309" s="846"/>
      <c r="X309" s="847"/>
      <c r="Y309" s="839"/>
      <c r="Z309" s="831"/>
      <c r="AA309" s="831"/>
      <c r="AB309" s="827"/>
      <c r="AC309" s="839"/>
      <c r="AD309" s="831"/>
      <c r="AE309" s="831"/>
      <c r="AF309" s="827"/>
    </row>
    <row r="310" customFormat="false" ht="18.75" hidden="false" customHeight="true" outlineLevel="0" collapsed="false">
      <c r="A310" s="811"/>
      <c r="B310" s="812"/>
      <c r="C310" s="887"/>
      <c r="D310" s="840" t="s">
        <v>27</v>
      </c>
      <c r="E310" s="814" t="s">
        <v>844</v>
      </c>
      <c r="F310" s="815"/>
      <c r="G310" s="956"/>
      <c r="H310" s="833" t="s">
        <v>130</v>
      </c>
      <c r="I310" s="849" t="s">
        <v>27</v>
      </c>
      <c r="J310" s="843" t="s">
        <v>506</v>
      </c>
      <c r="K310" s="846"/>
      <c r="L310" s="844" t="s">
        <v>27</v>
      </c>
      <c r="M310" s="843" t="s">
        <v>516</v>
      </c>
      <c r="N310" s="835"/>
      <c r="O310" s="835"/>
      <c r="P310" s="835"/>
      <c r="Q310" s="835"/>
      <c r="R310" s="835"/>
      <c r="S310" s="835"/>
      <c r="T310" s="835"/>
      <c r="U310" s="835"/>
      <c r="V310" s="835"/>
      <c r="W310" s="835"/>
      <c r="X310" s="905"/>
      <c r="Y310" s="839"/>
      <c r="Z310" s="831"/>
      <c r="AA310" s="831"/>
      <c r="AB310" s="827"/>
      <c r="AC310" s="839"/>
      <c r="AD310" s="831"/>
      <c r="AE310" s="831"/>
      <c r="AF310" s="827"/>
    </row>
    <row r="311" customFormat="false" ht="18.75" hidden="false" customHeight="true" outlineLevel="0" collapsed="false">
      <c r="A311" s="811"/>
      <c r="B311" s="812"/>
      <c r="C311" s="813"/>
      <c r="D311" s="828"/>
      <c r="E311" s="814"/>
      <c r="F311" s="815"/>
      <c r="G311" s="814"/>
      <c r="H311" s="848" t="s">
        <v>540</v>
      </c>
      <c r="I311" s="849" t="s">
        <v>27</v>
      </c>
      <c r="J311" s="843" t="s">
        <v>506</v>
      </c>
      <c r="K311" s="843"/>
      <c r="L311" s="844" t="s">
        <v>27</v>
      </c>
      <c r="M311" s="819" t="s">
        <v>516</v>
      </c>
      <c r="N311" s="843"/>
      <c r="O311" s="843"/>
      <c r="P311" s="843"/>
      <c r="Q311" s="846"/>
      <c r="R311" s="846"/>
      <c r="S311" s="846"/>
      <c r="T311" s="846"/>
      <c r="U311" s="846"/>
      <c r="V311" s="846"/>
      <c r="W311" s="846"/>
      <c r="X311" s="847"/>
      <c r="Y311" s="839"/>
      <c r="Z311" s="831"/>
      <c r="AA311" s="831"/>
      <c r="AB311" s="827"/>
      <c r="AC311" s="839"/>
      <c r="AD311" s="831"/>
      <c r="AE311" s="831"/>
      <c r="AF311" s="827"/>
    </row>
    <row r="312" customFormat="false" ht="18.75" hidden="false" customHeight="true" outlineLevel="0" collapsed="false">
      <c r="A312" s="811"/>
      <c r="B312" s="812"/>
      <c r="C312" s="813"/>
      <c r="D312" s="828"/>
      <c r="E312" s="814"/>
      <c r="F312" s="815"/>
      <c r="G312" s="814"/>
      <c r="H312" s="848" t="s">
        <v>541</v>
      </c>
      <c r="I312" s="849" t="s">
        <v>27</v>
      </c>
      <c r="J312" s="843" t="s">
        <v>506</v>
      </c>
      <c r="K312" s="843"/>
      <c r="L312" s="844" t="s">
        <v>27</v>
      </c>
      <c r="M312" s="819" t="s">
        <v>516</v>
      </c>
      <c r="N312" s="843"/>
      <c r="O312" s="843"/>
      <c r="P312" s="843"/>
      <c r="Q312" s="846"/>
      <c r="R312" s="846"/>
      <c r="S312" s="846"/>
      <c r="T312" s="846"/>
      <c r="U312" s="846"/>
      <c r="V312" s="846"/>
      <c r="W312" s="846"/>
      <c r="X312" s="847"/>
      <c r="Y312" s="839"/>
      <c r="Z312" s="831"/>
      <c r="AA312" s="831"/>
      <c r="AB312" s="827"/>
      <c r="AC312" s="839"/>
      <c r="AD312" s="831"/>
      <c r="AE312" s="831"/>
      <c r="AF312" s="827"/>
    </row>
    <row r="313" customFormat="false" ht="18.75" hidden="false" customHeight="true" outlineLevel="0" collapsed="false">
      <c r="A313" s="811"/>
      <c r="B313" s="812"/>
      <c r="C313" s="813"/>
      <c r="D313" s="828"/>
      <c r="E313" s="814"/>
      <c r="F313" s="815"/>
      <c r="G313" s="956"/>
      <c r="H313" s="913" t="s">
        <v>140</v>
      </c>
      <c r="I313" s="849" t="s">
        <v>27</v>
      </c>
      <c r="J313" s="843" t="s">
        <v>506</v>
      </c>
      <c r="K313" s="843"/>
      <c r="L313" s="844" t="s">
        <v>27</v>
      </c>
      <c r="M313" s="843" t="s">
        <v>538</v>
      </c>
      <c r="N313" s="843"/>
      <c r="O313" s="844" t="s">
        <v>27</v>
      </c>
      <c r="P313" s="843" t="s">
        <v>539</v>
      </c>
      <c r="Q313" s="845"/>
      <c r="R313" s="845"/>
      <c r="S313" s="845"/>
      <c r="T313" s="845"/>
      <c r="U313" s="914"/>
      <c r="V313" s="914"/>
      <c r="W313" s="914"/>
      <c r="X313" s="915"/>
      <c r="Y313" s="839"/>
      <c r="Z313" s="831"/>
      <c r="AA313" s="831"/>
      <c r="AB313" s="827"/>
      <c r="AC313" s="839"/>
      <c r="AD313" s="831"/>
      <c r="AE313" s="831"/>
      <c r="AF313" s="827"/>
    </row>
    <row r="314" customFormat="false" ht="18.75" hidden="false" customHeight="true" outlineLevel="0" collapsed="false">
      <c r="A314" s="811"/>
      <c r="B314" s="812"/>
      <c r="C314" s="887"/>
      <c r="D314" s="815"/>
      <c r="E314" s="814"/>
      <c r="F314" s="815"/>
      <c r="G314" s="956"/>
      <c r="H314" s="883" t="s">
        <v>148</v>
      </c>
      <c r="I314" s="849" t="s">
        <v>27</v>
      </c>
      <c r="J314" s="843" t="s">
        <v>506</v>
      </c>
      <c r="K314" s="843"/>
      <c r="L314" s="844" t="s">
        <v>27</v>
      </c>
      <c r="M314" s="843" t="s">
        <v>542</v>
      </c>
      <c r="N314" s="843"/>
      <c r="O314" s="844" t="s">
        <v>27</v>
      </c>
      <c r="P314" s="843" t="s">
        <v>543</v>
      </c>
      <c r="Q314" s="835"/>
      <c r="R314" s="844" t="s">
        <v>27</v>
      </c>
      <c r="S314" s="843" t="s">
        <v>544</v>
      </c>
      <c r="T314" s="835"/>
      <c r="U314" s="835"/>
      <c r="V314" s="835"/>
      <c r="W314" s="835"/>
      <c r="X314" s="905"/>
      <c r="Y314" s="839"/>
      <c r="Z314" s="831"/>
      <c r="AA314" s="831"/>
      <c r="AB314" s="827"/>
      <c r="AC314" s="839"/>
      <c r="AD314" s="831"/>
      <c r="AE314" s="831"/>
      <c r="AF314" s="827"/>
    </row>
    <row r="315" customFormat="false" ht="18.75" hidden="false" customHeight="true" outlineLevel="0" collapsed="false">
      <c r="A315" s="811"/>
      <c r="B315" s="812"/>
      <c r="C315" s="813"/>
      <c r="D315" s="828"/>
      <c r="E315" s="814"/>
      <c r="F315" s="815"/>
      <c r="G315" s="816"/>
      <c r="H315" s="833" t="s">
        <v>162</v>
      </c>
      <c r="I315" s="849" t="s">
        <v>27</v>
      </c>
      <c r="J315" s="843" t="s">
        <v>506</v>
      </c>
      <c r="K315" s="843"/>
      <c r="L315" s="844" t="s">
        <v>27</v>
      </c>
      <c r="M315" s="843" t="s">
        <v>542</v>
      </c>
      <c r="N315" s="843"/>
      <c r="O315" s="844" t="s">
        <v>27</v>
      </c>
      <c r="P315" s="843" t="s">
        <v>543</v>
      </c>
      <c r="Q315" s="843"/>
      <c r="R315" s="844" t="s">
        <v>27</v>
      </c>
      <c r="S315" s="843" t="s">
        <v>616</v>
      </c>
      <c r="T315" s="843"/>
      <c r="U315" s="845"/>
      <c r="V315" s="845"/>
      <c r="W315" s="845"/>
      <c r="X315" s="881"/>
      <c r="Y315" s="831"/>
      <c r="Z315" s="831"/>
      <c r="AA315" s="831"/>
      <c r="AB315" s="827"/>
      <c r="AC315" s="839"/>
      <c r="AD315" s="831"/>
      <c r="AE315" s="831"/>
      <c r="AF315" s="827"/>
    </row>
    <row r="316" customFormat="false" ht="18.75" hidden="false" customHeight="true" outlineLevel="0" collapsed="false">
      <c r="A316" s="811"/>
      <c r="B316" s="812"/>
      <c r="C316" s="813"/>
      <c r="D316" s="828"/>
      <c r="E316" s="814"/>
      <c r="F316" s="815"/>
      <c r="G316" s="816"/>
      <c r="H316" s="1035" t="s">
        <v>165</v>
      </c>
      <c r="I316" s="853" t="s">
        <v>27</v>
      </c>
      <c r="J316" s="854" t="s">
        <v>506</v>
      </c>
      <c r="K316" s="854"/>
      <c r="L316" s="855" t="s">
        <v>27</v>
      </c>
      <c r="M316" s="854" t="s">
        <v>538</v>
      </c>
      <c r="N316" s="854"/>
      <c r="O316" s="855" t="s">
        <v>27</v>
      </c>
      <c r="P316" s="854" t="s">
        <v>539</v>
      </c>
      <c r="Q316" s="854"/>
      <c r="R316" s="855"/>
      <c r="S316" s="854"/>
      <c r="T316" s="854"/>
      <c r="U316" s="914"/>
      <c r="V316" s="914"/>
      <c r="W316" s="914"/>
      <c r="X316" s="915"/>
      <c r="Y316" s="831"/>
      <c r="Z316" s="831"/>
      <c r="AA316" s="831"/>
      <c r="AB316" s="827"/>
      <c r="AC316" s="839"/>
      <c r="AD316" s="831"/>
      <c r="AE316" s="831"/>
      <c r="AF316" s="827"/>
    </row>
    <row r="317" customFormat="false" ht="19.5" hidden="false" customHeight="true" outlineLevel="0" collapsed="false">
      <c r="A317" s="856"/>
      <c r="B317" s="857"/>
      <c r="C317" s="858"/>
      <c r="D317" s="805"/>
      <c r="E317" s="810"/>
      <c r="F317" s="859"/>
      <c r="G317" s="860"/>
      <c r="H317" s="929" t="s">
        <v>166</v>
      </c>
      <c r="I317" s="862" t="s">
        <v>27</v>
      </c>
      <c r="J317" s="863" t="s">
        <v>506</v>
      </c>
      <c r="K317" s="863"/>
      <c r="L317" s="864" t="s">
        <v>27</v>
      </c>
      <c r="M317" s="863" t="s">
        <v>516</v>
      </c>
      <c r="N317" s="863"/>
      <c r="O317" s="863"/>
      <c r="P317" s="863"/>
      <c r="Q317" s="896"/>
      <c r="R317" s="896"/>
      <c r="S317" s="896"/>
      <c r="T317" s="896"/>
      <c r="U317" s="896"/>
      <c r="V317" s="896"/>
      <c r="W317" s="896"/>
      <c r="X317" s="1036"/>
      <c r="Y317" s="868"/>
      <c r="Z317" s="868"/>
      <c r="AA317" s="868"/>
      <c r="AB317" s="869"/>
      <c r="AC317" s="867"/>
      <c r="AD317" s="868"/>
      <c r="AE317" s="868"/>
      <c r="AF317" s="869"/>
    </row>
    <row r="318" customFormat="false" ht="18.75" hidden="false" customHeight="true" outlineLevel="0" collapsed="false">
      <c r="A318" s="870"/>
      <c r="B318" s="871"/>
      <c r="C318" s="886"/>
      <c r="D318" s="873"/>
      <c r="E318" s="801"/>
      <c r="F318" s="1046"/>
      <c r="G318" s="1093"/>
      <c r="H318" s="1040" t="s">
        <v>47</v>
      </c>
      <c r="I318" s="906" t="s">
        <v>27</v>
      </c>
      <c r="J318" s="876" t="s">
        <v>503</v>
      </c>
      <c r="K318" s="877"/>
      <c r="L318" s="907"/>
      <c r="M318" s="908" t="s">
        <v>27</v>
      </c>
      <c r="N318" s="876" t="s">
        <v>504</v>
      </c>
      <c r="O318" s="878"/>
      <c r="P318" s="878"/>
      <c r="Q318" s="878"/>
      <c r="R318" s="878"/>
      <c r="S318" s="878"/>
      <c r="T318" s="878"/>
      <c r="U318" s="878"/>
      <c r="V318" s="878"/>
      <c r="W318" s="878"/>
      <c r="X318" s="879"/>
      <c r="Y318" s="890" t="s">
        <v>27</v>
      </c>
      <c r="Z318" s="799" t="s">
        <v>505</v>
      </c>
      <c r="AA318" s="799"/>
      <c r="AB318" s="880"/>
      <c r="AC318" s="890" t="s">
        <v>27</v>
      </c>
      <c r="AD318" s="799" t="s">
        <v>505</v>
      </c>
      <c r="AE318" s="799"/>
      <c r="AF318" s="880"/>
    </row>
    <row r="319" customFormat="false" ht="18.75" hidden="false" customHeight="true" outlineLevel="0" collapsed="false">
      <c r="A319" s="811"/>
      <c r="B319" s="812"/>
      <c r="C319" s="887"/>
      <c r="D319" s="815"/>
      <c r="E319" s="814"/>
      <c r="F319" s="1047"/>
      <c r="G319" s="1094"/>
      <c r="H319" s="883" t="s">
        <v>50</v>
      </c>
      <c r="I319" s="849" t="s">
        <v>27</v>
      </c>
      <c r="J319" s="843" t="s">
        <v>506</v>
      </c>
      <c r="K319" s="843"/>
      <c r="L319" s="882"/>
      <c r="M319" s="844" t="s">
        <v>27</v>
      </c>
      <c r="N319" s="843" t="s">
        <v>834</v>
      </c>
      <c r="O319" s="843"/>
      <c r="P319" s="882"/>
      <c r="Q319" s="846"/>
      <c r="R319" s="846"/>
      <c r="S319" s="846"/>
      <c r="T319" s="846"/>
      <c r="U319" s="846"/>
      <c r="V319" s="846"/>
      <c r="W319" s="846"/>
      <c r="X319" s="847"/>
      <c r="Y319" s="840" t="s">
        <v>27</v>
      </c>
      <c r="Z319" s="826" t="s">
        <v>509</v>
      </c>
      <c r="AA319" s="831"/>
      <c r="AB319" s="827"/>
      <c r="AC319" s="840" t="s">
        <v>27</v>
      </c>
      <c r="AD319" s="826" t="s">
        <v>509</v>
      </c>
      <c r="AE319" s="831"/>
      <c r="AF319" s="827"/>
    </row>
    <row r="320" customFormat="false" ht="19.5" hidden="false" customHeight="true" outlineLevel="0" collapsed="false">
      <c r="A320" s="811"/>
      <c r="B320" s="812"/>
      <c r="C320" s="813"/>
      <c r="D320" s="828"/>
      <c r="E320" s="814"/>
      <c r="F320" s="815"/>
      <c r="G320" s="816"/>
      <c r="H320" s="911" t="s">
        <v>64</v>
      </c>
      <c r="I320" s="849" t="s">
        <v>27</v>
      </c>
      <c r="J320" s="843" t="s">
        <v>513</v>
      </c>
      <c r="K320" s="846"/>
      <c r="L320" s="882"/>
      <c r="M320" s="844" t="s">
        <v>27</v>
      </c>
      <c r="N320" s="843" t="s">
        <v>514</v>
      </c>
      <c r="O320" s="844"/>
      <c r="P320" s="843"/>
      <c r="Q320" s="845"/>
      <c r="R320" s="845"/>
      <c r="S320" s="845"/>
      <c r="T320" s="845"/>
      <c r="U320" s="845"/>
      <c r="V320" s="845"/>
      <c r="W320" s="845"/>
      <c r="X320" s="881"/>
      <c r="Y320" s="831"/>
      <c r="Z320" s="831"/>
      <c r="AA320" s="831"/>
      <c r="AB320" s="827"/>
      <c r="AC320" s="839"/>
      <c r="AD320" s="831"/>
      <c r="AE320" s="831"/>
      <c r="AF320" s="827"/>
    </row>
    <row r="321" customFormat="false" ht="19.5" hidden="false" customHeight="true" outlineLevel="0" collapsed="false">
      <c r="A321" s="811"/>
      <c r="B321" s="812"/>
      <c r="C321" s="813"/>
      <c r="D321" s="828"/>
      <c r="E321" s="814"/>
      <c r="F321" s="815"/>
      <c r="G321" s="816"/>
      <c r="H321" s="911" t="s">
        <v>67</v>
      </c>
      <c r="I321" s="849" t="s">
        <v>27</v>
      </c>
      <c r="J321" s="843" t="s">
        <v>513</v>
      </c>
      <c r="K321" s="846"/>
      <c r="L321" s="882"/>
      <c r="M321" s="844" t="s">
        <v>27</v>
      </c>
      <c r="N321" s="843" t="s">
        <v>514</v>
      </c>
      <c r="O321" s="844"/>
      <c r="P321" s="843"/>
      <c r="Q321" s="845"/>
      <c r="R321" s="845"/>
      <c r="S321" s="845"/>
      <c r="T321" s="845"/>
      <c r="U321" s="845"/>
      <c r="V321" s="845"/>
      <c r="W321" s="845"/>
      <c r="X321" s="881"/>
      <c r="Y321" s="831"/>
      <c r="Z321" s="831"/>
      <c r="AA321" s="831"/>
      <c r="AB321" s="827"/>
      <c r="AC321" s="839"/>
      <c r="AD321" s="831"/>
      <c r="AE321" s="831"/>
      <c r="AF321" s="827"/>
    </row>
    <row r="322" customFormat="false" ht="18.75" hidden="false" customHeight="true" outlineLevel="0" collapsed="false">
      <c r="A322" s="811"/>
      <c r="B322" s="812"/>
      <c r="C322" s="813"/>
      <c r="D322" s="828"/>
      <c r="E322" s="814"/>
      <c r="F322" s="1047"/>
      <c r="G322" s="1094"/>
      <c r="H322" s="1048" t="s">
        <v>835</v>
      </c>
      <c r="I322" s="893" t="s">
        <v>27</v>
      </c>
      <c r="J322" s="835" t="s">
        <v>506</v>
      </c>
      <c r="K322" s="835"/>
      <c r="L322" s="893" t="s">
        <v>27</v>
      </c>
      <c r="M322" s="835" t="s">
        <v>516</v>
      </c>
      <c r="N322" s="835"/>
      <c r="O322" s="854"/>
      <c r="P322" s="854"/>
      <c r="Q322" s="854"/>
      <c r="R322" s="854"/>
      <c r="S322" s="854"/>
      <c r="T322" s="854"/>
      <c r="U322" s="854"/>
      <c r="V322" s="854"/>
      <c r="W322" s="854"/>
      <c r="X322" s="912"/>
      <c r="Y322" s="839"/>
      <c r="Z322" s="831"/>
      <c r="AA322" s="831"/>
      <c r="AB322" s="827"/>
      <c r="AC322" s="839"/>
      <c r="AD322" s="831"/>
      <c r="AE322" s="831"/>
      <c r="AF322" s="827"/>
    </row>
    <row r="323" customFormat="false" ht="18.75" hidden="false" customHeight="true" outlineLevel="0" collapsed="false">
      <c r="A323" s="811"/>
      <c r="B323" s="812"/>
      <c r="C323" s="813"/>
      <c r="D323" s="828"/>
      <c r="E323" s="814"/>
      <c r="F323" s="1047"/>
      <c r="G323" s="1094"/>
      <c r="H323" s="1048"/>
      <c r="I323" s="893"/>
      <c r="J323" s="835"/>
      <c r="K323" s="835"/>
      <c r="L323" s="893"/>
      <c r="M323" s="835"/>
      <c r="N323" s="835"/>
      <c r="O323" s="819"/>
      <c r="P323" s="819"/>
      <c r="Q323" s="819"/>
      <c r="R323" s="819"/>
      <c r="S323" s="819"/>
      <c r="T323" s="819"/>
      <c r="U323" s="819"/>
      <c r="V323" s="819"/>
      <c r="W323" s="819"/>
      <c r="X323" s="830"/>
      <c r="Y323" s="839"/>
      <c r="Z323" s="831"/>
      <c r="AA323" s="831"/>
      <c r="AB323" s="827"/>
      <c r="AC323" s="839"/>
      <c r="AD323" s="831"/>
      <c r="AE323" s="831"/>
      <c r="AF323" s="827"/>
    </row>
    <row r="324" customFormat="false" ht="18.75" hidden="false" customHeight="true" outlineLevel="0" collapsed="false">
      <c r="A324" s="811"/>
      <c r="B324" s="812"/>
      <c r="C324" s="887" t="s">
        <v>867</v>
      </c>
      <c r="D324" s="840" t="s">
        <v>27</v>
      </c>
      <c r="E324" s="814" t="s">
        <v>735</v>
      </c>
      <c r="F324" s="1047"/>
      <c r="G324" s="1094"/>
      <c r="H324" s="883" t="s">
        <v>217</v>
      </c>
      <c r="I324" s="853" t="s">
        <v>27</v>
      </c>
      <c r="J324" s="843" t="s">
        <v>506</v>
      </c>
      <c r="K324" s="843"/>
      <c r="L324" s="844" t="s">
        <v>27</v>
      </c>
      <c r="M324" s="843" t="s">
        <v>538</v>
      </c>
      <c r="N324" s="843"/>
      <c r="O324" s="855" t="s">
        <v>27</v>
      </c>
      <c r="P324" s="843" t="s">
        <v>539</v>
      </c>
      <c r="Q324" s="835"/>
      <c r="R324" s="835"/>
      <c r="S324" s="835"/>
      <c r="T324" s="835"/>
      <c r="U324" s="835"/>
      <c r="V324" s="835"/>
      <c r="W324" s="835"/>
      <c r="X324" s="905"/>
      <c r="Y324" s="839"/>
      <c r="Z324" s="831"/>
      <c r="AA324" s="831"/>
      <c r="AB324" s="827"/>
      <c r="AC324" s="839"/>
      <c r="AD324" s="831"/>
      <c r="AE324" s="831"/>
      <c r="AF324" s="827"/>
    </row>
    <row r="325" customFormat="false" ht="18.75" hidden="false" customHeight="true" outlineLevel="0" collapsed="false">
      <c r="A325" s="840" t="s">
        <v>27</v>
      </c>
      <c r="B325" s="812" t="n">
        <v>39</v>
      </c>
      <c r="C325" s="887" t="s">
        <v>841</v>
      </c>
      <c r="D325" s="840" t="s">
        <v>27</v>
      </c>
      <c r="E325" s="814" t="s">
        <v>717</v>
      </c>
      <c r="F325" s="1047"/>
      <c r="G325" s="1094"/>
      <c r="H325" s="883" t="s">
        <v>222</v>
      </c>
      <c r="I325" s="849" t="s">
        <v>27</v>
      </c>
      <c r="J325" s="843" t="s">
        <v>506</v>
      </c>
      <c r="K325" s="846"/>
      <c r="L325" s="844" t="s">
        <v>27</v>
      </c>
      <c r="M325" s="843" t="s">
        <v>516</v>
      </c>
      <c r="N325" s="835"/>
      <c r="O325" s="835"/>
      <c r="P325" s="835"/>
      <c r="Q325" s="835"/>
      <c r="R325" s="835"/>
      <c r="S325" s="835"/>
      <c r="T325" s="835"/>
      <c r="U325" s="835"/>
      <c r="V325" s="835"/>
      <c r="W325" s="835"/>
      <c r="X325" s="905"/>
      <c r="Y325" s="839"/>
      <c r="Z325" s="831"/>
      <c r="AA325" s="831"/>
      <c r="AB325" s="827"/>
      <c r="AC325" s="839"/>
      <c r="AD325" s="831"/>
      <c r="AE325" s="831"/>
      <c r="AF325" s="827"/>
    </row>
    <row r="326" customFormat="false" ht="18.75" hidden="false" customHeight="true" outlineLevel="0" collapsed="false">
      <c r="A326" s="811"/>
      <c r="B326" s="812"/>
      <c r="C326" s="887" t="s">
        <v>833</v>
      </c>
      <c r="D326" s="840" t="s">
        <v>27</v>
      </c>
      <c r="E326" s="814" t="s">
        <v>843</v>
      </c>
      <c r="F326" s="815"/>
      <c r="G326" s="814"/>
      <c r="H326" s="848" t="s">
        <v>540</v>
      </c>
      <c r="I326" s="849" t="s">
        <v>27</v>
      </c>
      <c r="J326" s="843" t="s">
        <v>506</v>
      </c>
      <c r="K326" s="843"/>
      <c r="L326" s="844" t="s">
        <v>27</v>
      </c>
      <c r="M326" s="819" t="s">
        <v>516</v>
      </c>
      <c r="N326" s="843"/>
      <c r="O326" s="843"/>
      <c r="P326" s="843"/>
      <c r="Q326" s="846"/>
      <c r="R326" s="846"/>
      <c r="S326" s="846"/>
      <c r="T326" s="846"/>
      <c r="U326" s="846"/>
      <c r="V326" s="846"/>
      <c r="W326" s="846"/>
      <c r="X326" s="847"/>
      <c r="Y326" s="839"/>
      <c r="Z326" s="831"/>
      <c r="AA326" s="831"/>
      <c r="AB326" s="827"/>
      <c r="AC326" s="839"/>
      <c r="AD326" s="831"/>
      <c r="AE326" s="831"/>
      <c r="AF326" s="827"/>
    </row>
    <row r="327" customFormat="false" ht="18.75" hidden="false" customHeight="true" outlineLevel="0" collapsed="false">
      <c r="A327" s="811"/>
      <c r="B327" s="812"/>
      <c r="C327" s="813"/>
      <c r="D327" s="840" t="s">
        <v>27</v>
      </c>
      <c r="E327" s="814" t="s">
        <v>844</v>
      </c>
      <c r="F327" s="815"/>
      <c r="G327" s="814"/>
      <c r="H327" s="848" t="s">
        <v>541</v>
      </c>
      <c r="I327" s="849" t="s">
        <v>27</v>
      </c>
      <c r="J327" s="843" t="s">
        <v>506</v>
      </c>
      <c r="K327" s="843"/>
      <c r="L327" s="844" t="s">
        <v>27</v>
      </c>
      <c r="M327" s="819" t="s">
        <v>516</v>
      </c>
      <c r="N327" s="843"/>
      <c r="O327" s="843"/>
      <c r="P327" s="843"/>
      <c r="Q327" s="846"/>
      <c r="R327" s="846"/>
      <c r="S327" s="846"/>
      <c r="T327" s="846"/>
      <c r="U327" s="846"/>
      <c r="V327" s="846"/>
      <c r="W327" s="846"/>
      <c r="X327" s="847"/>
      <c r="Y327" s="839"/>
      <c r="Z327" s="831"/>
      <c r="AA327" s="831"/>
      <c r="AB327" s="827"/>
      <c r="AC327" s="839"/>
      <c r="AD327" s="831"/>
      <c r="AE327" s="831"/>
      <c r="AF327" s="827"/>
    </row>
    <row r="328" customFormat="false" ht="18.75" hidden="false" customHeight="true" outlineLevel="0" collapsed="false">
      <c r="A328" s="811"/>
      <c r="B328" s="812"/>
      <c r="C328" s="813"/>
      <c r="D328" s="828"/>
      <c r="E328" s="814"/>
      <c r="F328" s="1047"/>
      <c r="G328" s="1094"/>
      <c r="H328" s="913" t="s">
        <v>140</v>
      </c>
      <c r="I328" s="849" t="s">
        <v>27</v>
      </c>
      <c r="J328" s="843" t="s">
        <v>506</v>
      </c>
      <c r="K328" s="843"/>
      <c r="L328" s="844" t="s">
        <v>27</v>
      </c>
      <c r="M328" s="843" t="s">
        <v>538</v>
      </c>
      <c r="N328" s="843"/>
      <c r="O328" s="844" t="s">
        <v>27</v>
      </c>
      <c r="P328" s="843" t="s">
        <v>539</v>
      </c>
      <c r="Q328" s="845"/>
      <c r="R328" s="845"/>
      <c r="S328" s="845"/>
      <c r="T328" s="845"/>
      <c r="U328" s="914"/>
      <c r="V328" s="914"/>
      <c r="W328" s="914"/>
      <c r="X328" s="915"/>
      <c r="Y328" s="839"/>
      <c r="Z328" s="831"/>
      <c r="AA328" s="831"/>
      <c r="AB328" s="827"/>
      <c r="AC328" s="839"/>
      <c r="AD328" s="831"/>
      <c r="AE328" s="831"/>
      <c r="AF328" s="827"/>
    </row>
    <row r="329" customFormat="false" ht="18.75" hidden="false" customHeight="true" outlineLevel="0" collapsed="false">
      <c r="A329" s="811"/>
      <c r="B329" s="812"/>
      <c r="C329" s="813"/>
      <c r="D329" s="828"/>
      <c r="E329" s="814"/>
      <c r="F329" s="1047"/>
      <c r="G329" s="1094"/>
      <c r="H329" s="883" t="s">
        <v>148</v>
      </c>
      <c r="I329" s="849" t="s">
        <v>27</v>
      </c>
      <c r="J329" s="843" t="s">
        <v>506</v>
      </c>
      <c r="K329" s="843"/>
      <c r="L329" s="844" t="s">
        <v>27</v>
      </c>
      <c r="M329" s="843" t="s">
        <v>542</v>
      </c>
      <c r="N329" s="843"/>
      <c r="O329" s="844" t="s">
        <v>27</v>
      </c>
      <c r="P329" s="843" t="s">
        <v>543</v>
      </c>
      <c r="Q329" s="835"/>
      <c r="R329" s="844" t="s">
        <v>27</v>
      </c>
      <c r="S329" s="843" t="s">
        <v>544</v>
      </c>
      <c r="T329" s="835"/>
      <c r="U329" s="835"/>
      <c r="V329" s="835"/>
      <c r="W329" s="835"/>
      <c r="X329" s="905"/>
      <c r="Y329" s="839"/>
      <c r="Z329" s="831"/>
      <c r="AA329" s="831"/>
      <c r="AB329" s="827"/>
      <c r="AC329" s="839"/>
      <c r="AD329" s="831"/>
      <c r="AE329" s="831"/>
      <c r="AF329" s="827"/>
    </row>
    <row r="330" customFormat="false" ht="18.75" hidden="false" customHeight="true" outlineLevel="0" collapsed="false">
      <c r="A330" s="811"/>
      <c r="B330" s="812"/>
      <c r="C330" s="813"/>
      <c r="D330" s="828"/>
      <c r="E330" s="814"/>
      <c r="F330" s="815"/>
      <c r="G330" s="816"/>
      <c r="H330" s="833" t="s">
        <v>162</v>
      </c>
      <c r="I330" s="849" t="s">
        <v>27</v>
      </c>
      <c r="J330" s="843" t="s">
        <v>506</v>
      </c>
      <c r="K330" s="843"/>
      <c r="L330" s="844" t="s">
        <v>27</v>
      </c>
      <c r="M330" s="843" t="s">
        <v>542</v>
      </c>
      <c r="N330" s="843"/>
      <c r="O330" s="844" t="s">
        <v>27</v>
      </c>
      <c r="P330" s="843" t="s">
        <v>543</v>
      </c>
      <c r="Q330" s="843"/>
      <c r="R330" s="844" t="s">
        <v>27</v>
      </c>
      <c r="S330" s="843" t="s">
        <v>616</v>
      </c>
      <c r="T330" s="843"/>
      <c r="U330" s="845"/>
      <c r="V330" s="845"/>
      <c r="W330" s="845"/>
      <c r="X330" s="881"/>
      <c r="Y330" s="831"/>
      <c r="Z330" s="831"/>
      <c r="AA330" s="831"/>
      <c r="AB330" s="827"/>
      <c r="AC330" s="839"/>
      <c r="AD330" s="831"/>
      <c r="AE330" s="831"/>
      <c r="AF330" s="827"/>
    </row>
    <row r="331" customFormat="false" ht="18.75" hidden="false" customHeight="true" outlineLevel="0" collapsed="false">
      <c r="A331" s="811"/>
      <c r="B331" s="812"/>
      <c r="C331" s="813"/>
      <c r="D331" s="828"/>
      <c r="E331" s="814"/>
      <c r="F331" s="815"/>
      <c r="G331" s="816"/>
      <c r="H331" s="1035" t="s">
        <v>165</v>
      </c>
      <c r="I331" s="853" t="s">
        <v>27</v>
      </c>
      <c r="J331" s="854" t="s">
        <v>506</v>
      </c>
      <c r="K331" s="854"/>
      <c r="L331" s="855" t="s">
        <v>27</v>
      </c>
      <c r="M331" s="854" t="s">
        <v>538</v>
      </c>
      <c r="N331" s="854"/>
      <c r="O331" s="855" t="s">
        <v>27</v>
      </c>
      <c r="P331" s="854" t="s">
        <v>539</v>
      </c>
      <c r="Q331" s="854"/>
      <c r="R331" s="855"/>
      <c r="S331" s="854"/>
      <c r="T331" s="854"/>
      <c r="U331" s="914"/>
      <c r="V331" s="914"/>
      <c r="W331" s="914"/>
      <c r="X331" s="915"/>
      <c r="Y331" s="831"/>
      <c r="Z331" s="831"/>
      <c r="AA331" s="831"/>
      <c r="AB331" s="827"/>
      <c r="AC331" s="839"/>
      <c r="AD331" s="831"/>
      <c r="AE331" s="831"/>
      <c r="AF331" s="827"/>
    </row>
    <row r="332" customFormat="false" ht="19.5" hidden="false" customHeight="true" outlineLevel="0" collapsed="false">
      <c r="A332" s="856"/>
      <c r="B332" s="857"/>
      <c r="C332" s="858"/>
      <c r="D332" s="805"/>
      <c r="E332" s="810"/>
      <c r="F332" s="859"/>
      <c r="G332" s="860"/>
      <c r="H332" s="929" t="s">
        <v>166</v>
      </c>
      <c r="I332" s="862" t="s">
        <v>27</v>
      </c>
      <c r="J332" s="863" t="s">
        <v>506</v>
      </c>
      <c r="K332" s="863"/>
      <c r="L332" s="864" t="s">
        <v>27</v>
      </c>
      <c r="M332" s="863" t="s">
        <v>516</v>
      </c>
      <c r="N332" s="863"/>
      <c r="O332" s="863"/>
      <c r="P332" s="863"/>
      <c r="Q332" s="896"/>
      <c r="R332" s="896"/>
      <c r="S332" s="896"/>
      <c r="T332" s="896"/>
      <c r="U332" s="896"/>
      <c r="V332" s="896"/>
      <c r="W332" s="896"/>
      <c r="X332" s="1036"/>
      <c r="Y332" s="868"/>
      <c r="Z332" s="868"/>
      <c r="AA332" s="868"/>
      <c r="AB332" s="869"/>
      <c r="AC332" s="867"/>
      <c r="AD332" s="868"/>
      <c r="AE332" s="868"/>
      <c r="AF332" s="869"/>
    </row>
    <row r="333" customFormat="false" ht="20.25" hidden="false" customHeight="true" outlineLevel="0" collapsed="false"/>
    <row r="334" customFormat="false" ht="20.25" hidden="false" customHeight="true" outlineLevel="0" collapsed="false">
      <c r="A334" s="1028" t="s">
        <v>751</v>
      </c>
      <c r="B334" s="1028"/>
      <c r="C334" s="1028"/>
      <c r="D334" s="1028"/>
      <c r="E334" s="1028"/>
      <c r="F334" s="1028"/>
      <c r="G334" s="1028"/>
      <c r="H334" s="1028"/>
      <c r="I334" s="1028"/>
      <c r="J334" s="1028"/>
      <c r="K334" s="1028"/>
      <c r="L334" s="1028"/>
      <c r="M334" s="1028"/>
      <c r="N334" s="1028"/>
      <c r="O334" s="1028"/>
      <c r="P334" s="1028"/>
      <c r="Q334" s="1028"/>
      <c r="R334" s="1028"/>
      <c r="S334" s="1028"/>
      <c r="T334" s="1028"/>
      <c r="U334" s="1028"/>
      <c r="V334" s="1028"/>
      <c r="W334" s="1028"/>
      <c r="X334" s="1028"/>
      <c r="Y334" s="1028"/>
      <c r="Z334" s="1028"/>
      <c r="AA334" s="1028"/>
      <c r="AB334" s="1028"/>
      <c r="AC334" s="1028"/>
      <c r="AD334" s="1028"/>
      <c r="AE334" s="1028"/>
      <c r="AF334" s="1028"/>
    </row>
    <row r="335" customFormat="false" ht="20.25" hidden="false" customHeight="true" outlineLevel="0" collapsed="false"/>
    <row r="336" customFormat="false" ht="30" hidden="false" customHeight="true" outlineLevel="0" collapsed="false">
      <c r="S336" s="793" t="s">
        <v>489</v>
      </c>
      <c r="T336" s="793"/>
      <c r="U336" s="793"/>
      <c r="V336" s="793"/>
      <c r="W336" s="1029"/>
      <c r="X336" s="1030"/>
      <c r="Y336" s="1030"/>
      <c r="Z336" s="1030"/>
      <c r="AA336" s="1030"/>
      <c r="AB336" s="1030"/>
      <c r="AC336" s="1030"/>
      <c r="AD336" s="1030"/>
      <c r="AE336" s="1030"/>
      <c r="AF336" s="1095"/>
    </row>
    <row r="337" customFormat="false" ht="20.25" hidden="false" customHeight="true" outlineLevel="0" collapsed="false">
      <c r="A337" s="1096"/>
      <c r="B337" s="1096"/>
      <c r="C337" s="1097"/>
      <c r="D337" s="1097"/>
      <c r="E337" s="1097"/>
      <c r="F337" s="1097"/>
      <c r="G337" s="898"/>
      <c r="H337" s="1097"/>
      <c r="I337" s="1097"/>
      <c r="J337" s="1097"/>
      <c r="K337" s="1097"/>
      <c r="L337" s="1097"/>
      <c r="M337" s="1097"/>
      <c r="N337" s="1097"/>
      <c r="O337" s="1097"/>
      <c r="P337" s="1097"/>
      <c r="Q337" s="1097"/>
      <c r="R337" s="1097"/>
      <c r="S337" s="1097"/>
      <c r="T337" s="1097"/>
      <c r="U337" s="1097"/>
      <c r="V337" s="1097"/>
      <c r="W337" s="1097"/>
      <c r="X337" s="1097"/>
      <c r="Y337" s="1097"/>
      <c r="Z337" s="1097"/>
      <c r="AA337" s="1097"/>
      <c r="AB337" s="1097"/>
      <c r="AC337" s="1097"/>
      <c r="AD337" s="1097"/>
      <c r="AE337" s="1097"/>
      <c r="AF337" s="1097"/>
    </row>
    <row r="338" customFormat="false" ht="18" hidden="false" customHeight="true" outlineLevel="0" collapsed="false">
      <c r="A338" s="793" t="s">
        <v>490</v>
      </c>
      <c r="B338" s="793"/>
      <c r="C338" s="793"/>
      <c r="D338" s="793" t="s">
        <v>211</v>
      </c>
      <c r="E338" s="793"/>
      <c r="F338" s="1032" t="s">
        <v>288</v>
      </c>
      <c r="G338" s="1032"/>
      <c r="H338" s="793" t="s">
        <v>491</v>
      </c>
      <c r="I338" s="793"/>
      <c r="J338" s="793"/>
      <c r="K338" s="793"/>
      <c r="L338" s="793"/>
      <c r="M338" s="793"/>
      <c r="N338" s="793"/>
      <c r="O338" s="793"/>
      <c r="P338" s="793"/>
      <c r="Q338" s="793"/>
      <c r="R338" s="793"/>
      <c r="S338" s="793"/>
      <c r="T338" s="793"/>
      <c r="U338" s="793"/>
      <c r="V338" s="793"/>
      <c r="W338" s="793"/>
      <c r="X338" s="793"/>
      <c r="Y338" s="793"/>
      <c r="Z338" s="793"/>
      <c r="AA338" s="793"/>
      <c r="AB338" s="793"/>
      <c r="AC338" s="793"/>
      <c r="AD338" s="793"/>
      <c r="AE338" s="793"/>
      <c r="AF338" s="793"/>
    </row>
    <row r="339" customFormat="false" ht="18.75" hidden="false" customHeight="true" outlineLevel="0" collapsed="false">
      <c r="A339" s="793" t="s">
        <v>493</v>
      </c>
      <c r="B339" s="793"/>
      <c r="C339" s="793"/>
      <c r="D339" s="794"/>
      <c r="E339" s="795"/>
      <c r="F339" s="796"/>
      <c r="G339" s="1033"/>
      <c r="H339" s="797" t="s">
        <v>494</v>
      </c>
      <c r="I339" s="890" t="s">
        <v>27</v>
      </c>
      <c r="J339" s="799" t="s">
        <v>495</v>
      </c>
      <c r="K339" s="799"/>
      <c r="L339" s="799"/>
      <c r="M339" s="798" t="s">
        <v>27</v>
      </c>
      <c r="N339" s="799" t="s">
        <v>496</v>
      </c>
      <c r="O339" s="799"/>
      <c r="P339" s="799"/>
      <c r="Q339" s="798" t="s">
        <v>27</v>
      </c>
      <c r="R339" s="799" t="s">
        <v>497</v>
      </c>
      <c r="S339" s="799"/>
      <c r="T339" s="799"/>
      <c r="U339" s="798" t="s">
        <v>27</v>
      </c>
      <c r="V339" s="799" t="s">
        <v>498</v>
      </c>
      <c r="W339" s="799"/>
      <c r="X339" s="799"/>
      <c r="Y339" s="799"/>
      <c r="Z339" s="799"/>
      <c r="AA339" s="799"/>
      <c r="AB339" s="799"/>
      <c r="AC339" s="799"/>
      <c r="AD339" s="799"/>
      <c r="AE339" s="799"/>
      <c r="AF339" s="874"/>
    </row>
    <row r="340" customFormat="false" ht="18.75" hidden="false" customHeight="true" outlineLevel="0" collapsed="false">
      <c r="A340" s="793"/>
      <c r="B340" s="793"/>
      <c r="C340" s="793"/>
      <c r="D340" s="803"/>
      <c r="E340" s="804"/>
      <c r="F340" s="805"/>
      <c r="G340" s="899"/>
      <c r="H340" s="797"/>
      <c r="I340" s="806" t="s">
        <v>27</v>
      </c>
      <c r="J340" s="807" t="s">
        <v>499</v>
      </c>
      <c r="K340" s="807"/>
      <c r="L340" s="807"/>
      <c r="M340" s="809" t="s">
        <v>27</v>
      </c>
      <c r="N340" s="807" t="s">
        <v>500</v>
      </c>
      <c r="O340" s="807"/>
      <c r="P340" s="807"/>
      <c r="Q340" s="809" t="s">
        <v>27</v>
      </c>
      <c r="R340" s="807" t="s">
        <v>501</v>
      </c>
      <c r="S340" s="807"/>
      <c r="T340" s="807"/>
      <c r="U340" s="809" t="s">
        <v>27</v>
      </c>
      <c r="V340" s="807" t="s">
        <v>502</v>
      </c>
      <c r="W340" s="807"/>
      <c r="X340" s="807"/>
      <c r="Y340" s="1097"/>
      <c r="Z340" s="1097"/>
      <c r="AA340" s="1097"/>
      <c r="AB340" s="1097"/>
      <c r="AC340" s="1097"/>
      <c r="AD340" s="1097"/>
      <c r="AE340" s="1097"/>
      <c r="AF340" s="804"/>
    </row>
    <row r="341" customFormat="false" ht="19.5" hidden="false" customHeight="true" outlineLevel="0" collapsed="false">
      <c r="A341" s="811"/>
      <c r="B341" s="812"/>
      <c r="C341" s="813"/>
      <c r="D341" s="828"/>
      <c r="E341" s="814"/>
      <c r="F341" s="815"/>
      <c r="G341" s="816"/>
      <c r="H341" s="817" t="s">
        <v>64</v>
      </c>
      <c r="I341" s="849" t="s">
        <v>27</v>
      </c>
      <c r="J341" s="843" t="s">
        <v>513</v>
      </c>
      <c r="K341" s="846"/>
      <c r="L341" s="882"/>
      <c r="M341" s="844" t="s">
        <v>27</v>
      </c>
      <c r="N341" s="843" t="s">
        <v>514</v>
      </c>
      <c r="O341" s="844"/>
      <c r="P341" s="843"/>
      <c r="Q341" s="845"/>
      <c r="R341" s="845"/>
      <c r="S341" s="845"/>
      <c r="T341" s="845"/>
      <c r="U341" s="845"/>
      <c r="V341" s="845"/>
      <c r="W341" s="845"/>
      <c r="X341" s="845"/>
      <c r="Y341" s="845"/>
      <c r="Z341" s="845"/>
      <c r="AA341" s="845"/>
      <c r="AB341" s="845"/>
      <c r="AC341" s="845"/>
      <c r="AD341" s="845"/>
      <c r="AE341" s="845"/>
      <c r="AF341" s="1098"/>
    </row>
    <row r="342" customFormat="false" ht="18.75" hidden="false" customHeight="true" outlineLevel="0" collapsed="false">
      <c r="A342" s="811"/>
      <c r="B342" s="812"/>
      <c r="C342" s="887"/>
      <c r="D342" s="815"/>
      <c r="E342" s="814"/>
      <c r="F342" s="815"/>
      <c r="G342" s="956"/>
      <c r="H342" s="1099" t="s">
        <v>609</v>
      </c>
      <c r="I342" s="818" t="s">
        <v>27</v>
      </c>
      <c r="J342" s="819" t="s">
        <v>506</v>
      </c>
      <c r="K342" s="820"/>
      <c r="L342" s="822" t="s">
        <v>27</v>
      </c>
      <c r="M342" s="819" t="s">
        <v>516</v>
      </c>
      <c r="N342" s="820"/>
      <c r="O342" s="823"/>
      <c r="P342" s="823"/>
      <c r="Q342" s="823"/>
      <c r="R342" s="823"/>
      <c r="S342" s="823"/>
      <c r="T342" s="823"/>
      <c r="U342" s="823"/>
      <c r="V342" s="823"/>
      <c r="W342" s="823"/>
      <c r="X342" s="823"/>
      <c r="Y342" s="823"/>
      <c r="Z342" s="823"/>
      <c r="AA342" s="823"/>
      <c r="AB342" s="823"/>
      <c r="AC342" s="823"/>
      <c r="AD342" s="823"/>
      <c r="AE342" s="823"/>
      <c r="AF342" s="824"/>
    </row>
    <row r="343" customFormat="false" ht="18.75" hidden="false" customHeight="true" outlineLevel="0" collapsed="false">
      <c r="A343" s="811"/>
      <c r="B343" s="812"/>
      <c r="C343" s="887"/>
      <c r="D343" s="815"/>
      <c r="E343" s="814"/>
      <c r="F343" s="815"/>
      <c r="G343" s="956"/>
      <c r="H343" s="851" t="s">
        <v>610</v>
      </c>
      <c r="I343" s="834" t="s">
        <v>27</v>
      </c>
      <c r="J343" s="835" t="s">
        <v>611</v>
      </c>
      <c r="K343" s="835"/>
      <c r="L343" s="835"/>
      <c r="M343" s="834" t="s">
        <v>27</v>
      </c>
      <c r="N343" s="835" t="s">
        <v>612</v>
      </c>
      <c r="O343" s="835"/>
      <c r="P343" s="835"/>
      <c r="Q343" s="914"/>
      <c r="R343" s="914"/>
      <c r="S343" s="914"/>
      <c r="T343" s="914"/>
      <c r="U343" s="914"/>
      <c r="V343" s="914"/>
      <c r="W343" s="914"/>
      <c r="X343" s="914"/>
      <c r="Y343" s="914"/>
      <c r="Z343" s="914"/>
      <c r="AA343" s="914"/>
      <c r="AB343" s="914"/>
      <c r="AC343" s="914"/>
      <c r="AD343" s="914"/>
      <c r="AE343" s="914"/>
      <c r="AF343" s="915"/>
    </row>
    <row r="344" customFormat="false" ht="18.75" hidden="false" customHeight="true" outlineLevel="0" collapsed="false">
      <c r="A344" s="811"/>
      <c r="B344" s="812"/>
      <c r="C344" s="887"/>
      <c r="D344" s="815"/>
      <c r="E344" s="814"/>
      <c r="F344" s="815"/>
      <c r="G344" s="956"/>
      <c r="H344" s="851"/>
      <c r="I344" s="834"/>
      <c r="J344" s="835"/>
      <c r="K344" s="835"/>
      <c r="L344" s="835"/>
      <c r="M344" s="834"/>
      <c r="N344" s="835"/>
      <c r="O344" s="835"/>
      <c r="P344" s="835"/>
      <c r="Q344" s="823"/>
      <c r="R344" s="823"/>
      <c r="S344" s="823"/>
      <c r="T344" s="823"/>
      <c r="U344" s="823"/>
      <c r="V344" s="823"/>
      <c r="W344" s="823"/>
      <c r="X344" s="823"/>
      <c r="Y344" s="823"/>
      <c r="Z344" s="823"/>
      <c r="AA344" s="823"/>
      <c r="AB344" s="823"/>
      <c r="AC344" s="823"/>
      <c r="AD344" s="823"/>
      <c r="AE344" s="823"/>
      <c r="AF344" s="824"/>
    </row>
    <row r="345" customFormat="false" ht="18.75" hidden="false" customHeight="true" outlineLevel="0" collapsed="false">
      <c r="A345" s="811"/>
      <c r="B345" s="812"/>
      <c r="C345" s="887"/>
      <c r="D345" s="815"/>
      <c r="E345" s="814"/>
      <c r="F345" s="815"/>
      <c r="G345" s="956"/>
      <c r="H345" s="851" t="s">
        <v>613</v>
      </c>
      <c r="I345" s="834" t="s">
        <v>27</v>
      </c>
      <c r="J345" s="835" t="s">
        <v>611</v>
      </c>
      <c r="K345" s="835"/>
      <c r="L345" s="835"/>
      <c r="M345" s="834" t="s">
        <v>27</v>
      </c>
      <c r="N345" s="835" t="s">
        <v>612</v>
      </c>
      <c r="O345" s="835"/>
      <c r="P345" s="835"/>
      <c r="Q345" s="914"/>
      <c r="R345" s="914"/>
      <c r="S345" s="914"/>
      <c r="T345" s="914"/>
      <c r="U345" s="914"/>
      <c r="V345" s="914"/>
      <c r="W345" s="914"/>
      <c r="X345" s="914"/>
      <c r="Y345" s="914"/>
      <c r="Z345" s="914"/>
      <c r="AA345" s="914"/>
      <c r="AB345" s="914"/>
      <c r="AC345" s="914"/>
      <c r="AD345" s="914"/>
      <c r="AE345" s="914"/>
      <c r="AF345" s="915"/>
    </row>
    <row r="346" customFormat="false" ht="18.75" hidden="false" customHeight="true" outlineLevel="0" collapsed="false">
      <c r="A346" s="840" t="s">
        <v>27</v>
      </c>
      <c r="B346" s="812" t="n">
        <v>76</v>
      </c>
      <c r="C346" s="887" t="s">
        <v>793</v>
      </c>
      <c r="D346" s="840" t="s">
        <v>27</v>
      </c>
      <c r="E346" s="814" t="s">
        <v>794</v>
      </c>
      <c r="F346" s="815"/>
      <c r="G346" s="956"/>
      <c r="H346" s="851"/>
      <c r="I346" s="834"/>
      <c r="J346" s="835"/>
      <c r="K346" s="835"/>
      <c r="L346" s="835"/>
      <c r="M346" s="834"/>
      <c r="N346" s="835"/>
      <c r="O346" s="835"/>
      <c r="P346" s="835"/>
      <c r="Q346" s="823"/>
      <c r="R346" s="823"/>
      <c r="S346" s="823"/>
      <c r="T346" s="823"/>
      <c r="U346" s="823"/>
      <c r="V346" s="823"/>
      <c r="W346" s="823"/>
      <c r="X346" s="823"/>
      <c r="Y346" s="823"/>
      <c r="Z346" s="823"/>
      <c r="AA346" s="823"/>
      <c r="AB346" s="823"/>
      <c r="AC346" s="823"/>
      <c r="AD346" s="823"/>
      <c r="AE346" s="823"/>
      <c r="AF346" s="824"/>
    </row>
    <row r="347" customFormat="false" ht="18.75" hidden="false" customHeight="true" outlineLevel="0" collapsed="false">
      <c r="A347" s="811"/>
      <c r="B347" s="812"/>
      <c r="C347" s="887" t="s">
        <v>795</v>
      </c>
      <c r="D347" s="840" t="s">
        <v>27</v>
      </c>
      <c r="E347" s="814" t="s">
        <v>796</v>
      </c>
      <c r="F347" s="815"/>
      <c r="G347" s="956"/>
      <c r="H347" s="883" t="s">
        <v>792</v>
      </c>
      <c r="I347" s="849" t="s">
        <v>27</v>
      </c>
      <c r="J347" s="843" t="s">
        <v>506</v>
      </c>
      <c r="K347" s="846"/>
      <c r="L347" s="844" t="s">
        <v>27</v>
      </c>
      <c r="M347" s="843" t="s">
        <v>523</v>
      </c>
      <c r="N347" s="843"/>
      <c r="O347" s="855" t="s">
        <v>27</v>
      </c>
      <c r="P347" s="854" t="s">
        <v>524</v>
      </c>
      <c r="Q347" s="843"/>
      <c r="R347" s="843"/>
      <c r="S347" s="846"/>
      <c r="T347" s="846"/>
      <c r="U347" s="846"/>
      <c r="V347" s="846"/>
      <c r="W347" s="846"/>
      <c r="X347" s="846"/>
      <c r="Y347" s="843"/>
      <c r="Z347" s="843"/>
      <c r="AA347" s="843"/>
      <c r="AB347" s="843"/>
      <c r="AC347" s="843"/>
      <c r="AD347" s="843"/>
      <c r="AE347" s="843"/>
      <c r="AF347" s="850"/>
    </row>
    <row r="348" customFormat="false" ht="18.75" hidden="false" customHeight="true" outlineLevel="0" collapsed="false">
      <c r="A348" s="811"/>
      <c r="B348" s="812"/>
      <c r="C348" s="887"/>
      <c r="D348" s="815"/>
      <c r="E348" s="814"/>
      <c r="F348" s="815"/>
      <c r="G348" s="956"/>
      <c r="H348" s="1100" t="s">
        <v>621</v>
      </c>
      <c r="I348" s="849" t="s">
        <v>27</v>
      </c>
      <c r="J348" s="843" t="s">
        <v>511</v>
      </c>
      <c r="K348" s="846"/>
      <c r="L348" s="835"/>
      <c r="M348" s="844" t="s">
        <v>27</v>
      </c>
      <c r="N348" s="843" t="s">
        <v>512</v>
      </c>
      <c r="O348" s="845"/>
      <c r="P348" s="845"/>
      <c r="Q348" s="845"/>
      <c r="R348" s="843"/>
      <c r="S348" s="843"/>
      <c r="T348" s="843"/>
      <c r="U348" s="843"/>
      <c r="V348" s="843"/>
      <c r="W348" s="843"/>
      <c r="X348" s="843"/>
      <c r="Y348" s="843"/>
      <c r="Z348" s="843"/>
      <c r="AA348" s="843"/>
      <c r="AB348" s="843"/>
      <c r="AC348" s="843"/>
      <c r="AD348" s="843"/>
      <c r="AE348" s="843"/>
      <c r="AF348" s="850"/>
    </row>
    <row r="349" customFormat="false" ht="18.75" hidden="false" customHeight="true" outlineLevel="0" collapsed="false">
      <c r="A349" s="811"/>
      <c r="B349" s="812"/>
      <c r="C349" s="887"/>
      <c r="D349" s="815"/>
      <c r="E349" s="814"/>
      <c r="F349" s="815"/>
      <c r="G349" s="956"/>
      <c r="H349" s="1100" t="s">
        <v>192</v>
      </c>
      <c r="I349" s="849" t="s">
        <v>27</v>
      </c>
      <c r="J349" s="843" t="s">
        <v>506</v>
      </c>
      <c r="K349" s="846"/>
      <c r="L349" s="844" t="s">
        <v>27</v>
      </c>
      <c r="M349" s="843" t="s">
        <v>516</v>
      </c>
      <c r="N349" s="835"/>
      <c r="O349" s="843"/>
      <c r="P349" s="843"/>
      <c r="Q349" s="843"/>
      <c r="R349" s="843"/>
      <c r="S349" s="843"/>
      <c r="T349" s="843"/>
      <c r="U349" s="843"/>
      <c r="V349" s="843"/>
      <c r="W349" s="843"/>
      <c r="X349" s="843"/>
      <c r="Y349" s="843"/>
      <c r="Z349" s="843"/>
      <c r="AA349" s="843"/>
      <c r="AB349" s="843"/>
      <c r="AC349" s="843"/>
      <c r="AD349" s="843"/>
      <c r="AE349" s="843"/>
      <c r="AF349" s="850"/>
    </row>
    <row r="350" customFormat="false" ht="18.75" hidden="false" customHeight="true" outlineLevel="0" collapsed="false">
      <c r="A350" s="811"/>
      <c r="B350" s="812"/>
      <c r="C350" s="887"/>
      <c r="D350" s="815"/>
      <c r="E350" s="814"/>
      <c r="F350" s="815"/>
      <c r="G350" s="956"/>
      <c r="H350" s="883" t="s">
        <v>797</v>
      </c>
      <c r="I350" s="849" t="s">
        <v>27</v>
      </c>
      <c r="J350" s="843" t="s">
        <v>506</v>
      </c>
      <c r="K350" s="846"/>
      <c r="L350" s="844" t="s">
        <v>27</v>
      </c>
      <c r="M350" s="843" t="s">
        <v>523</v>
      </c>
      <c r="N350" s="843"/>
      <c r="O350" s="855" t="s">
        <v>27</v>
      </c>
      <c r="P350" s="854" t="s">
        <v>524</v>
      </c>
      <c r="Q350" s="843"/>
      <c r="R350" s="843"/>
      <c r="S350" s="846"/>
      <c r="T350" s="843"/>
      <c r="U350" s="846"/>
      <c r="V350" s="846"/>
      <c r="W350" s="846"/>
      <c r="X350" s="846"/>
      <c r="Y350" s="843"/>
      <c r="Z350" s="843"/>
      <c r="AA350" s="843"/>
      <c r="AB350" s="843"/>
      <c r="AC350" s="843"/>
      <c r="AD350" s="843"/>
      <c r="AE350" s="843"/>
      <c r="AF350" s="850"/>
    </row>
    <row r="351" customFormat="false" ht="18.75" hidden="false" customHeight="true" outlineLevel="0" collapsed="false">
      <c r="A351" s="811"/>
      <c r="B351" s="812"/>
      <c r="C351" s="887"/>
      <c r="D351" s="815"/>
      <c r="E351" s="814"/>
      <c r="F351" s="815"/>
      <c r="G351" s="956"/>
      <c r="H351" s="1100" t="s">
        <v>105</v>
      </c>
      <c r="I351" s="849" t="s">
        <v>27</v>
      </c>
      <c r="J351" s="843" t="s">
        <v>506</v>
      </c>
      <c r="K351" s="843"/>
      <c r="L351" s="844" t="s">
        <v>27</v>
      </c>
      <c r="M351" s="843" t="s">
        <v>538</v>
      </c>
      <c r="N351" s="843"/>
      <c r="O351" s="844" t="s">
        <v>27</v>
      </c>
      <c r="P351" s="843" t="s">
        <v>539</v>
      </c>
      <c r="Q351" s="835"/>
      <c r="R351" s="835"/>
      <c r="S351" s="835"/>
      <c r="T351" s="835"/>
      <c r="U351" s="843"/>
      <c r="V351" s="843"/>
      <c r="W351" s="843"/>
      <c r="X351" s="843"/>
      <c r="Y351" s="843"/>
      <c r="Z351" s="843"/>
      <c r="AA351" s="843"/>
      <c r="AB351" s="843"/>
      <c r="AC351" s="843"/>
      <c r="AD351" s="843"/>
      <c r="AE351" s="843"/>
      <c r="AF351" s="850"/>
    </row>
    <row r="352" customFormat="false" ht="19.5" hidden="false" customHeight="true" outlineLevel="0" collapsed="false">
      <c r="A352" s="856"/>
      <c r="B352" s="857"/>
      <c r="C352" s="858"/>
      <c r="D352" s="805"/>
      <c r="E352" s="810"/>
      <c r="F352" s="859"/>
      <c r="G352" s="860"/>
      <c r="H352" s="1042" t="s">
        <v>159</v>
      </c>
      <c r="I352" s="862" t="s">
        <v>27</v>
      </c>
      <c r="J352" s="863" t="s">
        <v>506</v>
      </c>
      <c r="K352" s="863"/>
      <c r="L352" s="864" t="s">
        <v>27</v>
      </c>
      <c r="M352" s="863" t="s">
        <v>516</v>
      </c>
      <c r="N352" s="863"/>
      <c r="O352" s="865"/>
      <c r="P352" s="863"/>
      <c r="Q352" s="865"/>
      <c r="R352" s="865"/>
      <c r="S352" s="865"/>
      <c r="T352" s="865"/>
      <c r="U352" s="865"/>
      <c r="V352" s="865"/>
      <c r="W352" s="865"/>
      <c r="X352" s="823"/>
      <c r="Y352" s="823"/>
      <c r="Z352" s="823"/>
      <c r="AA352" s="823"/>
      <c r="AB352" s="823"/>
      <c r="AC352" s="823"/>
      <c r="AD352" s="823"/>
      <c r="AE352" s="823"/>
      <c r="AF352" s="889"/>
    </row>
    <row r="353" customFormat="false" ht="19.5" hidden="false" customHeight="true" outlineLevel="0" collapsed="false">
      <c r="A353" s="870"/>
      <c r="B353" s="812"/>
      <c r="C353" s="813"/>
      <c r="D353" s="828"/>
      <c r="E353" s="814"/>
      <c r="F353" s="815"/>
      <c r="G353" s="816"/>
      <c r="H353" s="817" t="s">
        <v>64</v>
      </c>
      <c r="I353" s="906" t="s">
        <v>27</v>
      </c>
      <c r="J353" s="876" t="s">
        <v>513</v>
      </c>
      <c r="K353" s="877"/>
      <c r="L353" s="907"/>
      <c r="M353" s="908" t="s">
        <v>27</v>
      </c>
      <c r="N353" s="876" t="s">
        <v>514</v>
      </c>
      <c r="O353" s="908"/>
      <c r="P353" s="876"/>
      <c r="Q353" s="878"/>
      <c r="R353" s="878"/>
      <c r="S353" s="878"/>
      <c r="T353" s="878"/>
      <c r="U353" s="878"/>
      <c r="V353" s="878"/>
      <c r="W353" s="878"/>
      <c r="X353" s="878"/>
      <c r="Y353" s="878"/>
      <c r="Z353" s="878"/>
      <c r="AA353" s="878"/>
      <c r="AB353" s="878"/>
      <c r="AC353" s="878"/>
      <c r="AD353" s="878"/>
      <c r="AE353" s="878"/>
      <c r="AF353" s="1101"/>
    </row>
    <row r="354" customFormat="false" ht="18.75" hidden="false" customHeight="true" outlineLevel="0" collapsed="false">
      <c r="A354" s="811"/>
      <c r="B354" s="812"/>
      <c r="C354" s="887"/>
      <c r="D354" s="815"/>
      <c r="E354" s="814"/>
      <c r="F354" s="815"/>
      <c r="G354" s="956"/>
      <c r="H354" s="1099" t="s">
        <v>798</v>
      </c>
      <c r="I354" s="818" t="s">
        <v>27</v>
      </c>
      <c r="J354" s="819" t="s">
        <v>511</v>
      </c>
      <c r="K354" s="820"/>
      <c r="L354" s="903"/>
      <c r="M354" s="822" t="s">
        <v>27</v>
      </c>
      <c r="N354" s="819" t="s">
        <v>512</v>
      </c>
      <c r="O354" s="823"/>
      <c r="P354" s="823"/>
      <c r="Q354" s="823"/>
      <c r="R354" s="819"/>
      <c r="S354" s="819"/>
      <c r="T354" s="819"/>
      <c r="U354" s="819"/>
      <c r="V354" s="819"/>
      <c r="W354" s="819"/>
      <c r="X354" s="819"/>
      <c r="Y354" s="819"/>
      <c r="Z354" s="819"/>
      <c r="AA354" s="819"/>
      <c r="AB354" s="819"/>
      <c r="AC354" s="819"/>
      <c r="AD354" s="819"/>
      <c r="AE354" s="819"/>
      <c r="AF354" s="830"/>
    </row>
    <row r="355" customFormat="false" ht="18.75" hidden="false" customHeight="true" outlineLevel="0" collapsed="false">
      <c r="A355" s="840" t="s">
        <v>27</v>
      </c>
      <c r="B355" s="812" t="n">
        <v>71</v>
      </c>
      <c r="C355" s="887" t="s">
        <v>437</v>
      </c>
      <c r="D355" s="840" t="s">
        <v>27</v>
      </c>
      <c r="E355" s="814" t="s">
        <v>735</v>
      </c>
      <c r="F355" s="815"/>
      <c r="G355" s="956"/>
      <c r="H355" s="1100" t="s">
        <v>609</v>
      </c>
      <c r="I355" s="849" t="s">
        <v>27</v>
      </c>
      <c r="J355" s="843" t="s">
        <v>506</v>
      </c>
      <c r="K355" s="846"/>
      <c r="L355" s="844" t="s">
        <v>27</v>
      </c>
      <c r="M355" s="843" t="s">
        <v>516</v>
      </c>
      <c r="N355" s="835"/>
      <c r="O355" s="843"/>
      <c r="P355" s="843"/>
      <c r="Q355" s="843"/>
      <c r="R355" s="843"/>
      <c r="S355" s="843"/>
      <c r="T355" s="843"/>
      <c r="U355" s="843"/>
      <c r="V355" s="843"/>
      <c r="W355" s="843"/>
      <c r="X355" s="843"/>
      <c r="Y355" s="843"/>
      <c r="Z355" s="843"/>
      <c r="AA355" s="843"/>
      <c r="AB355" s="843"/>
      <c r="AC355" s="843"/>
      <c r="AD355" s="843"/>
      <c r="AE355" s="843"/>
      <c r="AF355" s="850"/>
    </row>
    <row r="356" customFormat="false" ht="18.75" hidden="false" customHeight="true" outlineLevel="0" collapsed="false">
      <c r="A356" s="811"/>
      <c r="B356" s="812"/>
      <c r="C356" s="887"/>
      <c r="D356" s="840" t="s">
        <v>27</v>
      </c>
      <c r="E356" s="814" t="s">
        <v>717</v>
      </c>
      <c r="F356" s="815"/>
      <c r="G356" s="956"/>
      <c r="H356" s="851" t="s">
        <v>610</v>
      </c>
      <c r="I356" s="834" t="s">
        <v>27</v>
      </c>
      <c r="J356" s="835" t="s">
        <v>611</v>
      </c>
      <c r="K356" s="835"/>
      <c r="L356" s="835"/>
      <c r="M356" s="834" t="s">
        <v>27</v>
      </c>
      <c r="N356" s="835" t="s">
        <v>612</v>
      </c>
      <c r="O356" s="835"/>
      <c r="P356" s="835"/>
      <c r="Q356" s="914"/>
      <c r="R356" s="914"/>
      <c r="S356" s="914"/>
      <c r="T356" s="914"/>
      <c r="U356" s="914"/>
      <c r="V356" s="914"/>
      <c r="W356" s="914"/>
      <c r="X356" s="914"/>
      <c r="Y356" s="914"/>
      <c r="Z356" s="914"/>
      <c r="AA356" s="914"/>
      <c r="AB356" s="914"/>
      <c r="AC356" s="914"/>
      <c r="AD356" s="914"/>
      <c r="AE356" s="914"/>
      <c r="AF356" s="915"/>
    </row>
    <row r="357" s="838" customFormat="true" ht="18.75" hidden="false" customHeight="true" outlineLevel="0" collapsed="false">
      <c r="A357" s="828"/>
      <c r="C357" s="828"/>
      <c r="D357" s="828"/>
      <c r="F357" s="815"/>
      <c r="G357" s="956"/>
      <c r="H357" s="851"/>
      <c r="I357" s="834"/>
      <c r="J357" s="835"/>
      <c r="K357" s="835"/>
      <c r="L357" s="835"/>
      <c r="M357" s="834"/>
      <c r="N357" s="835"/>
      <c r="O357" s="835"/>
      <c r="P357" s="835"/>
      <c r="Q357" s="823"/>
      <c r="R357" s="823"/>
      <c r="S357" s="823"/>
      <c r="T357" s="823"/>
      <c r="U357" s="823"/>
      <c r="V357" s="823"/>
      <c r="W357" s="823"/>
      <c r="X357" s="823"/>
      <c r="Y357" s="823"/>
      <c r="Z357" s="823"/>
      <c r="AA357" s="823"/>
      <c r="AB357" s="823"/>
      <c r="AC357" s="823"/>
      <c r="AD357" s="823"/>
      <c r="AE357" s="823"/>
      <c r="AF357" s="824"/>
    </row>
    <row r="358" customFormat="false" ht="18.75" hidden="false" customHeight="true" outlineLevel="0" collapsed="false">
      <c r="A358" s="856"/>
      <c r="B358" s="857"/>
      <c r="C358" s="888"/>
      <c r="D358" s="859"/>
      <c r="E358" s="810"/>
      <c r="F358" s="859"/>
      <c r="G358" s="933"/>
      <c r="H358" s="1102" t="s">
        <v>105</v>
      </c>
      <c r="I358" s="862" t="s">
        <v>27</v>
      </c>
      <c r="J358" s="863" t="s">
        <v>506</v>
      </c>
      <c r="K358" s="863"/>
      <c r="L358" s="864" t="s">
        <v>27</v>
      </c>
      <c r="M358" s="863" t="s">
        <v>538</v>
      </c>
      <c r="N358" s="863"/>
      <c r="O358" s="864" t="s">
        <v>27</v>
      </c>
      <c r="P358" s="863" t="s">
        <v>539</v>
      </c>
      <c r="Q358" s="896"/>
      <c r="R358" s="896"/>
      <c r="S358" s="863"/>
      <c r="T358" s="863"/>
      <c r="U358" s="863"/>
      <c r="V358" s="863"/>
      <c r="W358" s="863"/>
      <c r="X358" s="863"/>
      <c r="Y358" s="863"/>
      <c r="Z358" s="863"/>
      <c r="AA358" s="863"/>
      <c r="AB358" s="863"/>
      <c r="AC358" s="863"/>
      <c r="AD358" s="863"/>
      <c r="AE358" s="863"/>
      <c r="AF358" s="866"/>
    </row>
    <row r="359" customFormat="false" ht="19.5" hidden="false" customHeight="true" outlineLevel="0" collapsed="false">
      <c r="A359" s="811"/>
      <c r="B359" s="812"/>
      <c r="C359" s="813"/>
      <c r="D359" s="828"/>
      <c r="E359" s="814"/>
      <c r="F359" s="815"/>
      <c r="G359" s="816"/>
      <c r="H359" s="911" t="s">
        <v>64</v>
      </c>
      <c r="I359" s="849" t="s">
        <v>27</v>
      </c>
      <c r="J359" s="843" t="s">
        <v>513</v>
      </c>
      <c r="K359" s="846"/>
      <c r="L359" s="882"/>
      <c r="M359" s="844" t="s">
        <v>27</v>
      </c>
      <c r="N359" s="843" t="s">
        <v>514</v>
      </c>
      <c r="O359" s="844"/>
      <c r="P359" s="843"/>
      <c r="Q359" s="845"/>
      <c r="R359" s="845"/>
      <c r="S359" s="845"/>
      <c r="T359" s="845"/>
      <c r="U359" s="845"/>
      <c r="V359" s="845"/>
      <c r="W359" s="845"/>
      <c r="X359" s="845"/>
      <c r="Y359" s="845"/>
      <c r="Z359" s="845"/>
      <c r="AA359" s="845"/>
      <c r="AB359" s="845"/>
      <c r="AC359" s="845"/>
      <c r="AD359" s="845"/>
      <c r="AE359" s="845"/>
      <c r="AF359" s="1098"/>
    </row>
    <row r="360" customFormat="false" ht="19.5" hidden="false" customHeight="true" outlineLevel="0" collapsed="false">
      <c r="A360" s="811"/>
      <c r="B360" s="812"/>
      <c r="C360" s="813"/>
      <c r="D360" s="828"/>
      <c r="E360" s="814"/>
      <c r="F360" s="815"/>
      <c r="G360" s="816"/>
      <c r="H360" s="841" t="s">
        <v>67</v>
      </c>
      <c r="I360" s="849" t="s">
        <v>27</v>
      </c>
      <c r="J360" s="843" t="s">
        <v>513</v>
      </c>
      <c r="K360" s="846"/>
      <c r="L360" s="882"/>
      <c r="M360" s="844" t="s">
        <v>27</v>
      </c>
      <c r="N360" s="843" t="s">
        <v>514</v>
      </c>
      <c r="O360" s="844"/>
      <c r="P360" s="843"/>
      <c r="Q360" s="845"/>
      <c r="R360" s="845"/>
      <c r="S360" s="845"/>
      <c r="T360" s="845"/>
      <c r="U360" s="845"/>
      <c r="V360" s="845"/>
      <c r="W360" s="845"/>
      <c r="X360" s="845"/>
      <c r="Y360" s="845"/>
      <c r="Z360" s="845"/>
      <c r="AA360" s="845"/>
      <c r="AB360" s="845"/>
      <c r="AC360" s="845"/>
      <c r="AD360" s="845"/>
      <c r="AE360" s="845"/>
      <c r="AF360" s="1098"/>
    </row>
    <row r="361" customFormat="false" ht="18.75" hidden="false" customHeight="true" outlineLevel="0" collapsed="false">
      <c r="A361" s="811"/>
      <c r="B361" s="812"/>
      <c r="C361" s="887"/>
      <c r="D361" s="815"/>
      <c r="E361" s="814"/>
      <c r="F361" s="815"/>
      <c r="G361" s="956"/>
      <c r="H361" s="1103" t="s">
        <v>50</v>
      </c>
      <c r="I361" s="818" t="s">
        <v>27</v>
      </c>
      <c r="J361" s="819" t="s">
        <v>506</v>
      </c>
      <c r="K361" s="819"/>
      <c r="L361" s="821"/>
      <c r="M361" s="822" t="s">
        <v>27</v>
      </c>
      <c r="N361" s="819" t="s">
        <v>507</v>
      </c>
      <c r="O361" s="819"/>
      <c r="P361" s="821"/>
      <c r="Q361" s="822" t="s">
        <v>27</v>
      </c>
      <c r="R361" s="903" t="s">
        <v>508</v>
      </c>
      <c r="S361" s="903"/>
      <c r="T361" s="903"/>
      <c r="U361" s="903"/>
      <c r="V361" s="819"/>
      <c r="W361" s="819"/>
      <c r="X361" s="819"/>
      <c r="Y361" s="819"/>
      <c r="Z361" s="819"/>
      <c r="AA361" s="819"/>
      <c r="AB361" s="819"/>
      <c r="AC361" s="819"/>
      <c r="AD361" s="819"/>
      <c r="AE361" s="819"/>
      <c r="AF361" s="830"/>
    </row>
    <row r="362" customFormat="false" ht="18.75" hidden="false" customHeight="true" outlineLevel="0" collapsed="false">
      <c r="A362" s="811"/>
      <c r="B362" s="812"/>
      <c r="C362" s="887"/>
      <c r="D362" s="815"/>
      <c r="E362" s="814"/>
      <c r="F362" s="815"/>
      <c r="G362" s="956"/>
      <c r="H362" s="841" t="s">
        <v>806</v>
      </c>
      <c r="I362" s="849" t="s">
        <v>27</v>
      </c>
      <c r="J362" s="843" t="s">
        <v>511</v>
      </c>
      <c r="K362" s="846"/>
      <c r="L362" s="835"/>
      <c r="M362" s="844" t="s">
        <v>27</v>
      </c>
      <c r="N362" s="843" t="s">
        <v>512</v>
      </c>
      <c r="O362" s="845"/>
      <c r="P362" s="845"/>
      <c r="Q362" s="845"/>
      <c r="R362" s="843"/>
      <c r="S362" s="843"/>
      <c r="T362" s="843"/>
      <c r="U362" s="843"/>
      <c r="V362" s="843"/>
      <c r="W362" s="843"/>
      <c r="X362" s="843"/>
      <c r="Y362" s="843"/>
      <c r="Z362" s="843"/>
      <c r="AA362" s="843"/>
      <c r="AB362" s="843"/>
      <c r="AC362" s="843"/>
      <c r="AD362" s="843"/>
      <c r="AE362" s="843"/>
      <c r="AF362" s="850"/>
    </row>
    <row r="363" customFormat="false" ht="18.75" hidden="false" customHeight="true" outlineLevel="0" collapsed="false">
      <c r="A363" s="811"/>
      <c r="B363" s="812"/>
      <c r="C363" s="887"/>
      <c r="D363" s="815"/>
      <c r="E363" s="814"/>
      <c r="F363" s="815"/>
      <c r="G363" s="956"/>
      <c r="H363" s="851" t="s">
        <v>807</v>
      </c>
      <c r="I363" s="1104" t="s">
        <v>27</v>
      </c>
      <c r="J363" s="835" t="s">
        <v>506</v>
      </c>
      <c r="K363" s="835"/>
      <c r="L363" s="834" t="s">
        <v>27</v>
      </c>
      <c r="M363" s="835" t="s">
        <v>516</v>
      </c>
      <c r="N363" s="835"/>
      <c r="O363" s="854"/>
      <c r="P363" s="854"/>
      <c r="Q363" s="854"/>
      <c r="R363" s="854"/>
      <c r="S363" s="854"/>
      <c r="T363" s="854"/>
      <c r="U363" s="854"/>
      <c r="V363" s="854"/>
      <c r="W363" s="854"/>
      <c r="X363" s="854"/>
      <c r="Y363" s="854"/>
      <c r="Z363" s="854"/>
      <c r="AA363" s="854"/>
      <c r="AB363" s="854"/>
      <c r="AC363" s="854"/>
      <c r="AD363" s="854"/>
      <c r="AE363" s="854"/>
      <c r="AF363" s="912"/>
    </row>
    <row r="364" customFormat="false" ht="18.75" hidden="false" customHeight="true" outlineLevel="0" collapsed="false">
      <c r="A364" s="811"/>
      <c r="B364" s="812"/>
      <c r="C364" s="887"/>
      <c r="D364" s="815"/>
      <c r="E364" s="814"/>
      <c r="F364" s="815"/>
      <c r="G364" s="956"/>
      <c r="H364" s="851"/>
      <c r="I364" s="1104"/>
      <c r="J364" s="835"/>
      <c r="K364" s="835"/>
      <c r="L364" s="834"/>
      <c r="M364" s="835"/>
      <c r="N364" s="835"/>
      <c r="O364" s="819"/>
      <c r="P364" s="819"/>
      <c r="Q364" s="819"/>
      <c r="R364" s="819"/>
      <c r="S364" s="819"/>
      <c r="T364" s="819"/>
      <c r="U364" s="819"/>
      <c r="V364" s="819"/>
      <c r="W364" s="819"/>
      <c r="X364" s="819"/>
      <c r="Y364" s="819"/>
      <c r="Z364" s="819"/>
      <c r="AA364" s="819"/>
      <c r="AB364" s="819"/>
      <c r="AC364" s="819"/>
      <c r="AD364" s="819"/>
      <c r="AE364" s="819"/>
      <c r="AF364" s="830"/>
    </row>
    <row r="365" customFormat="false" ht="18.75" hidden="false" customHeight="true" outlineLevel="0" collapsed="false">
      <c r="A365" s="811"/>
      <c r="B365" s="812"/>
      <c r="C365" s="887"/>
      <c r="D365" s="815"/>
      <c r="E365" s="814"/>
      <c r="F365" s="815"/>
      <c r="G365" s="956"/>
      <c r="H365" s="851" t="s">
        <v>808</v>
      </c>
      <c r="I365" s="1104" t="s">
        <v>27</v>
      </c>
      <c r="J365" s="835" t="s">
        <v>506</v>
      </c>
      <c r="K365" s="835"/>
      <c r="L365" s="834" t="s">
        <v>27</v>
      </c>
      <c r="M365" s="835" t="s">
        <v>516</v>
      </c>
      <c r="N365" s="835"/>
      <c r="O365" s="854"/>
      <c r="P365" s="854"/>
      <c r="Q365" s="854"/>
      <c r="R365" s="854"/>
      <c r="S365" s="854"/>
      <c r="T365" s="854"/>
      <c r="U365" s="854"/>
      <c r="V365" s="854"/>
      <c r="W365" s="854"/>
      <c r="X365" s="854"/>
      <c r="Y365" s="854"/>
      <c r="Z365" s="854"/>
      <c r="AA365" s="854"/>
      <c r="AB365" s="854"/>
      <c r="AC365" s="854"/>
      <c r="AD365" s="854"/>
      <c r="AE365" s="854"/>
      <c r="AF365" s="912"/>
    </row>
    <row r="366" customFormat="false" ht="18.75" hidden="false" customHeight="true" outlineLevel="0" collapsed="false">
      <c r="A366" s="811"/>
      <c r="B366" s="812"/>
      <c r="C366" s="887"/>
      <c r="D366" s="815"/>
      <c r="E366" s="814"/>
      <c r="F366" s="815"/>
      <c r="G366" s="956"/>
      <c r="H366" s="851"/>
      <c r="I366" s="1104"/>
      <c r="J366" s="835"/>
      <c r="K366" s="835"/>
      <c r="L366" s="834"/>
      <c r="M366" s="835"/>
      <c r="N366" s="835"/>
      <c r="O366" s="819"/>
      <c r="P366" s="819"/>
      <c r="Q366" s="819"/>
      <c r="R366" s="819"/>
      <c r="S366" s="819"/>
      <c r="T366" s="819"/>
      <c r="U366" s="819"/>
      <c r="V366" s="819"/>
      <c r="W366" s="819"/>
      <c r="X366" s="819"/>
      <c r="Y366" s="819"/>
      <c r="Z366" s="819"/>
      <c r="AA366" s="819"/>
      <c r="AB366" s="819"/>
      <c r="AC366" s="819"/>
      <c r="AD366" s="819"/>
      <c r="AE366" s="819"/>
      <c r="AF366" s="830"/>
    </row>
    <row r="367" customFormat="false" ht="18.75" hidden="false" customHeight="true" outlineLevel="0" collapsed="false">
      <c r="A367" s="811"/>
      <c r="B367" s="812"/>
      <c r="C367" s="887"/>
      <c r="D367" s="815"/>
      <c r="E367" s="814"/>
      <c r="F367" s="815"/>
      <c r="G367" s="956"/>
      <c r="H367" s="851" t="s">
        <v>809</v>
      </c>
      <c r="I367" s="1104" t="s">
        <v>27</v>
      </c>
      <c r="J367" s="835" t="s">
        <v>506</v>
      </c>
      <c r="K367" s="835"/>
      <c r="L367" s="834" t="s">
        <v>27</v>
      </c>
      <c r="M367" s="835" t="s">
        <v>516</v>
      </c>
      <c r="N367" s="835"/>
      <c r="O367" s="854"/>
      <c r="P367" s="854"/>
      <c r="Q367" s="854"/>
      <c r="R367" s="854"/>
      <c r="S367" s="854"/>
      <c r="T367" s="854"/>
      <c r="U367" s="854"/>
      <c r="V367" s="854"/>
      <c r="W367" s="854"/>
      <c r="X367" s="854"/>
      <c r="Y367" s="854"/>
      <c r="Z367" s="854"/>
      <c r="AA367" s="854"/>
      <c r="AB367" s="854"/>
      <c r="AC367" s="854"/>
      <c r="AD367" s="854"/>
      <c r="AE367" s="854"/>
      <c r="AF367" s="912"/>
    </row>
    <row r="368" customFormat="false" ht="18.75" hidden="false" customHeight="true" outlineLevel="0" collapsed="false">
      <c r="A368" s="811"/>
      <c r="B368" s="812"/>
      <c r="C368" s="887"/>
      <c r="D368" s="815"/>
      <c r="E368" s="814"/>
      <c r="F368" s="815"/>
      <c r="G368" s="956"/>
      <c r="H368" s="851"/>
      <c r="I368" s="1104"/>
      <c r="J368" s="835"/>
      <c r="K368" s="835"/>
      <c r="L368" s="834"/>
      <c r="M368" s="835"/>
      <c r="N368" s="835"/>
      <c r="O368" s="819"/>
      <c r="P368" s="819"/>
      <c r="Q368" s="819"/>
      <c r="R368" s="819"/>
      <c r="S368" s="819"/>
      <c r="T368" s="819"/>
      <c r="U368" s="819"/>
      <c r="V368" s="819"/>
      <c r="W368" s="819"/>
      <c r="X368" s="819"/>
      <c r="Y368" s="819"/>
      <c r="Z368" s="819"/>
      <c r="AA368" s="819"/>
      <c r="AB368" s="819"/>
      <c r="AC368" s="819"/>
      <c r="AD368" s="819"/>
      <c r="AE368" s="819"/>
      <c r="AF368" s="830"/>
    </row>
    <row r="369" customFormat="false" ht="18.75" hidden="false" customHeight="true" outlineLevel="0" collapsed="false">
      <c r="A369" s="811"/>
      <c r="B369" s="812"/>
      <c r="C369" s="887"/>
      <c r="D369" s="815"/>
      <c r="E369" s="814"/>
      <c r="F369" s="815"/>
      <c r="G369" s="956"/>
      <c r="H369" s="851" t="s">
        <v>810</v>
      </c>
      <c r="I369" s="1104" t="s">
        <v>27</v>
      </c>
      <c r="J369" s="835" t="s">
        <v>506</v>
      </c>
      <c r="K369" s="835"/>
      <c r="L369" s="834" t="s">
        <v>27</v>
      </c>
      <c r="M369" s="835" t="s">
        <v>516</v>
      </c>
      <c r="N369" s="835"/>
      <c r="O369" s="854"/>
      <c r="P369" s="854"/>
      <c r="Q369" s="854"/>
      <c r="R369" s="854"/>
      <c r="S369" s="854"/>
      <c r="T369" s="854"/>
      <c r="U369" s="854"/>
      <c r="V369" s="854"/>
      <c r="W369" s="854"/>
      <c r="X369" s="854"/>
      <c r="Y369" s="854"/>
      <c r="Z369" s="854"/>
      <c r="AA369" s="854"/>
      <c r="AB369" s="854"/>
      <c r="AC369" s="854"/>
      <c r="AD369" s="854"/>
      <c r="AE369" s="854"/>
      <c r="AF369" s="912"/>
    </row>
    <row r="370" customFormat="false" ht="18.75" hidden="false" customHeight="true" outlineLevel="0" collapsed="false">
      <c r="A370" s="811"/>
      <c r="B370" s="812"/>
      <c r="C370" s="887"/>
      <c r="D370" s="815"/>
      <c r="E370" s="814"/>
      <c r="F370" s="815"/>
      <c r="G370" s="956"/>
      <c r="H370" s="851"/>
      <c r="I370" s="1104"/>
      <c r="J370" s="835"/>
      <c r="K370" s="835"/>
      <c r="L370" s="834"/>
      <c r="M370" s="835"/>
      <c r="N370" s="835"/>
      <c r="O370" s="819"/>
      <c r="P370" s="819"/>
      <c r="Q370" s="819"/>
      <c r="R370" s="819"/>
      <c r="S370" s="819"/>
      <c r="T370" s="819"/>
      <c r="U370" s="819"/>
      <c r="V370" s="819"/>
      <c r="W370" s="819"/>
      <c r="X370" s="819"/>
      <c r="Y370" s="819"/>
      <c r="Z370" s="819"/>
      <c r="AA370" s="819"/>
      <c r="AB370" s="819"/>
      <c r="AC370" s="819"/>
      <c r="AD370" s="819"/>
      <c r="AE370" s="819"/>
      <c r="AF370" s="830"/>
    </row>
    <row r="371" customFormat="false" ht="18.75" hidden="false" customHeight="true" outlineLevel="0" collapsed="false">
      <c r="A371" s="840" t="s">
        <v>27</v>
      </c>
      <c r="B371" s="812" t="n">
        <v>78</v>
      </c>
      <c r="C371" s="887" t="s">
        <v>443</v>
      </c>
      <c r="D371" s="840" t="s">
        <v>27</v>
      </c>
      <c r="E371" s="814" t="s">
        <v>814</v>
      </c>
      <c r="F371" s="815"/>
      <c r="G371" s="956"/>
      <c r="H371" s="841" t="s">
        <v>303</v>
      </c>
      <c r="I371" s="849" t="s">
        <v>27</v>
      </c>
      <c r="J371" s="843" t="s">
        <v>506</v>
      </c>
      <c r="K371" s="846"/>
      <c r="L371" s="844" t="s">
        <v>27</v>
      </c>
      <c r="M371" s="843" t="s">
        <v>516</v>
      </c>
      <c r="N371" s="835"/>
      <c r="O371" s="843"/>
      <c r="P371" s="843"/>
      <c r="Q371" s="843"/>
      <c r="R371" s="843"/>
      <c r="S371" s="843"/>
      <c r="T371" s="843"/>
      <c r="U371" s="843"/>
      <c r="V371" s="843"/>
      <c r="W371" s="843"/>
      <c r="X371" s="843"/>
      <c r="Y371" s="843"/>
      <c r="Z371" s="843"/>
      <c r="AA371" s="843"/>
      <c r="AB371" s="843"/>
      <c r="AC371" s="843"/>
      <c r="AD371" s="843"/>
      <c r="AE371" s="843"/>
      <c r="AF371" s="850"/>
    </row>
    <row r="372" customFormat="false" ht="18.75" hidden="false" customHeight="true" outlineLevel="0" collapsed="false">
      <c r="A372" s="811"/>
      <c r="B372" s="812"/>
      <c r="C372" s="887"/>
      <c r="D372" s="815"/>
      <c r="E372" s="814"/>
      <c r="F372" s="815"/>
      <c r="G372" s="956"/>
      <c r="H372" s="851" t="s">
        <v>811</v>
      </c>
      <c r="I372" s="849" t="s">
        <v>27</v>
      </c>
      <c r="J372" s="843" t="s">
        <v>506</v>
      </c>
      <c r="K372" s="843"/>
      <c r="L372" s="844" t="s">
        <v>27</v>
      </c>
      <c r="M372" s="843" t="s">
        <v>538</v>
      </c>
      <c r="N372" s="843"/>
      <c r="O372" s="844" t="s">
        <v>27</v>
      </c>
      <c r="P372" s="843" t="s">
        <v>539</v>
      </c>
      <c r="Q372" s="835"/>
      <c r="R372" s="835"/>
      <c r="S372" s="1105"/>
      <c r="T372" s="1105"/>
      <c r="U372" s="1105"/>
      <c r="V372" s="1105"/>
      <c r="W372" s="1105"/>
      <c r="X372" s="1105"/>
      <c r="Y372" s="1105"/>
      <c r="Z372" s="1105"/>
      <c r="AA372" s="1105"/>
      <c r="AB372" s="1105"/>
      <c r="AC372" s="1105"/>
      <c r="AD372" s="1105"/>
      <c r="AE372" s="1105"/>
      <c r="AF372" s="1106"/>
    </row>
    <row r="373" customFormat="false" ht="18.75" hidden="false" customHeight="true" outlineLevel="0" collapsed="false">
      <c r="A373" s="811"/>
      <c r="B373" s="812"/>
      <c r="C373" s="887"/>
      <c r="D373" s="815"/>
      <c r="E373" s="814"/>
      <c r="F373" s="815"/>
      <c r="G373" s="956"/>
      <c r="H373" s="851" t="s">
        <v>812</v>
      </c>
      <c r="I373" s="849" t="s">
        <v>27</v>
      </c>
      <c r="J373" s="843" t="s">
        <v>506</v>
      </c>
      <c r="K373" s="846"/>
      <c r="L373" s="844" t="s">
        <v>27</v>
      </c>
      <c r="M373" s="843" t="s">
        <v>516</v>
      </c>
      <c r="N373" s="835"/>
      <c r="O373" s="843"/>
      <c r="P373" s="843"/>
      <c r="Q373" s="843"/>
      <c r="R373" s="843"/>
      <c r="S373" s="843"/>
      <c r="T373" s="843"/>
      <c r="U373" s="843"/>
      <c r="V373" s="843"/>
      <c r="W373" s="843"/>
      <c r="X373" s="843"/>
      <c r="Y373" s="843"/>
      <c r="Z373" s="843"/>
      <c r="AA373" s="843"/>
      <c r="AB373" s="843"/>
      <c r="AC373" s="843"/>
      <c r="AD373" s="843"/>
      <c r="AE373" s="843"/>
      <c r="AF373" s="850"/>
    </row>
    <row r="374" customFormat="false" ht="18.75" hidden="false" customHeight="true" outlineLevel="0" collapsed="false">
      <c r="A374" s="811"/>
      <c r="B374" s="812"/>
      <c r="C374" s="887"/>
      <c r="D374" s="815"/>
      <c r="E374" s="814"/>
      <c r="F374" s="815"/>
      <c r="G374" s="956"/>
      <c r="H374" s="851" t="s">
        <v>263</v>
      </c>
      <c r="I374" s="849" t="s">
        <v>27</v>
      </c>
      <c r="J374" s="843" t="s">
        <v>506</v>
      </c>
      <c r="K374" s="843"/>
      <c r="L374" s="844" t="s">
        <v>27</v>
      </c>
      <c r="M374" s="843" t="s">
        <v>523</v>
      </c>
      <c r="N374" s="843"/>
      <c r="O374" s="844" t="s">
        <v>27</v>
      </c>
      <c r="P374" s="843" t="s">
        <v>524</v>
      </c>
      <c r="Q374" s="835"/>
      <c r="R374" s="835"/>
      <c r="S374" s="835"/>
      <c r="T374" s="843"/>
      <c r="U374" s="843"/>
      <c r="V374" s="843"/>
      <c r="W374" s="843"/>
      <c r="X374" s="843"/>
      <c r="Y374" s="843"/>
      <c r="Z374" s="843"/>
      <c r="AA374" s="843"/>
      <c r="AB374" s="843"/>
      <c r="AC374" s="843"/>
      <c r="AD374" s="843"/>
      <c r="AE374" s="843"/>
      <c r="AF374" s="850"/>
    </row>
    <row r="375" customFormat="false" ht="18.75" hidden="false" customHeight="true" outlineLevel="0" collapsed="false">
      <c r="A375" s="811"/>
      <c r="B375" s="812"/>
      <c r="C375" s="887"/>
      <c r="D375" s="815"/>
      <c r="E375" s="814"/>
      <c r="F375" s="815"/>
      <c r="G375" s="956"/>
      <c r="H375" s="851" t="s">
        <v>267</v>
      </c>
      <c r="I375" s="849" t="s">
        <v>27</v>
      </c>
      <c r="J375" s="843" t="s">
        <v>506</v>
      </c>
      <c r="K375" s="843"/>
      <c r="L375" s="844" t="s">
        <v>27</v>
      </c>
      <c r="M375" s="843" t="s">
        <v>816</v>
      </c>
      <c r="N375" s="843"/>
      <c r="O375" s="843"/>
      <c r="P375" s="844" t="s">
        <v>27</v>
      </c>
      <c r="Q375" s="843" t="s">
        <v>817</v>
      </c>
      <c r="R375" s="843"/>
      <c r="S375" s="843"/>
      <c r="T375" s="843"/>
      <c r="U375" s="843"/>
      <c r="V375" s="843"/>
      <c r="W375" s="843"/>
      <c r="X375" s="843"/>
      <c r="Y375" s="843"/>
      <c r="Z375" s="843"/>
      <c r="AA375" s="843"/>
      <c r="AB375" s="843"/>
      <c r="AC375" s="843"/>
      <c r="AD375" s="843"/>
      <c r="AE375" s="843"/>
      <c r="AF375" s="850"/>
    </row>
    <row r="376" customFormat="false" ht="18.75" hidden="false" customHeight="true" outlineLevel="0" collapsed="false">
      <c r="A376" s="811"/>
      <c r="B376" s="812"/>
      <c r="C376" s="887"/>
      <c r="D376" s="815"/>
      <c r="E376" s="814"/>
      <c r="F376" s="815"/>
      <c r="G376" s="956"/>
      <c r="H376" s="1100" t="s">
        <v>533</v>
      </c>
      <c r="I376" s="849" t="s">
        <v>27</v>
      </c>
      <c r="J376" s="843" t="s">
        <v>506</v>
      </c>
      <c r="K376" s="846"/>
      <c r="L376" s="844" t="s">
        <v>27</v>
      </c>
      <c r="M376" s="843" t="s">
        <v>516</v>
      </c>
      <c r="N376" s="835"/>
      <c r="O376" s="843"/>
      <c r="P376" s="843"/>
      <c r="Q376" s="843"/>
      <c r="R376" s="843"/>
      <c r="S376" s="843"/>
      <c r="T376" s="843"/>
      <c r="U376" s="843"/>
      <c r="V376" s="843"/>
      <c r="W376" s="843"/>
      <c r="X376" s="843"/>
      <c r="Y376" s="843"/>
      <c r="Z376" s="843"/>
      <c r="AA376" s="843"/>
      <c r="AB376" s="843"/>
      <c r="AC376" s="843"/>
      <c r="AD376" s="843"/>
      <c r="AE376" s="843"/>
      <c r="AF376" s="850"/>
    </row>
    <row r="377" customFormat="false" ht="18.75" hidden="false" customHeight="true" outlineLevel="0" collapsed="false">
      <c r="A377" s="811"/>
      <c r="B377" s="812"/>
      <c r="C377" s="887"/>
      <c r="D377" s="815"/>
      <c r="E377" s="814"/>
      <c r="F377" s="815"/>
      <c r="G377" s="956"/>
      <c r="H377" s="841" t="s">
        <v>819</v>
      </c>
      <c r="I377" s="849" t="s">
        <v>27</v>
      </c>
      <c r="J377" s="843" t="s">
        <v>506</v>
      </c>
      <c r="K377" s="846"/>
      <c r="L377" s="844" t="s">
        <v>27</v>
      </c>
      <c r="M377" s="843" t="s">
        <v>516</v>
      </c>
      <c r="N377" s="835"/>
      <c r="O377" s="843"/>
      <c r="P377" s="843"/>
      <c r="Q377" s="843"/>
      <c r="R377" s="843"/>
      <c r="S377" s="843"/>
      <c r="T377" s="843"/>
      <c r="U377" s="843"/>
      <c r="V377" s="843"/>
      <c r="W377" s="843"/>
      <c r="X377" s="843"/>
      <c r="Y377" s="843"/>
      <c r="Z377" s="843"/>
      <c r="AA377" s="843"/>
      <c r="AB377" s="843"/>
      <c r="AC377" s="843"/>
      <c r="AD377" s="843"/>
      <c r="AE377" s="843"/>
      <c r="AF377" s="850"/>
    </row>
    <row r="378" customFormat="false" ht="18.75" hidden="false" customHeight="true" outlineLevel="0" collapsed="false">
      <c r="A378" s="811"/>
      <c r="B378" s="812"/>
      <c r="C378" s="887"/>
      <c r="D378" s="815"/>
      <c r="E378" s="814"/>
      <c r="F378" s="815"/>
      <c r="G378" s="956"/>
      <c r="H378" s="841" t="s">
        <v>222</v>
      </c>
      <c r="I378" s="849" t="s">
        <v>27</v>
      </c>
      <c r="J378" s="843" t="s">
        <v>506</v>
      </c>
      <c r="K378" s="846"/>
      <c r="L378" s="844" t="s">
        <v>27</v>
      </c>
      <c r="M378" s="843" t="s">
        <v>516</v>
      </c>
      <c r="N378" s="835"/>
      <c r="O378" s="843"/>
      <c r="P378" s="843"/>
      <c r="Q378" s="843"/>
      <c r="R378" s="843"/>
      <c r="S378" s="843"/>
      <c r="T378" s="843"/>
      <c r="U378" s="843"/>
      <c r="V378" s="843"/>
      <c r="W378" s="843"/>
      <c r="X378" s="843"/>
      <c r="Y378" s="843"/>
      <c r="Z378" s="843"/>
      <c r="AA378" s="843"/>
      <c r="AB378" s="843"/>
      <c r="AC378" s="843"/>
      <c r="AD378" s="843"/>
      <c r="AE378" s="843"/>
      <c r="AF378" s="850"/>
    </row>
    <row r="379" customFormat="false" ht="18.75" hidden="false" customHeight="true" outlineLevel="0" collapsed="false">
      <c r="A379" s="811"/>
      <c r="B379" s="812"/>
      <c r="C379" s="887"/>
      <c r="D379" s="815"/>
      <c r="E379" s="814"/>
      <c r="F379" s="815"/>
      <c r="G379" s="956"/>
      <c r="H379" s="826" t="s">
        <v>640</v>
      </c>
      <c r="I379" s="849" t="s">
        <v>27</v>
      </c>
      <c r="J379" s="843" t="s">
        <v>506</v>
      </c>
      <c r="K379" s="846"/>
      <c r="L379" s="844" t="s">
        <v>27</v>
      </c>
      <c r="M379" s="843" t="s">
        <v>516</v>
      </c>
      <c r="N379" s="835"/>
      <c r="O379" s="843"/>
      <c r="P379" s="843"/>
      <c r="Q379" s="843"/>
      <c r="R379" s="843"/>
      <c r="S379" s="843"/>
      <c r="T379" s="843"/>
      <c r="U379" s="843"/>
      <c r="V379" s="843"/>
      <c r="W379" s="843"/>
      <c r="X379" s="843"/>
      <c r="Y379" s="843"/>
      <c r="Z379" s="843"/>
      <c r="AA379" s="843"/>
      <c r="AB379" s="843"/>
      <c r="AC379" s="843"/>
      <c r="AD379" s="843"/>
      <c r="AE379" s="843"/>
      <c r="AF379" s="850"/>
    </row>
    <row r="380" customFormat="false" ht="18.75" hidden="false" customHeight="true" outlineLevel="0" collapsed="false">
      <c r="A380" s="811"/>
      <c r="B380" s="812"/>
      <c r="C380" s="887"/>
      <c r="D380" s="815"/>
      <c r="E380" s="814"/>
      <c r="F380" s="815"/>
      <c r="G380" s="956"/>
      <c r="H380" s="851" t="s">
        <v>642</v>
      </c>
      <c r="I380" s="849" t="s">
        <v>27</v>
      </c>
      <c r="J380" s="843" t="s">
        <v>506</v>
      </c>
      <c r="K380" s="846"/>
      <c r="L380" s="844" t="s">
        <v>27</v>
      </c>
      <c r="M380" s="843" t="s">
        <v>516</v>
      </c>
      <c r="N380" s="835"/>
      <c r="O380" s="843"/>
      <c r="P380" s="843"/>
      <c r="Q380" s="843"/>
      <c r="R380" s="843"/>
      <c r="S380" s="843"/>
      <c r="T380" s="843"/>
      <c r="U380" s="843"/>
      <c r="V380" s="843"/>
      <c r="W380" s="843"/>
      <c r="X380" s="843"/>
      <c r="Y380" s="843"/>
      <c r="Z380" s="843"/>
      <c r="AA380" s="843"/>
      <c r="AB380" s="843"/>
      <c r="AC380" s="843"/>
      <c r="AD380" s="843"/>
      <c r="AE380" s="843"/>
      <c r="AF380" s="850"/>
    </row>
    <row r="381" customFormat="false" ht="18.75" hidden="false" customHeight="true" outlineLevel="0" collapsed="false">
      <c r="A381" s="856"/>
      <c r="B381" s="857"/>
      <c r="C381" s="888"/>
      <c r="D381" s="859"/>
      <c r="E381" s="810"/>
      <c r="F381" s="859"/>
      <c r="G381" s="933"/>
      <c r="H381" s="929" t="s">
        <v>130</v>
      </c>
      <c r="I381" s="862" t="s">
        <v>27</v>
      </c>
      <c r="J381" s="863" t="s">
        <v>506</v>
      </c>
      <c r="K381" s="884"/>
      <c r="L381" s="864" t="s">
        <v>27</v>
      </c>
      <c r="M381" s="863" t="s">
        <v>516</v>
      </c>
      <c r="N381" s="896"/>
      <c r="O381" s="863"/>
      <c r="P381" s="863"/>
      <c r="Q381" s="863"/>
      <c r="R381" s="863"/>
      <c r="S381" s="863"/>
      <c r="T381" s="863"/>
      <c r="U381" s="863"/>
      <c r="V381" s="863"/>
      <c r="W381" s="863"/>
      <c r="X381" s="863"/>
      <c r="Y381" s="863"/>
      <c r="Z381" s="863"/>
      <c r="AA381" s="863"/>
      <c r="AB381" s="863"/>
      <c r="AC381" s="863"/>
      <c r="AD381" s="863"/>
      <c r="AE381" s="863"/>
      <c r="AF381" s="866"/>
    </row>
    <row r="382" s="772" customFormat="true" ht="18.75" hidden="false" customHeight="true" outlineLevel="0" collapsed="false">
      <c r="A382" s="1050"/>
      <c r="B382" s="1051"/>
      <c r="C382" s="971"/>
      <c r="D382" s="1107"/>
      <c r="E382" s="971"/>
      <c r="F382" s="1053"/>
      <c r="G382" s="1054"/>
      <c r="H382" s="1108" t="s">
        <v>50</v>
      </c>
      <c r="I382" s="670" t="s">
        <v>27</v>
      </c>
      <c r="J382" s="671" t="s">
        <v>506</v>
      </c>
      <c r="K382" s="671"/>
      <c r="L382" s="673"/>
      <c r="M382" s="674" t="s">
        <v>27</v>
      </c>
      <c r="N382" s="671" t="s">
        <v>507</v>
      </c>
      <c r="O382" s="671"/>
      <c r="P382" s="673"/>
      <c r="Q382" s="674" t="s">
        <v>27</v>
      </c>
      <c r="R382" s="1055" t="s">
        <v>508</v>
      </c>
      <c r="S382" s="1055"/>
      <c r="T382" s="1055"/>
      <c r="U382" s="1055"/>
      <c r="V382" s="671"/>
      <c r="W382" s="671"/>
      <c r="X382" s="671"/>
      <c r="Y382" s="671"/>
      <c r="Z382" s="671"/>
      <c r="AA382" s="671"/>
      <c r="AB382" s="671"/>
      <c r="AC382" s="671"/>
      <c r="AD382" s="671"/>
      <c r="AE382" s="671"/>
      <c r="AF382" s="1109"/>
    </row>
    <row r="383" customFormat="false" ht="18.75" hidden="false" customHeight="true" outlineLevel="0" collapsed="false">
      <c r="A383" s="811"/>
      <c r="B383" s="812"/>
      <c r="C383" s="826"/>
      <c r="D383" s="828"/>
      <c r="E383" s="814"/>
      <c r="F383" s="917"/>
      <c r="G383" s="816"/>
      <c r="H383" s="923" t="s">
        <v>64</v>
      </c>
      <c r="I383" s="906" t="s">
        <v>27</v>
      </c>
      <c r="J383" s="876" t="s">
        <v>513</v>
      </c>
      <c r="K383" s="877"/>
      <c r="L383" s="907"/>
      <c r="M383" s="908" t="s">
        <v>27</v>
      </c>
      <c r="N383" s="876" t="s">
        <v>514</v>
      </c>
      <c r="O383" s="908"/>
      <c r="P383" s="876"/>
      <c r="Q383" s="878"/>
      <c r="R383" s="878"/>
      <c r="S383" s="878"/>
      <c r="T383" s="878"/>
      <c r="U383" s="878"/>
      <c r="V383" s="878"/>
      <c r="W383" s="878"/>
      <c r="X383" s="878"/>
      <c r="Y383" s="878"/>
      <c r="Z383" s="878"/>
      <c r="AA383" s="878"/>
      <c r="AB383" s="878"/>
      <c r="AC383" s="878"/>
      <c r="AD383" s="878"/>
      <c r="AE383" s="878"/>
      <c r="AF383" s="1101"/>
    </row>
    <row r="384" customFormat="false" ht="19.5" hidden="false" customHeight="true" outlineLevel="0" collapsed="false">
      <c r="A384" s="811"/>
      <c r="B384" s="812"/>
      <c r="C384" s="813"/>
      <c r="D384" s="828"/>
      <c r="E384" s="814"/>
      <c r="F384" s="815"/>
      <c r="G384" s="816"/>
      <c r="H384" s="911" t="s">
        <v>67</v>
      </c>
      <c r="I384" s="849" t="s">
        <v>27</v>
      </c>
      <c r="J384" s="843" t="s">
        <v>513</v>
      </c>
      <c r="K384" s="846"/>
      <c r="L384" s="882"/>
      <c r="M384" s="844" t="s">
        <v>27</v>
      </c>
      <c r="N384" s="843" t="s">
        <v>514</v>
      </c>
      <c r="O384" s="844"/>
      <c r="P384" s="843"/>
      <c r="Q384" s="845"/>
      <c r="R384" s="845"/>
      <c r="S384" s="845"/>
      <c r="T384" s="845"/>
      <c r="U384" s="845"/>
      <c r="V384" s="845"/>
      <c r="W384" s="845"/>
      <c r="X384" s="845"/>
      <c r="Y384" s="845"/>
      <c r="Z384" s="845"/>
      <c r="AA384" s="845"/>
      <c r="AB384" s="845"/>
      <c r="AC384" s="845"/>
      <c r="AD384" s="845"/>
      <c r="AE384" s="845"/>
      <c r="AF384" s="1098"/>
    </row>
    <row r="385" customFormat="false" ht="18.75" hidden="false" customHeight="true" outlineLevel="0" collapsed="false">
      <c r="A385" s="811"/>
      <c r="B385" s="812"/>
      <c r="C385" s="887"/>
      <c r="D385" s="1047"/>
      <c r="E385" s="814"/>
      <c r="F385" s="815"/>
      <c r="G385" s="956"/>
      <c r="H385" s="1099" t="s">
        <v>50</v>
      </c>
      <c r="I385" s="818" t="s">
        <v>27</v>
      </c>
      <c r="J385" s="819" t="s">
        <v>506</v>
      </c>
      <c r="K385" s="819"/>
      <c r="L385" s="821"/>
      <c r="M385" s="822" t="s">
        <v>27</v>
      </c>
      <c r="N385" s="819" t="s">
        <v>507</v>
      </c>
      <c r="O385" s="819"/>
      <c r="P385" s="821"/>
      <c r="Q385" s="822" t="s">
        <v>27</v>
      </c>
      <c r="R385" s="903" t="s">
        <v>508</v>
      </c>
      <c r="S385" s="903"/>
      <c r="T385" s="903"/>
      <c r="U385" s="903"/>
      <c r="V385" s="819"/>
      <c r="W385" s="819"/>
      <c r="X385" s="819"/>
      <c r="Y385" s="819"/>
      <c r="Z385" s="819"/>
      <c r="AA385" s="819"/>
      <c r="AB385" s="819"/>
      <c r="AC385" s="819"/>
      <c r="AD385" s="819"/>
      <c r="AE385" s="819"/>
      <c r="AF385" s="830"/>
    </row>
    <row r="386" customFormat="false" ht="18.75" hidden="false" customHeight="true" outlineLevel="0" collapsed="false">
      <c r="A386" s="811"/>
      <c r="B386" s="812"/>
      <c r="C386" s="887"/>
      <c r="D386" s="1047"/>
      <c r="E386" s="814"/>
      <c r="F386" s="815"/>
      <c r="G386" s="956"/>
      <c r="H386" s="1100" t="s">
        <v>806</v>
      </c>
      <c r="I386" s="849" t="s">
        <v>27</v>
      </c>
      <c r="J386" s="843" t="s">
        <v>511</v>
      </c>
      <c r="K386" s="846"/>
      <c r="L386" s="835"/>
      <c r="M386" s="844" t="s">
        <v>27</v>
      </c>
      <c r="N386" s="843" t="s">
        <v>512</v>
      </c>
      <c r="O386" s="845"/>
      <c r="P386" s="845"/>
      <c r="Q386" s="845"/>
      <c r="R386" s="843"/>
      <c r="S386" s="843"/>
      <c r="T386" s="843"/>
      <c r="U386" s="843"/>
      <c r="V386" s="843"/>
      <c r="W386" s="843"/>
      <c r="X386" s="843"/>
      <c r="Y386" s="843"/>
      <c r="Z386" s="843"/>
      <c r="AA386" s="843"/>
      <c r="AB386" s="843"/>
      <c r="AC386" s="843"/>
      <c r="AD386" s="843"/>
      <c r="AE386" s="843"/>
      <c r="AF386" s="850"/>
    </row>
    <row r="387" customFormat="false" ht="18.75" hidden="false" customHeight="true" outlineLevel="0" collapsed="false">
      <c r="A387" s="811"/>
      <c r="B387" s="812"/>
      <c r="C387" s="887"/>
      <c r="D387" s="1047"/>
      <c r="E387" s="814"/>
      <c r="F387" s="815"/>
      <c r="G387" s="956"/>
      <c r="H387" s="851" t="s">
        <v>811</v>
      </c>
      <c r="I387" s="849" t="s">
        <v>27</v>
      </c>
      <c r="J387" s="843" t="s">
        <v>506</v>
      </c>
      <c r="K387" s="843"/>
      <c r="L387" s="844" t="s">
        <v>27</v>
      </c>
      <c r="M387" s="843" t="s">
        <v>538</v>
      </c>
      <c r="N387" s="843"/>
      <c r="O387" s="844" t="s">
        <v>27</v>
      </c>
      <c r="P387" s="843" t="s">
        <v>539</v>
      </c>
      <c r="Q387" s="835"/>
      <c r="R387" s="835"/>
      <c r="S387" s="1105"/>
      <c r="T387" s="1105"/>
      <c r="U387" s="1105"/>
      <c r="V387" s="1105"/>
      <c r="W387" s="1105"/>
      <c r="X387" s="1105"/>
      <c r="Y387" s="1105"/>
      <c r="Z387" s="1105"/>
      <c r="AA387" s="1105"/>
      <c r="AB387" s="1105"/>
      <c r="AC387" s="1105"/>
      <c r="AD387" s="1105"/>
      <c r="AE387" s="1105"/>
      <c r="AF387" s="1106"/>
    </row>
    <row r="388" customFormat="false" ht="18.75" hidden="false" customHeight="true" outlineLevel="0" collapsed="false">
      <c r="A388" s="811"/>
      <c r="B388" s="812"/>
      <c r="C388" s="887"/>
      <c r="D388" s="1047"/>
      <c r="E388" s="814"/>
      <c r="F388" s="815"/>
      <c r="G388" s="956"/>
      <c r="H388" s="851" t="s">
        <v>263</v>
      </c>
      <c r="I388" s="849" t="s">
        <v>27</v>
      </c>
      <c r="J388" s="843" t="s">
        <v>506</v>
      </c>
      <c r="K388" s="843"/>
      <c r="L388" s="844" t="s">
        <v>27</v>
      </c>
      <c r="M388" s="843" t="s">
        <v>523</v>
      </c>
      <c r="N388" s="843"/>
      <c r="O388" s="844" t="s">
        <v>27</v>
      </c>
      <c r="P388" s="843" t="s">
        <v>524</v>
      </c>
      <c r="Q388" s="835"/>
      <c r="R388" s="835"/>
      <c r="S388" s="835"/>
      <c r="T388" s="843"/>
      <c r="U388" s="843"/>
      <c r="V388" s="843"/>
      <c r="W388" s="843"/>
      <c r="X388" s="843"/>
      <c r="Y388" s="843"/>
      <c r="Z388" s="843"/>
      <c r="AA388" s="843"/>
      <c r="AB388" s="843"/>
      <c r="AC388" s="843"/>
      <c r="AD388" s="843"/>
      <c r="AE388" s="843"/>
      <c r="AF388" s="850"/>
    </row>
    <row r="389" customFormat="false" ht="18.75" hidden="false" customHeight="true" outlineLevel="0" collapsed="false">
      <c r="A389" s="840" t="s">
        <v>27</v>
      </c>
      <c r="B389" s="812" t="n">
        <v>72</v>
      </c>
      <c r="C389" s="887" t="s">
        <v>445</v>
      </c>
      <c r="D389" s="840" t="s">
        <v>27</v>
      </c>
      <c r="E389" s="814" t="s">
        <v>646</v>
      </c>
      <c r="F389" s="815"/>
      <c r="G389" s="956"/>
      <c r="H389" s="851" t="s">
        <v>267</v>
      </c>
      <c r="I389" s="849" t="s">
        <v>27</v>
      </c>
      <c r="J389" s="843" t="s">
        <v>506</v>
      </c>
      <c r="K389" s="846"/>
      <c r="L389" s="844" t="s">
        <v>27</v>
      </c>
      <c r="M389" s="843" t="s">
        <v>516</v>
      </c>
      <c r="N389" s="835"/>
      <c r="O389" s="843"/>
      <c r="P389" s="843"/>
      <c r="Q389" s="843"/>
      <c r="R389" s="843"/>
      <c r="S389" s="843"/>
      <c r="T389" s="843"/>
      <c r="U389" s="843"/>
      <c r="V389" s="843"/>
      <c r="W389" s="843"/>
      <c r="X389" s="843"/>
      <c r="Y389" s="843"/>
      <c r="Z389" s="843"/>
      <c r="AA389" s="843"/>
      <c r="AB389" s="843"/>
      <c r="AC389" s="843"/>
      <c r="AD389" s="843"/>
      <c r="AE389" s="843"/>
      <c r="AF389" s="850"/>
    </row>
    <row r="390" customFormat="false" ht="18.75" hidden="false" customHeight="true" outlineLevel="0" collapsed="false">
      <c r="A390" s="811"/>
      <c r="B390" s="812"/>
      <c r="C390" s="887"/>
      <c r="D390" s="840" t="s">
        <v>27</v>
      </c>
      <c r="E390" s="814" t="s">
        <v>825</v>
      </c>
      <c r="F390" s="815"/>
      <c r="G390" s="956"/>
      <c r="H390" s="1100" t="s">
        <v>533</v>
      </c>
      <c r="I390" s="849" t="s">
        <v>27</v>
      </c>
      <c r="J390" s="843" t="s">
        <v>506</v>
      </c>
      <c r="K390" s="846"/>
      <c r="L390" s="844" t="s">
        <v>27</v>
      </c>
      <c r="M390" s="843" t="s">
        <v>516</v>
      </c>
      <c r="N390" s="835"/>
      <c r="O390" s="843"/>
      <c r="P390" s="843"/>
      <c r="Q390" s="843"/>
      <c r="R390" s="843"/>
      <c r="S390" s="843"/>
      <c r="T390" s="843"/>
      <c r="U390" s="843"/>
      <c r="V390" s="843"/>
      <c r="W390" s="843"/>
      <c r="X390" s="843"/>
      <c r="Y390" s="843"/>
      <c r="Z390" s="843"/>
      <c r="AA390" s="843"/>
      <c r="AB390" s="843"/>
      <c r="AC390" s="843"/>
      <c r="AD390" s="843"/>
      <c r="AE390" s="843"/>
      <c r="AF390" s="850"/>
    </row>
    <row r="391" customFormat="false" ht="18.75" hidden="false" customHeight="true" outlineLevel="0" collapsed="false">
      <c r="A391" s="811"/>
      <c r="B391" s="812"/>
      <c r="C391" s="887"/>
      <c r="D391" s="840" t="s">
        <v>27</v>
      </c>
      <c r="E391" s="814" t="s">
        <v>826</v>
      </c>
      <c r="F391" s="815"/>
      <c r="G391" s="956"/>
      <c r="H391" s="1100" t="s">
        <v>222</v>
      </c>
      <c r="I391" s="849" t="s">
        <v>27</v>
      </c>
      <c r="J391" s="843" t="s">
        <v>506</v>
      </c>
      <c r="K391" s="846"/>
      <c r="L391" s="844" t="s">
        <v>27</v>
      </c>
      <c r="M391" s="843" t="s">
        <v>516</v>
      </c>
      <c r="N391" s="835"/>
      <c r="O391" s="843"/>
      <c r="P391" s="843"/>
      <c r="Q391" s="843"/>
      <c r="R391" s="843"/>
      <c r="S391" s="843"/>
      <c r="T391" s="843"/>
      <c r="U391" s="843"/>
      <c r="V391" s="843"/>
      <c r="W391" s="843"/>
      <c r="X391" s="843"/>
      <c r="Y391" s="843"/>
      <c r="Z391" s="843"/>
      <c r="AA391" s="843"/>
      <c r="AB391" s="843"/>
      <c r="AC391" s="843"/>
      <c r="AD391" s="843"/>
      <c r="AE391" s="843"/>
      <c r="AF391" s="850"/>
    </row>
    <row r="392" customFormat="false" ht="18.75" hidden="false" customHeight="true" outlineLevel="0" collapsed="false">
      <c r="A392" s="811"/>
      <c r="B392" s="812"/>
      <c r="C392" s="887"/>
      <c r="D392" s="1047"/>
      <c r="E392" s="814"/>
      <c r="F392" s="815"/>
      <c r="G392" s="956"/>
      <c r="H392" s="826" t="s">
        <v>640</v>
      </c>
      <c r="I392" s="849" t="s">
        <v>27</v>
      </c>
      <c r="J392" s="843" t="s">
        <v>506</v>
      </c>
      <c r="K392" s="846"/>
      <c r="L392" s="844" t="s">
        <v>27</v>
      </c>
      <c r="M392" s="843" t="s">
        <v>516</v>
      </c>
      <c r="N392" s="835"/>
      <c r="O392" s="843"/>
      <c r="P392" s="843"/>
      <c r="Q392" s="843"/>
      <c r="R392" s="843"/>
      <c r="S392" s="843"/>
      <c r="T392" s="843"/>
      <c r="U392" s="843"/>
      <c r="V392" s="843"/>
      <c r="W392" s="843"/>
      <c r="X392" s="843"/>
      <c r="Y392" s="843"/>
      <c r="Z392" s="843"/>
      <c r="AA392" s="843"/>
      <c r="AB392" s="843"/>
      <c r="AC392" s="843"/>
      <c r="AD392" s="843"/>
      <c r="AE392" s="843"/>
      <c r="AF392" s="850"/>
    </row>
    <row r="393" customFormat="false" ht="18.75" hidden="false" customHeight="true" outlineLevel="0" collapsed="false">
      <c r="A393" s="811"/>
      <c r="B393" s="812"/>
      <c r="C393" s="887"/>
      <c r="D393" s="1047"/>
      <c r="E393" s="814"/>
      <c r="F393" s="815"/>
      <c r="G393" s="956"/>
      <c r="H393" s="851" t="s">
        <v>642</v>
      </c>
      <c r="I393" s="849" t="s">
        <v>27</v>
      </c>
      <c r="J393" s="843" t="s">
        <v>506</v>
      </c>
      <c r="K393" s="846"/>
      <c r="L393" s="844" t="s">
        <v>27</v>
      </c>
      <c r="M393" s="843" t="s">
        <v>516</v>
      </c>
      <c r="N393" s="835"/>
      <c r="O393" s="843"/>
      <c r="P393" s="843"/>
      <c r="Q393" s="843"/>
      <c r="R393" s="843"/>
      <c r="S393" s="843"/>
      <c r="T393" s="843"/>
      <c r="U393" s="843"/>
      <c r="V393" s="843"/>
      <c r="W393" s="843"/>
      <c r="X393" s="843"/>
      <c r="Y393" s="843"/>
      <c r="Z393" s="843"/>
      <c r="AA393" s="843"/>
      <c r="AB393" s="843"/>
      <c r="AC393" s="843"/>
      <c r="AD393" s="843"/>
      <c r="AE393" s="843"/>
      <c r="AF393" s="850"/>
    </row>
    <row r="394" customFormat="false" ht="18.75" hidden="false" customHeight="true" outlineLevel="0" collapsed="false">
      <c r="A394" s="856"/>
      <c r="B394" s="857"/>
      <c r="C394" s="888"/>
      <c r="D394" s="1110"/>
      <c r="E394" s="810"/>
      <c r="F394" s="859"/>
      <c r="G394" s="933"/>
      <c r="H394" s="929" t="s">
        <v>130</v>
      </c>
      <c r="I394" s="862" t="s">
        <v>27</v>
      </c>
      <c r="J394" s="863" t="s">
        <v>506</v>
      </c>
      <c r="K394" s="884"/>
      <c r="L394" s="864" t="s">
        <v>27</v>
      </c>
      <c r="M394" s="863" t="s">
        <v>516</v>
      </c>
      <c r="N394" s="896"/>
      <c r="O394" s="863"/>
      <c r="P394" s="863"/>
      <c r="Q394" s="863"/>
      <c r="R394" s="863"/>
      <c r="S394" s="863"/>
      <c r="T394" s="863"/>
      <c r="U394" s="863"/>
      <c r="V394" s="863"/>
      <c r="W394" s="863"/>
      <c r="X394" s="863"/>
      <c r="Y394" s="863"/>
      <c r="Z394" s="863"/>
      <c r="AA394" s="863"/>
      <c r="AB394" s="863"/>
      <c r="AC394" s="863"/>
      <c r="AD394" s="863"/>
      <c r="AE394" s="863"/>
      <c r="AF394" s="866"/>
    </row>
    <row r="395" customFormat="false" ht="18.75" hidden="false" customHeight="true" outlineLevel="0" collapsed="false">
      <c r="A395" s="811"/>
      <c r="B395" s="812"/>
      <c r="C395" s="887"/>
      <c r="D395" s="815"/>
      <c r="E395" s="814"/>
      <c r="F395" s="815"/>
      <c r="G395" s="956"/>
      <c r="H395" s="1099" t="s">
        <v>50</v>
      </c>
      <c r="I395" s="818" t="s">
        <v>27</v>
      </c>
      <c r="J395" s="819" t="s">
        <v>506</v>
      </c>
      <c r="K395" s="819"/>
      <c r="L395" s="821"/>
      <c r="M395" s="822" t="s">
        <v>27</v>
      </c>
      <c r="N395" s="819" t="s">
        <v>507</v>
      </c>
      <c r="O395" s="819"/>
      <c r="P395" s="821"/>
      <c r="Q395" s="822" t="s">
        <v>27</v>
      </c>
      <c r="R395" s="903" t="s">
        <v>508</v>
      </c>
      <c r="S395" s="903"/>
      <c r="T395" s="903"/>
      <c r="U395" s="903"/>
      <c r="V395" s="819"/>
      <c r="W395" s="819"/>
      <c r="X395" s="819"/>
      <c r="Y395" s="819"/>
      <c r="Z395" s="819"/>
      <c r="AA395" s="819"/>
      <c r="AB395" s="819"/>
      <c r="AC395" s="819"/>
      <c r="AD395" s="819"/>
      <c r="AE395" s="819"/>
      <c r="AF395" s="830"/>
    </row>
    <row r="396" customFormat="false" ht="18.75" hidden="false" customHeight="true" outlineLevel="0" collapsed="false">
      <c r="A396" s="811"/>
      <c r="B396" s="812"/>
      <c r="C396" s="887"/>
      <c r="D396" s="815"/>
      <c r="E396" s="814"/>
      <c r="F396" s="815"/>
      <c r="G396" s="956"/>
      <c r="H396" s="911" t="s">
        <v>64</v>
      </c>
      <c r="I396" s="849" t="s">
        <v>27</v>
      </c>
      <c r="J396" s="843" t="s">
        <v>513</v>
      </c>
      <c r="K396" s="846"/>
      <c r="L396" s="882"/>
      <c r="M396" s="844" t="s">
        <v>27</v>
      </c>
      <c r="N396" s="843" t="s">
        <v>514</v>
      </c>
      <c r="O396" s="844"/>
      <c r="P396" s="843"/>
      <c r="Q396" s="845"/>
      <c r="R396" s="845"/>
      <c r="S396" s="845"/>
      <c r="T396" s="845"/>
      <c r="U396" s="845"/>
      <c r="V396" s="845"/>
      <c r="W396" s="845"/>
      <c r="X396" s="845"/>
      <c r="Y396" s="845"/>
      <c r="Z396" s="845"/>
      <c r="AA396" s="845"/>
      <c r="AB396" s="845"/>
      <c r="AC396" s="845"/>
      <c r="AD396" s="845"/>
      <c r="AE396" s="845"/>
      <c r="AF396" s="1098"/>
    </row>
    <row r="397" customFormat="false" ht="19.5" hidden="false" customHeight="true" outlineLevel="0" collapsed="false">
      <c r="A397" s="811"/>
      <c r="B397" s="812"/>
      <c r="C397" s="813"/>
      <c r="D397" s="828"/>
      <c r="E397" s="814"/>
      <c r="F397" s="815"/>
      <c r="G397" s="816"/>
      <c r="H397" s="911" t="s">
        <v>67</v>
      </c>
      <c r="I397" s="849" t="s">
        <v>27</v>
      </c>
      <c r="J397" s="843" t="s">
        <v>513</v>
      </c>
      <c r="K397" s="846"/>
      <c r="L397" s="882"/>
      <c r="M397" s="844" t="s">
        <v>27</v>
      </c>
      <c r="N397" s="843" t="s">
        <v>514</v>
      </c>
      <c r="O397" s="844"/>
      <c r="P397" s="843"/>
      <c r="Q397" s="845"/>
      <c r="R397" s="845"/>
      <c r="S397" s="845"/>
      <c r="T397" s="845"/>
      <c r="U397" s="845"/>
      <c r="V397" s="845"/>
      <c r="W397" s="845"/>
      <c r="X397" s="845"/>
      <c r="Y397" s="845"/>
      <c r="Z397" s="845"/>
      <c r="AA397" s="845"/>
      <c r="AB397" s="845"/>
      <c r="AC397" s="845"/>
      <c r="AD397" s="845"/>
      <c r="AE397" s="845"/>
      <c r="AF397" s="1098"/>
    </row>
    <row r="398" customFormat="false" ht="18.75" hidden="false" customHeight="true" outlineLevel="0" collapsed="false">
      <c r="A398" s="828"/>
      <c r="B398" s="918"/>
      <c r="D398" s="828"/>
      <c r="F398" s="815"/>
      <c r="G398" s="956"/>
      <c r="H398" s="851" t="s">
        <v>609</v>
      </c>
      <c r="I398" s="849" t="s">
        <v>27</v>
      </c>
      <c r="J398" s="843" t="s">
        <v>506</v>
      </c>
      <c r="K398" s="846"/>
      <c r="L398" s="844" t="s">
        <v>27</v>
      </c>
      <c r="M398" s="843" t="s">
        <v>516</v>
      </c>
      <c r="N398" s="835"/>
      <c r="O398" s="843"/>
      <c r="P398" s="843"/>
      <c r="Q398" s="843"/>
      <c r="R398" s="843"/>
      <c r="S398" s="843"/>
      <c r="T398" s="843"/>
      <c r="U398" s="843"/>
      <c r="V398" s="843"/>
      <c r="W398" s="843"/>
      <c r="X398" s="843"/>
      <c r="Y398" s="843"/>
      <c r="Z398" s="843"/>
      <c r="AA398" s="843"/>
      <c r="AB398" s="843"/>
      <c r="AC398" s="843"/>
      <c r="AD398" s="843"/>
      <c r="AE398" s="843"/>
      <c r="AF398" s="850"/>
    </row>
    <row r="399" customFormat="false" ht="18.75" hidden="false" customHeight="true" outlineLevel="0" collapsed="false">
      <c r="A399" s="840" t="s">
        <v>27</v>
      </c>
      <c r="B399" s="812" t="n">
        <v>73</v>
      </c>
      <c r="C399" s="887" t="s">
        <v>446</v>
      </c>
      <c r="D399" s="840" t="s">
        <v>27</v>
      </c>
      <c r="E399" s="814" t="s">
        <v>868</v>
      </c>
      <c r="F399" s="815"/>
      <c r="G399" s="956"/>
      <c r="H399" s="851" t="s">
        <v>610</v>
      </c>
      <c r="I399" s="834" t="s">
        <v>27</v>
      </c>
      <c r="J399" s="835" t="s">
        <v>611</v>
      </c>
      <c r="K399" s="835"/>
      <c r="L399" s="835"/>
      <c r="M399" s="834" t="s">
        <v>27</v>
      </c>
      <c r="N399" s="835" t="s">
        <v>612</v>
      </c>
      <c r="O399" s="835"/>
      <c r="P399" s="835"/>
      <c r="Q399" s="914"/>
      <c r="R399" s="914"/>
      <c r="S399" s="914"/>
      <c r="T399" s="914"/>
      <c r="U399" s="914"/>
      <c r="V399" s="914"/>
      <c r="W399" s="914"/>
      <c r="X399" s="914"/>
      <c r="Y399" s="914"/>
      <c r="Z399" s="914"/>
      <c r="AA399" s="914"/>
      <c r="AB399" s="914"/>
      <c r="AC399" s="914"/>
      <c r="AD399" s="914"/>
      <c r="AE399" s="914"/>
      <c r="AF399" s="915"/>
    </row>
    <row r="400" customFormat="false" ht="18.75" hidden="false" customHeight="true" outlineLevel="0" collapsed="false">
      <c r="A400" s="840"/>
      <c r="B400" s="812"/>
      <c r="C400" s="887"/>
      <c r="D400" s="840" t="s">
        <v>27</v>
      </c>
      <c r="E400" s="814" t="s">
        <v>830</v>
      </c>
      <c r="F400" s="815"/>
      <c r="G400" s="956"/>
      <c r="H400" s="851"/>
      <c r="I400" s="834"/>
      <c r="J400" s="835"/>
      <c r="K400" s="835"/>
      <c r="L400" s="835"/>
      <c r="M400" s="834"/>
      <c r="N400" s="835"/>
      <c r="O400" s="835"/>
      <c r="P400" s="835"/>
      <c r="Q400" s="823"/>
      <c r="R400" s="823"/>
      <c r="S400" s="823"/>
      <c r="T400" s="823"/>
      <c r="U400" s="823"/>
      <c r="V400" s="823"/>
      <c r="W400" s="823"/>
      <c r="X400" s="823"/>
      <c r="Y400" s="823"/>
      <c r="Z400" s="823"/>
      <c r="AA400" s="823"/>
      <c r="AB400" s="823"/>
      <c r="AC400" s="823"/>
      <c r="AD400" s="823"/>
      <c r="AE400" s="823"/>
      <c r="AF400" s="824"/>
    </row>
    <row r="401" customFormat="false" ht="18.75" hidden="false" customHeight="true" outlineLevel="0" collapsed="false">
      <c r="A401" s="840"/>
      <c r="B401" s="812"/>
      <c r="C401" s="887"/>
      <c r="D401" s="840"/>
      <c r="E401" s="814" t="s">
        <v>832</v>
      </c>
      <c r="F401" s="815"/>
      <c r="G401" s="956"/>
      <c r="H401" s="829" t="s">
        <v>819</v>
      </c>
      <c r="I401" s="853" t="s">
        <v>27</v>
      </c>
      <c r="J401" s="843" t="s">
        <v>506</v>
      </c>
      <c r="K401" s="843"/>
      <c r="L401" s="844" t="s">
        <v>27</v>
      </c>
      <c r="M401" s="843" t="s">
        <v>538</v>
      </c>
      <c r="N401" s="843"/>
      <c r="O401" s="855" t="s">
        <v>27</v>
      </c>
      <c r="P401" s="843" t="s">
        <v>539</v>
      </c>
      <c r="Q401" s="835"/>
      <c r="R401" s="855"/>
      <c r="S401" s="843"/>
      <c r="T401" s="835"/>
      <c r="U401" s="855"/>
      <c r="V401" s="843"/>
      <c r="W401" s="835"/>
      <c r="X401" s="823"/>
      <c r="Y401" s="845"/>
      <c r="Z401" s="845"/>
      <c r="AA401" s="845"/>
      <c r="AB401" s="845"/>
      <c r="AC401" s="845"/>
      <c r="AD401" s="845"/>
      <c r="AE401" s="845"/>
      <c r="AF401" s="881"/>
    </row>
    <row r="402" customFormat="false" ht="18.75" hidden="false" customHeight="true" outlineLevel="0" collapsed="false">
      <c r="A402" s="811"/>
      <c r="B402" s="812"/>
      <c r="C402" s="887"/>
      <c r="F402" s="815"/>
      <c r="G402" s="956"/>
      <c r="H402" s="1100" t="s">
        <v>222</v>
      </c>
      <c r="I402" s="849" t="s">
        <v>27</v>
      </c>
      <c r="J402" s="843" t="s">
        <v>506</v>
      </c>
      <c r="K402" s="846"/>
      <c r="L402" s="844" t="s">
        <v>27</v>
      </c>
      <c r="M402" s="843" t="s">
        <v>516</v>
      </c>
      <c r="N402" s="835"/>
      <c r="O402" s="843"/>
      <c r="P402" s="843"/>
      <c r="Q402" s="843"/>
      <c r="R402" s="843"/>
      <c r="S402" s="843"/>
      <c r="T402" s="843"/>
      <c r="U402" s="843"/>
      <c r="V402" s="843"/>
      <c r="W402" s="843"/>
      <c r="X402" s="843"/>
      <c r="Y402" s="843"/>
      <c r="Z402" s="843"/>
      <c r="AA402" s="843"/>
      <c r="AB402" s="843"/>
      <c r="AC402" s="843"/>
      <c r="AD402" s="843"/>
      <c r="AE402" s="843"/>
      <c r="AF402" s="850"/>
    </row>
    <row r="403" s="838" customFormat="true" ht="18.75" hidden="false" customHeight="true" outlineLevel="0" collapsed="false">
      <c r="A403" s="828"/>
      <c r="C403" s="1092"/>
      <c r="F403" s="815"/>
      <c r="G403" s="956"/>
      <c r="H403" s="1100" t="s">
        <v>827</v>
      </c>
      <c r="I403" s="849" t="s">
        <v>27</v>
      </c>
      <c r="J403" s="843" t="s">
        <v>506</v>
      </c>
      <c r="K403" s="843"/>
      <c r="L403" s="844" t="s">
        <v>27</v>
      </c>
      <c r="M403" s="843" t="s">
        <v>538</v>
      </c>
      <c r="N403" s="843"/>
      <c r="O403" s="844" t="s">
        <v>27</v>
      </c>
      <c r="P403" s="843" t="s">
        <v>539</v>
      </c>
      <c r="Q403" s="835"/>
      <c r="R403" s="844" t="s">
        <v>27</v>
      </c>
      <c r="S403" s="843" t="s">
        <v>828</v>
      </c>
      <c r="T403" s="835"/>
      <c r="U403" s="843"/>
      <c r="V403" s="843"/>
      <c r="W403" s="843"/>
      <c r="X403" s="843"/>
      <c r="Y403" s="843"/>
      <c r="Z403" s="843"/>
      <c r="AA403" s="843"/>
      <c r="AB403" s="843"/>
      <c r="AC403" s="843"/>
      <c r="AD403" s="843"/>
      <c r="AE403" s="843"/>
      <c r="AF403" s="850"/>
    </row>
    <row r="404" customFormat="false" ht="18.75" hidden="false" customHeight="true" outlineLevel="0" collapsed="false">
      <c r="A404" s="828"/>
      <c r="B404" s="918"/>
      <c r="C404" s="1092"/>
      <c r="F404" s="815"/>
      <c r="G404" s="956"/>
      <c r="H404" s="1100" t="s">
        <v>317</v>
      </c>
      <c r="I404" s="849" t="s">
        <v>27</v>
      </c>
      <c r="J404" s="843" t="s">
        <v>506</v>
      </c>
      <c r="K404" s="846"/>
      <c r="L404" s="844" t="s">
        <v>27</v>
      </c>
      <c r="M404" s="843" t="s">
        <v>516</v>
      </c>
      <c r="N404" s="835"/>
      <c r="O404" s="843"/>
      <c r="P404" s="843"/>
      <c r="Q404" s="843"/>
      <c r="R404" s="843"/>
      <c r="S404" s="843"/>
      <c r="T404" s="843"/>
      <c r="U404" s="843"/>
      <c r="V404" s="843"/>
      <c r="W404" s="843"/>
      <c r="X404" s="843"/>
      <c r="Y404" s="843"/>
      <c r="Z404" s="843"/>
      <c r="AA404" s="843"/>
      <c r="AB404" s="843"/>
      <c r="AC404" s="843"/>
      <c r="AD404" s="843"/>
      <c r="AE404" s="843"/>
      <c r="AF404" s="850"/>
    </row>
    <row r="405" customFormat="false" ht="18.75" hidden="false" customHeight="true" outlineLevel="0" collapsed="false">
      <c r="A405" s="811"/>
      <c r="B405" s="812"/>
      <c r="C405" s="887"/>
      <c r="D405" s="815"/>
      <c r="E405" s="814"/>
      <c r="F405" s="815"/>
      <c r="G405" s="956"/>
      <c r="H405" s="1100" t="s">
        <v>831</v>
      </c>
      <c r="I405" s="849" t="s">
        <v>27</v>
      </c>
      <c r="J405" s="843" t="s">
        <v>506</v>
      </c>
      <c r="K405" s="846"/>
      <c r="L405" s="844" t="s">
        <v>27</v>
      </c>
      <c r="M405" s="843" t="s">
        <v>516</v>
      </c>
      <c r="N405" s="835"/>
      <c r="O405" s="843"/>
      <c r="P405" s="843"/>
      <c r="Q405" s="843"/>
      <c r="R405" s="843"/>
      <c r="S405" s="843"/>
      <c r="T405" s="843"/>
      <c r="U405" s="843"/>
      <c r="V405" s="843"/>
      <c r="W405" s="843"/>
      <c r="X405" s="843"/>
      <c r="Y405" s="843"/>
      <c r="Z405" s="843"/>
      <c r="AA405" s="843"/>
      <c r="AB405" s="843"/>
      <c r="AC405" s="843"/>
      <c r="AD405" s="843"/>
      <c r="AE405" s="843"/>
      <c r="AF405" s="850"/>
    </row>
    <row r="406" customFormat="false" ht="18.75" hidden="false" customHeight="true" outlineLevel="0" collapsed="false">
      <c r="A406" s="811"/>
      <c r="B406" s="812"/>
      <c r="C406" s="887"/>
      <c r="D406" s="815"/>
      <c r="E406" s="814"/>
      <c r="F406" s="815"/>
      <c r="G406" s="956"/>
      <c r="H406" s="883" t="s">
        <v>797</v>
      </c>
      <c r="I406" s="849" t="s">
        <v>27</v>
      </c>
      <c r="J406" s="843" t="s">
        <v>506</v>
      </c>
      <c r="K406" s="846"/>
      <c r="L406" s="844" t="s">
        <v>27</v>
      </c>
      <c r="M406" s="843" t="s">
        <v>523</v>
      </c>
      <c r="N406" s="843"/>
      <c r="O406" s="855" t="s">
        <v>27</v>
      </c>
      <c r="P406" s="854" t="s">
        <v>524</v>
      </c>
      <c r="Q406" s="843"/>
      <c r="R406" s="843"/>
      <c r="S406" s="846"/>
      <c r="T406" s="843"/>
      <c r="U406" s="846"/>
      <c r="V406" s="846"/>
      <c r="W406" s="846"/>
      <c r="X406" s="846"/>
      <c r="Y406" s="843"/>
      <c r="Z406" s="843"/>
      <c r="AA406" s="843"/>
      <c r="AB406" s="843"/>
      <c r="AC406" s="843"/>
      <c r="AD406" s="843"/>
      <c r="AE406" s="843"/>
      <c r="AF406" s="850"/>
    </row>
    <row r="407" customFormat="false" ht="18.75" hidden="false" customHeight="true" outlineLevel="0" collapsed="false">
      <c r="A407" s="870"/>
      <c r="B407" s="871"/>
      <c r="C407" s="886"/>
      <c r="D407" s="796"/>
      <c r="E407" s="795"/>
      <c r="F407" s="873"/>
      <c r="G407" s="1039"/>
      <c r="H407" s="1111"/>
      <c r="I407" s="906"/>
      <c r="J407" s="876"/>
      <c r="K407" s="876"/>
      <c r="L407" s="907"/>
      <c r="M407" s="908"/>
      <c r="N407" s="876"/>
      <c r="O407" s="876"/>
      <c r="P407" s="907"/>
      <c r="Q407" s="908" t="s">
        <v>27</v>
      </c>
      <c r="R407" s="909" t="s">
        <v>508</v>
      </c>
      <c r="S407" s="909"/>
      <c r="T407" s="909"/>
      <c r="U407" s="909"/>
      <c r="V407" s="876"/>
      <c r="W407" s="876"/>
      <c r="X407" s="876"/>
      <c r="Y407" s="876"/>
      <c r="Z407" s="876"/>
      <c r="AA407" s="876"/>
      <c r="AB407" s="876"/>
      <c r="AC407" s="876"/>
      <c r="AD407" s="876"/>
      <c r="AE407" s="876"/>
      <c r="AF407" s="1112"/>
    </row>
    <row r="408" customFormat="false" ht="18.75" hidden="false" customHeight="true" outlineLevel="0" collapsed="false">
      <c r="A408" s="811"/>
      <c r="B408" s="812"/>
      <c r="C408" s="887" t="s">
        <v>833</v>
      </c>
      <c r="D408" s="840" t="s">
        <v>27</v>
      </c>
      <c r="E408" s="814" t="s">
        <v>830</v>
      </c>
      <c r="F408" s="815"/>
      <c r="G408" s="956"/>
      <c r="H408" s="911" t="s">
        <v>67</v>
      </c>
      <c r="I408" s="849" t="s">
        <v>27</v>
      </c>
      <c r="J408" s="843" t="s">
        <v>513</v>
      </c>
      <c r="K408" s="846"/>
      <c r="L408" s="882"/>
      <c r="M408" s="844" t="s">
        <v>27</v>
      </c>
      <c r="N408" s="843" t="s">
        <v>514</v>
      </c>
      <c r="O408" s="844"/>
      <c r="P408" s="843"/>
      <c r="Q408" s="845"/>
      <c r="R408" s="845"/>
      <c r="S408" s="845"/>
      <c r="T408" s="845"/>
      <c r="U408" s="845"/>
      <c r="V408" s="845"/>
      <c r="W408" s="845"/>
      <c r="X408" s="845"/>
      <c r="Y408" s="845"/>
      <c r="Z408" s="845"/>
      <c r="AA408" s="845"/>
      <c r="AB408" s="845"/>
      <c r="AC408" s="845"/>
      <c r="AD408" s="845"/>
      <c r="AE408" s="845"/>
      <c r="AF408" s="1098"/>
    </row>
    <row r="409" customFormat="false" ht="18.75" hidden="false" customHeight="true" outlineLevel="0" collapsed="false">
      <c r="A409" s="828"/>
      <c r="B409" s="918"/>
      <c r="C409" s="1092"/>
      <c r="E409" s="838" t="s">
        <v>832</v>
      </c>
      <c r="F409" s="815"/>
      <c r="G409" s="956"/>
      <c r="H409" s="929" t="s">
        <v>610</v>
      </c>
      <c r="I409" s="834" t="s">
        <v>27</v>
      </c>
      <c r="J409" s="835" t="s">
        <v>611</v>
      </c>
      <c r="K409" s="835"/>
      <c r="L409" s="835"/>
      <c r="M409" s="834" t="s">
        <v>27</v>
      </c>
      <c r="N409" s="835" t="s">
        <v>612</v>
      </c>
      <c r="O409" s="835"/>
      <c r="P409" s="835"/>
      <c r="Q409" s="914"/>
      <c r="R409" s="914"/>
      <c r="S409" s="914"/>
      <c r="T409" s="914"/>
      <c r="U409" s="914"/>
      <c r="V409" s="914"/>
      <c r="W409" s="914"/>
      <c r="X409" s="914"/>
      <c r="Y409" s="799"/>
      <c r="Z409" s="799"/>
      <c r="AA409" s="799"/>
      <c r="AB409" s="799"/>
      <c r="AC409" s="914"/>
      <c r="AD409" s="914"/>
      <c r="AE409" s="914"/>
      <c r="AF409" s="915"/>
    </row>
    <row r="410" customFormat="false" ht="18.75" hidden="false" customHeight="true" outlineLevel="0" collapsed="false">
      <c r="A410" s="828"/>
      <c r="B410" s="918"/>
      <c r="D410" s="815"/>
      <c r="E410" s="814" t="s">
        <v>869</v>
      </c>
      <c r="F410" s="815"/>
      <c r="G410" s="956"/>
      <c r="H410" s="929"/>
      <c r="I410" s="834"/>
      <c r="J410" s="835"/>
      <c r="K410" s="835"/>
      <c r="L410" s="835"/>
      <c r="M410" s="834"/>
      <c r="N410" s="835"/>
      <c r="O410" s="835"/>
      <c r="P410" s="835"/>
      <c r="Q410" s="823"/>
      <c r="R410" s="823"/>
      <c r="S410" s="823"/>
      <c r="T410" s="823"/>
      <c r="U410" s="823"/>
      <c r="V410" s="823"/>
      <c r="W410" s="823"/>
      <c r="X410" s="823"/>
      <c r="Y410" s="823"/>
      <c r="Z410" s="823"/>
      <c r="AA410" s="823"/>
      <c r="AB410" s="823"/>
      <c r="AC410" s="823"/>
      <c r="AD410" s="823"/>
      <c r="AE410" s="823"/>
      <c r="AF410" s="824"/>
    </row>
    <row r="411" customFormat="false" ht="18.75" hidden="false" customHeight="true" outlineLevel="0" collapsed="false">
      <c r="A411" s="870"/>
      <c r="B411" s="871"/>
      <c r="C411" s="886"/>
      <c r="D411" s="873"/>
      <c r="E411" s="801"/>
      <c r="F411" s="873"/>
      <c r="G411" s="1039"/>
      <c r="H411" s="1111" t="s">
        <v>50</v>
      </c>
      <c r="I411" s="906" t="s">
        <v>27</v>
      </c>
      <c r="J411" s="876" t="s">
        <v>506</v>
      </c>
      <c r="K411" s="876"/>
      <c r="L411" s="907"/>
      <c r="M411" s="908" t="s">
        <v>27</v>
      </c>
      <c r="N411" s="876" t="s">
        <v>507</v>
      </c>
      <c r="O411" s="876"/>
      <c r="P411" s="907"/>
      <c r="Q411" s="908" t="s">
        <v>27</v>
      </c>
      <c r="R411" s="909" t="s">
        <v>508</v>
      </c>
      <c r="S411" s="909"/>
      <c r="T411" s="909"/>
      <c r="U411" s="909"/>
      <c r="V411" s="876"/>
      <c r="W411" s="876"/>
      <c r="X411" s="876"/>
      <c r="Y411" s="876"/>
      <c r="Z411" s="876"/>
      <c r="AA411" s="876"/>
      <c r="AB411" s="876"/>
      <c r="AC411" s="876"/>
      <c r="AD411" s="876"/>
      <c r="AE411" s="876"/>
      <c r="AF411" s="1112"/>
    </row>
    <row r="412" customFormat="false" ht="19.5" hidden="false" customHeight="true" outlineLevel="0" collapsed="false">
      <c r="A412" s="811"/>
      <c r="B412" s="812"/>
      <c r="C412" s="813"/>
      <c r="D412" s="828"/>
      <c r="E412" s="814"/>
      <c r="F412" s="815"/>
      <c r="G412" s="816"/>
      <c r="H412" s="911" t="s">
        <v>64</v>
      </c>
      <c r="I412" s="849" t="s">
        <v>27</v>
      </c>
      <c r="J412" s="843" t="s">
        <v>513</v>
      </c>
      <c r="K412" s="846"/>
      <c r="L412" s="882"/>
      <c r="M412" s="844" t="s">
        <v>27</v>
      </c>
      <c r="N412" s="843" t="s">
        <v>514</v>
      </c>
      <c r="O412" s="844"/>
      <c r="P412" s="843"/>
      <c r="Q412" s="845"/>
      <c r="R412" s="845"/>
      <c r="S412" s="845"/>
      <c r="T412" s="845"/>
      <c r="U412" s="845"/>
      <c r="V412" s="845"/>
      <c r="W412" s="845"/>
      <c r="X412" s="845"/>
      <c r="Y412" s="845"/>
      <c r="Z412" s="845"/>
      <c r="AA412" s="845"/>
      <c r="AB412" s="845"/>
      <c r="AC412" s="845"/>
      <c r="AD412" s="845"/>
      <c r="AE412" s="845"/>
      <c r="AF412" s="1098"/>
    </row>
    <row r="413" customFormat="false" ht="19.5" hidden="false" customHeight="true" outlineLevel="0" collapsed="false">
      <c r="A413" s="811"/>
      <c r="B413" s="812"/>
      <c r="C413" s="813"/>
      <c r="D413" s="828"/>
      <c r="E413" s="814"/>
      <c r="F413" s="815"/>
      <c r="G413" s="816"/>
      <c r="H413" s="911" t="s">
        <v>67</v>
      </c>
      <c r="I413" s="849" t="s">
        <v>27</v>
      </c>
      <c r="J413" s="843" t="s">
        <v>513</v>
      </c>
      <c r="K413" s="846"/>
      <c r="L413" s="882"/>
      <c r="M413" s="844" t="s">
        <v>27</v>
      </c>
      <c r="N413" s="843" t="s">
        <v>514</v>
      </c>
      <c r="O413" s="844"/>
      <c r="P413" s="843"/>
      <c r="Q413" s="845"/>
      <c r="R413" s="845"/>
      <c r="S413" s="845"/>
      <c r="T413" s="845"/>
      <c r="U413" s="845"/>
      <c r="V413" s="845"/>
      <c r="W413" s="845"/>
      <c r="X413" s="845"/>
      <c r="Y413" s="845"/>
      <c r="Z413" s="845"/>
      <c r="AA413" s="845"/>
      <c r="AB413" s="845"/>
      <c r="AC413" s="845"/>
      <c r="AD413" s="845"/>
      <c r="AE413" s="845"/>
      <c r="AF413" s="1098"/>
    </row>
    <row r="414" customFormat="false" ht="18.75" hidden="false" customHeight="true" outlineLevel="0" collapsed="false">
      <c r="A414" s="811"/>
      <c r="B414" s="812"/>
      <c r="C414" s="887"/>
      <c r="D414" s="815"/>
      <c r="E414" s="814"/>
      <c r="F414" s="815"/>
      <c r="G414" s="956"/>
      <c r="H414" s="1100" t="s">
        <v>853</v>
      </c>
      <c r="I414" s="849" t="s">
        <v>27</v>
      </c>
      <c r="J414" s="843" t="s">
        <v>506</v>
      </c>
      <c r="K414" s="846"/>
      <c r="L414" s="844" t="s">
        <v>27</v>
      </c>
      <c r="M414" s="843" t="s">
        <v>516</v>
      </c>
      <c r="N414" s="835"/>
      <c r="O414" s="843"/>
      <c r="P414" s="843"/>
      <c r="Q414" s="843"/>
      <c r="R414" s="843"/>
      <c r="S414" s="843"/>
      <c r="T414" s="843"/>
      <c r="U414" s="843"/>
      <c r="V414" s="843"/>
      <c r="W414" s="843"/>
      <c r="X414" s="843"/>
      <c r="Y414" s="843"/>
      <c r="Z414" s="843"/>
      <c r="AA414" s="843"/>
      <c r="AB414" s="843"/>
      <c r="AC414" s="843"/>
      <c r="AD414" s="843"/>
      <c r="AE414" s="843"/>
      <c r="AF414" s="850"/>
    </row>
    <row r="415" customFormat="false" ht="18.75" hidden="false" customHeight="true" outlineLevel="0" collapsed="false">
      <c r="A415" s="811"/>
      <c r="B415" s="812"/>
      <c r="C415" s="887"/>
      <c r="D415" s="815"/>
      <c r="E415" s="814"/>
      <c r="F415" s="815"/>
      <c r="G415" s="956"/>
      <c r="H415" s="1100" t="s">
        <v>854</v>
      </c>
      <c r="I415" s="849" t="s">
        <v>27</v>
      </c>
      <c r="J415" s="843" t="s">
        <v>503</v>
      </c>
      <c r="K415" s="846"/>
      <c r="L415" s="882"/>
      <c r="M415" s="844" t="s">
        <v>27</v>
      </c>
      <c r="N415" s="843" t="s">
        <v>678</v>
      </c>
      <c r="O415" s="845"/>
      <c r="P415" s="845"/>
      <c r="Q415" s="845"/>
      <c r="R415" s="843"/>
      <c r="S415" s="843"/>
      <c r="T415" s="843"/>
      <c r="U415" s="843"/>
      <c r="V415" s="843"/>
      <c r="W415" s="843"/>
      <c r="X415" s="843"/>
      <c r="Y415" s="843"/>
      <c r="Z415" s="843"/>
      <c r="AA415" s="843"/>
      <c r="AB415" s="843"/>
      <c r="AC415" s="843"/>
      <c r="AD415" s="843"/>
      <c r="AE415" s="843"/>
      <c r="AF415" s="850"/>
    </row>
    <row r="416" s="838" customFormat="true" ht="18.75" hidden="false" customHeight="true" outlineLevel="0" collapsed="false">
      <c r="A416" s="828"/>
      <c r="C416" s="828"/>
      <c r="D416" s="828"/>
      <c r="F416" s="815"/>
      <c r="G416" s="956"/>
      <c r="H416" s="851" t="s">
        <v>609</v>
      </c>
      <c r="I416" s="849" t="s">
        <v>27</v>
      </c>
      <c r="J416" s="843" t="s">
        <v>506</v>
      </c>
      <c r="K416" s="846"/>
      <c r="L416" s="844" t="s">
        <v>27</v>
      </c>
      <c r="M416" s="843" t="s">
        <v>516</v>
      </c>
      <c r="N416" s="835"/>
      <c r="O416" s="843"/>
      <c r="P416" s="843"/>
      <c r="Q416" s="843"/>
      <c r="R416" s="843"/>
      <c r="S416" s="843"/>
      <c r="T416" s="843"/>
      <c r="U416" s="843"/>
      <c r="V416" s="843"/>
      <c r="W416" s="843"/>
      <c r="X416" s="843"/>
      <c r="Y416" s="843"/>
      <c r="Z416" s="843"/>
      <c r="AA416" s="843"/>
      <c r="AB416" s="843"/>
      <c r="AC416" s="843"/>
      <c r="AD416" s="843"/>
      <c r="AE416" s="843"/>
      <c r="AF416" s="850"/>
    </row>
    <row r="417" customFormat="false" ht="18.75" hidden="false" customHeight="true" outlineLevel="0" collapsed="false">
      <c r="A417" s="811"/>
      <c r="B417" s="812"/>
      <c r="C417" s="887" t="s">
        <v>451</v>
      </c>
      <c r="D417" s="840" t="s">
        <v>27</v>
      </c>
      <c r="E417" s="814" t="s">
        <v>856</v>
      </c>
      <c r="F417" s="815"/>
      <c r="G417" s="956"/>
      <c r="H417" s="851" t="s">
        <v>610</v>
      </c>
      <c r="I417" s="834" t="s">
        <v>27</v>
      </c>
      <c r="J417" s="835" t="s">
        <v>611</v>
      </c>
      <c r="K417" s="835"/>
      <c r="L417" s="835"/>
      <c r="M417" s="834" t="s">
        <v>27</v>
      </c>
      <c r="N417" s="835" t="s">
        <v>612</v>
      </c>
      <c r="O417" s="835"/>
      <c r="P417" s="835"/>
      <c r="Q417" s="914"/>
      <c r="R417" s="914"/>
      <c r="S417" s="914"/>
      <c r="T417" s="914"/>
      <c r="U417" s="914"/>
      <c r="V417" s="914"/>
      <c r="W417" s="914"/>
      <c r="X417" s="914"/>
      <c r="Y417" s="914"/>
      <c r="Z417" s="914"/>
      <c r="AA417" s="914"/>
      <c r="AB417" s="914"/>
      <c r="AC417" s="914"/>
      <c r="AD417" s="914"/>
      <c r="AE417" s="914"/>
      <c r="AF417" s="915"/>
    </row>
    <row r="418" customFormat="false" ht="18.75" hidden="false" customHeight="true" outlineLevel="0" collapsed="false">
      <c r="A418" s="840" t="s">
        <v>27</v>
      </c>
      <c r="B418" s="812" t="n">
        <v>77</v>
      </c>
      <c r="C418" s="887" t="s">
        <v>858</v>
      </c>
      <c r="D418" s="840" t="s">
        <v>27</v>
      </c>
      <c r="E418" s="814" t="s">
        <v>859</v>
      </c>
      <c r="F418" s="815"/>
      <c r="G418" s="956"/>
      <c r="H418" s="851"/>
      <c r="I418" s="834"/>
      <c r="J418" s="835"/>
      <c r="K418" s="835"/>
      <c r="L418" s="835"/>
      <c r="M418" s="834"/>
      <c r="N418" s="835"/>
      <c r="O418" s="835"/>
      <c r="P418" s="835"/>
      <c r="Q418" s="823"/>
      <c r="R418" s="823"/>
      <c r="S418" s="823"/>
      <c r="T418" s="823"/>
      <c r="U418" s="823"/>
      <c r="V418" s="823"/>
      <c r="W418" s="823"/>
      <c r="X418" s="823"/>
      <c r="Y418" s="823"/>
      <c r="Z418" s="823"/>
      <c r="AA418" s="823"/>
      <c r="AB418" s="823"/>
      <c r="AC418" s="823"/>
      <c r="AD418" s="823"/>
      <c r="AE418" s="823"/>
      <c r="AF418" s="824"/>
    </row>
    <row r="419" customFormat="false" ht="18.75" hidden="false" customHeight="true" outlineLevel="0" collapsed="false">
      <c r="A419" s="811"/>
      <c r="B419" s="812"/>
      <c r="C419" s="887" t="s">
        <v>860</v>
      </c>
      <c r="D419" s="815"/>
      <c r="E419" s="814" t="s">
        <v>832</v>
      </c>
      <c r="F419" s="815"/>
      <c r="G419" s="956"/>
      <c r="H419" s="829" t="s">
        <v>819</v>
      </c>
      <c r="I419" s="853" t="s">
        <v>27</v>
      </c>
      <c r="J419" s="843" t="s">
        <v>506</v>
      </c>
      <c r="K419" s="843"/>
      <c r="L419" s="844" t="s">
        <v>27</v>
      </c>
      <c r="M419" s="843" t="s">
        <v>538</v>
      </c>
      <c r="N419" s="843"/>
      <c r="O419" s="855" t="s">
        <v>27</v>
      </c>
      <c r="P419" s="843" t="s">
        <v>539</v>
      </c>
      <c r="Q419" s="835"/>
      <c r="R419" s="855"/>
      <c r="S419" s="843"/>
      <c r="T419" s="835"/>
      <c r="U419" s="855"/>
      <c r="V419" s="843"/>
      <c r="W419" s="835"/>
      <c r="X419" s="823"/>
      <c r="Y419" s="845"/>
      <c r="Z419" s="845"/>
      <c r="AA419" s="845"/>
      <c r="AB419" s="845"/>
      <c r="AC419" s="845"/>
      <c r="AD419" s="845"/>
      <c r="AE419" s="845"/>
      <c r="AF419" s="881"/>
    </row>
    <row r="420" customFormat="false" ht="18.75" hidden="false" customHeight="true" outlineLevel="0" collapsed="false">
      <c r="A420" s="811"/>
      <c r="B420" s="812"/>
      <c r="C420" s="887"/>
      <c r="D420" s="815"/>
      <c r="E420" s="814"/>
      <c r="F420" s="815"/>
      <c r="G420" s="956"/>
      <c r="H420" s="1100" t="s">
        <v>222</v>
      </c>
      <c r="I420" s="849" t="s">
        <v>27</v>
      </c>
      <c r="J420" s="843" t="s">
        <v>506</v>
      </c>
      <c r="K420" s="846"/>
      <c r="L420" s="844" t="s">
        <v>27</v>
      </c>
      <c r="M420" s="843" t="s">
        <v>516</v>
      </c>
      <c r="N420" s="835"/>
      <c r="O420" s="843"/>
      <c r="P420" s="843"/>
      <c r="Q420" s="843"/>
      <c r="R420" s="843"/>
      <c r="S420" s="843"/>
      <c r="T420" s="843"/>
      <c r="U420" s="843"/>
      <c r="V420" s="843"/>
      <c r="W420" s="843"/>
      <c r="X420" s="843"/>
      <c r="Y420" s="843"/>
      <c r="Z420" s="843"/>
      <c r="AA420" s="843"/>
      <c r="AB420" s="843"/>
      <c r="AC420" s="843"/>
      <c r="AD420" s="843"/>
      <c r="AE420" s="843"/>
      <c r="AF420" s="850"/>
    </row>
    <row r="421" customFormat="false" ht="18.75" hidden="false" customHeight="true" outlineLevel="0" collapsed="false">
      <c r="A421" s="828"/>
      <c r="B421" s="918"/>
      <c r="C421" s="1092"/>
      <c r="F421" s="815"/>
      <c r="G421" s="956"/>
      <c r="H421" s="826" t="s">
        <v>640</v>
      </c>
      <c r="I421" s="849" t="s">
        <v>27</v>
      </c>
      <c r="J421" s="843" t="s">
        <v>506</v>
      </c>
      <c r="K421" s="846"/>
      <c r="L421" s="844" t="s">
        <v>27</v>
      </c>
      <c r="M421" s="843" t="s">
        <v>516</v>
      </c>
      <c r="N421" s="835"/>
      <c r="O421" s="843"/>
      <c r="P421" s="843"/>
      <c r="Q421" s="843"/>
      <c r="R421" s="843"/>
      <c r="S421" s="843"/>
      <c r="T421" s="843"/>
      <c r="U421" s="843"/>
      <c r="V421" s="843"/>
      <c r="W421" s="843"/>
      <c r="X421" s="843"/>
      <c r="Y421" s="843"/>
      <c r="Z421" s="843"/>
      <c r="AA421" s="843"/>
      <c r="AB421" s="843"/>
      <c r="AC421" s="843"/>
      <c r="AD421" s="843"/>
      <c r="AE421" s="843"/>
      <c r="AF421" s="850"/>
    </row>
    <row r="422" customFormat="false" ht="18.75" hidden="false" customHeight="true" outlineLevel="0" collapsed="false">
      <c r="A422" s="828"/>
      <c r="B422" s="918"/>
      <c r="C422" s="1092"/>
      <c r="F422" s="815"/>
      <c r="G422" s="956"/>
      <c r="H422" s="883" t="s">
        <v>870</v>
      </c>
      <c r="I422" s="849" t="s">
        <v>27</v>
      </c>
      <c r="J422" s="843" t="s">
        <v>506</v>
      </c>
      <c r="K422" s="846"/>
      <c r="L422" s="844" t="s">
        <v>27</v>
      </c>
      <c r="M422" s="843" t="s">
        <v>516</v>
      </c>
      <c r="N422" s="835"/>
      <c r="O422" s="843"/>
      <c r="P422" s="843"/>
      <c r="Q422" s="843"/>
      <c r="R422" s="843"/>
      <c r="S422" s="843"/>
      <c r="T422" s="843"/>
      <c r="U422" s="843"/>
      <c r="V422" s="843"/>
      <c r="W422" s="843"/>
      <c r="X422" s="843"/>
      <c r="Y422" s="843"/>
      <c r="Z422" s="843"/>
      <c r="AA422" s="843"/>
      <c r="AB422" s="843"/>
      <c r="AC422" s="843"/>
      <c r="AD422" s="843"/>
      <c r="AE422" s="843"/>
      <c r="AF422" s="850"/>
    </row>
    <row r="423" customFormat="false" ht="18.75" hidden="false" customHeight="true" outlineLevel="0" collapsed="false">
      <c r="A423" s="828"/>
      <c r="B423" s="918"/>
      <c r="C423" s="1092"/>
      <c r="F423" s="815"/>
      <c r="G423" s="956"/>
      <c r="H423" s="1100" t="s">
        <v>621</v>
      </c>
      <c r="I423" s="849" t="s">
        <v>27</v>
      </c>
      <c r="J423" s="843" t="s">
        <v>511</v>
      </c>
      <c r="K423" s="846"/>
      <c r="L423" s="835"/>
      <c r="M423" s="844" t="s">
        <v>27</v>
      </c>
      <c r="N423" s="843" t="s">
        <v>512</v>
      </c>
      <c r="O423" s="845"/>
      <c r="P423" s="845"/>
      <c r="Q423" s="845"/>
      <c r="R423" s="843"/>
      <c r="S423" s="843"/>
      <c r="T423" s="843"/>
      <c r="U423" s="843"/>
      <c r="V423" s="843"/>
      <c r="W423" s="843"/>
      <c r="X423" s="843"/>
      <c r="Y423" s="843"/>
      <c r="Z423" s="843"/>
      <c r="AA423" s="843"/>
      <c r="AB423" s="843"/>
      <c r="AC423" s="843"/>
      <c r="AD423" s="843"/>
      <c r="AE423" s="843"/>
      <c r="AF423" s="850"/>
    </row>
    <row r="424" customFormat="false" ht="18.75" hidden="false" customHeight="true" outlineLevel="0" collapsed="false">
      <c r="A424" s="811"/>
      <c r="B424" s="812"/>
      <c r="C424" s="816"/>
      <c r="D424" s="828"/>
      <c r="E424" s="814"/>
      <c r="F424" s="815"/>
      <c r="G424" s="816"/>
      <c r="H424" s="833" t="s">
        <v>857</v>
      </c>
      <c r="I424" s="853" t="s">
        <v>27</v>
      </c>
      <c r="J424" s="843" t="s">
        <v>506</v>
      </c>
      <c r="K424" s="846"/>
      <c r="L424" s="844" t="s">
        <v>27</v>
      </c>
      <c r="M424" s="843" t="s">
        <v>516</v>
      </c>
      <c r="N424" s="843"/>
      <c r="O424" s="835"/>
      <c r="P424" s="835"/>
      <c r="Q424" s="835"/>
      <c r="R424" s="835"/>
      <c r="S424" s="835"/>
      <c r="T424" s="835"/>
      <c r="U424" s="835"/>
      <c r="V424" s="835"/>
      <c r="W424" s="835"/>
      <c r="X424" s="835"/>
      <c r="Y424" s="835"/>
      <c r="Z424" s="835"/>
      <c r="AA424" s="835"/>
      <c r="AB424" s="835"/>
      <c r="AC424" s="843"/>
      <c r="AD424" s="843"/>
      <c r="AE424" s="843"/>
      <c r="AF424" s="850"/>
    </row>
    <row r="425" customFormat="false" ht="18.75" hidden="false" customHeight="true" outlineLevel="0" collapsed="false">
      <c r="A425" s="811"/>
      <c r="B425" s="812"/>
      <c r="C425" s="887"/>
      <c r="D425" s="815"/>
      <c r="E425" s="814"/>
      <c r="F425" s="815"/>
      <c r="G425" s="956"/>
      <c r="H425" s="1100" t="s">
        <v>192</v>
      </c>
      <c r="I425" s="849" t="s">
        <v>27</v>
      </c>
      <c r="J425" s="843" t="s">
        <v>506</v>
      </c>
      <c r="K425" s="846"/>
      <c r="L425" s="844" t="s">
        <v>27</v>
      </c>
      <c r="M425" s="843" t="s">
        <v>516</v>
      </c>
      <c r="N425" s="835"/>
      <c r="O425" s="843"/>
      <c r="P425" s="843"/>
      <c r="Q425" s="843"/>
      <c r="R425" s="843"/>
      <c r="S425" s="843"/>
      <c r="T425" s="843"/>
      <c r="U425" s="843"/>
      <c r="V425" s="843"/>
      <c r="W425" s="843"/>
      <c r="X425" s="843"/>
      <c r="Y425" s="843"/>
      <c r="Z425" s="843"/>
      <c r="AA425" s="843"/>
      <c r="AB425" s="843"/>
      <c r="AC425" s="843"/>
      <c r="AD425" s="843"/>
      <c r="AE425" s="843"/>
      <c r="AF425" s="850"/>
    </row>
    <row r="426" customFormat="false" ht="18.75" hidden="false" customHeight="true" outlineLevel="0" collapsed="false">
      <c r="A426" s="811"/>
      <c r="B426" s="812"/>
      <c r="C426" s="813"/>
      <c r="D426" s="828"/>
      <c r="E426" s="814"/>
      <c r="F426" s="815"/>
      <c r="G426" s="816"/>
      <c r="H426" s="833" t="s">
        <v>861</v>
      </c>
      <c r="I426" s="853" t="s">
        <v>27</v>
      </c>
      <c r="J426" s="843" t="s">
        <v>506</v>
      </c>
      <c r="K426" s="846"/>
      <c r="L426" s="844" t="s">
        <v>27</v>
      </c>
      <c r="M426" s="843" t="s">
        <v>516</v>
      </c>
      <c r="N426" s="843"/>
      <c r="O426" s="835"/>
      <c r="P426" s="835"/>
      <c r="Q426" s="835"/>
      <c r="R426" s="835"/>
      <c r="S426" s="835"/>
      <c r="T426" s="835"/>
      <c r="U426" s="835"/>
      <c r="V426" s="835"/>
      <c r="W426" s="835"/>
      <c r="X426" s="835"/>
      <c r="Y426" s="835"/>
      <c r="Z426" s="835"/>
      <c r="AA426" s="835"/>
      <c r="AB426" s="835"/>
      <c r="AC426" s="843"/>
      <c r="AD426" s="843"/>
      <c r="AE426" s="843"/>
      <c r="AF426" s="850"/>
    </row>
    <row r="427" customFormat="false" ht="18.75" hidden="false" customHeight="true" outlineLevel="0" collapsed="false">
      <c r="A427" s="811"/>
      <c r="B427" s="812"/>
      <c r="C427" s="887"/>
      <c r="D427" s="815"/>
      <c r="E427" s="814"/>
      <c r="F427" s="815"/>
      <c r="G427" s="956"/>
      <c r="H427" s="1100" t="s">
        <v>622</v>
      </c>
      <c r="I427" s="849" t="s">
        <v>27</v>
      </c>
      <c r="J427" s="843" t="s">
        <v>506</v>
      </c>
      <c r="K427" s="843"/>
      <c r="L427" s="844" t="s">
        <v>27</v>
      </c>
      <c r="M427" s="843" t="s">
        <v>523</v>
      </c>
      <c r="N427" s="843"/>
      <c r="O427" s="844" t="s">
        <v>27</v>
      </c>
      <c r="P427" s="843" t="s">
        <v>524</v>
      </c>
      <c r="Q427" s="835"/>
      <c r="R427" s="835"/>
      <c r="S427" s="835"/>
      <c r="T427" s="843"/>
      <c r="U427" s="843"/>
      <c r="V427" s="843"/>
      <c r="W427" s="843"/>
      <c r="X427" s="843"/>
      <c r="Y427" s="843"/>
      <c r="Z427" s="843"/>
      <c r="AA427" s="843"/>
      <c r="AB427" s="843"/>
      <c r="AC427" s="843"/>
      <c r="AD427" s="843"/>
      <c r="AE427" s="843"/>
      <c r="AF427" s="850"/>
    </row>
    <row r="428" customFormat="false" ht="18.75" hidden="false" customHeight="true" outlineLevel="0" collapsed="false">
      <c r="A428" s="811"/>
      <c r="B428" s="812"/>
      <c r="C428" s="887"/>
      <c r="D428" s="815"/>
      <c r="E428" s="814"/>
      <c r="F428" s="815"/>
      <c r="G428" s="956"/>
      <c r="H428" s="1100" t="s">
        <v>831</v>
      </c>
      <c r="I428" s="849" t="s">
        <v>27</v>
      </c>
      <c r="J428" s="843" t="s">
        <v>506</v>
      </c>
      <c r="K428" s="846"/>
      <c r="L428" s="844" t="s">
        <v>27</v>
      </c>
      <c r="M428" s="843" t="s">
        <v>516</v>
      </c>
      <c r="N428" s="835"/>
      <c r="O428" s="843"/>
      <c r="P428" s="843"/>
      <c r="Q428" s="843"/>
      <c r="R428" s="843"/>
      <c r="S428" s="843"/>
      <c r="T428" s="843"/>
      <c r="U428" s="843"/>
      <c r="V428" s="843"/>
      <c r="W428" s="843"/>
      <c r="X428" s="843"/>
      <c r="Y428" s="843"/>
      <c r="Z428" s="843"/>
      <c r="AA428" s="843"/>
      <c r="AB428" s="843"/>
      <c r="AC428" s="843"/>
      <c r="AD428" s="843"/>
      <c r="AE428" s="843"/>
      <c r="AF428" s="850"/>
    </row>
    <row r="429" customFormat="false" ht="18.75" hidden="false" customHeight="true" outlineLevel="0" collapsed="false">
      <c r="A429" s="811"/>
      <c r="B429" s="812"/>
      <c r="C429" s="887"/>
      <c r="D429" s="815"/>
      <c r="E429" s="814"/>
      <c r="F429" s="815"/>
      <c r="G429" s="956"/>
      <c r="H429" s="883" t="s">
        <v>797</v>
      </c>
      <c r="I429" s="849" t="s">
        <v>27</v>
      </c>
      <c r="J429" s="843" t="s">
        <v>506</v>
      </c>
      <c r="K429" s="846"/>
      <c r="L429" s="844" t="s">
        <v>27</v>
      </c>
      <c r="M429" s="843" t="s">
        <v>523</v>
      </c>
      <c r="N429" s="843"/>
      <c r="O429" s="855" t="s">
        <v>27</v>
      </c>
      <c r="P429" s="854" t="s">
        <v>524</v>
      </c>
      <c r="Q429" s="843"/>
      <c r="R429" s="843"/>
      <c r="S429" s="846"/>
      <c r="T429" s="843"/>
      <c r="U429" s="846"/>
      <c r="V429" s="846"/>
      <c r="W429" s="846"/>
      <c r="X429" s="846"/>
      <c r="Y429" s="843"/>
      <c r="Z429" s="843"/>
      <c r="AA429" s="843"/>
      <c r="AB429" s="843"/>
      <c r="AC429" s="843"/>
      <c r="AD429" s="843"/>
      <c r="AE429" s="843"/>
      <c r="AF429" s="850"/>
    </row>
    <row r="430" customFormat="false" ht="18.75" hidden="false" customHeight="true" outlineLevel="0" collapsed="false">
      <c r="A430" s="811"/>
      <c r="B430" s="812"/>
      <c r="C430" s="887"/>
      <c r="D430" s="815"/>
      <c r="E430" s="814"/>
      <c r="F430" s="815"/>
      <c r="G430" s="956"/>
      <c r="H430" s="1100" t="s">
        <v>197</v>
      </c>
      <c r="I430" s="849" t="s">
        <v>27</v>
      </c>
      <c r="J430" s="843" t="s">
        <v>506</v>
      </c>
      <c r="K430" s="846"/>
      <c r="L430" s="844" t="s">
        <v>27</v>
      </c>
      <c r="M430" s="843" t="s">
        <v>516</v>
      </c>
      <c r="N430" s="835"/>
      <c r="O430" s="843"/>
      <c r="P430" s="843"/>
      <c r="Q430" s="843"/>
      <c r="R430" s="843"/>
      <c r="S430" s="843"/>
      <c r="T430" s="843"/>
      <c r="U430" s="843"/>
      <c r="V430" s="843"/>
      <c r="W430" s="843"/>
      <c r="X430" s="843"/>
      <c r="Y430" s="843"/>
      <c r="Z430" s="843"/>
      <c r="AA430" s="843"/>
      <c r="AB430" s="843"/>
      <c r="AC430" s="843"/>
      <c r="AD430" s="843"/>
      <c r="AE430" s="843"/>
      <c r="AF430" s="850"/>
    </row>
    <row r="431" customFormat="false" ht="18.75" hidden="false" customHeight="true" outlineLevel="0" collapsed="false">
      <c r="A431" s="856"/>
      <c r="B431" s="857"/>
      <c r="C431" s="888"/>
      <c r="D431" s="1113"/>
      <c r="E431" s="810"/>
      <c r="F431" s="1113"/>
      <c r="G431" s="933"/>
      <c r="H431" s="1114" t="s">
        <v>130</v>
      </c>
      <c r="I431" s="862" t="s">
        <v>27</v>
      </c>
      <c r="J431" s="863" t="s">
        <v>506</v>
      </c>
      <c r="K431" s="884"/>
      <c r="L431" s="864" t="s">
        <v>27</v>
      </c>
      <c r="M431" s="863" t="s">
        <v>516</v>
      </c>
      <c r="N431" s="896"/>
      <c r="O431" s="863"/>
      <c r="P431" s="863"/>
      <c r="Q431" s="863"/>
      <c r="R431" s="863"/>
      <c r="S431" s="863"/>
      <c r="T431" s="863"/>
      <c r="U431" s="863"/>
      <c r="V431" s="863"/>
      <c r="W431" s="863"/>
      <c r="X431" s="863"/>
      <c r="Y431" s="863"/>
      <c r="Z431" s="863"/>
      <c r="AA431" s="863"/>
      <c r="AB431" s="863"/>
      <c r="AC431" s="863"/>
      <c r="AD431" s="863"/>
      <c r="AE431" s="863"/>
      <c r="AF431" s="866"/>
    </row>
    <row r="432" customFormat="false" ht="18.75" hidden="false" customHeight="true" outlineLevel="0" collapsed="false">
      <c r="A432" s="870"/>
      <c r="B432" s="871"/>
      <c r="C432" s="886"/>
      <c r="D432" s="902"/>
      <c r="E432" s="795"/>
      <c r="F432" s="901"/>
      <c r="G432" s="1039"/>
      <c r="H432" s="1111" t="s">
        <v>50</v>
      </c>
      <c r="I432" s="906" t="s">
        <v>27</v>
      </c>
      <c r="J432" s="876" t="s">
        <v>506</v>
      </c>
      <c r="K432" s="876"/>
      <c r="L432" s="907"/>
      <c r="M432" s="908" t="s">
        <v>27</v>
      </c>
      <c r="N432" s="876" t="s">
        <v>507</v>
      </c>
      <c r="O432" s="876"/>
      <c r="P432" s="907"/>
      <c r="Q432" s="908" t="s">
        <v>27</v>
      </c>
      <c r="R432" s="909" t="s">
        <v>508</v>
      </c>
      <c r="S432" s="909"/>
      <c r="T432" s="909"/>
      <c r="U432" s="909"/>
      <c r="V432" s="876"/>
      <c r="W432" s="876"/>
      <c r="X432" s="876"/>
      <c r="Y432" s="876"/>
      <c r="Z432" s="876"/>
      <c r="AA432" s="876"/>
      <c r="AB432" s="876"/>
      <c r="AC432" s="876"/>
      <c r="AD432" s="876"/>
      <c r="AE432" s="876"/>
      <c r="AF432" s="1112"/>
    </row>
    <row r="433" s="1012" customFormat="true" ht="19.5" hidden="false" customHeight="true" outlineLevel="0" collapsed="false">
      <c r="A433" s="1115"/>
      <c r="B433" s="1116"/>
      <c r="C433" s="1017" t="s">
        <v>451</v>
      </c>
      <c r="D433" s="840" t="s">
        <v>27</v>
      </c>
      <c r="E433" s="814" t="s">
        <v>856</v>
      </c>
      <c r="H433" s="911" t="s">
        <v>64</v>
      </c>
      <c r="I433" s="849" t="s">
        <v>27</v>
      </c>
      <c r="J433" s="843" t="s">
        <v>513</v>
      </c>
      <c r="K433" s="846"/>
      <c r="L433" s="882"/>
      <c r="M433" s="844" t="s">
        <v>27</v>
      </c>
      <c r="N433" s="843" t="s">
        <v>514</v>
      </c>
      <c r="O433" s="844"/>
      <c r="P433" s="843"/>
      <c r="Q433" s="845"/>
      <c r="R433" s="845"/>
      <c r="S433" s="845"/>
      <c r="T433" s="845"/>
      <c r="U433" s="845"/>
      <c r="V433" s="845"/>
      <c r="W433" s="845"/>
      <c r="X433" s="845"/>
      <c r="Y433" s="845"/>
      <c r="Z433" s="845"/>
      <c r="AA433" s="845"/>
      <c r="AB433" s="845"/>
      <c r="AC433" s="845"/>
      <c r="AD433" s="845"/>
      <c r="AE433" s="845"/>
      <c r="AF433" s="1098"/>
    </row>
    <row r="434" customFormat="false" ht="18.75" hidden="false" customHeight="true" outlineLevel="0" collapsed="false">
      <c r="A434" s="840" t="s">
        <v>27</v>
      </c>
      <c r="B434" s="812" t="n">
        <v>79</v>
      </c>
      <c r="C434" s="887" t="s">
        <v>858</v>
      </c>
      <c r="D434" s="840" t="s">
        <v>27</v>
      </c>
      <c r="E434" s="814" t="s">
        <v>859</v>
      </c>
      <c r="F434" s="815"/>
      <c r="G434" s="956"/>
      <c r="H434" s="911" t="s">
        <v>67</v>
      </c>
      <c r="I434" s="849" t="s">
        <v>27</v>
      </c>
      <c r="J434" s="843" t="s">
        <v>513</v>
      </c>
      <c r="K434" s="846"/>
      <c r="L434" s="882"/>
      <c r="M434" s="844" t="s">
        <v>27</v>
      </c>
      <c r="N434" s="843" t="s">
        <v>514</v>
      </c>
      <c r="O434" s="844"/>
      <c r="P434" s="843"/>
      <c r="Q434" s="845"/>
      <c r="R434" s="845"/>
      <c r="S434" s="845"/>
      <c r="T434" s="845"/>
      <c r="U434" s="845"/>
      <c r="V434" s="845"/>
      <c r="W434" s="845"/>
      <c r="X434" s="845"/>
      <c r="Y434" s="845"/>
      <c r="Z434" s="845"/>
      <c r="AA434" s="845"/>
      <c r="AB434" s="845"/>
      <c r="AC434" s="845"/>
      <c r="AD434" s="845"/>
      <c r="AE434" s="845"/>
      <c r="AF434" s="1098"/>
    </row>
    <row r="435" customFormat="false" ht="18.75" hidden="false" customHeight="true" outlineLevel="0" collapsed="false">
      <c r="A435" s="840"/>
      <c r="B435" s="812"/>
      <c r="C435" s="887" t="s">
        <v>862</v>
      </c>
      <c r="E435" s="918" t="s">
        <v>832</v>
      </c>
      <c r="F435" s="815"/>
      <c r="G435" s="956"/>
      <c r="H435" s="929" t="s">
        <v>610</v>
      </c>
      <c r="I435" s="930" t="s">
        <v>27</v>
      </c>
      <c r="J435" s="896" t="s">
        <v>611</v>
      </c>
      <c r="K435" s="896"/>
      <c r="L435" s="896"/>
      <c r="M435" s="931" t="s">
        <v>27</v>
      </c>
      <c r="N435" s="896" t="s">
        <v>612</v>
      </c>
      <c r="O435" s="896"/>
      <c r="P435" s="896"/>
      <c r="Q435" s="914"/>
      <c r="R435" s="914"/>
      <c r="S435" s="914"/>
      <c r="T435" s="914"/>
      <c r="U435" s="914"/>
      <c r="V435" s="914"/>
      <c r="W435" s="914"/>
      <c r="X435" s="914"/>
      <c r="Y435" s="914"/>
      <c r="Z435" s="914"/>
      <c r="AA435" s="914"/>
      <c r="AB435" s="914"/>
      <c r="AC435" s="914"/>
      <c r="AD435" s="914"/>
      <c r="AE435" s="914"/>
      <c r="AF435" s="915"/>
    </row>
    <row r="436" customFormat="false" ht="18.75" hidden="false" customHeight="true" outlineLevel="0" collapsed="false">
      <c r="A436" s="856"/>
      <c r="B436" s="857"/>
      <c r="C436" s="1097"/>
      <c r="D436" s="805"/>
      <c r="E436" s="1097"/>
      <c r="F436" s="859"/>
      <c r="G436" s="933"/>
      <c r="H436" s="929"/>
      <c r="I436" s="930"/>
      <c r="J436" s="896"/>
      <c r="K436" s="896"/>
      <c r="L436" s="896"/>
      <c r="M436" s="931"/>
      <c r="N436" s="896"/>
      <c r="O436" s="896"/>
      <c r="P436" s="896"/>
      <c r="Q436" s="898"/>
      <c r="R436" s="898"/>
      <c r="S436" s="898"/>
      <c r="T436" s="898"/>
      <c r="U436" s="898"/>
      <c r="V436" s="898"/>
      <c r="W436" s="898"/>
      <c r="X436" s="898"/>
      <c r="Y436" s="898"/>
      <c r="Z436" s="898"/>
      <c r="AA436" s="898"/>
      <c r="AB436" s="898"/>
      <c r="AC436" s="898"/>
      <c r="AD436" s="898"/>
      <c r="AE436" s="898"/>
      <c r="AF436" s="899"/>
    </row>
    <row r="437" customFormat="false" ht="18.75" hidden="false" customHeight="true" outlineLevel="0" collapsed="false">
      <c r="A437" s="870"/>
      <c r="B437" s="871"/>
      <c r="C437" s="886"/>
      <c r="D437" s="873"/>
      <c r="E437" s="801"/>
      <c r="F437" s="873"/>
      <c r="G437" s="1039"/>
      <c r="H437" s="1111" t="s">
        <v>50</v>
      </c>
      <c r="I437" s="906" t="s">
        <v>27</v>
      </c>
      <c r="J437" s="876" t="s">
        <v>506</v>
      </c>
      <c r="K437" s="876"/>
      <c r="L437" s="907"/>
      <c r="M437" s="908" t="s">
        <v>27</v>
      </c>
      <c r="N437" s="876" t="s">
        <v>507</v>
      </c>
      <c r="O437" s="876"/>
      <c r="P437" s="907"/>
      <c r="Q437" s="908" t="s">
        <v>27</v>
      </c>
      <c r="R437" s="909" t="s">
        <v>508</v>
      </c>
      <c r="S437" s="909"/>
      <c r="T437" s="909"/>
      <c r="U437" s="909"/>
      <c r="V437" s="876"/>
      <c r="W437" s="876"/>
      <c r="X437" s="876"/>
      <c r="Y437" s="876"/>
      <c r="Z437" s="876"/>
      <c r="AA437" s="876"/>
      <c r="AB437" s="876"/>
      <c r="AC437" s="876"/>
      <c r="AD437" s="876"/>
      <c r="AE437" s="876"/>
      <c r="AF437" s="1112"/>
    </row>
    <row r="438" customFormat="false" ht="19.5" hidden="false" customHeight="true" outlineLevel="0" collapsed="false">
      <c r="A438" s="811"/>
      <c r="B438" s="812"/>
      <c r="C438" s="813"/>
      <c r="D438" s="828"/>
      <c r="E438" s="814"/>
      <c r="F438" s="815"/>
      <c r="G438" s="816"/>
      <c r="H438" s="911" t="s">
        <v>64</v>
      </c>
      <c r="I438" s="849" t="s">
        <v>27</v>
      </c>
      <c r="J438" s="843" t="s">
        <v>513</v>
      </c>
      <c r="K438" s="846"/>
      <c r="L438" s="882"/>
      <c r="M438" s="844" t="s">
        <v>27</v>
      </c>
      <c r="N438" s="843" t="s">
        <v>514</v>
      </c>
      <c r="O438" s="844"/>
      <c r="P438" s="843"/>
      <c r="Q438" s="845"/>
      <c r="R438" s="845"/>
      <c r="S438" s="845"/>
      <c r="T438" s="845"/>
      <c r="U438" s="845"/>
      <c r="V438" s="845"/>
      <c r="W438" s="845"/>
      <c r="X438" s="845"/>
      <c r="Y438" s="845"/>
      <c r="Z438" s="845"/>
      <c r="AA438" s="845"/>
      <c r="AB438" s="845"/>
      <c r="AC438" s="845"/>
      <c r="AD438" s="845"/>
      <c r="AE438" s="845"/>
      <c r="AF438" s="1098"/>
    </row>
    <row r="439" customFormat="false" ht="19.5" hidden="false" customHeight="true" outlineLevel="0" collapsed="false">
      <c r="A439" s="811"/>
      <c r="B439" s="812"/>
      <c r="C439" s="813"/>
      <c r="D439" s="828"/>
      <c r="E439" s="814"/>
      <c r="F439" s="815"/>
      <c r="G439" s="816"/>
      <c r="H439" s="911" t="s">
        <v>67</v>
      </c>
      <c r="I439" s="849" t="s">
        <v>27</v>
      </c>
      <c r="J439" s="843" t="s">
        <v>513</v>
      </c>
      <c r="K439" s="846"/>
      <c r="L439" s="882"/>
      <c r="M439" s="844" t="s">
        <v>27</v>
      </c>
      <c r="N439" s="843" t="s">
        <v>514</v>
      </c>
      <c r="O439" s="844"/>
      <c r="P439" s="843"/>
      <c r="Q439" s="845"/>
      <c r="R439" s="845"/>
      <c r="S439" s="845"/>
      <c r="T439" s="845"/>
      <c r="U439" s="845"/>
      <c r="V439" s="845"/>
      <c r="W439" s="845"/>
      <c r="X439" s="845"/>
      <c r="Y439" s="845"/>
      <c r="Z439" s="845"/>
      <c r="AA439" s="845"/>
      <c r="AB439" s="845"/>
      <c r="AC439" s="845"/>
      <c r="AD439" s="845"/>
      <c r="AE439" s="845"/>
      <c r="AF439" s="1098"/>
    </row>
    <row r="440" customFormat="false" ht="18.75" hidden="false" customHeight="true" outlineLevel="0" collapsed="false">
      <c r="A440" s="811"/>
      <c r="B440" s="812"/>
      <c r="C440" s="887"/>
      <c r="D440" s="815"/>
      <c r="E440" s="814"/>
      <c r="F440" s="815"/>
      <c r="G440" s="956"/>
      <c r="H440" s="1100" t="s">
        <v>806</v>
      </c>
      <c r="I440" s="849" t="s">
        <v>27</v>
      </c>
      <c r="J440" s="843" t="s">
        <v>511</v>
      </c>
      <c r="K440" s="846"/>
      <c r="L440" s="835"/>
      <c r="M440" s="844" t="s">
        <v>27</v>
      </c>
      <c r="N440" s="843" t="s">
        <v>512</v>
      </c>
      <c r="O440" s="845"/>
      <c r="P440" s="845"/>
      <c r="Q440" s="845"/>
      <c r="R440" s="843"/>
      <c r="S440" s="843"/>
      <c r="T440" s="843"/>
      <c r="U440" s="843"/>
      <c r="V440" s="843"/>
      <c r="W440" s="843"/>
      <c r="X440" s="843"/>
      <c r="Y440" s="843"/>
      <c r="Z440" s="843"/>
      <c r="AA440" s="843"/>
      <c r="AB440" s="843"/>
      <c r="AC440" s="843"/>
      <c r="AD440" s="843"/>
      <c r="AE440" s="843"/>
      <c r="AF440" s="850"/>
    </row>
    <row r="441" customFormat="false" ht="18.75" hidden="false" customHeight="true" outlineLevel="0" collapsed="false">
      <c r="A441" s="840" t="s">
        <v>27</v>
      </c>
      <c r="B441" s="812" t="n">
        <v>74</v>
      </c>
      <c r="C441" s="887" t="s">
        <v>867</v>
      </c>
      <c r="D441" s="840" t="s">
        <v>27</v>
      </c>
      <c r="E441" s="814" t="s">
        <v>646</v>
      </c>
      <c r="F441" s="815"/>
      <c r="G441" s="956"/>
      <c r="H441" s="851" t="s">
        <v>811</v>
      </c>
      <c r="I441" s="849" t="s">
        <v>27</v>
      </c>
      <c r="J441" s="843" t="s">
        <v>506</v>
      </c>
      <c r="K441" s="843"/>
      <c r="L441" s="844" t="s">
        <v>27</v>
      </c>
      <c r="M441" s="843" t="s">
        <v>538</v>
      </c>
      <c r="N441" s="843"/>
      <c r="O441" s="844" t="s">
        <v>27</v>
      </c>
      <c r="P441" s="843" t="s">
        <v>539</v>
      </c>
      <c r="Q441" s="835"/>
      <c r="R441" s="835"/>
      <c r="S441" s="1105"/>
      <c r="T441" s="1105"/>
      <c r="U441" s="1105"/>
      <c r="V441" s="1105"/>
      <c r="W441" s="1105"/>
      <c r="X441" s="1105"/>
      <c r="Y441" s="1105"/>
      <c r="Z441" s="1105"/>
      <c r="AA441" s="1105"/>
      <c r="AB441" s="1105"/>
      <c r="AC441" s="1105"/>
      <c r="AD441" s="1105"/>
      <c r="AE441" s="1105"/>
      <c r="AF441" s="1106"/>
    </row>
    <row r="442" customFormat="false" ht="18.75" hidden="false" customHeight="true" outlineLevel="0" collapsed="false">
      <c r="A442" s="811"/>
      <c r="B442" s="812"/>
      <c r="C442" s="887" t="s">
        <v>871</v>
      </c>
      <c r="D442" s="840" t="s">
        <v>27</v>
      </c>
      <c r="E442" s="814" t="s">
        <v>825</v>
      </c>
      <c r="F442" s="815"/>
      <c r="G442" s="956"/>
      <c r="H442" s="851" t="s">
        <v>263</v>
      </c>
      <c r="I442" s="849" t="s">
        <v>27</v>
      </c>
      <c r="J442" s="843" t="s">
        <v>506</v>
      </c>
      <c r="K442" s="843"/>
      <c r="L442" s="844" t="s">
        <v>27</v>
      </c>
      <c r="M442" s="843" t="s">
        <v>523</v>
      </c>
      <c r="N442" s="843"/>
      <c r="O442" s="844" t="s">
        <v>27</v>
      </c>
      <c r="P442" s="843" t="s">
        <v>524</v>
      </c>
      <c r="Q442" s="835"/>
      <c r="R442" s="835"/>
      <c r="S442" s="835"/>
      <c r="T442" s="843"/>
      <c r="U442" s="843"/>
      <c r="V442" s="843"/>
      <c r="W442" s="843"/>
      <c r="X442" s="843"/>
      <c r="Y442" s="843"/>
      <c r="Z442" s="843"/>
      <c r="AA442" s="843"/>
      <c r="AB442" s="843"/>
      <c r="AC442" s="843"/>
      <c r="AD442" s="843"/>
      <c r="AE442" s="843"/>
      <c r="AF442" s="850"/>
    </row>
    <row r="443" customFormat="false" ht="18.75" hidden="false" customHeight="true" outlineLevel="0" collapsed="false">
      <c r="A443" s="840"/>
      <c r="B443" s="812"/>
      <c r="C443" s="887"/>
      <c r="D443" s="840" t="s">
        <v>27</v>
      </c>
      <c r="E443" s="814" t="s">
        <v>826</v>
      </c>
      <c r="F443" s="815"/>
      <c r="G443" s="956"/>
      <c r="H443" s="851" t="s">
        <v>267</v>
      </c>
      <c r="I443" s="849" t="s">
        <v>27</v>
      </c>
      <c r="J443" s="843" t="s">
        <v>506</v>
      </c>
      <c r="K443" s="846"/>
      <c r="L443" s="844" t="s">
        <v>27</v>
      </c>
      <c r="M443" s="843" t="s">
        <v>516</v>
      </c>
      <c r="N443" s="835"/>
      <c r="O443" s="843"/>
      <c r="P443" s="843"/>
      <c r="Q443" s="843"/>
      <c r="R443" s="843"/>
      <c r="S443" s="843"/>
      <c r="T443" s="843"/>
      <c r="U443" s="843"/>
      <c r="V443" s="843"/>
      <c r="W443" s="843"/>
      <c r="X443" s="843"/>
      <c r="Y443" s="843"/>
      <c r="Z443" s="843"/>
      <c r="AA443" s="843"/>
      <c r="AB443" s="843"/>
      <c r="AC443" s="843"/>
      <c r="AD443" s="843"/>
      <c r="AE443" s="843"/>
      <c r="AF443" s="850"/>
    </row>
    <row r="444" customFormat="false" ht="18.75" hidden="false" customHeight="true" outlineLevel="0" collapsed="false">
      <c r="A444" s="811"/>
      <c r="B444" s="812"/>
      <c r="C444" s="887"/>
      <c r="D444" s="840"/>
      <c r="E444" s="814"/>
      <c r="F444" s="815"/>
      <c r="G444" s="956"/>
      <c r="H444" s="1100" t="s">
        <v>222</v>
      </c>
      <c r="I444" s="849" t="s">
        <v>27</v>
      </c>
      <c r="J444" s="843" t="s">
        <v>506</v>
      </c>
      <c r="K444" s="846"/>
      <c r="L444" s="844" t="s">
        <v>27</v>
      </c>
      <c r="M444" s="843" t="s">
        <v>516</v>
      </c>
      <c r="N444" s="835"/>
      <c r="O444" s="843"/>
      <c r="P444" s="843"/>
      <c r="Q444" s="843"/>
      <c r="R444" s="843"/>
      <c r="S444" s="843"/>
      <c r="T444" s="843"/>
      <c r="U444" s="843"/>
      <c r="V444" s="843"/>
      <c r="W444" s="843"/>
      <c r="X444" s="843"/>
      <c r="Y444" s="843"/>
      <c r="Z444" s="843"/>
      <c r="AA444" s="843"/>
      <c r="AB444" s="843"/>
      <c r="AC444" s="843"/>
      <c r="AD444" s="843"/>
      <c r="AE444" s="843"/>
      <c r="AF444" s="850"/>
    </row>
    <row r="445" customFormat="false" ht="18.75" hidden="false" customHeight="true" outlineLevel="0" collapsed="false">
      <c r="A445" s="811"/>
      <c r="B445" s="812"/>
      <c r="C445" s="887"/>
      <c r="D445" s="815"/>
      <c r="E445" s="814"/>
      <c r="F445" s="815"/>
      <c r="G445" s="956"/>
      <c r="H445" s="826" t="s">
        <v>640</v>
      </c>
      <c r="I445" s="849" t="s">
        <v>27</v>
      </c>
      <c r="J445" s="843" t="s">
        <v>506</v>
      </c>
      <c r="K445" s="846"/>
      <c r="L445" s="844" t="s">
        <v>27</v>
      </c>
      <c r="M445" s="843" t="s">
        <v>516</v>
      </c>
      <c r="N445" s="835"/>
      <c r="O445" s="843"/>
      <c r="P445" s="843"/>
      <c r="Q445" s="843"/>
      <c r="R445" s="843"/>
      <c r="S445" s="843"/>
      <c r="T445" s="843"/>
      <c r="U445" s="843"/>
      <c r="V445" s="843"/>
      <c r="W445" s="843"/>
      <c r="X445" s="843"/>
      <c r="Y445" s="843"/>
      <c r="Z445" s="843"/>
      <c r="AA445" s="843"/>
      <c r="AB445" s="843"/>
      <c r="AC445" s="843"/>
      <c r="AD445" s="843"/>
      <c r="AE445" s="843"/>
      <c r="AF445" s="850"/>
    </row>
    <row r="446" customFormat="false" ht="18.75" hidden="false" customHeight="true" outlineLevel="0" collapsed="false">
      <c r="A446" s="811"/>
      <c r="B446" s="812"/>
      <c r="C446" s="887"/>
      <c r="D446" s="815"/>
      <c r="E446" s="814"/>
      <c r="F446" s="815"/>
      <c r="G446" s="956"/>
      <c r="H446" s="851" t="s">
        <v>642</v>
      </c>
      <c r="I446" s="849" t="s">
        <v>27</v>
      </c>
      <c r="J446" s="843" t="s">
        <v>506</v>
      </c>
      <c r="K446" s="846"/>
      <c r="L446" s="844" t="s">
        <v>27</v>
      </c>
      <c r="M446" s="843" t="s">
        <v>516</v>
      </c>
      <c r="N446" s="835"/>
      <c r="O446" s="843"/>
      <c r="P446" s="843"/>
      <c r="Q446" s="843"/>
      <c r="R446" s="843"/>
      <c r="S446" s="843"/>
      <c r="T446" s="843"/>
      <c r="U446" s="843"/>
      <c r="V446" s="843"/>
      <c r="W446" s="843"/>
      <c r="X446" s="843"/>
      <c r="Y446" s="843"/>
      <c r="Z446" s="843"/>
      <c r="AA446" s="843"/>
      <c r="AB446" s="843"/>
      <c r="AC446" s="843"/>
      <c r="AD446" s="843"/>
      <c r="AE446" s="843"/>
      <c r="AF446" s="850"/>
    </row>
    <row r="447" customFormat="false" ht="18.75" hidden="false" customHeight="true" outlineLevel="0" collapsed="false">
      <c r="A447" s="856"/>
      <c r="B447" s="857"/>
      <c r="C447" s="888"/>
      <c r="D447" s="859"/>
      <c r="E447" s="810"/>
      <c r="F447" s="859"/>
      <c r="G447" s="933"/>
      <c r="H447" s="929" t="s">
        <v>130</v>
      </c>
      <c r="I447" s="862" t="s">
        <v>27</v>
      </c>
      <c r="J447" s="863" t="s">
        <v>506</v>
      </c>
      <c r="K447" s="884"/>
      <c r="L447" s="864" t="s">
        <v>27</v>
      </c>
      <c r="M447" s="863" t="s">
        <v>516</v>
      </c>
      <c r="N447" s="896"/>
      <c r="O447" s="863"/>
      <c r="P447" s="863"/>
      <c r="Q447" s="863"/>
      <c r="R447" s="863"/>
      <c r="S447" s="863"/>
      <c r="T447" s="863"/>
      <c r="U447" s="863"/>
      <c r="V447" s="863"/>
      <c r="W447" s="863"/>
      <c r="X447" s="863"/>
      <c r="Y447" s="863"/>
      <c r="Z447" s="863"/>
      <c r="AA447" s="863"/>
      <c r="AB447" s="863"/>
      <c r="AC447" s="863"/>
      <c r="AD447" s="863"/>
      <c r="AE447" s="863"/>
      <c r="AF447" s="866"/>
    </row>
    <row r="448" customFormat="false" ht="18.75" hidden="false" customHeight="true" outlineLevel="0" collapsed="false">
      <c r="A448" s="870"/>
      <c r="B448" s="871"/>
      <c r="C448" s="886"/>
      <c r="D448" s="873"/>
      <c r="E448" s="801"/>
      <c r="F448" s="873"/>
      <c r="G448" s="1039"/>
      <c r="H448" s="1111" t="s">
        <v>50</v>
      </c>
      <c r="I448" s="906" t="s">
        <v>27</v>
      </c>
      <c r="J448" s="876" t="s">
        <v>506</v>
      </c>
      <c r="K448" s="876"/>
      <c r="L448" s="907"/>
      <c r="M448" s="908" t="s">
        <v>27</v>
      </c>
      <c r="N448" s="876" t="s">
        <v>507</v>
      </c>
      <c r="O448" s="876"/>
      <c r="P448" s="907"/>
      <c r="Q448" s="908" t="s">
        <v>27</v>
      </c>
      <c r="R448" s="909" t="s">
        <v>508</v>
      </c>
      <c r="S448" s="909"/>
      <c r="T448" s="909"/>
      <c r="U448" s="909"/>
      <c r="V448" s="876"/>
      <c r="W448" s="876"/>
      <c r="X448" s="876"/>
      <c r="Y448" s="876"/>
      <c r="Z448" s="876"/>
      <c r="AA448" s="876"/>
      <c r="AB448" s="876"/>
      <c r="AC448" s="876"/>
      <c r="AD448" s="876"/>
      <c r="AE448" s="876"/>
      <c r="AF448" s="1112"/>
    </row>
    <row r="449" customFormat="false" ht="19.5" hidden="false" customHeight="true" outlineLevel="0" collapsed="false">
      <c r="A449" s="811"/>
      <c r="B449" s="812"/>
      <c r="C449" s="813"/>
      <c r="D449" s="828"/>
      <c r="E449" s="814"/>
      <c r="F449" s="815"/>
      <c r="G449" s="816"/>
      <c r="H449" s="911" t="s">
        <v>64</v>
      </c>
      <c r="I449" s="849" t="s">
        <v>27</v>
      </c>
      <c r="J449" s="843" t="s">
        <v>513</v>
      </c>
      <c r="K449" s="846"/>
      <c r="L449" s="882"/>
      <c r="M449" s="844" t="s">
        <v>27</v>
      </c>
      <c r="N449" s="843" t="s">
        <v>514</v>
      </c>
      <c r="O449" s="844"/>
      <c r="P449" s="843"/>
      <c r="Q449" s="845"/>
      <c r="R449" s="845"/>
      <c r="S449" s="845"/>
      <c r="T449" s="845"/>
      <c r="U449" s="845"/>
      <c r="V449" s="845"/>
      <c r="W449" s="845"/>
      <c r="X449" s="845"/>
      <c r="Y449" s="845"/>
      <c r="Z449" s="845"/>
      <c r="AA449" s="845"/>
      <c r="AB449" s="845"/>
      <c r="AC449" s="845"/>
      <c r="AD449" s="845"/>
      <c r="AE449" s="845"/>
      <c r="AF449" s="1098"/>
    </row>
    <row r="450" customFormat="false" ht="19.5" hidden="false" customHeight="true" outlineLevel="0" collapsed="false">
      <c r="A450" s="811"/>
      <c r="B450" s="812"/>
      <c r="C450" s="813"/>
      <c r="D450" s="828"/>
      <c r="E450" s="814"/>
      <c r="F450" s="815"/>
      <c r="G450" s="816"/>
      <c r="H450" s="911" t="s">
        <v>67</v>
      </c>
      <c r="I450" s="849" t="s">
        <v>27</v>
      </c>
      <c r="J450" s="843" t="s">
        <v>513</v>
      </c>
      <c r="K450" s="846"/>
      <c r="L450" s="882"/>
      <c r="M450" s="844" t="s">
        <v>27</v>
      </c>
      <c r="N450" s="843" t="s">
        <v>514</v>
      </c>
      <c r="O450" s="844"/>
      <c r="P450" s="843"/>
      <c r="Q450" s="845"/>
      <c r="R450" s="845"/>
      <c r="S450" s="845"/>
      <c r="T450" s="845"/>
      <c r="U450" s="845"/>
      <c r="V450" s="845"/>
      <c r="W450" s="845"/>
      <c r="X450" s="845"/>
      <c r="Y450" s="845"/>
      <c r="Z450" s="845"/>
      <c r="AA450" s="845"/>
      <c r="AB450" s="845"/>
      <c r="AC450" s="845"/>
      <c r="AD450" s="845"/>
      <c r="AE450" s="845"/>
      <c r="AF450" s="1098"/>
    </row>
    <row r="451" customFormat="false" ht="18.75" hidden="false" customHeight="true" outlineLevel="0" collapsed="false">
      <c r="A451" s="840" t="s">
        <v>27</v>
      </c>
      <c r="B451" s="812" t="n">
        <v>75</v>
      </c>
      <c r="C451" s="887" t="s">
        <v>863</v>
      </c>
      <c r="D451" s="840" t="s">
        <v>27</v>
      </c>
      <c r="E451" s="814" t="s">
        <v>872</v>
      </c>
      <c r="F451" s="815"/>
      <c r="G451" s="956"/>
      <c r="H451" s="1100" t="s">
        <v>609</v>
      </c>
      <c r="I451" s="849" t="s">
        <v>27</v>
      </c>
      <c r="J451" s="843" t="s">
        <v>506</v>
      </c>
      <c r="K451" s="846"/>
      <c r="L451" s="844" t="s">
        <v>27</v>
      </c>
      <c r="M451" s="843" t="s">
        <v>516</v>
      </c>
      <c r="N451" s="835"/>
      <c r="O451" s="843"/>
      <c r="P451" s="843"/>
      <c r="Q451" s="843"/>
      <c r="R451" s="843"/>
      <c r="S451" s="843"/>
      <c r="T451" s="843"/>
      <c r="U451" s="843"/>
      <c r="V451" s="843"/>
      <c r="W451" s="843"/>
      <c r="X451" s="843"/>
      <c r="Y451" s="843"/>
      <c r="Z451" s="843"/>
      <c r="AA451" s="843"/>
      <c r="AB451" s="843"/>
      <c r="AC451" s="843"/>
      <c r="AD451" s="843"/>
      <c r="AE451" s="843"/>
      <c r="AF451" s="850"/>
    </row>
    <row r="452" customFormat="false" ht="18.75" hidden="false" customHeight="true" outlineLevel="0" collapsed="false">
      <c r="A452" s="811"/>
      <c r="B452" s="812"/>
      <c r="C452" s="887" t="s">
        <v>865</v>
      </c>
      <c r="D452" s="840" t="s">
        <v>27</v>
      </c>
      <c r="E452" s="814" t="s">
        <v>866</v>
      </c>
      <c r="F452" s="815"/>
      <c r="G452" s="956"/>
      <c r="H452" s="851" t="s">
        <v>610</v>
      </c>
      <c r="I452" s="834" t="s">
        <v>27</v>
      </c>
      <c r="J452" s="835" t="s">
        <v>611</v>
      </c>
      <c r="K452" s="835"/>
      <c r="L452" s="835"/>
      <c r="M452" s="834" t="s">
        <v>27</v>
      </c>
      <c r="N452" s="835" t="s">
        <v>612</v>
      </c>
      <c r="O452" s="835"/>
      <c r="P452" s="835"/>
      <c r="Q452" s="914"/>
      <c r="R452" s="914"/>
      <c r="S452" s="914"/>
      <c r="T452" s="914"/>
      <c r="U452" s="914"/>
      <c r="V452" s="914"/>
      <c r="W452" s="914"/>
      <c r="X452" s="914"/>
      <c r="Y452" s="914"/>
      <c r="Z452" s="914"/>
      <c r="AA452" s="914"/>
      <c r="AB452" s="914"/>
      <c r="AC452" s="914"/>
      <c r="AD452" s="914"/>
      <c r="AE452" s="914"/>
      <c r="AF452" s="915"/>
    </row>
    <row r="453" customFormat="false" ht="18.75" hidden="false" customHeight="true" outlineLevel="0" collapsed="false">
      <c r="A453" s="811"/>
      <c r="B453" s="812"/>
      <c r="C453" s="887"/>
      <c r="D453" s="840"/>
      <c r="E453" s="814" t="s">
        <v>832</v>
      </c>
      <c r="F453" s="815"/>
      <c r="G453" s="956"/>
      <c r="H453" s="851"/>
      <c r="I453" s="834"/>
      <c r="J453" s="835"/>
      <c r="K453" s="835"/>
      <c r="L453" s="835"/>
      <c r="M453" s="834"/>
      <c r="N453" s="835"/>
      <c r="O453" s="835"/>
      <c r="P453" s="835"/>
      <c r="Q453" s="823"/>
      <c r="R453" s="823"/>
      <c r="S453" s="823"/>
      <c r="T453" s="823"/>
      <c r="U453" s="823"/>
      <c r="V453" s="823"/>
      <c r="W453" s="823"/>
      <c r="X453" s="823"/>
      <c r="Y453" s="823"/>
      <c r="Z453" s="823"/>
      <c r="AA453" s="823"/>
      <c r="AB453" s="823"/>
      <c r="AC453" s="823"/>
      <c r="AD453" s="823"/>
      <c r="AE453" s="823"/>
      <c r="AF453" s="824"/>
    </row>
    <row r="454" customFormat="false" ht="18.75" hidden="false" customHeight="true" outlineLevel="0" collapsed="false">
      <c r="A454" s="811"/>
      <c r="B454" s="812"/>
      <c r="C454" s="887"/>
      <c r="D454" s="815"/>
      <c r="F454" s="815"/>
      <c r="G454" s="956"/>
      <c r="H454" s="1100" t="s">
        <v>222</v>
      </c>
      <c r="I454" s="849" t="s">
        <v>27</v>
      </c>
      <c r="J454" s="843" t="s">
        <v>506</v>
      </c>
      <c r="K454" s="846"/>
      <c r="L454" s="844" t="s">
        <v>27</v>
      </c>
      <c r="M454" s="843" t="s">
        <v>516</v>
      </c>
      <c r="N454" s="835"/>
      <c r="O454" s="843"/>
      <c r="P454" s="843"/>
      <c r="Q454" s="843"/>
      <c r="R454" s="843"/>
      <c r="S454" s="843"/>
      <c r="T454" s="843"/>
      <c r="U454" s="843"/>
      <c r="V454" s="843"/>
      <c r="W454" s="843"/>
      <c r="X454" s="843"/>
      <c r="Y454" s="843"/>
      <c r="Z454" s="843"/>
      <c r="AA454" s="843"/>
      <c r="AB454" s="843"/>
      <c r="AC454" s="843"/>
      <c r="AD454" s="843"/>
      <c r="AE454" s="843"/>
      <c r="AF454" s="850"/>
    </row>
    <row r="455" customFormat="false" ht="18.75" hidden="false" customHeight="true" outlineLevel="0" collapsed="false">
      <c r="A455" s="811"/>
      <c r="B455" s="812"/>
      <c r="C455" s="887"/>
      <c r="D455" s="815"/>
      <c r="E455" s="814"/>
      <c r="F455" s="815"/>
      <c r="G455" s="956"/>
      <c r="H455" s="883" t="s">
        <v>797</v>
      </c>
      <c r="I455" s="849" t="s">
        <v>27</v>
      </c>
      <c r="J455" s="843" t="s">
        <v>506</v>
      </c>
      <c r="K455" s="846"/>
      <c r="L455" s="844" t="s">
        <v>27</v>
      </c>
      <c r="M455" s="843" t="s">
        <v>523</v>
      </c>
      <c r="N455" s="843"/>
      <c r="O455" s="855" t="s">
        <v>27</v>
      </c>
      <c r="P455" s="854" t="s">
        <v>524</v>
      </c>
      <c r="Q455" s="843"/>
      <c r="R455" s="843"/>
      <c r="S455" s="846"/>
      <c r="T455" s="843"/>
      <c r="U455" s="846"/>
      <c r="V455" s="846"/>
      <c r="W455" s="846"/>
      <c r="X455" s="846"/>
      <c r="Y455" s="843"/>
      <c r="Z455" s="843"/>
      <c r="AA455" s="843"/>
      <c r="AB455" s="843"/>
      <c r="AC455" s="843"/>
      <c r="AD455" s="843"/>
      <c r="AE455" s="843"/>
      <c r="AF455" s="850"/>
    </row>
    <row r="456" customFormat="false" ht="18.75" hidden="false" customHeight="true" outlineLevel="0" collapsed="false">
      <c r="A456" s="856"/>
      <c r="B456" s="857"/>
      <c r="C456" s="888"/>
      <c r="D456" s="859"/>
      <c r="E456" s="810"/>
      <c r="F456" s="859"/>
      <c r="G456" s="933"/>
      <c r="H456" s="929" t="s">
        <v>130</v>
      </c>
      <c r="I456" s="849" t="s">
        <v>27</v>
      </c>
      <c r="J456" s="843" t="s">
        <v>506</v>
      </c>
      <c r="K456" s="846"/>
      <c r="L456" s="844" t="s">
        <v>27</v>
      </c>
      <c r="M456" s="843" t="s">
        <v>516</v>
      </c>
      <c r="N456" s="835"/>
      <c r="O456" s="863"/>
      <c r="P456" s="863"/>
      <c r="Q456" s="863"/>
      <c r="R456" s="863"/>
      <c r="S456" s="863"/>
      <c r="T456" s="863"/>
      <c r="U456" s="863"/>
      <c r="V456" s="863"/>
      <c r="W456" s="863"/>
      <c r="X456" s="863"/>
      <c r="Y456" s="863"/>
      <c r="Z456" s="863"/>
      <c r="AA456" s="863"/>
      <c r="AB456" s="863"/>
      <c r="AC456" s="863"/>
      <c r="AD456" s="863"/>
      <c r="AE456" s="863"/>
      <c r="AF456" s="866"/>
    </row>
    <row r="457" customFormat="false" ht="18.75" hidden="false" customHeight="true" outlineLevel="0" collapsed="false">
      <c r="A457" s="796"/>
      <c r="B457" s="1117"/>
      <c r="D457" s="840"/>
      <c r="E457" s="814"/>
      <c r="F457" s="873"/>
      <c r="G457" s="1039"/>
      <c r="H457" s="1111" t="s">
        <v>50</v>
      </c>
      <c r="I457" s="906" t="s">
        <v>27</v>
      </c>
      <c r="J457" s="876" t="s">
        <v>506</v>
      </c>
      <c r="K457" s="876"/>
      <c r="L457" s="907"/>
      <c r="M457" s="908" t="s">
        <v>27</v>
      </c>
      <c r="N457" s="876" t="s">
        <v>507</v>
      </c>
      <c r="O457" s="876"/>
      <c r="P457" s="907"/>
      <c r="Q457" s="908" t="s">
        <v>27</v>
      </c>
      <c r="R457" s="909" t="s">
        <v>508</v>
      </c>
      <c r="S457" s="909"/>
      <c r="T457" s="909"/>
      <c r="U457" s="909"/>
      <c r="V457" s="876"/>
      <c r="W457" s="876"/>
      <c r="X457" s="876"/>
      <c r="Y457" s="876"/>
      <c r="Z457" s="876"/>
      <c r="AA457" s="876"/>
      <c r="AB457" s="876"/>
      <c r="AC457" s="876"/>
      <c r="AD457" s="876"/>
      <c r="AE457" s="876"/>
      <c r="AF457" s="1112"/>
    </row>
    <row r="458" s="1012" customFormat="true" ht="19.5" hidden="false" customHeight="true" outlineLevel="0" collapsed="false">
      <c r="A458" s="1115"/>
      <c r="C458" s="887" t="s">
        <v>863</v>
      </c>
      <c r="D458" s="840" t="s">
        <v>27</v>
      </c>
      <c r="E458" s="814" t="s">
        <v>872</v>
      </c>
      <c r="H458" s="911" t="s">
        <v>64</v>
      </c>
      <c r="I458" s="849" t="s">
        <v>27</v>
      </c>
      <c r="J458" s="843" t="s">
        <v>513</v>
      </c>
      <c r="K458" s="846"/>
      <c r="L458" s="882"/>
      <c r="M458" s="844" t="s">
        <v>27</v>
      </c>
      <c r="N458" s="843" t="s">
        <v>514</v>
      </c>
      <c r="O458" s="844"/>
      <c r="P458" s="843"/>
      <c r="Q458" s="845"/>
      <c r="R458" s="845"/>
      <c r="S458" s="845"/>
      <c r="T458" s="845"/>
      <c r="U458" s="845"/>
      <c r="V458" s="845"/>
      <c r="W458" s="845"/>
      <c r="X458" s="845"/>
      <c r="Y458" s="845"/>
      <c r="Z458" s="845"/>
      <c r="AA458" s="845"/>
      <c r="AB458" s="845"/>
      <c r="AC458" s="845"/>
      <c r="AD458" s="845"/>
      <c r="AE458" s="845"/>
      <c r="AF458" s="1098"/>
    </row>
    <row r="459" customFormat="false" ht="18.75" hidden="false" customHeight="true" outlineLevel="0" collapsed="false">
      <c r="A459" s="840" t="s">
        <v>27</v>
      </c>
      <c r="B459" s="812" t="n">
        <v>69</v>
      </c>
      <c r="C459" s="887" t="s">
        <v>865</v>
      </c>
      <c r="D459" s="840" t="s">
        <v>27</v>
      </c>
      <c r="E459" s="814" t="s">
        <v>866</v>
      </c>
      <c r="F459" s="815"/>
      <c r="G459" s="956"/>
      <c r="H459" s="1118" t="s">
        <v>67</v>
      </c>
      <c r="I459" s="853" t="s">
        <v>27</v>
      </c>
      <c r="J459" s="854" t="s">
        <v>513</v>
      </c>
      <c r="K459" s="836"/>
      <c r="L459" s="920"/>
      <c r="M459" s="855" t="s">
        <v>27</v>
      </c>
      <c r="N459" s="854" t="s">
        <v>514</v>
      </c>
      <c r="O459" s="855"/>
      <c r="P459" s="854"/>
      <c r="Q459" s="914"/>
      <c r="R459" s="914"/>
      <c r="S459" s="914"/>
      <c r="T459" s="914"/>
      <c r="U459" s="914"/>
      <c r="V459" s="914"/>
      <c r="W459" s="914"/>
      <c r="X459" s="914"/>
      <c r="Y459" s="914"/>
      <c r="Z459" s="914"/>
      <c r="AA459" s="914"/>
      <c r="AB459" s="914"/>
      <c r="AC459" s="914"/>
      <c r="AD459" s="914"/>
      <c r="AE459" s="914"/>
      <c r="AF459" s="1119"/>
    </row>
    <row r="460" customFormat="false" ht="18.75" hidden="false" customHeight="true" outlineLevel="0" collapsed="false">
      <c r="A460" s="811"/>
      <c r="B460" s="812"/>
      <c r="C460" s="887" t="s">
        <v>833</v>
      </c>
      <c r="D460" s="1012"/>
      <c r="E460" s="1017" t="s">
        <v>832</v>
      </c>
      <c r="F460" s="815"/>
      <c r="G460" s="956"/>
      <c r="H460" s="1120" t="s">
        <v>610</v>
      </c>
      <c r="I460" s="1121" t="s">
        <v>27</v>
      </c>
      <c r="J460" s="1122" t="s">
        <v>611</v>
      </c>
      <c r="K460" s="1122"/>
      <c r="L460" s="1122"/>
      <c r="M460" s="1121" t="s">
        <v>27</v>
      </c>
      <c r="N460" s="1122" t="s">
        <v>612</v>
      </c>
      <c r="O460" s="1122"/>
      <c r="P460" s="1122"/>
      <c r="Q460" s="1123"/>
      <c r="R460" s="1123"/>
      <c r="S460" s="1123"/>
      <c r="T460" s="1123"/>
      <c r="U460" s="1123"/>
      <c r="V460" s="1123"/>
      <c r="W460" s="1123"/>
      <c r="X460" s="1123"/>
      <c r="Y460" s="1123"/>
      <c r="Z460" s="1123"/>
      <c r="AA460" s="1123"/>
      <c r="AB460" s="1123"/>
      <c r="AC460" s="1123"/>
      <c r="AD460" s="1123"/>
      <c r="AE460" s="1123"/>
      <c r="AF460" s="1033"/>
    </row>
    <row r="461" customFormat="false" ht="18.75" hidden="false" customHeight="true" outlineLevel="0" collapsed="false">
      <c r="A461" s="856"/>
      <c r="B461" s="857"/>
      <c r="C461" s="888"/>
      <c r="D461" s="1124"/>
      <c r="E461" s="1125"/>
      <c r="F461" s="859"/>
      <c r="G461" s="933"/>
      <c r="H461" s="1120"/>
      <c r="I461" s="1121"/>
      <c r="J461" s="1122"/>
      <c r="K461" s="1122"/>
      <c r="L461" s="1122"/>
      <c r="M461" s="1121"/>
      <c r="N461" s="1122"/>
      <c r="O461" s="1122"/>
      <c r="P461" s="1122"/>
      <c r="Q461" s="898"/>
      <c r="R461" s="898"/>
      <c r="S461" s="898"/>
      <c r="T461" s="898"/>
      <c r="U461" s="898"/>
      <c r="V461" s="898"/>
      <c r="W461" s="898"/>
      <c r="X461" s="898"/>
      <c r="Y461" s="898"/>
      <c r="Z461" s="898"/>
      <c r="AA461" s="898"/>
      <c r="AB461" s="898"/>
      <c r="AC461" s="898"/>
      <c r="AD461" s="898"/>
      <c r="AE461" s="898"/>
      <c r="AF461" s="899"/>
    </row>
    <row r="462" customFormat="false" ht="8.25" hidden="false" customHeight="true" outlineLevel="0" collapsed="false">
      <c r="C462" s="826"/>
      <c r="D462" s="826"/>
      <c r="AF462" s="918"/>
    </row>
    <row r="463" customFormat="false" ht="20.25" hidden="false" customHeight="true" outlineLevel="0" collapsed="false">
      <c r="A463" s="1015"/>
      <c r="B463" s="1015"/>
      <c r="C463" s="826" t="s">
        <v>606</v>
      </c>
      <c r="D463" s="826"/>
      <c r="E463" s="1017"/>
      <c r="F463" s="1017"/>
      <c r="G463" s="1012"/>
      <c r="H463" s="1017"/>
      <c r="I463" s="1017"/>
      <c r="J463" s="1017"/>
      <c r="K463" s="1017"/>
      <c r="L463" s="1017"/>
      <c r="M463" s="1017"/>
      <c r="N463" s="1017"/>
      <c r="O463" s="1017"/>
      <c r="P463" s="1017"/>
      <c r="Q463" s="1017"/>
      <c r="R463" s="1017"/>
      <c r="S463" s="1017"/>
      <c r="T463" s="1017"/>
      <c r="U463" s="1017"/>
      <c r="V463" s="1017"/>
    </row>
    <row r="464" customFormat="false" ht="20.25" hidden="false" customHeight="true" outlineLevel="0" collapsed="false"/>
    <row r="465" customFormat="false" ht="20.25" hidden="false" customHeight="true" outlineLevel="0" collapsed="false"/>
    <row r="466" customFormat="false" ht="20.25" hidden="false" customHeight="true" outlineLevel="0" collapsed="false"/>
    <row r="467" customFormat="false" ht="20.25" hidden="false" customHeight="true" outlineLevel="0" collapsed="false"/>
    <row r="468" customFormat="false" ht="20.25" hidden="false" customHeight="true" outlineLevel="0" collapsed="false"/>
    <row r="469" customFormat="false" ht="20.25" hidden="false" customHeight="true" outlineLevel="0" collapsed="false"/>
    <row r="470" customFormat="false" ht="20.25" hidden="false" customHeight="true" outlineLevel="0" collapsed="false"/>
    <row r="471" customFormat="false" ht="20.25" hidden="false" customHeight="true" outlineLevel="0" collapsed="false"/>
    <row r="472" customFormat="false" ht="20.25" hidden="false" customHeight="true" outlineLevel="0" collapsed="false"/>
    <row r="473" customFormat="false" ht="20.25" hidden="false" customHeight="true" outlineLevel="0" collapsed="false"/>
    <row r="474" customFormat="false" ht="20.25" hidden="false" customHeight="true" outlineLevel="0" collapsed="false"/>
    <row r="475" customFormat="false" ht="20.25" hidden="false" customHeight="true" outlineLevel="0" collapsed="false"/>
    <row r="476" customFormat="false" ht="20.25" hidden="false" customHeight="true" outlineLevel="0" collapsed="false"/>
    <row r="477" customFormat="false" ht="20.25" hidden="false" customHeight="true" outlineLevel="0" collapsed="false"/>
    <row r="478" customFormat="false" ht="20.25" hidden="false" customHeight="true" outlineLevel="0" collapsed="false"/>
    <row r="479" customFormat="false" ht="20.25" hidden="false" customHeight="true" outlineLevel="0" collapsed="false"/>
    <row r="480" customFormat="false" ht="20.25" hidden="false" customHeight="true" outlineLevel="0" collapsed="false"/>
    <row r="481" customFormat="false" ht="20.25" hidden="false" customHeight="true" outlineLevel="0" collapsed="false"/>
    <row r="482" customFormat="false" ht="20.25" hidden="false" customHeight="true" outlineLevel="0" collapsed="false"/>
    <row r="483" customFormat="false" ht="20.25" hidden="false" customHeight="true" outlineLevel="0" collapsed="false"/>
    <row r="484" customFormat="false" ht="20.25" hidden="false" customHeight="true" outlineLevel="0" collapsed="false"/>
    <row r="485" customFormat="false" ht="20.25" hidden="false" customHeight="true" outlineLevel="0" collapsed="false"/>
    <row r="486" customFormat="false" ht="20.25" hidden="false" customHeight="true" outlineLevel="0" collapsed="false"/>
    <row r="487" customFormat="false" ht="20.25" hidden="false" customHeight="true" outlineLevel="0" collapsed="false"/>
    <row r="488" customFormat="false" ht="20.25" hidden="false" customHeight="true" outlineLevel="0" collapsed="false"/>
    <row r="489" customFormat="false" ht="20.25" hidden="false" customHeight="true" outlineLevel="0" collapsed="false"/>
    <row r="490" customFormat="false" ht="20.25" hidden="false" customHeight="true" outlineLevel="0" collapsed="false"/>
    <row r="491" customFormat="false" ht="20.25" hidden="false" customHeight="true" outlineLevel="0" collapsed="false"/>
    <row r="492" customFormat="false" ht="20.25" hidden="false" customHeight="true" outlineLevel="0" collapsed="false"/>
    <row r="493" customFormat="false" ht="20.25" hidden="false" customHeight="true" outlineLevel="0" collapsed="false"/>
    <row r="494" customFormat="false" ht="20.25" hidden="false" customHeight="true" outlineLevel="0" collapsed="false"/>
    <row r="495" customFormat="false" ht="20.25" hidden="false" customHeight="true" outlineLevel="0" collapsed="false"/>
    <row r="496" customFormat="false" ht="20.25" hidden="false" customHeight="true" outlineLevel="0" collapsed="false"/>
    <row r="497" customFormat="false" ht="20.25" hidden="false" customHeight="true" outlineLevel="0" collapsed="false"/>
    <row r="498" customFormat="false" ht="20.25" hidden="false" customHeight="true" outlineLevel="0" collapsed="false"/>
    <row r="499" customFormat="false" ht="20.25" hidden="false" customHeight="true" outlineLevel="0" collapsed="false"/>
    <row r="500" customFormat="false" ht="20.25" hidden="false" customHeight="true" outlineLevel="0" collapsed="false"/>
    <row r="501" customFormat="false" ht="20.25" hidden="false" customHeight="true" outlineLevel="0" collapsed="false"/>
    <row r="502" customFormat="false" ht="20.25" hidden="false" customHeight="true" outlineLevel="0" collapsed="false"/>
    <row r="503" customFormat="false" ht="20.25" hidden="false" customHeight="true" outlineLevel="0" collapsed="false"/>
    <row r="504" customFormat="false" ht="20.25" hidden="false" customHeight="true" outlineLevel="0" collapsed="false"/>
    <row r="505" customFormat="false" ht="20.25" hidden="false" customHeight="true" outlineLevel="0" collapsed="false"/>
    <row r="506" customFormat="false" ht="20.25" hidden="false" customHeight="true" outlineLevel="0" collapsed="false"/>
    <row r="507" customFormat="false" ht="20.25" hidden="false" customHeight="true" outlineLevel="0" collapsed="false"/>
    <row r="508" customFormat="false" ht="20.25" hidden="false" customHeight="true" outlineLevel="0" collapsed="false"/>
    <row r="509" customFormat="false" ht="20.25" hidden="false" customHeight="true" outlineLevel="0" collapsed="false"/>
    <row r="510" customFormat="false" ht="20.25" hidden="false" customHeight="true" outlineLevel="0" collapsed="false"/>
    <row r="511" customFormat="false" ht="20.25" hidden="false" customHeight="true" outlineLevel="0" collapsed="false"/>
    <row r="512" customFormat="false" ht="20.25" hidden="false" customHeight="true" outlineLevel="0" collapsed="false"/>
    <row r="513" customFormat="false" ht="20.25" hidden="false" customHeight="true" outlineLevel="0" collapsed="false"/>
    <row r="514" customFormat="false" ht="20.25" hidden="false" customHeight="true" outlineLevel="0" collapsed="false"/>
    <row r="515" customFormat="false" ht="20.25" hidden="false" customHeight="true" outlineLevel="0" collapsed="false"/>
    <row r="516" customFormat="false" ht="20.25" hidden="false" customHeight="true" outlineLevel="0" collapsed="false"/>
    <row r="517" customFormat="false" ht="20.25" hidden="false" customHeight="true" outlineLevel="0" collapsed="false"/>
    <row r="518" customFormat="false" ht="20.25" hidden="false" customHeight="true" outlineLevel="0" collapsed="false"/>
    <row r="519" customFormat="false" ht="20.25" hidden="false" customHeight="true" outlineLevel="0" collapsed="false"/>
    <row r="520" customFormat="false" ht="20.25" hidden="false" customHeight="true" outlineLevel="0" collapsed="false"/>
    <row r="521" customFormat="false" ht="20.25" hidden="false" customHeight="true" outlineLevel="0" collapsed="false"/>
    <row r="522" customFormat="false" ht="20.25" hidden="false" customHeight="true" outlineLevel="0" collapsed="false"/>
    <row r="523" customFormat="false" ht="20.25" hidden="false" customHeight="true" outlineLevel="0" collapsed="false"/>
    <row r="524" customFormat="false" ht="20.25" hidden="false" customHeight="true" outlineLevel="0" collapsed="false"/>
    <row r="525" customFormat="false" ht="20.25" hidden="false" customHeight="true" outlineLevel="0" collapsed="false"/>
    <row r="526" customFormat="false" ht="20.25" hidden="false" customHeight="true" outlineLevel="0" collapsed="false"/>
    <row r="527" customFormat="false" ht="20.25" hidden="false" customHeight="true" outlineLevel="0" collapsed="false"/>
    <row r="528" customFormat="false" ht="20.25" hidden="false" customHeight="true" outlineLevel="0" collapsed="false"/>
    <row r="529" customFormat="false" ht="20.25" hidden="false" customHeight="true" outlineLevel="0" collapsed="false"/>
    <row r="530" customFormat="false" ht="20.25" hidden="false" customHeight="true" outlineLevel="0" collapsed="false"/>
    <row r="531" customFormat="false" ht="20.25" hidden="false" customHeight="true" outlineLevel="0" collapsed="false"/>
    <row r="532" customFormat="false" ht="20.25" hidden="false" customHeight="true" outlineLevel="0" collapsed="false"/>
    <row r="533" customFormat="false" ht="20.25" hidden="false" customHeight="true" outlineLevel="0" collapsed="false"/>
    <row r="534" customFormat="false" ht="20.25" hidden="false" customHeight="true" outlineLevel="0" collapsed="false"/>
    <row r="535" customFormat="false" ht="20.25" hidden="false" customHeight="true" outlineLevel="0" collapsed="false"/>
    <row r="536" customFormat="false" ht="20.25" hidden="false" customHeight="true" outlineLevel="0" collapsed="false"/>
    <row r="537" customFormat="false" ht="20.25" hidden="false" customHeight="true" outlineLevel="0" collapsed="false"/>
    <row r="538" customFormat="false" ht="20.25" hidden="false" customHeight="true" outlineLevel="0" collapsed="false"/>
    <row r="539" customFormat="false" ht="20.25" hidden="false" customHeight="true" outlineLevel="0" collapsed="false"/>
    <row r="540" customFormat="false" ht="20.25" hidden="false" customHeight="true" outlineLevel="0" collapsed="false"/>
    <row r="541" customFormat="false" ht="20.25" hidden="false" customHeight="true" outlineLevel="0" collapsed="false"/>
    <row r="542" customFormat="false" ht="20.25" hidden="false" customHeight="true" outlineLevel="0" collapsed="false"/>
    <row r="543" customFormat="false" ht="20.25" hidden="false" customHeight="true" outlineLevel="0" collapsed="false"/>
    <row r="544" customFormat="false" ht="20.25" hidden="false" customHeight="true" outlineLevel="0" collapsed="false"/>
    <row r="545" customFormat="false" ht="20.25" hidden="false" customHeight="true" outlineLevel="0" collapsed="false"/>
    <row r="546" customFormat="false" ht="20.25" hidden="false" customHeight="true" outlineLevel="0" collapsed="false"/>
    <row r="547" customFormat="false" ht="20.25" hidden="false" customHeight="true" outlineLevel="0" collapsed="false"/>
    <row r="548" customFormat="false" ht="20.25" hidden="false" customHeight="true" outlineLevel="0" collapsed="false"/>
    <row r="549" customFormat="false" ht="20.25" hidden="false" customHeight="true" outlineLevel="0" collapsed="false"/>
    <row r="550" customFormat="false" ht="20.25" hidden="false" customHeight="true" outlineLevel="0" collapsed="false"/>
    <row r="551" customFormat="false" ht="20.25" hidden="false" customHeight="true" outlineLevel="0" collapsed="false"/>
    <row r="552" customFormat="false" ht="20.25" hidden="false" customHeight="true" outlineLevel="0" collapsed="false"/>
    <row r="553" customFormat="false" ht="20.25" hidden="false" customHeight="true" outlineLevel="0" collapsed="false"/>
  </sheetData>
  <mergeCells count="200">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0:H42"/>
    <mergeCell ref="I40:I42"/>
    <mergeCell ref="J40:K42"/>
    <mergeCell ref="L40:L42"/>
    <mergeCell ref="M40:N42"/>
    <mergeCell ref="H44:H45"/>
    <mergeCell ref="I44:I45"/>
    <mergeCell ref="J44:K45"/>
    <mergeCell ref="L44:L45"/>
    <mergeCell ref="M44:N45"/>
    <mergeCell ref="H46:H47"/>
    <mergeCell ref="I46:I47"/>
    <mergeCell ref="J46:K47"/>
    <mergeCell ref="L46:L47"/>
    <mergeCell ref="M46:N47"/>
    <mergeCell ref="J48:K48"/>
    <mergeCell ref="M48:N48"/>
    <mergeCell ref="H49:H50"/>
    <mergeCell ref="I49:I50"/>
    <mergeCell ref="J49:K50"/>
    <mergeCell ref="L49:L50"/>
    <mergeCell ref="M49:N50"/>
    <mergeCell ref="H63:H65"/>
    <mergeCell ref="H72:H74"/>
    <mergeCell ref="I72:I74"/>
    <mergeCell ref="J72:K74"/>
    <mergeCell ref="L72:L74"/>
    <mergeCell ref="M72:N74"/>
    <mergeCell ref="H92:H93"/>
    <mergeCell ref="I92:I93"/>
    <mergeCell ref="J92:L93"/>
    <mergeCell ref="M92:M93"/>
    <mergeCell ref="N92:P93"/>
    <mergeCell ref="H109:H110"/>
    <mergeCell ref="I109:I110"/>
    <mergeCell ref="J109:L110"/>
    <mergeCell ref="M109:M110"/>
    <mergeCell ref="N109:P110"/>
    <mergeCell ref="H121:H122"/>
    <mergeCell ref="I121:I122"/>
    <mergeCell ref="J121:K122"/>
    <mergeCell ref="L121:L122"/>
    <mergeCell ref="M121:N122"/>
    <mergeCell ref="H143:H144"/>
    <mergeCell ref="I143:I144"/>
    <mergeCell ref="J143:K144"/>
    <mergeCell ref="L143:L144"/>
    <mergeCell ref="M143:N144"/>
    <mergeCell ref="H161:H162"/>
    <mergeCell ref="I161:I162"/>
    <mergeCell ref="J161:K162"/>
    <mergeCell ref="L161:L162"/>
    <mergeCell ref="M161:N162"/>
    <mergeCell ref="H191:H192"/>
    <mergeCell ref="H198:H199"/>
    <mergeCell ref="I198:I199"/>
    <mergeCell ref="J198:K199"/>
    <mergeCell ref="L198:L199"/>
    <mergeCell ref="M198:N199"/>
    <mergeCell ref="H201:H202"/>
    <mergeCell ref="I201:I202"/>
    <mergeCell ref="J201:K202"/>
    <mergeCell ref="L201:L202"/>
    <mergeCell ref="M201:N202"/>
    <mergeCell ref="H206:H207"/>
    <mergeCell ref="I206:I207"/>
    <mergeCell ref="J206:K207"/>
    <mergeCell ref="L206:L207"/>
    <mergeCell ref="M206:N207"/>
    <mergeCell ref="H242:H243"/>
    <mergeCell ref="I242:I243"/>
    <mergeCell ref="J242:L243"/>
    <mergeCell ref="M242:M243"/>
    <mergeCell ref="N242:P243"/>
    <mergeCell ref="H267:H268"/>
    <mergeCell ref="I267:I268"/>
    <mergeCell ref="J267:L268"/>
    <mergeCell ref="M267:M268"/>
    <mergeCell ref="N267:P268"/>
    <mergeCell ref="H278:H279"/>
    <mergeCell ref="I278:I279"/>
    <mergeCell ref="J278:L279"/>
    <mergeCell ref="M278:M279"/>
    <mergeCell ref="N278:P279"/>
    <mergeCell ref="H291:H292"/>
    <mergeCell ref="I291:I292"/>
    <mergeCell ref="J291:L292"/>
    <mergeCell ref="M291:M292"/>
    <mergeCell ref="N291:P292"/>
    <mergeCell ref="H303:H304"/>
    <mergeCell ref="I303:I304"/>
    <mergeCell ref="J303:K304"/>
    <mergeCell ref="L303:L304"/>
    <mergeCell ref="M303:N304"/>
    <mergeCell ref="H322:H323"/>
    <mergeCell ref="I322:I323"/>
    <mergeCell ref="J322:K323"/>
    <mergeCell ref="L322:L323"/>
    <mergeCell ref="M322:N323"/>
    <mergeCell ref="A334:AF334"/>
    <mergeCell ref="S336:V336"/>
    <mergeCell ref="A338:C338"/>
    <mergeCell ref="D338:E338"/>
    <mergeCell ref="F338:G338"/>
    <mergeCell ref="H338:AF338"/>
    <mergeCell ref="A339:C340"/>
    <mergeCell ref="H339:H340"/>
    <mergeCell ref="H343:H344"/>
    <mergeCell ref="I343:I344"/>
    <mergeCell ref="J343:L344"/>
    <mergeCell ref="M343:M344"/>
    <mergeCell ref="N343:P344"/>
    <mergeCell ref="H345:H346"/>
    <mergeCell ref="I345:I346"/>
    <mergeCell ref="J345:L346"/>
    <mergeCell ref="M345:M346"/>
    <mergeCell ref="N345:P346"/>
    <mergeCell ref="H356:H357"/>
    <mergeCell ref="I356:I357"/>
    <mergeCell ref="J356:L357"/>
    <mergeCell ref="M356:M357"/>
    <mergeCell ref="N356:P357"/>
    <mergeCell ref="H363:H364"/>
    <mergeCell ref="I363:I364"/>
    <mergeCell ref="J363:K364"/>
    <mergeCell ref="L363:L364"/>
    <mergeCell ref="M363:N364"/>
    <mergeCell ref="H365:H366"/>
    <mergeCell ref="I365:I366"/>
    <mergeCell ref="J365:K366"/>
    <mergeCell ref="L365:L366"/>
    <mergeCell ref="M365:N366"/>
    <mergeCell ref="H367:H368"/>
    <mergeCell ref="I367:I368"/>
    <mergeCell ref="J367:K368"/>
    <mergeCell ref="L367:L368"/>
    <mergeCell ref="M367:N368"/>
    <mergeCell ref="H369:H370"/>
    <mergeCell ref="I369:I370"/>
    <mergeCell ref="J369:K370"/>
    <mergeCell ref="L369:L370"/>
    <mergeCell ref="M369:N370"/>
    <mergeCell ref="H399:H400"/>
    <mergeCell ref="I399:I400"/>
    <mergeCell ref="J399:L400"/>
    <mergeCell ref="M399:M400"/>
    <mergeCell ref="N399:P400"/>
    <mergeCell ref="H409:H410"/>
    <mergeCell ref="I409:I410"/>
    <mergeCell ref="J409:L410"/>
    <mergeCell ref="M409:M410"/>
    <mergeCell ref="N409:P410"/>
    <mergeCell ref="H417:H418"/>
    <mergeCell ref="I417:I418"/>
    <mergeCell ref="J417:L418"/>
    <mergeCell ref="M417:M418"/>
    <mergeCell ref="N417:P418"/>
    <mergeCell ref="H435:H436"/>
    <mergeCell ref="I435:I436"/>
    <mergeCell ref="J435:L436"/>
    <mergeCell ref="M435:M436"/>
    <mergeCell ref="N435:P436"/>
    <mergeCell ref="H452:H453"/>
    <mergeCell ref="I452:I453"/>
    <mergeCell ref="J452:L453"/>
    <mergeCell ref="M452:M453"/>
    <mergeCell ref="N452:P453"/>
    <mergeCell ref="H460:H461"/>
    <mergeCell ref="I460:I461"/>
    <mergeCell ref="J460:L461"/>
    <mergeCell ref="M460:M461"/>
    <mergeCell ref="N460:P461"/>
  </mergeCells>
  <dataValidations count="1">
    <dataValidation allowBlank="true" errorStyle="stop" operator="between" showDropDown="false" showErrorMessage="true" showInputMessage="true" sqref="I8:I40 M8:M10 Q8:Q9 U8:U9 O10 Y10:Y11 AC10:AC11 L11 M12:M15 L16 O16 A17 D17:D18 M17 L18:L25 O19:O20 O22:O24 R22:R24 M26:M27 O26 Y26:Y27 AC26:AC27 L28 M29:M30 A31 D31:D32 L31:L32 O31 R32 O33:O35 L35:L36 R35 M37:M39 Q37 Y37:Y39 AC37:AC39 O38:O39 L40 I43:I72 M43 L44:L63 O52 Y54 AC54 A55 D55:D57 O55 P56 R63 N64 T64 O65:O67 L66:L68 R66:R67 M69:M71 Q69 Y69:Y71 AC69:AC71 O70:O71 L72 I75:I332 M75 L76:L87 O76:O77 A77 D77:D79 O84:O86 R84:R86 M88:M90 Q88 Y88:Y90 AC88:AC90 O89:O90 L91 M92:M93 L94:L105 O94 R94 U94 O96 R96 A97 D97:D98 O99 O101:O104 R102:R104 M106:M110 Q106 Y106:Y108 AC106:AC108 D107:D111 O107:O108 A109:A111 L111:L115 O111:O114 R112:R114 M116:M120 Y116:Y117 AC116:AC117 O119:O120 L121:L124 O123 M125 L126:L138 A127 D127:D130 O127:P127 R127 T127 O128:W128 O129:O130 O134:O137 R135:R137 M139:M142 Y139:Y140 AC139:AC140 O141:O142 L143:L155 O145 A146 D146:D149 O147:P147 R147 T147 O148:W148 O151:O154 R152:R154 M156:M159 Q156 Y156:Y157 AC156:AC157 O158:O160 L160:L177 O163 A166 D166:D170 M166 O166:P166 R166 T166 O169 D171 O173:O176 R174:R176 M178:M181 Q178 Y178:Y180 AC178:AC180 O179:O181 L181:L189 P181 R181 T181 A183 D183:D186 O185:O188 R186:R188 M190:M191 Y190:Y191 AC190:AC191 Q191 M193:M197 O196:O197 L198:L207 Q205 M208 D209:D210 L209:L219 O209:O210 F210:F211 R210 X210 A211 D212:D213 O215 O219 M220 L221:L235 O222:O223 D229:D231 A231 O231:O234 R232:R234 M236:M238 Q236 Y236:Y238 AC236:AC238 JE236:JE273 JI236:JI238 JM236 JU236:JU238 JY236:JY238 TA236:TA273 TE236:TE238 TI236 TQ236:TQ238 TU236:TU238 ACW236:ACW273 ADA236:ADA238 ADE236 ADM236:ADM238 ADQ236:ADQ238 AMS236:AMS273 AMW236:AMW238 ANA236 ANI236:ANI238 ANM236:ANM238 AWO236:AWO273 AWS236:AWS238 AWW236 AXE236:AXE238 AXI236:AXI238 BGK236:BGK273 BGO236:BGO238 BGS236 BHA236:BHA238 BHE236:BHE238 BQG236:BQG273 BQK236:BQK238 BQO236 BQW236:BQW238 BRA236:BRA238 CAC236:CAC273 CAG236:CAG238 CAK236 CAS236:CAS238 CAW236:CAW238 CJY236:CJY273 CKC236:CKC238 CKG236 CKO236:CKO238 CKS236:CKS238 CTU236:CTU273 CTY236:CTY238 CUC236 CUK236:CUK238 CUO236:CUO238 DDQ236:DDQ273 DDU236:DDU238 DDY236 DEG236:DEG238 DEK236:DEK238 DNM236:DNM273 DNQ236:DNQ238 DNU236 DOC236:DOC238 DOG236:DOG238 DXI236:DXI273 DXM236:DXM238 DXQ236 DXY236:DXY238 DYC236:DYC238 EHE236:EHE273 EHI236:EHI238 EHM236 EHU236:EHU238 EHY236:EHY238 ERA236:ERA273 ERE236:ERE238 ERI236 ERQ236:ERQ238 ERU236:ERU238 FAW236:FAW273 FBA236:FBA238 FBE236 FBM236:FBM238 FBQ236:FBQ238 FKS236:FKS273 FKW236:FKW238 FLA236 FLI236:FLI238 FLM236:FLM238 FUO236:FUO273 FUS236:FUS238 FUW236 FVE236:FVE238 FVI236:FVI238 GEK236:GEK273 GEO236:GEO238 GES236 GFA236:GFA238 GFE236:GFE238 GOG236:GOG273 GOK236:GOK238 GOO236 GOW236:GOW238 GPA236:GPA238 GYC236:GYC273 GYG236:GYG238 GYK236 GYS236:GYS238 GYW236:GYW238 HHY236:HHY273 HIC236:HIC238 HIG236 HIO236:HIO238 HIS236:HIS238 HRU236:HRU273 HRY236:HRY238 HSC236 HSK236:HSK238 HSO236:HSO238 IBQ236:IBQ273 IBU236:IBU238 IBY236 ICG236:ICG238 ICK236:ICK238 ILM236:ILM273 ILQ236:ILQ238 ILU236 IMC236:IMC238 IMG236:IMG238 IVI236:IVI273 IVM236:IVM238 IVQ236 IVY236:IVY238 IWC236:IWC238 JFE236:JFE273 JFI236:JFI238 JFM236 JFU236:JFU238 JFY236:JFY238 JPA236:JPA273 JPE236:JPE238 JPI236 JPQ236:JPQ238 JPU236:JPU238 JYW236:JYW273 JZA236:JZA238 JZE236 JZM236:JZM238 JZQ236:JZQ238 KIS236:KIS273 KIW236:KIW238 KJA236 KJI236:KJI238 KJM236:KJM238 KSO236:KSO273 KSS236:KSS238 KSW236 KTE236:KTE238 KTI236:KTI238 LCK236:LCK273 LCO236:LCO238 LCS236 LDA236:LDA238 LDE236:LDE238 LMG236:LMG273 LMK236:LMK238 LMO236 LMW236:LMW238 LNA236:LNA238 LWC236:LWC273 LWG236:LWG238 LWK236 LWS236:LWS238 LWW236:LWW238 MFY236:MFY273 MGC236:MGC238 MGG236 MGO236:MGO238 MGS236:MGS238 MPU236:MPU273 MPY236:MPY238 MQC236 MQK236:MQK238 MQO236:MQO238 MZQ236:MZQ273 MZU236:MZU238 MZY236 NAG236:NAG238 NAK236:NAK238 NJM236:NJM273 NJQ236:NJQ238 NJU236 NKC236:NKC238 NKG236:NKG238 NTI236:NTI273 NTM236:NTM238 NTQ236 NTY236:NTY238 NUC236:NUC238 ODE236:ODE273 ODI236:ODI238 ODM236 ODU236:ODU238 ODY236:ODY238 ONA236:ONA273 ONE236:ONE238 ONI236 ONQ236:ONQ238 ONU236:ONU238 OWW236:OWW273 OXA236:OXA238 OXE236 OXM236:OXM238 OXQ236:OXQ238 PGS236:PGS273 PGW236:PGW238 PHA236 PHI236:PHI238 PHM236:PHM238 PQO236:PQO273 PQS236:PQS238 PQW236 PRE236:PRE238 PRI236:PRI238 QAK236:QAK273 QAO236:QAO238 QAS236 QBA236:QBA238 QBE236:QBE238 QKG236:QKG273 QKK236:QKK238 QKO236 QKW236:QKW238 QLA236:QLA238 QUC236:QUC273 QUG236:QUG238 QUK236 QUS236:QUS238 QUW236:QUW238 RDY236:RDY273 REC236:REC238 REG236 REO236:REO238 RES236:RES238 RNU236:RNU273 RNY236:RNY238 ROC236 ROK236:ROK238 ROO236:ROO238 RXQ236:RXQ273 RXU236:RXU238 RXY236 RYG236:RYG238 RYK236:RYK238 SHM236:SHM273 SHQ236:SHQ238 SHU236 SIC236:SIC238 SIG236:SIG238 SRI236:SRI273 SRM236:SRM238 SRQ236 SRY236:SRY238 SSC236:SSC238 TBE236:TBE273 TBI236:TBI238 TBM236 TBU236:TBU238 TBY236:TBY238 TLA236:TLA273 TLE236:TLE238 TLI236 TLQ236:TLQ238 TLU236:TLU238 TUW236:TUW273 TVA236:TVA238 TVE236 TVM236:TVM238 TVQ236:TVQ238 UES236:UES273 UEW236:UEW238 UFA236 UFI236:UFI238 UFM236:UFM238 UOO236:UOO273 UOS236:UOS238 UOW236 UPE236:UPE238 UPI236:UPI238 UYK236:UYK273 UYO236:UYO238 UYS236 UZA236:UZA238 UZE236:UZE238 VIG236:VIG273 VIK236:VIK238 VIO236 VIW236:VIW238 VJA236:VJA238 VSC236:VSC273 VSG236:VSG238 VSK236 VSS236:VSS238 VSW236:VSW238 WBY236:WBY273 WCC236:WCC238 WCG236 WCO236:WCO238 WCS236:WCS238 WLU236:WLU273 WLY236:WLY238 WMC236 WMK236:WMK238 WMO236:WMO238 WVQ236:WVQ273 WVU236:WVU238 WVY236 WWG236:WWG238 WWK236:WWK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L244:L248 O244 R244 U244 JH244:JH248 JK244 JN244 JQ244 TD244:TD248 TG244 TJ244 TM244 ACZ244:ACZ248 ADC244 ADF244 ADI244 AMV244:AMV248 AMY244 ANB244 ANE244 AWR244:AWR248 AWU244 AWX244 AXA244 BGN244:BGN248 BGQ244 BGT244 BGW244 BQJ244:BQJ248 BQM244 BQP244 BQS244 CAF244:CAF248 CAI244 CAL244 CAO244 CKB244:CKB248 CKE244 CKH244 CKK244 CTX244:CTX248 CUA244 CUD244 CUG244 DDT244:DDT248 DDW244 DDZ244 DEC244 DNP244:DNP248 DNS244 DNV244 DNY244 DXL244:DXL248 DXO244 DXR244 DXU244 EHH244:EHH248 EHK244 EHN244 EHQ244 ERD244:ERD248 ERG244 ERJ244 ERM244 FAZ244:FAZ248 FBC244 FBF244 FBI244 FKV244:FKV248 FKY244 FLB244 FLE244 FUR244:FUR248 FUU244 FUX244 FVA244 GEN244:GEN248 GEQ244 GET244 GEW244 GOJ244:GOJ248 GOM244 GOP244 GOS244 GYF244:GYF248 GYI244 GYL244 GYO244 HIB244:HIB248 HIE244 HIH244 HIK244 HRX244:HRX248 HSA244 HSD244 HSG244 IBT244:IBT248 IBW244 IBZ244 ICC244 ILP244:ILP248 ILS244 ILV244 ILY244 IVL244:IVL248 IVO244 IVR244 IVU244 JFH244:JFH248 JFK244 JFN244 JFQ244 JPD244:JPD248 JPG244 JPJ244 JPM244 JYZ244:JYZ248 JZC244 JZF244 JZI244 KIV244:KIV248 KIY244 KJB244 KJE244 KSR244:KSR248 KSU244 KSX244 KTA244 LCN244:LCN248 LCQ244 LCT244 LCW244 LMJ244:LMJ248 LMM244 LMP244 LMS244 LWF244:LWF248 LWI244 LWL244 LWO244 MGB244:MGB248 MGE244 MGH244 MGK244 MPX244:MPX248 MQA244 MQD244 MQG244 MZT244:MZT248 MZW244 MZZ244 NAC244 NJP244:NJP248 NJS244 NJV244 NJY244 NTL244:NTL248 NTO244 NTR244 NTU244 ODH244:ODH248 ODK244 ODN244 ODQ244 OND244:OND248 ONG244 ONJ244 ONM244 OWZ244:OWZ248 OXC244 OXF244 OXI244 PGV244:PGV248 PGY244 PHB244 PHE244 PQR244:PQR248 PQU244 PQX244 PRA244 QAN244:QAN248 QAQ244 QAT244 QAW244 QKJ244:QKJ248 QKM244 QKP244 QKS244 QUF244:QUF248 QUI244 QUL244 QUO244 REB244:REB248 REE244 REH244 REK244 RNX244:RNX248 ROA244 ROD244 ROG244 RXT244:RXT248 RXW244 RXZ244 RYC244 SHP244:SHP248 SHS244 SHV244 SHY244 SRL244:SRL248 SRO244 SRR244 SRU244 TBH244:TBH248 TBK244 TBN244 TBQ244 TLD244:TLD248 TLG244 TLJ244 TLM244 TUZ244:TUZ248 TVC244 TVF244 TVI244 UEV244:UEV248 UEY244 UFB244 UFE244 UOR244:UOR248 UOU244 UOX244 UPA244 UYN244:UYN248 UYQ244 UYT244 UYW244 VIJ244:VIJ248 VIM244 VIP244 VIS244 VSF244:VSF248 VSI244 VSL244 VSO244 WCB244:WCB248 WCE244 WCH244 WCK244 WLX244:WLX248 WMA244 WMD244 WMG244 WVT244:WVT248 WVW244 WVZ244 WWC244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D250:D251 L250:L263 IZ250:IZ251 JH250:JH263 SV250:SV251 TD250:TD263 ACR250:ACR251 ACZ250:ACZ263 AMN250:AMN251 AMV250:AMV263 AWJ250:AWJ251 AWR250:AWR263 BGF250:BGF251 BGN250:BGN263 BQB250:BQB251 BQJ250:BQJ263 BZX250:BZX251 CAF250:CAF263 CJT250:CJT251 CKB250:CKB263 CTP250:CTP251 CTX250:CTX263 DDL250:DDL251 DDT250:DDT263 DNH250:DNH251 DNP250:DNP263 DXD250:DXD251 DXL250:DXL263 EGZ250:EGZ251 EHH250:EHH263 EQV250:EQV251 ERD250:ERD263 FAR250:FAR251 FAZ250:FAZ263 FKN250:FKN251 FKV250:FKV263 FUJ250:FUJ251 FUR250:FUR263 GEF250:GEF251 GEN250:GEN263 GOB250:GOB251 GOJ250:GOJ263 GXX250:GXX251 GYF250:GYF263 HHT250:HHT251 HIB250:HIB263 HRP250:HRP251 HRX250:HRX263 IBL250:IBL251 IBT250:IBT263 ILH250:ILH251 ILP250:ILP263 IVD250:IVD251 IVL250:IVL263 JEZ250:JEZ251 JFH250:JFH263 JOV250:JOV251 JPD250:JPD263 JYR250:JYR251 JYZ250:JYZ263 KIN250:KIN251 KIV250:KIV263 KSJ250:KSJ251 KSR250:KSR263 LCF250:LCF251 LCN250:LCN263 LMB250:LMB251 LMJ250:LMJ263 LVX250:LVX251 LWF250:LWF263 MFT250:MFT251 MGB250:MGB263 MPP250:MPP251 MPX250:MPX263 MZL250:MZL251 MZT250:MZT263 NJH250:NJH251 NJP250:NJP263 NTD250:NTD251 NTL250:NTL263 OCZ250:OCZ251 ODH250:ODH263 OMV250:OMV251 OND250:OND263 OWR250:OWR251 OWZ250:OWZ263 PGN250:PGN251 PGV250:PGV263 PQJ250:PQJ251 PQR250:PQR263 QAF250:QAF251 QAN250:QAN263 QKB250:QKB251 QKJ250:QKJ263 QTX250:QTX251 QUF250:QUF263 RDT250:RDT251 REB250:REB263 RNP250:RNP251 RNX250:RNX263 RXL250:RXL251 RXT250:RXT263 SHH250:SHH251 SHP250:SHP263 SRD250:SRD251 SRL250:SRL263 TAZ250:TAZ251 TBH250:TBH263 TKV250:TKV251 TLD250:TLD263 TUR250:TUR251 TUZ250:TUZ263 UEN250:UEN251 UEV250:UEV263 UOJ250:UOJ251 UOR250:UOR263 UYF250:UYF251 UYN250:UYN263 VIB250:VIB251 VIJ250:VIJ263 VRX250:VRX251 VSF250:VSF263 WBT250:WBT251 WCB250:WCB263 WLP250:WLP251 WLX250:WLX263 WVL250:WVL251 WVT250:WVT263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M264:M268 Q264 Y264:Y266 AC264:AC266 JI264:JI268 JM264 JU264:JU266 JY264:JY266 TE264:TE268 TI264 TQ264:TQ266 TU264:TU266 ADA264:ADA268 ADE264 ADM264:ADM266 ADQ264:ADQ266 AMW264:AMW268 ANA264 ANI264:ANI266 ANM264:ANM266 AWS264:AWS268 AWW264 AXE264:AXE266 AXI264:AXI266 BGO264:BGO268 BGS264 BHA264:BHA266 BHE264:BHE266 BQK264:BQK268 BQO264 BQW264:BQW266 BRA264:BRA266 CAG264:CAG268 CAK264 CAS264:CAS266 CAW264:CAW266 CKC264:CKC268 CKG264 CKO264:CKO266 CKS264:CKS266 CTY264:CTY268 CUC264 CUK264:CUK266 CUO264:CUO266 DDU264:DDU268 DDY264 DEG264:DEG266 DEK264:DEK266 DNQ264:DNQ268 DNU264 DOC264:DOC266 DOG264:DOG266 DXM264:DXM268 DXQ264 DXY264:DXY266 DYC264:DYC266 EHI264:EHI268 EHM264 EHU264:EHU266 EHY264:EHY266 ERE264:ERE268 ERI264 ERQ264:ERQ266 ERU264:ERU266 FBA264:FBA268 FBE264 FBM264:FBM266 FBQ264:FBQ266 FKW264:FKW268 FLA264 FLI264:FLI266 FLM264:FLM266 FUS264:FUS268 FUW264 FVE264:FVE266 FVI264:FVI266 GEO264:GEO268 GES264 GFA264:GFA266 GFE264:GFE266 GOK264:GOK268 GOO264 GOW264:GOW266 GPA264:GPA266 GYG264:GYG268 GYK264 GYS264:GYS266 GYW264:GYW266 HIC264:HIC268 HIG264 HIO264:HIO266 HIS264:HIS266 HRY264:HRY268 HSC264 HSK264:HSK266 HSO264:HSO266 IBU264:IBU268 IBY264 ICG264:ICG266 ICK264:ICK266 ILQ264:ILQ268 ILU264 IMC264:IMC266 IMG264:IMG266 IVM264:IVM268 IVQ264 IVY264:IVY266 IWC264:IWC266 JFI264:JFI268 JFM264 JFU264:JFU266 JFY264:JFY266 JPE264:JPE268 JPI264 JPQ264:JPQ266 JPU264:JPU266 JZA264:JZA268 JZE264 JZM264:JZM266 JZQ264:JZQ266 KIW264:KIW268 KJA264 KJI264:KJI266 KJM264:KJM266 KSS264:KSS268 KSW264 KTE264:KTE266 KTI264:KTI266 LCO264:LCO268 LCS264 LDA264:LDA266 LDE264:LDE266 LMK264:LMK268 LMO264 LMW264:LMW266 LNA264:LNA266 LWG264:LWG268 LWK264 LWS264:LWS266 LWW264:LWW266 MGC264:MGC268 MGG264 MGO264:MGO266 MGS264:MGS266 MPY264:MPY268 MQC264 MQK264:MQK266 MQO264:MQO266 MZU264:MZU268 MZY264 NAG264:NAG266 NAK264:NAK266 NJQ264:NJQ268 NJU264 NKC264:NKC266 NKG264:NKG266 NTM264:NTM268 NTQ264 NTY264:NTY266 NUC264:NUC266 ODI264:ODI268 ODM264 ODU264:ODU266 ODY264:ODY266 ONE264:ONE268 ONI264 ONQ264:ONQ266 ONU264:ONU266 OXA264:OXA268 OXE264 OXM264:OXM266 OXQ264:OXQ266 PGW264:PGW268 PHA264 PHI264:PHI266 PHM264:PHM266 PQS264:PQS268 PQW264 PRE264:PRE266 PRI264:PRI266 QAO264:QAO268 QAS264 QBA264:QBA266 QBE264:QBE266 QKK264:QKK268 QKO264 QKW264:QKW266 QLA264:QLA266 QUG264:QUG268 QUK264 QUS264:QUS266 QUW264:QUW266 REC264:REC268 REG264 REO264:REO266 RES264:RES266 RNY264:RNY268 ROC264 ROK264:ROK266 ROO264:ROO266 RXU264:RXU268 RXY264 RYG264:RYG266 RYK264:RYK266 SHQ264:SHQ268 SHU264 SIC264:SIC266 SIG264:SIG266 SRM264:SRM268 SRQ264 SRY264:SRY266 SSC264:SSC266 TBI264:TBI268 TBM264 TBU264:TBU266 TBY264:TBY266 TLE264:TLE268 TLI264 TLQ264:TLQ266 TLU264:TLU266 TVA264:TVA268 TVE264 TVM264:TVM266 TVQ264:TVQ266 UEW264:UEW268 UFA264 UFI264:UFI266 UFM264:UFM266 UOS264:UOS268 UOW264 UPE264:UPE266 UPI264:UPI266 UYO264:UYO268 UYS264 UZA264:UZA266 UZE264:UZE266 VIK264:VIK268 VIO264 VIW264:VIW266 VJA264:VJA266 VSG264:VSG268 VSK264 VSS264:VSS266 VSW264:VSW266 WCC264:WCC268 WCG264 WCO264:WCO266 WCS264:WCS266 WLY264:WLY268 WMC264 WMK264:WMK266 WMO264:WMO266 WVU264:WVU268 WVY264 WWG264:WWG266 WWK264:WWK266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L269:L273 O269:O272 JH269:JH273 JK269:JK272 TD269:TD273 TG269:TG272 ACZ269:ACZ273 ADC269:ADC272 AMV269:AMV273 AMY269:AMY272 AWR269:AWR273 AWU269:AWU272 BGN269:BGN273 BGQ269:BGQ272 BQJ269:BQJ273 BQM269:BQM272 CAF269:CAF273 CAI269:CAI272 CKB269:CKB273 CKE269:CKE272 CTX269:CTX273 CUA269:CUA272 DDT269:DDT273 DDW269:DDW272 DNP269:DNP273 DNS269:DNS272 DXL269:DXL273 DXO269:DXO272 EHH269:EHH273 EHK269:EHK272 ERD269:ERD273 ERG269:ERG272 FAZ269:FAZ273 FBC269:FBC272 FKV269:FKV273 FKY269:FKY272 FUR269:FUR273 FUU269:FUU272 GEN269:GEN273 GEQ269:GEQ272 GOJ269:GOJ273 GOM269:GOM272 GYF269:GYF273 GYI269:GYI272 HIB269:HIB273 HIE269:HIE272 HRX269:HRX273 HSA269:HSA272 IBT269:IBT273 IBW269:IBW272 ILP269:ILP273 ILS269:ILS272 IVL269:IVL273 IVO269:IVO272 JFH269:JFH273 JFK269:JFK272 JPD269:JPD273 JPG269:JPG272 JYZ269:JYZ273 JZC269:JZC272 KIV269:KIV273 KIY269:KIY272 KSR269:KSR273 KSU269:KSU272 LCN269:LCN273 LCQ269:LCQ272 LMJ269:LMJ273 LMM269:LMM272 LWF269:LWF273 LWI269:LWI272 MGB269:MGB273 MGE269:MGE272 MPX269:MPX273 MQA269:MQA272 MZT269:MZT273 MZW269:MZW272 NJP269:NJP273 NJS269:NJS272 NTL269:NTL273 NTO269:NTO272 ODH269:ODH273 ODK269:ODK272 OND269:OND273 ONG269:ONG272 OWZ269:OWZ273 OXC269:OXC272 PGV269:PGV273 PGY269:PGY272 PQR269:PQR273 PQU269:PQU272 QAN269:QAN273 QAQ269:QAQ272 QKJ269:QKJ273 QKM269:QKM272 QUF269:QUF273 QUI269:QUI272 REB269:REB273 REE269:REE272 RNX269:RNX273 ROA269:ROA272 RXT269:RXT273 RXW269:RXW272 SHP269:SHP273 SHS269:SHS272 SRL269:SRL273 SRO269:SRO272 TBH269:TBH273 TBK269:TBK272 TLD269:TLD273 TLG269:TLG272 TUZ269:TUZ273 TVC269:TVC272 UEV269:UEV273 UEY269:UEY272 UOR269:UOR273 UOU269:UOU272 UYN269:UYN273 UYQ269:UYQ272 VIJ269:VIJ273 VIM269:VIM272 VSF269:VSF273 VSI269:VSI272 WCB269:WCB273 WCE269:WCE272 WLX269:WLX273 WMA269:WMA272 WVT269:WVT273 WVW269:WVW27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M274:M276 Q274 Y274:Y276 AC274:AC276 O275:O276 L277 M278:M279 A280 D280:D281 L280:L287 O281 O283:O286 R284:R286 M288:M292 Q288 Y288:Y290 AC288:AC290 O289:O290 A291 D291:D293 L293:L297 O293:O296 A294 R294:R296 M298:M302 Y298:Y299 AC298:AC299 O301:O302 L303:L306 O305 A307 D307:D310 M307 L308:L317 O308:O309 O313:O316 R314:R316 M318:M321 Y318:Y319 AC318:AC319 O320:O321 L322:L332 D324:D326 O324 A325 D327 O328:O331 R329:R331 I339:I460 M339:M341 Q339:Q340 U339:U340 O341 L342 M343:M346 A346 D346:D347 L347 O347 M348 L349:L352 O350:O351 M353:M354 O353 A355 D355:D356 L355 M356:M357 L358 O358:O360 M359:M362 Q361 L363:L381 A371 D371 O372 O374 P375 M382:M386 Q382 JE382 JI382 JM382 TA382 TE382 TI382 ACW382 ADA382 ADE382 AMS382 AMW382 ANA382 AWO382 AWS382 AWW382 BGK382 BGO382 BGS382 BQG382 BQK382 BQO382 CAC382 CAG382 CAK382 CJY382 CKC382 CKG382 CTU382 CTY382 CUC382 DDQ382 DDU382 DDY382 DNM382 DNQ382 DNU382 DXI382 DXM382 DXQ382 EHE382 EHI382 EHM382 ERA382 ERE382 ERI382 FAW382 FBA382 FBE382 FKS382 FKW382 FLA382 FUO382 FUS382 FUW382 GEK382 GEO382 GES382 GOG382 GOK382 GOO382 GYC382 GYG382 GYK382 HHY382 HIC382 HIG382 HRU382 HRY382 HSC382 IBQ382 IBU382 IBY382 ILM382 ILQ382 ILU382 IVI382 IVM382 IVQ382 JFE382 JFI382 JFM382 JPA382 JPE382 JPI382 JYW382 JZA382 JZE382 KIS382 KIW382 KJA382 KSO382 KSS382 KSW382 LCK382 LCO382 LCS382 LMG382 LMK382 LMO382 LWC382 LWG382 LWK382 MFY382 MGC382 MGG382 MPU382 MPY382 MQC382 MZQ382 MZU382 MZY382 NJM382 NJQ382 NJU382 NTI382 NTM382 NTQ382 ODE382 ODI382 ODM382 ONA382 ONE382 ONI382 OWW382 OXA382 OXE382 PGS382 PGW382 PHA382 PQO382 PQS382 PQW382 QAK382 QAO382 QAS382 QKG382 QKK382 QKO382 QUC382 QUG382 QUK382 RDY382 REC382 REG382 RNU382 RNY382 ROC382 RXQ382 RXU382 RXY382 SHM382 SHQ382 SHU382 SRI382 SRM382 SRQ382 TBE382 TBI382 TBM382 TLA382 TLE382 TLI382 TUW382 TVA382 TVE382 UES382 UEW382 UFA382 UOO382 UOS382 UOW382 UYK382 UYO382 UYS382 VIG382 VIK382 VIO382 VSC382 VSG382 VSK382 WBY382 WCC382 WCG382 WLU382 WLY382 WMC382 WVQ382 WVU382 WVY382 O383:O384 Q385 L387:L394 O387:O388 A389 D389:D391 M395:M397 Q395 O396:O397 L398 A399:A401 D399:D401 M399:M400 L401:L406 O401 R401 U401 O403 R403 O406 M407:M413 Q407 D408 O408 Q411 O412:O413 L414 M415 L416 D417:D418 M417:M418 A418 L419:L422 O419 R419 U419 M423 L424:L431 O427 O429 M432:M440 Q432 D433:D434 O433:O434 A434:A435 Q437 O438:O439 A441 D441:D444 L441:L447 O441:O442 A443 M448:M450 Q448 O449:O450 A451 D451:D453 L451 M452:M453 L454:L456 O455 D457:D459 M457:M461 Q457 O458:O459 A459 I461"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rowBreaks count="12" manualBreakCount="12">
    <brk id="36" man="true" max="16383" min="0"/>
    <brk id="87" man="true" max="16383" min="0"/>
    <brk id="138" man="true" max="16383" min="0"/>
    <brk id="189" man="true" max="16383" min="0"/>
    <brk id="235" man="true" max="16383" min="0"/>
    <brk id="263" man="true" max="16383" min="0"/>
    <brk id="297" man="true" max="16383" min="0"/>
    <brk id="332" man="true" max="16383" min="0"/>
    <brk id="381" man="true" max="16383" min="0"/>
    <brk id="431" man="true" max="16383" min="0"/>
    <brk id="463" man="true" max="16383" min="0"/>
    <brk id="530" man="true" max="16383" min="0"/>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BFBFBF"/>
    <pageSetUpPr fitToPage="true"/>
  </sheetPr>
  <dimension ref="A1:G438"/>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20.25" customHeight="true" zeroHeight="false" outlineLevelRow="0" outlineLevelCol="0"/>
  <cols>
    <col collapsed="false" customWidth="true" hidden="false" outlineLevel="0" max="1" min="1" style="771" width="2.33"/>
    <col collapsed="false" customWidth="true" hidden="false" outlineLevel="0" max="2" min="2" style="772" width="25"/>
    <col collapsed="false" customWidth="true" hidden="false" outlineLevel="0" max="3" min="3" style="772" width="41.78"/>
    <col collapsed="false" customWidth="true" hidden="false" outlineLevel="0" max="4" min="4" style="772" width="15.22"/>
    <col collapsed="false" customWidth="true" hidden="false" outlineLevel="0" max="5" min="5" style="772" width="44.22"/>
    <col collapsed="false" customWidth="true" hidden="false" outlineLevel="0" max="6" min="6" style="772" width="42"/>
    <col collapsed="false" customWidth="true" hidden="false" outlineLevel="0" max="7" min="7" style="772" width="58"/>
    <col collapsed="false" customWidth="false" hidden="false" outlineLevel="0" max="16384" min="8" style="772" width="9"/>
  </cols>
  <sheetData>
    <row r="1" s="775" customFormat="true" ht="20.25" hidden="false" customHeight="true" outlineLevel="0" collapsed="false">
      <c r="A1" s="773"/>
      <c r="B1" s="774" t="s">
        <v>567</v>
      </c>
    </row>
    <row r="2" customFormat="false" ht="18.75" hidden="false" customHeight="true" outlineLevel="0" collapsed="false">
      <c r="B2" s="776"/>
      <c r="C2" s="776"/>
      <c r="G2" s="777"/>
    </row>
    <row r="3" customFormat="false" ht="31.5" hidden="false" customHeight="true" outlineLevel="0" collapsed="false">
      <c r="A3" s="778"/>
      <c r="B3" s="779" t="s">
        <v>568</v>
      </c>
      <c r="C3" s="779"/>
      <c r="D3" s="779"/>
      <c r="E3" s="779"/>
      <c r="F3" s="779"/>
      <c r="G3" s="779"/>
    </row>
    <row r="4" customFormat="false" ht="20.25" hidden="false" customHeight="true" outlineLevel="0" collapsed="false">
      <c r="A4" s="778"/>
      <c r="B4" s="781" t="s">
        <v>569</v>
      </c>
      <c r="C4" s="780"/>
      <c r="D4" s="780"/>
      <c r="E4" s="780"/>
      <c r="F4" s="780"/>
      <c r="G4" s="780"/>
    </row>
    <row r="5" customFormat="false" ht="20.25" hidden="false" customHeight="true" outlineLevel="0" collapsed="false">
      <c r="A5" s="778"/>
      <c r="B5" s="781" t="s">
        <v>570</v>
      </c>
      <c r="C5" s="780"/>
      <c r="D5" s="780"/>
      <c r="E5" s="780"/>
      <c r="F5" s="780"/>
      <c r="G5" s="780"/>
    </row>
    <row r="6" customFormat="false" ht="20.25" hidden="false" customHeight="true" outlineLevel="0" collapsed="false">
      <c r="B6" s="781" t="s">
        <v>571</v>
      </c>
    </row>
    <row r="7" customFormat="false" ht="20.25" hidden="false" customHeight="true" outlineLevel="0" collapsed="false">
      <c r="A7" s="1012"/>
      <c r="B7" s="826" t="s">
        <v>572</v>
      </c>
      <c r="C7" s="1012"/>
      <c r="D7" s="1012"/>
      <c r="E7" s="1012"/>
      <c r="F7" s="1012"/>
      <c r="G7" s="1012"/>
    </row>
    <row r="8" customFormat="false" ht="20.25" hidden="false" customHeight="true" outlineLevel="0" collapsed="false">
      <c r="A8" s="1012"/>
      <c r="B8" s="826" t="s">
        <v>573</v>
      </c>
      <c r="C8" s="1012"/>
      <c r="D8" s="1012"/>
      <c r="E8" s="1012"/>
      <c r="F8" s="1012"/>
      <c r="G8" s="1012"/>
    </row>
    <row r="9" customFormat="false" ht="20.25" hidden="false" customHeight="true" outlineLevel="0" collapsed="false">
      <c r="A9" s="1012"/>
      <c r="B9" s="826" t="s">
        <v>574</v>
      </c>
      <c r="C9" s="1012"/>
      <c r="D9" s="1012"/>
      <c r="E9" s="1012"/>
      <c r="F9" s="1012"/>
      <c r="G9" s="1012"/>
    </row>
    <row r="10" customFormat="false" ht="50.25" hidden="false" customHeight="true" outlineLevel="0" collapsed="false">
      <c r="A10" s="1012"/>
      <c r="B10" s="1019" t="s">
        <v>873</v>
      </c>
      <c r="C10" s="1019"/>
      <c r="D10" s="1019"/>
      <c r="E10" s="1019"/>
      <c r="F10" s="1019"/>
      <c r="G10" s="1019"/>
    </row>
    <row r="11" s="1126" customFormat="true" ht="21" hidden="false" customHeight="true" outlineLevel="0" collapsed="false">
      <c r="A11" s="1012"/>
      <c r="B11" s="1019" t="s">
        <v>576</v>
      </c>
      <c r="C11" s="1019"/>
      <c r="D11" s="1019"/>
      <c r="E11" s="1019"/>
      <c r="F11" s="1019"/>
      <c r="G11" s="1019"/>
    </row>
    <row r="12" customFormat="false" ht="20.25" hidden="false" customHeight="true" outlineLevel="0" collapsed="false">
      <c r="A12" s="1012"/>
      <c r="B12" s="826" t="s">
        <v>577</v>
      </c>
      <c r="C12" s="1012"/>
      <c r="D12" s="1012"/>
      <c r="E12" s="1012"/>
      <c r="F12" s="1012"/>
      <c r="G12" s="1012"/>
    </row>
    <row r="13" customFormat="false" ht="20.25" hidden="false" customHeight="true" outlineLevel="0" collapsed="false">
      <c r="A13" s="1012"/>
      <c r="B13" s="826" t="s">
        <v>578</v>
      </c>
      <c r="C13" s="1012"/>
      <c r="D13" s="1012"/>
      <c r="E13" s="1012"/>
      <c r="F13" s="1012"/>
      <c r="G13" s="1012"/>
    </row>
    <row r="14" customFormat="false" ht="20.25" hidden="false" customHeight="true" outlineLevel="0" collapsed="false">
      <c r="A14" s="1012"/>
      <c r="B14" s="826" t="s">
        <v>579</v>
      </c>
      <c r="C14" s="1012"/>
      <c r="D14" s="1012"/>
      <c r="E14" s="1012"/>
      <c r="F14" s="1012"/>
      <c r="G14" s="1012"/>
    </row>
    <row r="15" customFormat="false" ht="20.25" hidden="false" customHeight="true" outlineLevel="0" collapsed="false">
      <c r="A15" s="1012"/>
      <c r="B15" s="826" t="s">
        <v>580</v>
      </c>
      <c r="C15" s="1012"/>
      <c r="D15" s="1012"/>
      <c r="E15" s="1012"/>
      <c r="F15" s="1012"/>
      <c r="G15" s="1012"/>
    </row>
    <row r="16" customFormat="false" ht="20.25" hidden="false" customHeight="true" outlineLevel="0" collapsed="false">
      <c r="A16" s="1012"/>
      <c r="B16" s="826" t="s">
        <v>581</v>
      </c>
      <c r="C16" s="1012"/>
      <c r="D16" s="1012"/>
      <c r="E16" s="1012"/>
      <c r="F16" s="1012"/>
      <c r="G16" s="1012"/>
    </row>
    <row r="17" customFormat="false" ht="20.25" hidden="false" customHeight="true" outlineLevel="0" collapsed="false">
      <c r="A17" s="1012"/>
      <c r="B17" s="826" t="s">
        <v>874</v>
      </c>
      <c r="C17" s="1012"/>
      <c r="D17" s="1012"/>
      <c r="E17" s="1012"/>
      <c r="F17" s="1012"/>
      <c r="G17" s="1012"/>
    </row>
    <row r="18" customFormat="false" ht="20.25" hidden="false" customHeight="true" outlineLevel="0" collapsed="false">
      <c r="A18" s="1012"/>
      <c r="B18" s="826" t="s">
        <v>875</v>
      </c>
      <c r="C18" s="1012"/>
      <c r="D18" s="1012"/>
      <c r="E18" s="1012"/>
      <c r="F18" s="1012"/>
      <c r="G18" s="1012"/>
    </row>
    <row r="19" customFormat="false" ht="45" hidden="false" customHeight="true" outlineLevel="0" collapsed="false">
      <c r="A19" s="1012"/>
      <c r="B19" s="1019" t="s">
        <v>876</v>
      </c>
      <c r="C19" s="1019"/>
      <c r="D19" s="1019"/>
      <c r="E19" s="1019"/>
      <c r="F19" s="1019"/>
      <c r="G19" s="1019"/>
    </row>
    <row r="20" customFormat="false" ht="20.25" hidden="false" customHeight="true" outlineLevel="0" collapsed="false">
      <c r="A20" s="1012"/>
      <c r="B20" s="826" t="s">
        <v>585</v>
      </c>
      <c r="C20" s="1012"/>
      <c r="D20" s="1012"/>
      <c r="E20" s="1012"/>
      <c r="F20" s="826"/>
      <c r="G20" s="826"/>
    </row>
    <row r="21" s="784" customFormat="true" ht="19.5" hidden="false" customHeight="true" outlineLevel="0" collapsed="false">
      <c r="A21" s="1025"/>
      <c r="B21" s="826" t="s">
        <v>586</v>
      </c>
      <c r="C21" s="1026"/>
      <c r="D21" s="1026"/>
      <c r="E21" s="1026"/>
      <c r="F21" s="1026"/>
      <c r="G21" s="1026"/>
    </row>
    <row r="22" s="784" customFormat="true" ht="19.5" hidden="false" customHeight="true" outlineLevel="0" collapsed="false">
      <c r="A22" s="1025"/>
      <c r="B22" s="826" t="s">
        <v>877</v>
      </c>
      <c r="C22" s="1026"/>
      <c r="D22" s="1026"/>
      <c r="E22" s="1026"/>
      <c r="F22" s="1026"/>
      <c r="G22" s="1026"/>
    </row>
    <row r="23" s="784" customFormat="true" ht="19.5" hidden="false" customHeight="true" outlineLevel="0" collapsed="false">
      <c r="A23" s="1025"/>
      <c r="B23" s="826" t="s">
        <v>878</v>
      </c>
      <c r="C23" s="1026"/>
      <c r="D23" s="1026"/>
      <c r="E23" s="1026"/>
      <c r="F23" s="1026"/>
      <c r="G23" s="1026"/>
    </row>
    <row r="24" s="784" customFormat="true" ht="19.5" hidden="false" customHeight="true" outlineLevel="0" collapsed="false">
      <c r="A24" s="1025"/>
      <c r="B24" s="826" t="s">
        <v>879</v>
      </c>
      <c r="C24" s="1026"/>
      <c r="D24" s="1026"/>
      <c r="E24" s="1026"/>
      <c r="F24" s="1026"/>
      <c r="G24" s="1026"/>
    </row>
    <row r="25" s="784" customFormat="true" ht="19.5" hidden="false" customHeight="true" outlineLevel="0" collapsed="false">
      <c r="A25" s="1025"/>
      <c r="B25" s="826" t="s">
        <v>590</v>
      </c>
      <c r="C25" s="1026"/>
      <c r="D25" s="1026"/>
      <c r="E25" s="1026"/>
      <c r="F25" s="1026"/>
      <c r="G25" s="1026"/>
    </row>
    <row r="26" s="784" customFormat="true" ht="19.5" hidden="false" customHeight="true" outlineLevel="0" collapsed="false">
      <c r="A26" s="1025"/>
      <c r="B26" s="826" t="s">
        <v>880</v>
      </c>
      <c r="C26" s="1026"/>
      <c r="D26" s="1026"/>
      <c r="E26" s="1026"/>
      <c r="F26" s="1026"/>
      <c r="G26" s="1026"/>
    </row>
    <row r="27" s="784" customFormat="true" ht="19.5" hidden="false" customHeight="true" outlineLevel="0" collapsed="false">
      <c r="A27" s="1025"/>
      <c r="B27" s="826" t="s">
        <v>592</v>
      </c>
      <c r="C27" s="1026"/>
      <c r="D27" s="1026"/>
      <c r="E27" s="1026"/>
      <c r="F27" s="1026"/>
      <c r="G27" s="1026"/>
    </row>
    <row r="28" s="784" customFormat="true" ht="20.25" hidden="false" customHeight="true" outlineLevel="0" collapsed="false">
      <c r="A28" s="1025"/>
      <c r="B28" s="826" t="s">
        <v>881</v>
      </c>
      <c r="C28" s="1026"/>
      <c r="D28" s="1026"/>
      <c r="E28" s="1026"/>
      <c r="F28" s="1026"/>
      <c r="G28" s="1026"/>
    </row>
    <row r="29" customFormat="false" ht="20.25" hidden="false" customHeight="true" outlineLevel="0" collapsed="false">
      <c r="A29" s="838"/>
      <c r="B29" s="826" t="s">
        <v>594</v>
      </c>
      <c r="C29" s="1012"/>
      <c r="D29" s="1012"/>
      <c r="E29" s="1012"/>
      <c r="F29" s="1012"/>
      <c r="G29" s="1012"/>
    </row>
    <row r="30" customFormat="false" ht="19.5" hidden="false" customHeight="true" outlineLevel="0" collapsed="false">
      <c r="A30" s="838"/>
      <c r="B30" s="826" t="s">
        <v>595</v>
      </c>
      <c r="C30" s="1012"/>
      <c r="D30" s="1012"/>
      <c r="E30" s="1012"/>
      <c r="F30" s="1012"/>
      <c r="G30" s="1012"/>
    </row>
    <row r="31" s="785" customFormat="true" ht="20.25" hidden="false" customHeight="true" outlineLevel="0" collapsed="false">
      <c r="A31" s="831"/>
      <c r="B31" s="1019" t="s">
        <v>596</v>
      </c>
      <c r="C31" s="1019"/>
      <c r="D31" s="1019"/>
      <c r="E31" s="1019"/>
      <c r="F31" s="1019"/>
      <c r="G31" s="1019"/>
    </row>
    <row r="32" s="785" customFormat="true" ht="20.25" hidden="false" customHeight="true" outlineLevel="0" collapsed="false">
      <c r="A32" s="831"/>
      <c r="B32" s="826" t="s">
        <v>597</v>
      </c>
      <c r="C32" s="1026"/>
      <c r="D32" s="1026"/>
      <c r="E32" s="1026"/>
      <c r="F32" s="831"/>
      <c r="G32" s="831"/>
    </row>
    <row r="33" s="785" customFormat="true" ht="20.25" hidden="false" customHeight="true" outlineLevel="0" collapsed="false">
      <c r="A33" s="831"/>
      <c r="B33" s="826" t="s">
        <v>598</v>
      </c>
      <c r="C33" s="1026"/>
      <c r="D33" s="1026"/>
      <c r="E33" s="1026"/>
      <c r="F33" s="831"/>
      <c r="G33" s="831"/>
    </row>
    <row r="34" s="785" customFormat="true" ht="20.25" hidden="false" customHeight="true" outlineLevel="0" collapsed="false">
      <c r="A34" s="831"/>
      <c r="B34" s="826" t="s">
        <v>882</v>
      </c>
      <c r="C34" s="1026"/>
      <c r="D34" s="1026"/>
      <c r="E34" s="1026"/>
      <c r="F34" s="831"/>
      <c r="G34" s="831"/>
    </row>
    <row r="35" s="785" customFormat="true" ht="20.25" hidden="false" customHeight="true" outlineLevel="0" collapsed="false">
      <c r="A35" s="831"/>
      <c r="B35" s="1019" t="s">
        <v>883</v>
      </c>
      <c r="C35" s="1019"/>
      <c r="D35" s="1019"/>
      <c r="E35" s="1019"/>
      <c r="F35" s="1019"/>
      <c r="G35" s="1019"/>
    </row>
    <row r="36" customFormat="false" ht="20.25" hidden="false" customHeight="true" outlineLevel="0" collapsed="false">
      <c r="A36" s="1014"/>
      <c r="B36" s="1019" t="s">
        <v>601</v>
      </c>
      <c r="C36" s="1019"/>
      <c r="D36" s="1019"/>
      <c r="E36" s="1019"/>
      <c r="F36" s="1019"/>
      <c r="G36" s="1019"/>
    </row>
    <row r="37" customFormat="false" ht="20.25" hidden="false" customHeight="true" outlineLevel="0" collapsed="false">
      <c r="A37" s="1014"/>
      <c r="B37" s="1019" t="s">
        <v>602</v>
      </c>
      <c r="C37" s="1019"/>
      <c r="D37" s="1019"/>
      <c r="E37" s="1019"/>
      <c r="F37" s="1019"/>
      <c r="G37" s="1019"/>
    </row>
    <row r="38" s="1024" customFormat="true" ht="20.25" hidden="false" customHeight="true" outlineLevel="0" collapsed="false">
      <c r="A38" s="831"/>
      <c r="B38" s="1019" t="s">
        <v>884</v>
      </c>
      <c r="C38" s="1019"/>
      <c r="D38" s="1019"/>
      <c r="E38" s="1019"/>
      <c r="F38" s="1019"/>
      <c r="G38" s="1019"/>
    </row>
    <row r="39" s="775" customFormat="true" ht="20.25" hidden="false" customHeight="true" outlineLevel="0" collapsed="false">
      <c r="A39" s="1020"/>
      <c r="B39" s="826" t="s">
        <v>604</v>
      </c>
      <c r="C39" s="1012"/>
      <c r="D39" s="1012"/>
      <c r="E39" s="1012"/>
      <c r="F39" s="1021"/>
      <c r="G39" s="1021"/>
    </row>
    <row r="40" customFormat="false" ht="20.25" hidden="false" customHeight="true" outlineLevel="0" collapsed="false">
      <c r="A40" s="1015"/>
      <c r="B40" s="838"/>
      <c r="C40" s="838"/>
      <c r="D40" s="838"/>
      <c r="E40" s="838"/>
      <c r="F40" s="1017"/>
      <c r="G40" s="1017"/>
    </row>
    <row r="41" customFormat="false" ht="20.25" hidden="false" customHeight="true" outlineLevel="0" collapsed="false">
      <c r="A41" s="1014"/>
      <c r="B41" s="1013" t="s">
        <v>605</v>
      </c>
      <c r="C41" s="1021"/>
      <c r="D41" s="1021"/>
      <c r="E41" s="1021"/>
      <c r="F41" s="838"/>
      <c r="G41" s="838"/>
    </row>
    <row r="42" customFormat="false" ht="20.25" hidden="false" customHeight="true" outlineLevel="0" collapsed="false">
      <c r="A42" s="1014"/>
      <c r="B42" s="838"/>
      <c r="C42" s="838"/>
      <c r="D42" s="838"/>
      <c r="E42" s="838"/>
      <c r="F42" s="838"/>
      <c r="G42" s="838"/>
    </row>
    <row r="43" customFormat="false" ht="20.25" hidden="false" customHeight="true" outlineLevel="0" collapsed="false">
      <c r="A43" s="1014"/>
      <c r="B43" s="826" t="s">
        <v>606</v>
      </c>
      <c r="C43" s="1017"/>
      <c r="D43" s="1017"/>
      <c r="E43" s="1017"/>
      <c r="F43" s="838"/>
      <c r="G43" s="838"/>
    </row>
    <row r="44" customFormat="false" ht="20.25" hidden="false" customHeight="true" outlineLevel="0" collapsed="false">
      <c r="A44" s="1014"/>
      <c r="B44" s="838"/>
      <c r="C44" s="838"/>
      <c r="D44" s="838"/>
      <c r="E44" s="838"/>
      <c r="F44" s="838"/>
      <c r="G44" s="838"/>
    </row>
    <row r="45" customFormat="false" ht="20.25" hidden="false" customHeight="true" outlineLevel="0" collapsed="false">
      <c r="A45" s="1014"/>
      <c r="B45" s="838"/>
      <c r="C45" s="838"/>
      <c r="D45" s="838"/>
      <c r="E45" s="838"/>
      <c r="F45" s="838"/>
      <c r="G45" s="838"/>
    </row>
    <row r="46" customFormat="false" ht="20.25" hidden="false" customHeight="true" outlineLevel="0" collapsed="false">
      <c r="A46" s="1014"/>
      <c r="B46" s="838"/>
      <c r="C46" s="838"/>
      <c r="D46" s="838"/>
      <c r="E46" s="838"/>
      <c r="F46" s="838"/>
      <c r="G46" s="838"/>
    </row>
    <row r="47" customFormat="false" ht="20.25" hidden="false" customHeight="true" outlineLevel="0" collapsed="false">
      <c r="A47" s="1014"/>
      <c r="B47" s="838"/>
      <c r="C47" s="838"/>
      <c r="D47" s="838"/>
      <c r="E47" s="838"/>
      <c r="F47" s="838"/>
      <c r="G47" s="838"/>
    </row>
    <row r="48" customFormat="false" ht="20.25" hidden="false" customHeight="true" outlineLevel="0" collapsed="false">
      <c r="A48" s="1014"/>
      <c r="B48" s="838"/>
      <c r="C48" s="838"/>
      <c r="D48" s="838"/>
      <c r="E48" s="838"/>
      <c r="F48" s="838"/>
      <c r="G48" s="838"/>
    </row>
    <row r="49" customFormat="false" ht="20.25" hidden="false" customHeight="true" outlineLevel="0" collapsed="false">
      <c r="A49" s="1014"/>
      <c r="B49" s="838"/>
      <c r="C49" s="838"/>
      <c r="D49" s="838"/>
      <c r="E49" s="838"/>
      <c r="F49" s="838"/>
      <c r="G49" s="838"/>
    </row>
    <row r="50" customFormat="false" ht="20.25" hidden="false" customHeight="true" outlineLevel="0" collapsed="false">
      <c r="A50" s="1014"/>
      <c r="B50" s="838"/>
      <c r="C50" s="838"/>
      <c r="D50" s="838"/>
      <c r="E50" s="838"/>
      <c r="F50" s="838"/>
      <c r="G50" s="838"/>
    </row>
    <row r="51" customFormat="false" ht="20.25" hidden="false" customHeight="true" outlineLevel="0" collapsed="false">
      <c r="A51" s="1014"/>
      <c r="B51" s="838"/>
      <c r="C51" s="838"/>
      <c r="D51" s="838"/>
      <c r="E51" s="838"/>
      <c r="F51" s="838"/>
      <c r="G51" s="838"/>
    </row>
    <row r="52" customFormat="false" ht="20.25" hidden="false" customHeight="true" outlineLevel="0" collapsed="false">
      <c r="A52" s="1014"/>
      <c r="B52" s="838"/>
      <c r="C52" s="838"/>
      <c r="D52" s="838"/>
      <c r="E52" s="838"/>
      <c r="F52" s="838"/>
      <c r="G52" s="838"/>
    </row>
    <row r="53" customFormat="false" ht="20.25" hidden="false" customHeight="true" outlineLevel="0" collapsed="false">
      <c r="A53" s="1014"/>
      <c r="B53" s="838"/>
      <c r="C53" s="838"/>
      <c r="D53" s="838"/>
      <c r="E53" s="838"/>
      <c r="F53" s="838"/>
      <c r="G53" s="838"/>
    </row>
    <row r="54" customFormat="false" ht="20.25" hidden="false" customHeight="true" outlineLevel="0" collapsed="false">
      <c r="A54" s="1014"/>
      <c r="B54" s="838"/>
      <c r="C54" s="838"/>
      <c r="D54" s="838"/>
      <c r="E54" s="838"/>
      <c r="F54" s="838"/>
      <c r="G54" s="838"/>
    </row>
    <row r="55" customFormat="false" ht="20.25" hidden="false" customHeight="true" outlineLevel="0" collapsed="false">
      <c r="A55" s="1014"/>
      <c r="B55" s="838"/>
      <c r="C55" s="838"/>
      <c r="D55" s="838"/>
      <c r="E55" s="838"/>
      <c r="F55" s="838"/>
      <c r="G55" s="838"/>
    </row>
    <row r="56" customFormat="false" ht="20.25" hidden="false" customHeight="true" outlineLevel="0" collapsed="false">
      <c r="A56" s="1014"/>
      <c r="B56" s="838"/>
      <c r="C56" s="838"/>
      <c r="D56" s="838"/>
      <c r="E56" s="838"/>
      <c r="F56" s="838"/>
      <c r="G56" s="838"/>
    </row>
    <row r="57" customFormat="false" ht="20.25" hidden="false" customHeight="true" outlineLevel="0" collapsed="false">
      <c r="A57" s="1014"/>
      <c r="B57" s="838"/>
      <c r="C57" s="838"/>
      <c r="D57" s="838"/>
      <c r="E57" s="838"/>
      <c r="F57" s="838"/>
      <c r="G57" s="838"/>
    </row>
    <row r="58" customFormat="false" ht="20.25" hidden="false" customHeight="true" outlineLevel="0" collapsed="false">
      <c r="A58" s="1014"/>
      <c r="B58" s="838"/>
      <c r="C58" s="838"/>
      <c r="D58" s="838"/>
      <c r="E58" s="838"/>
      <c r="F58" s="838"/>
      <c r="G58" s="838"/>
    </row>
    <row r="59" customFormat="false" ht="20.25" hidden="false" customHeight="true" outlineLevel="0" collapsed="false">
      <c r="A59" s="1014"/>
      <c r="B59" s="838"/>
      <c r="C59" s="838"/>
      <c r="D59" s="838"/>
      <c r="E59" s="838"/>
      <c r="F59" s="838"/>
      <c r="G59" s="838"/>
    </row>
    <row r="60" customFormat="false" ht="20.25" hidden="false" customHeight="true" outlineLevel="0" collapsed="false">
      <c r="A60" s="1014"/>
      <c r="B60" s="838"/>
      <c r="C60" s="838"/>
      <c r="D60" s="838"/>
      <c r="E60" s="838"/>
      <c r="F60" s="838"/>
      <c r="G60" s="838"/>
    </row>
    <row r="61" customFormat="false" ht="20.25" hidden="false" customHeight="true" outlineLevel="0" collapsed="false">
      <c r="A61" s="1014"/>
      <c r="B61" s="838"/>
      <c r="C61" s="838"/>
      <c r="D61" s="838"/>
      <c r="E61" s="838"/>
      <c r="F61" s="838"/>
      <c r="G61" s="838"/>
    </row>
    <row r="62" customFormat="false" ht="20.25" hidden="false" customHeight="true" outlineLevel="0" collapsed="false">
      <c r="A62" s="1014"/>
      <c r="B62" s="838"/>
      <c r="C62" s="838"/>
      <c r="D62" s="838"/>
      <c r="E62" s="838"/>
      <c r="F62" s="838"/>
      <c r="G62" s="838"/>
    </row>
    <row r="63" customFormat="false" ht="20.25" hidden="false" customHeight="true" outlineLevel="0" collapsed="false">
      <c r="A63" s="1014"/>
      <c r="B63" s="838"/>
      <c r="C63" s="838"/>
      <c r="D63" s="838"/>
      <c r="E63" s="838"/>
      <c r="F63" s="838"/>
      <c r="G63" s="838"/>
    </row>
    <row r="64" customFormat="false" ht="20.25" hidden="false" customHeight="true" outlineLevel="0" collapsed="false">
      <c r="A64" s="1014"/>
      <c r="B64" s="838"/>
      <c r="C64" s="838"/>
      <c r="D64" s="838"/>
      <c r="E64" s="838"/>
      <c r="F64" s="838"/>
      <c r="G64" s="838"/>
    </row>
    <row r="65" customFormat="false" ht="20.25" hidden="false" customHeight="true" outlineLevel="0" collapsed="false">
      <c r="A65" s="1014"/>
      <c r="B65" s="838"/>
      <c r="C65" s="838"/>
      <c r="D65" s="838"/>
      <c r="E65" s="838"/>
      <c r="F65" s="838"/>
      <c r="G65" s="838"/>
    </row>
    <row r="66" customFormat="false" ht="20.25" hidden="false" customHeight="true" outlineLevel="0" collapsed="false">
      <c r="A66" s="1014"/>
      <c r="B66" s="838"/>
      <c r="C66" s="838"/>
      <c r="D66" s="838"/>
      <c r="E66" s="838"/>
      <c r="F66" s="838"/>
      <c r="G66" s="838"/>
    </row>
    <row r="67" customFormat="false" ht="20.25" hidden="false" customHeight="true" outlineLevel="0" collapsed="false">
      <c r="A67" s="1014"/>
      <c r="B67" s="838"/>
      <c r="C67" s="838"/>
      <c r="D67" s="838"/>
      <c r="E67" s="838"/>
      <c r="F67" s="838"/>
      <c r="G67" s="838"/>
    </row>
    <row r="68" customFormat="false" ht="20.25" hidden="false" customHeight="true" outlineLevel="0" collapsed="false">
      <c r="A68" s="1014"/>
      <c r="B68" s="838"/>
      <c r="C68" s="838"/>
      <c r="D68" s="838"/>
      <c r="E68" s="838"/>
      <c r="F68" s="838"/>
      <c r="G68" s="838"/>
    </row>
    <row r="69" customFormat="false" ht="20.25" hidden="false" customHeight="true" outlineLevel="0" collapsed="false">
      <c r="A69" s="1014"/>
      <c r="B69" s="838"/>
      <c r="C69" s="838"/>
      <c r="D69" s="838"/>
      <c r="E69" s="838"/>
      <c r="F69" s="838"/>
      <c r="G69" s="838"/>
    </row>
    <row r="70" customFormat="false" ht="20.25" hidden="false" customHeight="true" outlineLevel="0" collapsed="false">
      <c r="A70" s="1014"/>
      <c r="B70" s="838"/>
      <c r="C70" s="838"/>
      <c r="D70" s="838"/>
      <c r="E70" s="838"/>
      <c r="F70" s="838"/>
      <c r="G70" s="838"/>
    </row>
    <row r="71" customFormat="false" ht="20.25" hidden="false" customHeight="true" outlineLevel="0" collapsed="false">
      <c r="A71" s="1014"/>
      <c r="B71" s="838"/>
      <c r="C71" s="838"/>
      <c r="D71" s="838"/>
      <c r="E71" s="838"/>
      <c r="F71" s="838"/>
      <c r="G71" s="838"/>
    </row>
    <row r="72" customFormat="false" ht="20.25" hidden="false" customHeight="true" outlineLevel="0" collapsed="false">
      <c r="A72" s="1014"/>
      <c r="B72" s="838"/>
      <c r="C72" s="838"/>
      <c r="D72" s="838"/>
      <c r="E72" s="838"/>
      <c r="F72" s="838"/>
      <c r="G72" s="838"/>
    </row>
    <row r="73" customFormat="false" ht="20.25" hidden="false" customHeight="true" outlineLevel="0" collapsed="false">
      <c r="A73" s="1014"/>
      <c r="B73" s="838"/>
      <c r="C73" s="838"/>
      <c r="D73" s="838"/>
      <c r="E73" s="838"/>
      <c r="F73" s="838"/>
      <c r="G73" s="838"/>
    </row>
    <row r="74" customFormat="false" ht="20.25" hidden="false" customHeight="true" outlineLevel="0" collapsed="false">
      <c r="A74" s="1014"/>
      <c r="B74" s="838"/>
      <c r="C74" s="838"/>
      <c r="D74" s="838"/>
      <c r="E74" s="838"/>
      <c r="F74" s="838"/>
      <c r="G74" s="838"/>
    </row>
    <row r="75" customFormat="false" ht="20.25" hidden="false" customHeight="true" outlineLevel="0" collapsed="false">
      <c r="A75" s="1014"/>
      <c r="B75" s="838"/>
      <c r="C75" s="838"/>
      <c r="D75" s="838"/>
      <c r="E75" s="838"/>
      <c r="F75" s="838"/>
      <c r="G75" s="838"/>
    </row>
    <row r="76" customFormat="false" ht="20.25" hidden="false" customHeight="true" outlineLevel="0" collapsed="false">
      <c r="A76" s="1014"/>
      <c r="B76" s="838"/>
      <c r="C76" s="838"/>
      <c r="D76" s="838"/>
      <c r="E76" s="838"/>
      <c r="F76" s="838"/>
      <c r="G76" s="838"/>
    </row>
    <row r="77" customFormat="false" ht="20.25" hidden="false" customHeight="true" outlineLevel="0" collapsed="false">
      <c r="A77" s="1014"/>
      <c r="B77" s="838"/>
      <c r="C77" s="838"/>
      <c r="D77" s="838"/>
      <c r="E77" s="838"/>
      <c r="F77" s="838"/>
      <c r="G77" s="838"/>
    </row>
    <row r="78" customFormat="false" ht="20.25" hidden="false" customHeight="true" outlineLevel="0" collapsed="false">
      <c r="A78" s="1014"/>
      <c r="B78" s="838"/>
      <c r="C78" s="838"/>
      <c r="D78" s="838"/>
      <c r="E78" s="838"/>
      <c r="F78" s="838"/>
      <c r="G78" s="838"/>
    </row>
    <row r="79" customFormat="false" ht="20.25" hidden="false" customHeight="true" outlineLevel="0" collapsed="false">
      <c r="A79" s="1014"/>
      <c r="B79" s="838"/>
      <c r="C79" s="838"/>
      <c r="D79" s="838"/>
      <c r="E79" s="838"/>
      <c r="F79" s="838"/>
      <c r="G79" s="838"/>
    </row>
    <row r="80" customFormat="false" ht="20.25" hidden="false" customHeight="true" outlineLevel="0" collapsed="false">
      <c r="A80" s="1014"/>
      <c r="B80" s="838"/>
      <c r="C80" s="838"/>
      <c r="D80" s="838"/>
      <c r="E80" s="838"/>
      <c r="F80" s="838"/>
      <c r="G80" s="838"/>
    </row>
    <row r="81" customFormat="false" ht="20.25" hidden="false" customHeight="true" outlineLevel="0" collapsed="false">
      <c r="A81" s="1014"/>
      <c r="B81" s="838"/>
      <c r="C81" s="838"/>
      <c r="D81" s="838"/>
      <c r="E81" s="838"/>
      <c r="F81" s="838"/>
      <c r="G81" s="838"/>
    </row>
    <row r="82" customFormat="false" ht="20.25" hidden="false" customHeight="true" outlineLevel="0" collapsed="false">
      <c r="A82" s="1014"/>
      <c r="B82" s="838"/>
      <c r="C82" s="838"/>
      <c r="D82" s="838"/>
      <c r="E82" s="838"/>
      <c r="F82" s="838"/>
      <c r="G82" s="838"/>
    </row>
    <row r="83" customFormat="false" ht="20.25" hidden="false" customHeight="true" outlineLevel="0" collapsed="false">
      <c r="A83" s="1014"/>
      <c r="B83" s="838"/>
      <c r="C83" s="838"/>
      <c r="D83" s="838"/>
      <c r="E83" s="838"/>
      <c r="F83" s="838"/>
      <c r="G83" s="838"/>
    </row>
    <row r="84" customFormat="false" ht="20.25" hidden="false" customHeight="true" outlineLevel="0" collapsed="false">
      <c r="A84" s="1014"/>
      <c r="B84" s="838"/>
      <c r="C84" s="838"/>
      <c r="D84" s="838"/>
      <c r="E84" s="838"/>
      <c r="F84" s="838"/>
      <c r="G84" s="838"/>
    </row>
    <row r="85" customFormat="false" ht="20.25" hidden="false" customHeight="true" outlineLevel="0" collapsed="false">
      <c r="A85" s="1014"/>
      <c r="B85" s="838"/>
      <c r="C85" s="838"/>
      <c r="D85" s="838"/>
      <c r="E85" s="838"/>
      <c r="F85" s="838"/>
      <c r="G85" s="838"/>
    </row>
    <row r="86" customFormat="false" ht="20.25" hidden="false" customHeight="true" outlineLevel="0" collapsed="false">
      <c r="A86" s="1014"/>
      <c r="B86" s="838"/>
      <c r="C86" s="838"/>
      <c r="D86" s="838"/>
      <c r="E86" s="838"/>
      <c r="F86" s="838"/>
      <c r="G86" s="838"/>
    </row>
    <row r="87" customFormat="false" ht="20.25" hidden="false" customHeight="true" outlineLevel="0" collapsed="false">
      <c r="A87" s="1014"/>
      <c r="B87" s="838"/>
      <c r="C87" s="838"/>
      <c r="D87" s="838"/>
      <c r="E87" s="838"/>
      <c r="F87" s="838"/>
      <c r="G87" s="838"/>
    </row>
    <row r="88" customFormat="false" ht="20.25" hidden="false" customHeight="true" outlineLevel="0" collapsed="false">
      <c r="A88" s="1014"/>
      <c r="B88" s="838"/>
      <c r="C88" s="838"/>
      <c r="D88" s="838"/>
      <c r="E88" s="838"/>
      <c r="F88" s="838"/>
      <c r="G88" s="838"/>
    </row>
    <row r="89" customFormat="false" ht="20.25" hidden="false" customHeight="true" outlineLevel="0" collapsed="false">
      <c r="A89" s="1014"/>
      <c r="B89" s="838"/>
      <c r="C89" s="838"/>
      <c r="D89" s="838"/>
      <c r="E89" s="838"/>
      <c r="F89" s="838"/>
      <c r="G89" s="838"/>
    </row>
    <row r="90" customFormat="false" ht="20.25" hidden="false" customHeight="true" outlineLevel="0" collapsed="false">
      <c r="A90" s="1014"/>
      <c r="B90" s="838"/>
      <c r="C90" s="838"/>
      <c r="D90" s="838"/>
      <c r="E90" s="838"/>
      <c r="F90" s="838"/>
      <c r="G90" s="838"/>
    </row>
    <row r="91" customFormat="false" ht="20.25" hidden="false" customHeight="true" outlineLevel="0" collapsed="false">
      <c r="A91" s="1014"/>
      <c r="B91" s="838"/>
      <c r="C91" s="838"/>
      <c r="D91" s="838"/>
      <c r="E91" s="838"/>
      <c r="F91" s="838"/>
      <c r="G91" s="838"/>
    </row>
    <row r="92" customFormat="false" ht="20.25" hidden="false" customHeight="true" outlineLevel="0" collapsed="false">
      <c r="A92" s="1014"/>
      <c r="B92" s="838"/>
      <c r="C92" s="838"/>
      <c r="D92" s="838"/>
      <c r="E92" s="838"/>
      <c r="F92" s="838"/>
      <c r="G92" s="838"/>
    </row>
    <row r="93" customFormat="false" ht="20.25" hidden="false" customHeight="true" outlineLevel="0" collapsed="false">
      <c r="A93" s="1014"/>
      <c r="B93" s="838"/>
      <c r="C93" s="838"/>
      <c r="D93" s="838"/>
      <c r="E93" s="838"/>
      <c r="F93" s="838"/>
      <c r="G93" s="838"/>
    </row>
    <row r="94" customFormat="false" ht="20.25" hidden="false" customHeight="true" outlineLevel="0" collapsed="false">
      <c r="A94" s="1014"/>
      <c r="B94" s="838"/>
      <c r="C94" s="838"/>
      <c r="D94" s="838"/>
      <c r="E94" s="838"/>
      <c r="F94" s="838"/>
      <c r="G94" s="838"/>
    </row>
    <row r="95" customFormat="false" ht="20.25" hidden="false" customHeight="true" outlineLevel="0" collapsed="false">
      <c r="A95" s="1014"/>
      <c r="B95" s="838"/>
      <c r="C95" s="838"/>
      <c r="D95" s="838"/>
      <c r="E95" s="838"/>
      <c r="F95" s="838"/>
      <c r="G95" s="838"/>
    </row>
    <row r="96" customFormat="false" ht="20.25" hidden="false" customHeight="true" outlineLevel="0" collapsed="false">
      <c r="A96" s="1014"/>
      <c r="B96" s="838"/>
      <c r="C96" s="838"/>
      <c r="D96" s="838"/>
      <c r="E96" s="838"/>
      <c r="F96" s="838"/>
      <c r="G96" s="838"/>
    </row>
    <row r="97" customFormat="false" ht="20.25" hidden="false" customHeight="true" outlineLevel="0" collapsed="false">
      <c r="A97" s="1014"/>
      <c r="B97" s="838"/>
      <c r="C97" s="838"/>
      <c r="D97" s="838"/>
      <c r="E97" s="838"/>
      <c r="F97" s="838"/>
      <c r="G97" s="838"/>
    </row>
    <row r="98" customFormat="false" ht="20.25" hidden="false" customHeight="true" outlineLevel="0" collapsed="false">
      <c r="A98" s="1014"/>
      <c r="B98" s="838"/>
      <c r="C98" s="838"/>
      <c r="D98" s="838"/>
      <c r="E98" s="838"/>
      <c r="F98" s="838"/>
      <c r="G98" s="838"/>
    </row>
    <row r="99" customFormat="false" ht="20.25" hidden="false" customHeight="true" outlineLevel="0" collapsed="false">
      <c r="A99" s="1014"/>
      <c r="B99" s="838"/>
      <c r="C99" s="838"/>
      <c r="D99" s="838"/>
      <c r="E99" s="838"/>
      <c r="F99" s="838"/>
      <c r="G99" s="838"/>
    </row>
    <row r="100" customFormat="false" ht="20.25" hidden="false" customHeight="true" outlineLevel="0" collapsed="false">
      <c r="A100" s="1014"/>
      <c r="B100" s="838"/>
      <c r="C100" s="838"/>
      <c r="D100" s="838"/>
      <c r="E100" s="838"/>
      <c r="F100" s="838"/>
      <c r="G100" s="838"/>
    </row>
    <row r="101" customFormat="false" ht="20.25" hidden="false" customHeight="true" outlineLevel="0" collapsed="false">
      <c r="A101" s="1014"/>
      <c r="B101" s="838"/>
      <c r="C101" s="838"/>
      <c r="D101" s="838"/>
      <c r="E101" s="838"/>
      <c r="F101" s="838"/>
      <c r="G101" s="838"/>
    </row>
    <row r="102" customFormat="false" ht="20.25" hidden="false" customHeight="true" outlineLevel="0" collapsed="false">
      <c r="A102" s="1014"/>
      <c r="B102" s="838"/>
      <c r="C102" s="838"/>
      <c r="D102" s="838"/>
      <c r="E102" s="838"/>
      <c r="F102" s="838"/>
      <c r="G102" s="838"/>
    </row>
    <row r="103" customFormat="false" ht="20.25" hidden="false" customHeight="true" outlineLevel="0" collapsed="false">
      <c r="A103" s="1014"/>
      <c r="B103" s="838"/>
      <c r="C103" s="838"/>
      <c r="D103" s="838"/>
      <c r="E103" s="838"/>
      <c r="F103" s="838"/>
      <c r="G103" s="838"/>
    </row>
    <row r="104" customFormat="false" ht="20.25" hidden="false" customHeight="true" outlineLevel="0" collapsed="false">
      <c r="A104" s="1014"/>
      <c r="B104" s="838"/>
      <c r="C104" s="838"/>
      <c r="D104" s="838"/>
      <c r="E104" s="838"/>
      <c r="F104" s="838"/>
      <c r="G104" s="838"/>
    </row>
    <row r="105" customFormat="false" ht="20.25" hidden="false" customHeight="true" outlineLevel="0" collapsed="false">
      <c r="A105" s="1014"/>
      <c r="B105" s="838"/>
      <c r="C105" s="838"/>
      <c r="D105" s="838"/>
      <c r="E105" s="838"/>
      <c r="F105" s="838"/>
      <c r="G105" s="838"/>
    </row>
    <row r="106" customFormat="false" ht="20.25" hidden="false" customHeight="true" outlineLevel="0" collapsed="false">
      <c r="A106" s="1014"/>
      <c r="B106" s="838"/>
      <c r="C106" s="838"/>
      <c r="D106" s="838"/>
      <c r="E106" s="838"/>
      <c r="F106" s="838"/>
      <c r="G106" s="838"/>
    </row>
    <row r="107" customFormat="false" ht="20.25" hidden="false" customHeight="true" outlineLevel="0" collapsed="false">
      <c r="A107" s="1014"/>
      <c r="B107" s="838"/>
      <c r="C107" s="838"/>
      <c r="D107" s="838"/>
      <c r="E107" s="838"/>
      <c r="F107" s="838"/>
      <c r="G107" s="838"/>
    </row>
    <row r="108" customFormat="false" ht="20.25" hidden="false" customHeight="true" outlineLevel="0" collapsed="false">
      <c r="A108" s="1014"/>
      <c r="B108" s="838"/>
      <c r="C108" s="838"/>
      <c r="D108" s="838"/>
      <c r="E108" s="838"/>
      <c r="F108" s="838"/>
      <c r="G108" s="838"/>
    </row>
    <row r="109" customFormat="false" ht="20.25" hidden="false" customHeight="true" outlineLevel="0" collapsed="false">
      <c r="A109" s="1014"/>
      <c r="B109" s="838"/>
      <c r="C109" s="838"/>
      <c r="D109" s="838"/>
      <c r="E109" s="838"/>
      <c r="F109" s="838"/>
      <c r="G109" s="838"/>
    </row>
    <row r="110" customFormat="false" ht="20.25" hidden="false" customHeight="true" outlineLevel="0" collapsed="false">
      <c r="A110" s="1014"/>
      <c r="B110" s="838"/>
      <c r="C110" s="838"/>
      <c r="D110" s="838"/>
      <c r="E110" s="838"/>
      <c r="F110" s="838"/>
      <c r="G110" s="838"/>
    </row>
    <row r="111" customFormat="false" ht="20.25" hidden="false" customHeight="true" outlineLevel="0" collapsed="false">
      <c r="A111" s="1014"/>
      <c r="B111" s="838"/>
      <c r="C111" s="838"/>
      <c r="D111" s="838"/>
      <c r="E111" s="838"/>
      <c r="F111" s="838"/>
      <c r="G111" s="838"/>
    </row>
    <row r="112" customFormat="false" ht="20.25" hidden="false" customHeight="true" outlineLevel="0" collapsed="false">
      <c r="A112" s="1014"/>
      <c r="B112" s="838"/>
      <c r="C112" s="838"/>
      <c r="D112" s="838"/>
      <c r="E112" s="838"/>
      <c r="F112" s="838"/>
      <c r="G112" s="838"/>
    </row>
    <row r="113" customFormat="false" ht="20.25" hidden="false" customHeight="true" outlineLevel="0" collapsed="false">
      <c r="A113" s="1014"/>
      <c r="B113" s="838"/>
      <c r="C113" s="838"/>
      <c r="D113" s="838"/>
      <c r="E113" s="838"/>
      <c r="F113" s="838"/>
      <c r="G113" s="838"/>
    </row>
    <row r="114" customFormat="false" ht="20.25" hidden="false" customHeight="true" outlineLevel="0" collapsed="false">
      <c r="A114" s="1014"/>
      <c r="B114" s="838"/>
      <c r="C114" s="838"/>
      <c r="D114" s="838"/>
      <c r="E114" s="838"/>
      <c r="F114" s="838"/>
      <c r="G114" s="838"/>
    </row>
    <row r="115" customFormat="false" ht="20.25" hidden="false" customHeight="true" outlineLevel="0" collapsed="false">
      <c r="A115" s="1014"/>
      <c r="B115" s="838"/>
      <c r="C115" s="838"/>
      <c r="D115" s="838"/>
      <c r="E115" s="838"/>
      <c r="F115" s="838"/>
      <c r="G115" s="838"/>
    </row>
    <row r="116" customFormat="false" ht="20.25" hidden="false" customHeight="true" outlineLevel="0" collapsed="false">
      <c r="A116" s="1014"/>
      <c r="B116" s="838"/>
      <c r="C116" s="838"/>
      <c r="D116" s="838"/>
      <c r="E116" s="838"/>
      <c r="F116" s="838"/>
      <c r="G116" s="838"/>
    </row>
    <row r="117" customFormat="false" ht="20.25" hidden="false" customHeight="true" outlineLevel="0" collapsed="false">
      <c r="A117" s="1014"/>
      <c r="B117" s="838"/>
      <c r="C117" s="838"/>
      <c r="D117" s="838"/>
      <c r="E117" s="838"/>
      <c r="F117" s="838"/>
      <c r="G117" s="838"/>
    </row>
    <row r="118" customFormat="false" ht="20.25" hidden="false" customHeight="true" outlineLevel="0" collapsed="false">
      <c r="A118" s="1014"/>
      <c r="B118" s="838"/>
      <c r="C118" s="838"/>
      <c r="D118" s="838"/>
      <c r="E118" s="838"/>
      <c r="F118" s="838"/>
      <c r="G118" s="838"/>
    </row>
    <row r="119" customFormat="false" ht="20.25" hidden="false" customHeight="true" outlineLevel="0" collapsed="false">
      <c r="A119" s="1014"/>
      <c r="B119" s="838"/>
      <c r="C119" s="838"/>
      <c r="D119" s="838"/>
      <c r="E119" s="838"/>
      <c r="F119" s="838"/>
      <c r="G119" s="838"/>
    </row>
    <row r="120" customFormat="false" ht="20.25" hidden="false" customHeight="true" outlineLevel="0" collapsed="false">
      <c r="A120" s="1014"/>
      <c r="B120" s="838"/>
      <c r="C120" s="838"/>
      <c r="D120" s="838"/>
      <c r="E120" s="838"/>
      <c r="F120" s="838"/>
      <c r="G120" s="838"/>
    </row>
    <row r="121" customFormat="false" ht="20.25" hidden="false" customHeight="true" outlineLevel="0" collapsed="false">
      <c r="A121" s="1014"/>
      <c r="B121" s="838"/>
      <c r="C121" s="838"/>
      <c r="D121" s="838"/>
      <c r="E121" s="838"/>
      <c r="F121" s="838"/>
      <c r="G121" s="838"/>
    </row>
    <row r="122" customFormat="false" ht="20.25" hidden="false" customHeight="true" outlineLevel="0" collapsed="false">
      <c r="A122" s="1014"/>
      <c r="B122" s="838"/>
      <c r="C122" s="838"/>
      <c r="D122" s="838"/>
      <c r="E122" s="838"/>
      <c r="F122" s="838"/>
      <c r="G122" s="838"/>
    </row>
    <row r="123" customFormat="false" ht="20.25" hidden="false" customHeight="true" outlineLevel="0" collapsed="false">
      <c r="A123" s="1014"/>
      <c r="B123" s="838"/>
      <c r="C123" s="838"/>
      <c r="D123" s="838"/>
      <c r="E123" s="838"/>
      <c r="F123" s="838"/>
      <c r="G123" s="838"/>
    </row>
    <row r="124" customFormat="false" ht="20.25" hidden="false" customHeight="true" outlineLevel="0" collapsed="false">
      <c r="A124" s="1014"/>
      <c r="B124" s="838"/>
      <c r="C124" s="838"/>
      <c r="D124" s="838"/>
      <c r="E124" s="838"/>
      <c r="F124" s="838"/>
      <c r="G124" s="838"/>
    </row>
    <row r="125" customFormat="false" ht="20.25" hidden="false" customHeight="true" outlineLevel="0" collapsed="false">
      <c r="A125" s="1014"/>
      <c r="B125" s="838"/>
      <c r="C125" s="838"/>
      <c r="D125" s="838"/>
      <c r="E125" s="838"/>
      <c r="F125" s="838"/>
      <c r="G125" s="838"/>
    </row>
    <row r="126" customFormat="false" ht="20.25" hidden="false" customHeight="true" outlineLevel="0" collapsed="false">
      <c r="A126" s="1014"/>
      <c r="B126" s="838"/>
      <c r="C126" s="838"/>
      <c r="D126" s="838"/>
      <c r="E126" s="838"/>
      <c r="F126" s="838"/>
      <c r="G126" s="838"/>
    </row>
    <row r="127" customFormat="false" ht="20.25" hidden="false" customHeight="true" outlineLevel="0" collapsed="false">
      <c r="A127" s="1014"/>
      <c r="B127" s="838"/>
      <c r="C127" s="838"/>
      <c r="D127" s="838"/>
      <c r="E127" s="838"/>
      <c r="F127" s="838"/>
      <c r="G127" s="838"/>
    </row>
    <row r="128" customFormat="false" ht="20.25" hidden="false" customHeight="true" outlineLevel="0" collapsed="false">
      <c r="A128" s="1014"/>
      <c r="B128" s="838"/>
      <c r="C128" s="838"/>
      <c r="D128" s="838"/>
      <c r="E128" s="838"/>
      <c r="F128" s="838"/>
      <c r="G128" s="838"/>
    </row>
    <row r="129" customFormat="false" ht="20.25" hidden="false" customHeight="true" outlineLevel="0" collapsed="false">
      <c r="A129" s="1014"/>
      <c r="B129" s="838"/>
      <c r="C129" s="838"/>
      <c r="D129" s="838"/>
      <c r="E129" s="838"/>
      <c r="F129" s="838"/>
      <c r="G129" s="838"/>
    </row>
    <row r="130" customFormat="false" ht="20.25" hidden="false" customHeight="true" outlineLevel="0" collapsed="false">
      <c r="A130" s="1014"/>
      <c r="B130" s="838"/>
      <c r="C130" s="838"/>
      <c r="D130" s="838"/>
      <c r="E130" s="838"/>
      <c r="F130" s="838"/>
      <c r="G130" s="838"/>
    </row>
    <row r="131" customFormat="false" ht="20.25" hidden="false" customHeight="true" outlineLevel="0" collapsed="false">
      <c r="A131" s="1014"/>
      <c r="B131" s="838"/>
      <c r="C131" s="838"/>
      <c r="D131" s="838"/>
      <c r="E131" s="838"/>
      <c r="F131" s="838"/>
      <c r="G131" s="838"/>
    </row>
    <row r="132" customFormat="false" ht="20.25" hidden="false" customHeight="true" outlineLevel="0" collapsed="false">
      <c r="A132" s="1014"/>
      <c r="B132" s="838"/>
      <c r="C132" s="838"/>
      <c r="D132" s="838"/>
      <c r="E132" s="838"/>
      <c r="F132" s="838"/>
      <c r="G132" s="838"/>
    </row>
    <row r="133" customFormat="false" ht="20.25" hidden="false" customHeight="true" outlineLevel="0" collapsed="false">
      <c r="A133" s="1014"/>
      <c r="B133" s="838"/>
      <c r="C133" s="838"/>
      <c r="D133" s="838"/>
      <c r="E133" s="838"/>
      <c r="F133" s="838"/>
      <c r="G133" s="838"/>
    </row>
    <row r="134" customFormat="false" ht="20.25" hidden="false" customHeight="true" outlineLevel="0" collapsed="false">
      <c r="A134" s="1014"/>
      <c r="B134" s="838"/>
      <c r="C134" s="838"/>
      <c r="D134" s="838"/>
      <c r="E134" s="838"/>
      <c r="F134" s="838"/>
      <c r="G134" s="838"/>
    </row>
    <row r="135" customFormat="false" ht="20.25" hidden="false" customHeight="true" outlineLevel="0" collapsed="false">
      <c r="A135" s="1014"/>
      <c r="B135" s="838"/>
      <c r="C135" s="838"/>
      <c r="D135" s="838"/>
      <c r="E135" s="838"/>
      <c r="F135" s="838"/>
      <c r="G135" s="838"/>
    </row>
    <row r="136" customFormat="false" ht="20.25" hidden="false" customHeight="true" outlineLevel="0" collapsed="false">
      <c r="A136" s="1014"/>
      <c r="B136" s="838"/>
      <c r="C136" s="838"/>
      <c r="D136" s="838"/>
      <c r="E136" s="838"/>
      <c r="F136" s="838"/>
      <c r="G136" s="838"/>
    </row>
    <row r="137" customFormat="false" ht="20.25" hidden="false" customHeight="true" outlineLevel="0" collapsed="false">
      <c r="A137" s="1014"/>
      <c r="B137" s="838"/>
      <c r="C137" s="838"/>
      <c r="D137" s="838"/>
      <c r="E137" s="838"/>
      <c r="F137" s="838"/>
      <c r="G137" s="838"/>
    </row>
    <row r="138" customFormat="false" ht="20.25" hidden="false" customHeight="true" outlineLevel="0" collapsed="false">
      <c r="A138" s="1014"/>
      <c r="B138" s="838"/>
      <c r="C138" s="838"/>
      <c r="D138" s="838"/>
      <c r="E138" s="838"/>
      <c r="F138" s="838"/>
      <c r="G138" s="838"/>
    </row>
    <row r="139" customFormat="false" ht="20.25" hidden="false" customHeight="true" outlineLevel="0" collapsed="false">
      <c r="A139" s="1014"/>
      <c r="B139" s="838"/>
      <c r="C139" s="838"/>
      <c r="D139" s="838"/>
      <c r="E139" s="838"/>
      <c r="F139" s="838"/>
      <c r="G139" s="838"/>
    </row>
    <row r="140" customFormat="false" ht="20.25" hidden="false" customHeight="true" outlineLevel="0" collapsed="false">
      <c r="A140" s="1014"/>
      <c r="B140" s="838"/>
      <c r="C140" s="838"/>
      <c r="D140" s="838"/>
      <c r="E140" s="838"/>
      <c r="F140" s="838"/>
      <c r="G140" s="838"/>
    </row>
    <row r="141" customFormat="false" ht="20.25" hidden="false" customHeight="true" outlineLevel="0" collapsed="false">
      <c r="A141" s="1014"/>
      <c r="B141" s="838"/>
      <c r="C141" s="838"/>
      <c r="D141" s="838"/>
      <c r="E141" s="838"/>
      <c r="F141" s="838"/>
      <c r="G141" s="838"/>
    </row>
    <row r="142" customFormat="false" ht="20.25" hidden="false" customHeight="true" outlineLevel="0" collapsed="false">
      <c r="A142" s="1014"/>
      <c r="B142" s="838"/>
      <c r="C142" s="838"/>
      <c r="D142" s="838"/>
      <c r="E142" s="838"/>
      <c r="F142" s="838"/>
      <c r="G142" s="838"/>
    </row>
    <row r="143" customFormat="false" ht="20.25" hidden="false" customHeight="true" outlineLevel="0" collapsed="false">
      <c r="A143" s="1014"/>
      <c r="B143" s="838"/>
      <c r="C143" s="838"/>
      <c r="D143" s="838"/>
      <c r="E143" s="838"/>
      <c r="F143" s="838"/>
      <c r="G143" s="838"/>
    </row>
    <row r="144" customFormat="false" ht="20.25" hidden="false" customHeight="true" outlineLevel="0" collapsed="false">
      <c r="A144" s="1014"/>
      <c r="B144" s="838"/>
      <c r="C144" s="838"/>
      <c r="D144" s="838"/>
      <c r="E144" s="838"/>
      <c r="F144" s="838"/>
      <c r="G144" s="838"/>
    </row>
    <row r="145" customFormat="false" ht="20.25" hidden="false" customHeight="true" outlineLevel="0" collapsed="false">
      <c r="A145" s="1014"/>
      <c r="B145" s="838"/>
      <c r="C145" s="838"/>
      <c r="D145" s="838"/>
      <c r="E145" s="838"/>
      <c r="F145" s="838"/>
      <c r="G145" s="838"/>
    </row>
    <row r="146" customFormat="false" ht="20.25" hidden="false" customHeight="true" outlineLevel="0" collapsed="false">
      <c r="A146" s="1014"/>
      <c r="B146" s="838"/>
      <c r="C146" s="838"/>
      <c r="D146" s="838"/>
      <c r="E146" s="838"/>
      <c r="F146" s="838"/>
      <c r="G146" s="838"/>
    </row>
    <row r="147" customFormat="false" ht="20.25" hidden="false" customHeight="true" outlineLevel="0" collapsed="false">
      <c r="A147" s="1014"/>
      <c r="B147" s="838"/>
      <c r="C147" s="838"/>
      <c r="D147" s="838"/>
      <c r="E147" s="838"/>
      <c r="F147" s="838"/>
      <c r="G147" s="838"/>
    </row>
    <row r="148" customFormat="false" ht="20.25" hidden="false" customHeight="true" outlineLevel="0" collapsed="false">
      <c r="A148" s="1014"/>
      <c r="B148" s="838"/>
      <c r="C148" s="838"/>
      <c r="D148" s="838"/>
      <c r="E148" s="838"/>
      <c r="F148" s="838"/>
      <c r="G148" s="838"/>
    </row>
    <row r="149" customFormat="false" ht="20.25" hidden="false" customHeight="true" outlineLevel="0" collapsed="false">
      <c r="A149" s="1014"/>
      <c r="B149" s="838"/>
      <c r="C149" s="838"/>
      <c r="D149" s="838"/>
      <c r="E149" s="838"/>
      <c r="F149" s="838"/>
      <c r="G149" s="838"/>
    </row>
    <row r="150" customFormat="false" ht="20.25" hidden="false" customHeight="true" outlineLevel="0" collapsed="false">
      <c r="A150" s="1014"/>
      <c r="B150" s="838"/>
      <c r="C150" s="838"/>
      <c r="D150" s="838"/>
      <c r="E150" s="838"/>
      <c r="F150" s="838"/>
      <c r="G150" s="838"/>
    </row>
    <row r="151" customFormat="false" ht="20.25" hidden="false" customHeight="true" outlineLevel="0" collapsed="false">
      <c r="A151" s="1014"/>
      <c r="B151" s="838"/>
      <c r="C151" s="838"/>
      <c r="D151" s="838"/>
      <c r="E151" s="838"/>
      <c r="F151" s="838"/>
      <c r="G151" s="838"/>
    </row>
    <row r="152" customFormat="false" ht="20.25" hidden="false" customHeight="true" outlineLevel="0" collapsed="false">
      <c r="A152" s="1014"/>
      <c r="B152" s="838"/>
      <c r="C152" s="838"/>
      <c r="D152" s="838"/>
      <c r="E152" s="838"/>
      <c r="F152" s="838"/>
      <c r="G152" s="838"/>
    </row>
    <row r="153" customFormat="false" ht="20.25" hidden="false" customHeight="true" outlineLevel="0" collapsed="false">
      <c r="A153" s="1014"/>
      <c r="B153" s="838"/>
      <c r="C153" s="838"/>
      <c r="D153" s="838"/>
      <c r="E153" s="838"/>
      <c r="F153" s="838"/>
      <c r="G153" s="838"/>
    </row>
    <row r="154" customFormat="false" ht="20.25" hidden="false" customHeight="true" outlineLevel="0" collapsed="false">
      <c r="A154" s="1014"/>
      <c r="B154" s="838"/>
      <c r="C154" s="838"/>
      <c r="D154" s="838"/>
      <c r="E154" s="838"/>
      <c r="F154" s="838"/>
      <c r="G154" s="838"/>
    </row>
    <row r="155" customFormat="false" ht="20.25" hidden="false" customHeight="true" outlineLevel="0" collapsed="false">
      <c r="A155" s="1014"/>
      <c r="B155" s="838"/>
      <c r="C155" s="838"/>
      <c r="D155" s="838"/>
      <c r="E155" s="838"/>
      <c r="F155" s="838"/>
      <c r="G155" s="838"/>
    </row>
    <row r="156" customFormat="false" ht="20.25" hidden="false" customHeight="true" outlineLevel="0" collapsed="false">
      <c r="A156" s="1014"/>
      <c r="B156" s="838"/>
      <c r="C156" s="838"/>
      <c r="D156" s="838"/>
      <c r="E156" s="838"/>
      <c r="F156" s="838"/>
      <c r="G156" s="838"/>
    </row>
    <row r="157" customFormat="false" ht="20.25" hidden="false" customHeight="true" outlineLevel="0" collapsed="false">
      <c r="A157" s="1014"/>
      <c r="B157" s="838"/>
      <c r="C157" s="838"/>
      <c r="D157" s="838"/>
      <c r="E157" s="838"/>
      <c r="F157" s="838"/>
      <c r="G157" s="838"/>
    </row>
    <row r="158" customFormat="false" ht="20.25" hidden="false" customHeight="true" outlineLevel="0" collapsed="false">
      <c r="A158" s="1014"/>
      <c r="B158" s="838"/>
      <c r="C158" s="838"/>
      <c r="D158" s="838"/>
      <c r="E158" s="838"/>
      <c r="F158" s="838"/>
      <c r="G158" s="838"/>
    </row>
    <row r="159" customFormat="false" ht="20.25" hidden="false" customHeight="true" outlineLevel="0" collapsed="false">
      <c r="A159" s="1014"/>
      <c r="B159" s="838"/>
      <c r="C159" s="838"/>
      <c r="D159" s="838"/>
      <c r="E159" s="838"/>
      <c r="F159" s="838"/>
      <c r="G159" s="838"/>
    </row>
    <row r="160" customFormat="false" ht="20.25" hidden="false" customHeight="true" outlineLevel="0" collapsed="false">
      <c r="A160" s="1014"/>
      <c r="B160" s="838"/>
      <c r="C160" s="838"/>
      <c r="D160" s="838"/>
      <c r="E160" s="838"/>
      <c r="F160" s="838"/>
      <c r="G160" s="838"/>
    </row>
    <row r="161" customFormat="false" ht="20.25" hidden="false" customHeight="true" outlineLevel="0" collapsed="false">
      <c r="A161" s="1014"/>
      <c r="B161" s="838"/>
      <c r="C161" s="838"/>
      <c r="D161" s="838"/>
      <c r="E161" s="838"/>
      <c r="F161" s="838"/>
      <c r="G161" s="838"/>
    </row>
    <row r="162" customFormat="false" ht="20.25" hidden="false" customHeight="true" outlineLevel="0" collapsed="false">
      <c r="A162" s="1014"/>
      <c r="B162" s="838"/>
      <c r="C162" s="838"/>
      <c r="D162" s="838"/>
      <c r="E162" s="838"/>
      <c r="F162" s="838"/>
      <c r="G162" s="838"/>
    </row>
    <row r="163" customFormat="false" ht="20.25" hidden="false" customHeight="true" outlineLevel="0" collapsed="false">
      <c r="A163" s="1014"/>
      <c r="B163" s="838"/>
      <c r="C163" s="838"/>
      <c r="D163" s="838"/>
      <c r="E163" s="838"/>
      <c r="F163" s="838"/>
      <c r="G163" s="838"/>
    </row>
    <row r="164" customFormat="false" ht="20.25" hidden="false" customHeight="true" outlineLevel="0" collapsed="false">
      <c r="A164" s="1014"/>
      <c r="B164" s="838"/>
      <c r="C164" s="838"/>
      <c r="D164" s="838"/>
      <c r="E164" s="838"/>
      <c r="F164" s="838"/>
      <c r="G164" s="838"/>
    </row>
    <row r="165" customFormat="false" ht="20.25" hidden="false" customHeight="true" outlineLevel="0" collapsed="false">
      <c r="A165" s="1014"/>
      <c r="B165" s="838"/>
      <c r="C165" s="838"/>
      <c r="D165" s="838"/>
      <c r="E165" s="838"/>
      <c r="F165" s="838"/>
      <c r="G165" s="838"/>
    </row>
    <row r="166" customFormat="false" ht="20.25" hidden="false" customHeight="true" outlineLevel="0" collapsed="false">
      <c r="A166" s="1014"/>
      <c r="B166" s="838"/>
      <c r="C166" s="838"/>
      <c r="D166" s="838"/>
      <c r="E166" s="838"/>
      <c r="F166" s="838"/>
      <c r="G166" s="838"/>
    </row>
    <row r="167" customFormat="false" ht="20.25" hidden="false" customHeight="true" outlineLevel="0" collapsed="false">
      <c r="A167" s="1014"/>
      <c r="B167" s="838"/>
      <c r="C167" s="838"/>
      <c r="D167" s="838"/>
      <c r="E167" s="838"/>
      <c r="F167" s="838"/>
      <c r="G167" s="838"/>
    </row>
    <row r="168" customFormat="false" ht="20.25" hidden="false" customHeight="true" outlineLevel="0" collapsed="false">
      <c r="A168" s="1014"/>
      <c r="B168" s="838"/>
      <c r="C168" s="838"/>
      <c r="D168" s="838"/>
      <c r="E168" s="838"/>
      <c r="F168" s="838"/>
      <c r="G168" s="838"/>
    </row>
    <row r="169" customFormat="false" ht="20.25" hidden="false" customHeight="true" outlineLevel="0" collapsed="false">
      <c r="A169" s="1014"/>
      <c r="B169" s="838"/>
      <c r="C169" s="838"/>
      <c r="D169" s="838"/>
      <c r="E169" s="838"/>
      <c r="F169" s="838"/>
      <c r="G169" s="838"/>
    </row>
    <row r="170" customFormat="false" ht="20.25" hidden="false" customHeight="true" outlineLevel="0" collapsed="false">
      <c r="A170" s="1014"/>
      <c r="B170" s="838"/>
      <c r="C170" s="838"/>
      <c r="D170" s="838"/>
      <c r="E170" s="838"/>
      <c r="F170" s="838"/>
      <c r="G170" s="838"/>
    </row>
    <row r="171" customFormat="false" ht="20.25" hidden="false" customHeight="true" outlineLevel="0" collapsed="false">
      <c r="A171" s="1014"/>
      <c r="B171" s="838"/>
      <c r="C171" s="838"/>
      <c r="D171" s="838"/>
      <c r="E171" s="838"/>
      <c r="F171" s="838"/>
      <c r="G171" s="838"/>
    </row>
    <row r="172" customFormat="false" ht="20.25" hidden="false" customHeight="true" outlineLevel="0" collapsed="false">
      <c r="A172" s="1014"/>
      <c r="B172" s="838"/>
      <c r="C172" s="838"/>
      <c r="D172" s="838"/>
      <c r="E172" s="838"/>
      <c r="F172" s="838"/>
      <c r="G172" s="838"/>
    </row>
    <row r="173" customFormat="false" ht="20.25" hidden="false" customHeight="true" outlineLevel="0" collapsed="false">
      <c r="A173" s="1014"/>
      <c r="B173" s="838"/>
      <c r="C173" s="838"/>
      <c r="D173" s="838"/>
      <c r="E173" s="838"/>
      <c r="F173" s="838"/>
      <c r="G173" s="838"/>
    </row>
    <row r="174" customFormat="false" ht="20.25" hidden="false" customHeight="true" outlineLevel="0" collapsed="false">
      <c r="A174" s="1014"/>
      <c r="B174" s="838"/>
      <c r="C174" s="838"/>
      <c r="D174" s="838"/>
      <c r="E174" s="838"/>
      <c r="F174" s="838"/>
      <c r="G174" s="838"/>
    </row>
    <row r="175" customFormat="false" ht="20.25" hidden="false" customHeight="true" outlineLevel="0" collapsed="false">
      <c r="A175" s="1014"/>
      <c r="B175" s="838"/>
      <c r="C175" s="838"/>
      <c r="D175" s="838"/>
      <c r="E175" s="838"/>
      <c r="F175" s="838"/>
      <c r="G175" s="838"/>
    </row>
    <row r="176" customFormat="false" ht="20.25" hidden="false" customHeight="true" outlineLevel="0" collapsed="false">
      <c r="A176" s="1014"/>
      <c r="B176" s="838"/>
      <c r="C176" s="838"/>
      <c r="D176" s="838"/>
      <c r="E176" s="838"/>
      <c r="F176" s="838"/>
      <c r="G176" s="838"/>
    </row>
    <row r="177" customFormat="false" ht="20.25" hidden="false" customHeight="true" outlineLevel="0" collapsed="false">
      <c r="A177" s="1014"/>
      <c r="B177" s="838"/>
      <c r="C177" s="838"/>
      <c r="D177" s="838"/>
      <c r="E177" s="838"/>
      <c r="F177" s="838"/>
      <c r="G177" s="838"/>
    </row>
    <row r="178" customFormat="false" ht="20.25" hidden="false" customHeight="true" outlineLevel="0" collapsed="false">
      <c r="A178" s="1014"/>
      <c r="B178" s="838"/>
      <c r="C178" s="838"/>
      <c r="D178" s="838"/>
      <c r="E178" s="838"/>
      <c r="F178" s="838"/>
      <c r="G178" s="838"/>
    </row>
    <row r="179" customFormat="false" ht="20.25" hidden="false" customHeight="true" outlineLevel="0" collapsed="false">
      <c r="A179" s="1014"/>
      <c r="B179" s="838"/>
      <c r="C179" s="838"/>
      <c r="D179" s="838"/>
      <c r="E179" s="838"/>
      <c r="F179" s="838"/>
      <c r="G179" s="838"/>
    </row>
    <row r="180" customFormat="false" ht="20.25" hidden="false" customHeight="true" outlineLevel="0" collapsed="false">
      <c r="A180" s="1014"/>
      <c r="B180" s="838"/>
      <c r="C180" s="838"/>
      <c r="D180" s="838"/>
      <c r="E180" s="838"/>
      <c r="F180" s="838"/>
      <c r="G180" s="838"/>
    </row>
    <row r="181" customFormat="false" ht="20.25" hidden="false" customHeight="true" outlineLevel="0" collapsed="false">
      <c r="A181" s="1014"/>
      <c r="B181" s="838"/>
      <c r="C181" s="838"/>
      <c r="D181" s="838"/>
      <c r="E181" s="838"/>
      <c r="F181" s="838"/>
      <c r="G181" s="838"/>
    </row>
    <row r="182" customFormat="false" ht="20.25" hidden="false" customHeight="true" outlineLevel="0" collapsed="false">
      <c r="A182" s="1014"/>
      <c r="B182" s="838"/>
      <c r="C182" s="838"/>
      <c r="D182" s="838"/>
      <c r="E182" s="838"/>
      <c r="F182" s="838"/>
      <c r="G182" s="838"/>
    </row>
    <row r="183" customFormat="false" ht="20.25" hidden="false" customHeight="true" outlineLevel="0" collapsed="false">
      <c r="A183" s="1014"/>
      <c r="B183" s="838"/>
      <c r="C183" s="838"/>
      <c r="D183" s="838"/>
      <c r="E183" s="838"/>
      <c r="F183" s="838"/>
      <c r="G183" s="838"/>
    </row>
    <row r="184" customFormat="false" ht="20.25" hidden="false" customHeight="true" outlineLevel="0" collapsed="false">
      <c r="A184" s="1014"/>
      <c r="B184" s="838"/>
      <c r="C184" s="838"/>
      <c r="D184" s="838"/>
      <c r="E184" s="838"/>
      <c r="F184" s="838"/>
      <c r="G184" s="838"/>
    </row>
    <row r="185" customFormat="false" ht="20.25" hidden="false" customHeight="true" outlineLevel="0" collapsed="false">
      <c r="A185" s="1014"/>
      <c r="B185" s="838"/>
      <c r="C185" s="838"/>
      <c r="D185" s="838"/>
      <c r="E185" s="838"/>
      <c r="F185" s="838"/>
      <c r="G185" s="838"/>
    </row>
    <row r="186" customFormat="false" ht="20.25" hidden="false" customHeight="true" outlineLevel="0" collapsed="false">
      <c r="A186" s="1014"/>
      <c r="B186" s="838"/>
      <c r="C186" s="838"/>
      <c r="D186" s="838"/>
      <c r="E186" s="838"/>
      <c r="F186" s="838"/>
      <c r="G186" s="838"/>
    </row>
    <row r="187" customFormat="false" ht="20.25" hidden="false" customHeight="true" outlineLevel="0" collapsed="false">
      <c r="A187" s="1014"/>
      <c r="B187" s="838"/>
      <c r="C187" s="838"/>
      <c r="D187" s="838"/>
      <c r="E187" s="838"/>
      <c r="F187" s="838"/>
      <c r="G187" s="838"/>
    </row>
    <row r="188" customFormat="false" ht="20.25" hidden="false" customHeight="true" outlineLevel="0" collapsed="false">
      <c r="A188" s="1014"/>
      <c r="B188" s="838"/>
      <c r="C188" s="838"/>
      <c r="D188" s="838"/>
      <c r="E188" s="838"/>
      <c r="F188" s="838"/>
      <c r="G188" s="838"/>
    </row>
    <row r="189" customFormat="false" ht="20.25" hidden="false" customHeight="true" outlineLevel="0" collapsed="false">
      <c r="A189" s="1014"/>
      <c r="B189" s="838"/>
      <c r="C189" s="838"/>
      <c r="D189" s="838"/>
      <c r="E189" s="838"/>
      <c r="F189" s="838"/>
      <c r="G189" s="838"/>
    </row>
    <row r="190" customFormat="false" ht="20.25" hidden="false" customHeight="true" outlineLevel="0" collapsed="false">
      <c r="A190" s="1014"/>
      <c r="B190" s="838"/>
      <c r="C190" s="838"/>
      <c r="D190" s="838"/>
      <c r="E190" s="838"/>
      <c r="F190" s="838"/>
      <c r="G190" s="838"/>
    </row>
    <row r="191" customFormat="false" ht="20.25" hidden="false" customHeight="true" outlineLevel="0" collapsed="false">
      <c r="A191" s="1014"/>
      <c r="B191" s="838"/>
      <c r="C191" s="838"/>
      <c r="D191" s="838"/>
      <c r="E191" s="838"/>
      <c r="F191" s="838"/>
      <c r="G191" s="838"/>
    </row>
    <row r="192" customFormat="false" ht="20.25" hidden="false" customHeight="true" outlineLevel="0" collapsed="false">
      <c r="A192" s="1014"/>
      <c r="B192" s="838"/>
      <c r="C192" s="838"/>
      <c r="D192" s="838"/>
      <c r="E192" s="838"/>
      <c r="F192" s="838"/>
      <c r="G192" s="838"/>
    </row>
    <row r="193" customFormat="false" ht="20.25" hidden="false" customHeight="true" outlineLevel="0" collapsed="false">
      <c r="A193" s="1014"/>
      <c r="B193" s="838"/>
      <c r="C193" s="838"/>
      <c r="D193" s="838"/>
      <c r="E193" s="838"/>
      <c r="F193" s="838"/>
      <c r="G193" s="838"/>
    </row>
    <row r="194" customFormat="false" ht="20.25" hidden="false" customHeight="true" outlineLevel="0" collapsed="false">
      <c r="A194" s="1014"/>
      <c r="B194" s="838"/>
      <c r="C194" s="838"/>
      <c r="D194" s="838"/>
      <c r="E194" s="838"/>
      <c r="F194" s="838"/>
      <c r="G194" s="838"/>
    </row>
    <row r="195" customFormat="false" ht="20.25" hidden="false" customHeight="true" outlineLevel="0" collapsed="false">
      <c r="A195" s="1014"/>
      <c r="B195" s="838"/>
      <c r="C195" s="838"/>
      <c r="D195" s="838"/>
      <c r="E195" s="838"/>
      <c r="F195" s="838"/>
      <c r="G195" s="838"/>
    </row>
    <row r="196" customFormat="false" ht="20.25" hidden="false" customHeight="true" outlineLevel="0" collapsed="false">
      <c r="A196" s="1014"/>
      <c r="B196" s="838"/>
      <c r="C196" s="838"/>
      <c r="D196" s="838"/>
      <c r="E196" s="838"/>
      <c r="F196" s="838"/>
      <c r="G196" s="838"/>
    </row>
    <row r="197" customFormat="false" ht="20.25" hidden="false" customHeight="true" outlineLevel="0" collapsed="false">
      <c r="A197" s="1014"/>
      <c r="B197" s="838"/>
      <c r="C197" s="838"/>
      <c r="D197" s="838"/>
      <c r="E197" s="838"/>
      <c r="F197" s="838"/>
      <c r="G197" s="838"/>
    </row>
    <row r="198" customFormat="false" ht="20.25" hidden="false" customHeight="true" outlineLevel="0" collapsed="false">
      <c r="A198" s="1014"/>
      <c r="B198" s="838"/>
      <c r="C198" s="838"/>
      <c r="D198" s="838"/>
      <c r="E198" s="838"/>
      <c r="F198" s="838"/>
      <c r="G198" s="838"/>
    </row>
    <row r="199" customFormat="false" ht="20.25" hidden="false" customHeight="true" outlineLevel="0" collapsed="false">
      <c r="A199" s="1014"/>
      <c r="B199" s="838"/>
      <c r="C199" s="838"/>
      <c r="D199" s="838"/>
      <c r="E199" s="838"/>
      <c r="F199" s="838"/>
      <c r="G199" s="838"/>
    </row>
    <row r="200" customFormat="false" ht="20.25" hidden="false" customHeight="true" outlineLevel="0" collapsed="false">
      <c r="A200" s="1014"/>
      <c r="B200" s="838"/>
      <c r="C200" s="838"/>
      <c r="D200" s="838"/>
      <c r="E200" s="838"/>
      <c r="F200" s="838"/>
      <c r="G200" s="838"/>
    </row>
    <row r="201" customFormat="false" ht="20.25" hidden="false" customHeight="true" outlineLevel="0" collapsed="false">
      <c r="A201" s="1014"/>
      <c r="B201" s="838"/>
      <c r="C201" s="838"/>
      <c r="D201" s="838"/>
      <c r="E201" s="838"/>
      <c r="F201" s="838"/>
      <c r="G201" s="838"/>
    </row>
    <row r="202" customFormat="false" ht="20.25" hidden="false" customHeight="true" outlineLevel="0" collapsed="false">
      <c r="A202" s="1014"/>
      <c r="B202" s="838"/>
      <c r="C202" s="838"/>
      <c r="D202" s="838"/>
      <c r="E202" s="838"/>
      <c r="F202" s="838"/>
      <c r="G202" s="838"/>
    </row>
    <row r="203" customFormat="false" ht="20.25" hidden="false" customHeight="true" outlineLevel="0" collapsed="false">
      <c r="A203" s="1014"/>
      <c r="B203" s="838"/>
      <c r="C203" s="838"/>
      <c r="D203" s="838"/>
      <c r="E203" s="838"/>
      <c r="F203" s="838"/>
      <c r="G203" s="838"/>
    </row>
    <row r="204" customFormat="false" ht="20.25" hidden="false" customHeight="true" outlineLevel="0" collapsed="false">
      <c r="A204" s="1014"/>
      <c r="B204" s="838"/>
      <c r="C204" s="838"/>
      <c r="D204" s="838"/>
      <c r="E204" s="838"/>
      <c r="F204" s="838"/>
      <c r="G204" s="838"/>
    </row>
    <row r="205" customFormat="false" ht="20.25" hidden="false" customHeight="true" outlineLevel="0" collapsed="false">
      <c r="A205" s="1014"/>
      <c r="B205" s="838"/>
      <c r="C205" s="838"/>
      <c r="D205" s="838"/>
      <c r="E205" s="838"/>
      <c r="F205" s="838"/>
      <c r="G205" s="838"/>
    </row>
    <row r="206" customFormat="false" ht="20.25" hidden="false" customHeight="true" outlineLevel="0" collapsed="false">
      <c r="A206" s="1014"/>
      <c r="B206" s="838"/>
      <c r="C206" s="838"/>
      <c r="D206" s="838"/>
      <c r="E206" s="838"/>
      <c r="F206" s="838"/>
      <c r="G206" s="838"/>
    </row>
    <row r="207" customFormat="false" ht="20.25" hidden="false" customHeight="true" outlineLevel="0" collapsed="false">
      <c r="A207" s="1014"/>
      <c r="B207" s="838"/>
      <c r="C207" s="838"/>
      <c r="D207" s="838"/>
      <c r="E207" s="838"/>
      <c r="F207" s="838"/>
      <c r="G207" s="838"/>
    </row>
    <row r="208" customFormat="false" ht="20.25" hidden="false" customHeight="true" outlineLevel="0" collapsed="false">
      <c r="A208" s="1014"/>
      <c r="B208" s="838"/>
      <c r="C208" s="838"/>
      <c r="D208" s="838"/>
      <c r="E208" s="838"/>
      <c r="F208" s="838"/>
      <c r="G208" s="838"/>
    </row>
    <row r="209" customFormat="false" ht="20.25" hidden="false" customHeight="true" outlineLevel="0" collapsed="false">
      <c r="A209" s="1014"/>
      <c r="B209" s="838"/>
      <c r="C209" s="838"/>
      <c r="D209" s="838"/>
      <c r="E209" s="838"/>
      <c r="F209" s="838"/>
      <c r="G209" s="838"/>
    </row>
    <row r="210" customFormat="false" ht="20.25" hidden="false" customHeight="true" outlineLevel="0" collapsed="false">
      <c r="A210" s="1014"/>
      <c r="B210" s="838"/>
      <c r="C210" s="838"/>
      <c r="D210" s="838"/>
      <c r="E210" s="838"/>
      <c r="F210" s="838"/>
      <c r="G210" s="838"/>
    </row>
    <row r="211" customFormat="false" ht="20.25" hidden="false" customHeight="true" outlineLevel="0" collapsed="false">
      <c r="A211" s="1014"/>
      <c r="B211" s="838"/>
      <c r="C211" s="838"/>
      <c r="D211" s="838"/>
      <c r="E211" s="838"/>
      <c r="F211" s="838"/>
      <c r="G211" s="838"/>
    </row>
    <row r="212" customFormat="false" ht="20.25" hidden="false" customHeight="true" outlineLevel="0" collapsed="false">
      <c r="A212" s="1014"/>
      <c r="B212" s="838"/>
      <c r="C212" s="838"/>
      <c r="D212" s="838"/>
      <c r="E212" s="838"/>
      <c r="F212" s="838"/>
      <c r="G212" s="838"/>
    </row>
    <row r="213" customFormat="false" ht="20.25" hidden="false" customHeight="true" outlineLevel="0" collapsed="false">
      <c r="A213" s="1014"/>
      <c r="B213" s="838"/>
      <c r="C213" s="838"/>
      <c r="D213" s="838"/>
      <c r="E213" s="838"/>
      <c r="F213" s="838"/>
      <c r="G213" s="838"/>
    </row>
    <row r="214" customFormat="false" ht="20.25" hidden="false" customHeight="true" outlineLevel="0" collapsed="false">
      <c r="A214" s="1014"/>
      <c r="B214" s="838"/>
      <c r="C214" s="838"/>
      <c r="D214" s="838"/>
      <c r="E214" s="838"/>
      <c r="F214" s="838"/>
      <c r="G214" s="838"/>
    </row>
    <row r="215" customFormat="false" ht="20.25" hidden="false" customHeight="true" outlineLevel="0" collapsed="false">
      <c r="A215" s="1014"/>
      <c r="B215" s="838"/>
      <c r="C215" s="838"/>
      <c r="D215" s="838"/>
      <c r="E215" s="838"/>
      <c r="F215" s="838"/>
      <c r="G215" s="838"/>
    </row>
    <row r="216" customFormat="false" ht="20.25" hidden="false" customHeight="true" outlineLevel="0" collapsed="false">
      <c r="A216" s="1014"/>
      <c r="B216" s="838"/>
      <c r="C216" s="838"/>
      <c r="D216" s="838"/>
      <c r="E216" s="838"/>
      <c r="F216" s="838"/>
      <c r="G216" s="838"/>
    </row>
    <row r="217" customFormat="false" ht="20.25" hidden="false" customHeight="true" outlineLevel="0" collapsed="false">
      <c r="A217" s="1014"/>
      <c r="B217" s="838"/>
      <c r="C217" s="838"/>
      <c r="D217" s="838"/>
      <c r="E217" s="838"/>
      <c r="F217" s="838"/>
      <c r="G217" s="838"/>
    </row>
    <row r="218" customFormat="false" ht="20.25" hidden="false" customHeight="true" outlineLevel="0" collapsed="false">
      <c r="A218" s="1014"/>
      <c r="B218" s="838"/>
      <c r="C218" s="838"/>
      <c r="D218" s="838"/>
      <c r="E218" s="838"/>
      <c r="F218" s="838"/>
      <c r="G218" s="838"/>
    </row>
    <row r="219" customFormat="false" ht="20.25" hidden="false" customHeight="true" outlineLevel="0" collapsed="false">
      <c r="A219" s="1014"/>
      <c r="B219" s="838"/>
      <c r="C219" s="838"/>
      <c r="D219" s="838"/>
      <c r="E219" s="838"/>
      <c r="F219" s="838"/>
      <c r="G219" s="838"/>
    </row>
    <row r="220" customFormat="false" ht="20.25" hidden="false" customHeight="true" outlineLevel="0" collapsed="false">
      <c r="A220" s="1014"/>
      <c r="B220" s="838"/>
      <c r="C220" s="838"/>
      <c r="D220" s="838"/>
      <c r="E220" s="838"/>
      <c r="F220" s="838"/>
      <c r="G220" s="838"/>
    </row>
    <row r="221" customFormat="false" ht="20.25" hidden="false" customHeight="true" outlineLevel="0" collapsed="false">
      <c r="A221" s="1014"/>
      <c r="B221" s="838"/>
      <c r="C221" s="838"/>
      <c r="D221" s="838"/>
      <c r="E221" s="838"/>
      <c r="F221" s="838"/>
      <c r="G221" s="838"/>
    </row>
    <row r="222" customFormat="false" ht="20.25" hidden="false" customHeight="true" outlineLevel="0" collapsed="false">
      <c r="A222" s="1014"/>
      <c r="B222" s="838"/>
      <c r="C222" s="838"/>
      <c r="D222" s="838"/>
      <c r="E222" s="838"/>
      <c r="F222" s="838"/>
      <c r="G222" s="838"/>
    </row>
    <row r="223" customFormat="false" ht="20.25" hidden="false" customHeight="true" outlineLevel="0" collapsed="false">
      <c r="A223" s="1014"/>
      <c r="B223" s="838"/>
      <c r="C223" s="838"/>
      <c r="D223" s="838"/>
      <c r="E223" s="838"/>
      <c r="F223" s="838"/>
      <c r="G223" s="838"/>
    </row>
    <row r="224" customFormat="false" ht="20.25" hidden="false" customHeight="true" outlineLevel="0" collapsed="false">
      <c r="A224" s="1014"/>
      <c r="B224" s="838"/>
      <c r="C224" s="838"/>
      <c r="D224" s="838"/>
      <c r="E224" s="838"/>
      <c r="F224" s="838"/>
      <c r="G224" s="838"/>
    </row>
    <row r="225" customFormat="false" ht="20.25" hidden="false" customHeight="true" outlineLevel="0" collapsed="false">
      <c r="A225" s="1014"/>
      <c r="B225" s="838"/>
      <c r="C225" s="838"/>
      <c r="D225" s="838"/>
      <c r="E225" s="838"/>
      <c r="F225" s="838"/>
      <c r="G225" s="838"/>
    </row>
    <row r="226" customFormat="false" ht="20.25" hidden="false" customHeight="true" outlineLevel="0" collapsed="false">
      <c r="A226" s="1014"/>
      <c r="B226" s="838"/>
      <c r="C226" s="838"/>
      <c r="D226" s="838"/>
      <c r="E226" s="838"/>
      <c r="F226" s="838"/>
      <c r="G226" s="838"/>
    </row>
    <row r="227" customFormat="false" ht="20.25" hidden="false" customHeight="true" outlineLevel="0" collapsed="false">
      <c r="A227" s="1014"/>
      <c r="B227" s="838"/>
      <c r="C227" s="838"/>
      <c r="D227" s="838"/>
      <c r="E227" s="838"/>
      <c r="F227" s="838"/>
      <c r="G227" s="838"/>
    </row>
    <row r="228" customFormat="false" ht="20.25" hidden="false" customHeight="true" outlineLevel="0" collapsed="false">
      <c r="A228" s="1014"/>
      <c r="B228" s="838"/>
      <c r="C228" s="838"/>
      <c r="D228" s="838"/>
      <c r="E228" s="838"/>
      <c r="F228" s="838"/>
      <c r="G228" s="838"/>
    </row>
    <row r="229" customFormat="false" ht="20.25" hidden="false" customHeight="true" outlineLevel="0" collapsed="false">
      <c r="A229" s="1014"/>
      <c r="B229" s="838"/>
      <c r="C229" s="838"/>
      <c r="D229" s="838"/>
      <c r="E229" s="838"/>
      <c r="F229" s="838"/>
      <c r="G229" s="838"/>
    </row>
    <row r="230" customFormat="false" ht="20.25" hidden="false" customHeight="true" outlineLevel="0" collapsed="false">
      <c r="A230" s="1014"/>
      <c r="B230" s="838"/>
      <c r="C230" s="838"/>
      <c r="D230" s="838"/>
      <c r="E230" s="838"/>
      <c r="F230" s="838"/>
      <c r="G230" s="838"/>
    </row>
    <row r="231" customFormat="false" ht="20.25" hidden="false" customHeight="true" outlineLevel="0" collapsed="false">
      <c r="A231" s="1014"/>
      <c r="B231" s="838"/>
      <c r="C231" s="838"/>
      <c r="D231" s="838"/>
      <c r="E231" s="838"/>
      <c r="F231" s="838"/>
      <c r="G231" s="838"/>
    </row>
    <row r="232" customFormat="false" ht="20.25" hidden="false" customHeight="true" outlineLevel="0" collapsed="false">
      <c r="A232" s="1014"/>
      <c r="B232" s="838"/>
      <c r="C232" s="838"/>
      <c r="D232" s="838"/>
      <c r="E232" s="838"/>
      <c r="F232" s="838"/>
      <c r="G232" s="838"/>
    </row>
    <row r="233" customFormat="false" ht="20.25" hidden="false" customHeight="true" outlineLevel="0" collapsed="false">
      <c r="A233" s="1014"/>
      <c r="B233" s="838"/>
      <c r="C233" s="838"/>
      <c r="D233" s="838"/>
      <c r="E233" s="838"/>
      <c r="F233" s="838"/>
      <c r="G233" s="838"/>
    </row>
    <row r="234" customFormat="false" ht="20.25" hidden="false" customHeight="true" outlineLevel="0" collapsed="false">
      <c r="A234" s="1014"/>
      <c r="B234" s="838"/>
      <c r="C234" s="838"/>
      <c r="D234" s="838"/>
      <c r="E234" s="838"/>
      <c r="F234" s="838"/>
      <c r="G234" s="838"/>
    </row>
    <row r="235" customFormat="false" ht="20.25" hidden="false" customHeight="true" outlineLevel="0" collapsed="false">
      <c r="A235" s="1014"/>
      <c r="B235" s="838"/>
      <c r="C235" s="838"/>
      <c r="D235" s="838"/>
      <c r="E235" s="838"/>
      <c r="F235" s="838"/>
      <c r="G235" s="838"/>
    </row>
    <row r="236" customFormat="false" ht="20.25" hidden="false" customHeight="true" outlineLevel="0" collapsed="false">
      <c r="A236" s="1014"/>
      <c r="B236" s="838"/>
      <c r="C236" s="838"/>
      <c r="D236" s="838"/>
      <c r="E236" s="838"/>
      <c r="F236" s="838"/>
      <c r="G236" s="838"/>
    </row>
    <row r="237" customFormat="false" ht="20.25" hidden="false" customHeight="true" outlineLevel="0" collapsed="false">
      <c r="A237" s="1014"/>
      <c r="B237" s="838"/>
      <c r="C237" s="838"/>
      <c r="D237" s="838"/>
      <c r="E237" s="838"/>
      <c r="F237" s="838"/>
      <c r="G237" s="838"/>
    </row>
    <row r="238" customFormat="false" ht="20.25" hidden="false" customHeight="true" outlineLevel="0" collapsed="false">
      <c r="A238" s="1014"/>
      <c r="B238" s="838"/>
      <c r="C238" s="838"/>
      <c r="D238" s="838"/>
      <c r="E238" s="838"/>
      <c r="F238" s="838"/>
      <c r="G238" s="838"/>
    </row>
    <row r="239" customFormat="false" ht="20.25" hidden="false" customHeight="true" outlineLevel="0" collapsed="false">
      <c r="A239" s="1014"/>
      <c r="B239" s="838"/>
      <c r="C239" s="838"/>
      <c r="D239" s="838"/>
      <c r="E239" s="838"/>
      <c r="F239" s="838"/>
      <c r="G239" s="838"/>
    </row>
    <row r="240" customFormat="false" ht="20.25" hidden="false" customHeight="true" outlineLevel="0" collapsed="false">
      <c r="A240" s="1014"/>
      <c r="B240" s="838"/>
      <c r="C240" s="838"/>
      <c r="D240" s="838"/>
      <c r="E240" s="838"/>
      <c r="F240" s="838"/>
      <c r="G240" s="838"/>
    </row>
    <row r="241" customFormat="false" ht="20.25" hidden="false" customHeight="true" outlineLevel="0" collapsed="false">
      <c r="A241" s="1014"/>
      <c r="B241" s="838"/>
      <c r="C241" s="838"/>
      <c r="D241" s="838"/>
      <c r="E241" s="838"/>
      <c r="F241" s="838"/>
      <c r="G241" s="838"/>
    </row>
    <row r="242" customFormat="false" ht="20.25" hidden="false" customHeight="true" outlineLevel="0" collapsed="false">
      <c r="A242" s="1014"/>
      <c r="B242" s="838"/>
      <c r="C242" s="838"/>
      <c r="D242" s="838"/>
      <c r="E242" s="838"/>
      <c r="F242" s="838"/>
      <c r="G242" s="838"/>
    </row>
    <row r="243" customFormat="false" ht="20.25" hidden="false" customHeight="true" outlineLevel="0" collapsed="false">
      <c r="A243" s="1014"/>
      <c r="B243" s="838"/>
      <c r="C243" s="838"/>
      <c r="D243" s="838"/>
      <c r="E243" s="838"/>
      <c r="F243" s="838"/>
      <c r="G243" s="838"/>
    </row>
    <row r="244" customFormat="false" ht="20.25" hidden="false" customHeight="true" outlineLevel="0" collapsed="false">
      <c r="A244" s="1014"/>
      <c r="B244" s="838"/>
      <c r="C244" s="838"/>
      <c r="D244" s="838"/>
      <c r="E244" s="838"/>
      <c r="F244" s="838"/>
      <c r="G244" s="838"/>
    </row>
    <row r="245" customFormat="false" ht="20.25" hidden="false" customHeight="true" outlineLevel="0" collapsed="false">
      <c r="A245" s="1014"/>
      <c r="B245" s="838"/>
      <c r="C245" s="838"/>
      <c r="D245" s="838"/>
      <c r="E245" s="838"/>
      <c r="F245" s="838"/>
      <c r="G245" s="838"/>
    </row>
    <row r="246" customFormat="false" ht="20.25" hidden="false" customHeight="true" outlineLevel="0" collapsed="false">
      <c r="A246" s="1014"/>
      <c r="B246" s="838"/>
      <c r="C246" s="838"/>
      <c r="D246" s="838"/>
      <c r="E246" s="838"/>
      <c r="F246" s="838"/>
      <c r="G246" s="838"/>
    </row>
    <row r="247" customFormat="false" ht="20.25" hidden="false" customHeight="true" outlineLevel="0" collapsed="false">
      <c r="A247" s="1014"/>
      <c r="B247" s="838"/>
      <c r="C247" s="838"/>
      <c r="D247" s="838"/>
      <c r="E247" s="838"/>
      <c r="F247" s="838"/>
      <c r="G247" s="838"/>
    </row>
    <row r="248" customFormat="false" ht="20.25" hidden="false" customHeight="true" outlineLevel="0" collapsed="false">
      <c r="A248" s="1014"/>
      <c r="B248" s="838"/>
      <c r="C248" s="838"/>
      <c r="D248" s="838"/>
      <c r="E248" s="838"/>
      <c r="F248" s="838"/>
      <c r="G248" s="838"/>
    </row>
    <row r="249" customFormat="false" ht="20.25" hidden="false" customHeight="true" outlineLevel="0" collapsed="false">
      <c r="A249" s="1014"/>
      <c r="B249" s="838"/>
      <c r="C249" s="838"/>
      <c r="D249" s="838"/>
      <c r="E249" s="838"/>
      <c r="F249" s="838"/>
      <c r="G249" s="838"/>
    </row>
    <row r="250" customFormat="false" ht="20.25" hidden="false" customHeight="true" outlineLevel="0" collapsed="false">
      <c r="A250" s="1014"/>
      <c r="B250" s="838"/>
      <c r="C250" s="838"/>
      <c r="D250" s="838"/>
      <c r="E250" s="838"/>
      <c r="F250" s="838"/>
      <c r="G250" s="838"/>
    </row>
    <row r="251" customFormat="false" ht="20.25" hidden="false" customHeight="true" outlineLevel="0" collapsed="false">
      <c r="A251" s="1014"/>
      <c r="B251" s="838"/>
      <c r="C251" s="838"/>
      <c r="D251" s="838"/>
      <c r="E251" s="838"/>
      <c r="F251" s="838"/>
      <c r="G251" s="838"/>
    </row>
    <row r="252" customFormat="false" ht="20.25" hidden="false" customHeight="true" outlineLevel="0" collapsed="false">
      <c r="A252" s="1014"/>
      <c r="B252" s="838"/>
      <c r="C252" s="838"/>
      <c r="D252" s="838"/>
      <c r="E252" s="838"/>
      <c r="F252" s="838"/>
      <c r="G252" s="838"/>
    </row>
    <row r="253" customFormat="false" ht="20.25" hidden="false" customHeight="true" outlineLevel="0" collapsed="false">
      <c r="A253" s="1014"/>
      <c r="B253" s="838"/>
      <c r="C253" s="838"/>
      <c r="D253" s="838"/>
      <c r="E253" s="838"/>
      <c r="F253" s="838"/>
      <c r="G253" s="838"/>
    </row>
    <row r="254" customFormat="false" ht="20.25" hidden="false" customHeight="true" outlineLevel="0" collapsed="false">
      <c r="A254" s="1014"/>
      <c r="B254" s="838"/>
      <c r="C254" s="838"/>
      <c r="D254" s="838"/>
      <c r="E254" s="838"/>
      <c r="F254" s="838"/>
      <c r="G254" s="838"/>
    </row>
    <row r="255" customFormat="false" ht="20.25" hidden="false" customHeight="true" outlineLevel="0" collapsed="false">
      <c r="A255" s="1014"/>
      <c r="B255" s="838"/>
      <c r="C255" s="838"/>
      <c r="D255" s="838"/>
      <c r="E255" s="838"/>
      <c r="F255" s="838"/>
      <c r="G255" s="838"/>
    </row>
    <row r="256" customFormat="false" ht="20.25" hidden="false" customHeight="true" outlineLevel="0" collapsed="false">
      <c r="A256" s="1014"/>
      <c r="B256" s="838"/>
      <c r="C256" s="838"/>
      <c r="D256" s="838"/>
      <c r="E256" s="838"/>
      <c r="F256" s="838"/>
      <c r="G256" s="838"/>
    </row>
    <row r="257" customFormat="false" ht="20.25" hidden="false" customHeight="true" outlineLevel="0" collapsed="false">
      <c r="A257" s="1014"/>
      <c r="B257" s="838"/>
      <c r="C257" s="838"/>
      <c r="D257" s="838"/>
      <c r="E257" s="838"/>
      <c r="F257" s="838"/>
      <c r="G257" s="838"/>
    </row>
    <row r="258" customFormat="false" ht="20.25" hidden="false" customHeight="true" outlineLevel="0" collapsed="false">
      <c r="A258" s="1014"/>
      <c r="B258" s="838"/>
      <c r="C258" s="838"/>
      <c r="D258" s="838"/>
      <c r="E258" s="838"/>
      <c r="F258" s="838"/>
      <c r="G258" s="838"/>
    </row>
    <row r="259" customFormat="false" ht="20.25" hidden="false" customHeight="true" outlineLevel="0" collapsed="false">
      <c r="A259" s="1014"/>
      <c r="B259" s="838"/>
      <c r="C259" s="838"/>
      <c r="D259" s="838"/>
      <c r="E259" s="838"/>
      <c r="F259" s="838"/>
      <c r="G259" s="838"/>
    </row>
    <row r="260" customFormat="false" ht="20.25" hidden="false" customHeight="true" outlineLevel="0" collapsed="false">
      <c r="A260" s="1014"/>
      <c r="B260" s="838"/>
      <c r="C260" s="838"/>
      <c r="D260" s="838"/>
      <c r="E260" s="838"/>
      <c r="F260" s="838"/>
      <c r="G260" s="838"/>
    </row>
    <row r="261" customFormat="false" ht="20.25" hidden="false" customHeight="true" outlineLevel="0" collapsed="false">
      <c r="A261" s="1014"/>
      <c r="B261" s="838"/>
      <c r="C261" s="838"/>
      <c r="D261" s="838"/>
      <c r="E261" s="838"/>
      <c r="F261" s="838"/>
      <c r="G261" s="838"/>
    </row>
    <row r="262" customFormat="false" ht="20.25" hidden="false" customHeight="true" outlineLevel="0" collapsed="false">
      <c r="A262" s="1014"/>
      <c r="B262" s="838"/>
      <c r="C262" s="838"/>
      <c r="D262" s="838"/>
      <c r="E262" s="838"/>
      <c r="F262" s="838"/>
      <c r="G262" s="838"/>
    </row>
    <row r="263" customFormat="false" ht="20.25" hidden="false" customHeight="true" outlineLevel="0" collapsed="false">
      <c r="A263" s="1014"/>
      <c r="B263" s="838"/>
      <c r="C263" s="838"/>
      <c r="D263" s="838"/>
      <c r="E263" s="838"/>
      <c r="F263" s="838"/>
      <c r="G263" s="838"/>
    </row>
    <row r="264" customFormat="false" ht="20.25" hidden="false" customHeight="true" outlineLevel="0" collapsed="false">
      <c r="A264" s="1014"/>
      <c r="B264" s="838"/>
      <c r="C264" s="838"/>
      <c r="D264" s="838"/>
      <c r="E264" s="838"/>
      <c r="F264" s="838"/>
      <c r="G264" s="838"/>
    </row>
    <row r="265" customFormat="false" ht="20.25" hidden="false" customHeight="true" outlineLevel="0" collapsed="false">
      <c r="A265" s="1014"/>
      <c r="B265" s="838"/>
      <c r="C265" s="838"/>
      <c r="D265" s="838"/>
      <c r="E265" s="838"/>
      <c r="F265" s="838"/>
      <c r="G265" s="838"/>
    </row>
    <row r="266" customFormat="false" ht="20.25" hidden="false" customHeight="true" outlineLevel="0" collapsed="false">
      <c r="A266" s="1014"/>
      <c r="B266" s="838"/>
      <c r="C266" s="838"/>
      <c r="D266" s="838"/>
      <c r="E266" s="838"/>
      <c r="F266" s="838"/>
      <c r="G266" s="838"/>
    </row>
    <row r="267" customFormat="false" ht="20.25" hidden="false" customHeight="true" outlineLevel="0" collapsed="false">
      <c r="A267" s="1014"/>
      <c r="B267" s="838"/>
      <c r="C267" s="838"/>
      <c r="D267" s="838"/>
      <c r="E267" s="838"/>
      <c r="F267" s="838"/>
      <c r="G267" s="838"/>
    </row>
    <row r="268" customFormat="false" ht="20.25" hidden="false" customHeight="true" outlineLevel="0" collapsed="false">
      <c r="A268" s="1014"/>
      <c r="B268" s="838"/>
      <c r="C268" s="838"/>
      <c r="D268" s="838"/>
      <c r="E268" s="838"/>
      <c r="F268" s="838"/>
      <c r="G268" s="838"/>
    </row>
    <row r="269" customFormat="false" ht="20.25" hidden="false" customHeight="true" outlineLevel="0" collapsed="false">
      <c r="A269" s="1014"/>
      <c r="B269" s="838"/>
      <c r="C269" s="838"/>
      <c r="D269" s="838"/>
      <c r="E269" s="838"/>
      <c r="F269" s="838"/>
      <c r="G269" s="838"/>
    </row>
    <row r="270" customFormat="false" ht="20.25" hidden="false" customHeight="true" outlineLevel="0" collapsed="false">
      <c r="A270" s="1014"/>
      <c r="B270" s="838"/>
      <c r="C270" s="838"/>
      <c r="D270" s="838"/>
      <c r="E270" s="838"/>
      <c r="F270" s="838"/>
      <c r="G270" s="838"/>
    </row>
    <row r="271" customFormat="false" ht="20.25" hidden="false" customHeight="true" outlineLevel="0" collapsed="false">
      <c r="A271" s="1014"/>
      <c r="B271" s="838"/>
      <c r="C271" s="838"/>
      <c r="D271" s="838"/>
      <c r="E271" s="838"/>
      <c r="F271" s="838"/>
      <c r="G271" s="838"/>
    </row>
    <row r="272" customFormat="false" ht="20.25" hidden="false" customHeight="true" outlineLevel="0" collapsed="false">
      <c r="A272" s="1014"/>
      <c r="B272" s="838"/>
      <c r="C272" s="838"/>
      <c r="D272" s="838"/>
      <c r="E272" s="838"/>
      <c r="F272" s="838"/>
      <c r="G272" s="838"/>
    </row>
    <row r="273" customFormat="false" ht="20.25" hidden="false" customHeight="true" outlineLevel="0" collapsed="false">
      <c r="A273" s="1014"/>
      <c r="B273" s="838"/>
      <c r="C273" s="838"/>
      <c r="D273" s="838"/>
      <c r="E273" s="838"/>
      <c r="F273" s="838"/>
      <c r="G273" s="838"/>
    </row>
    <row r="274" customFormat="false" ht="20.25" hidden="false" customHeight="true" outlineLevel="0" collapsed="false">
      <c r="A274" s="1014"/>
      <c r="B274" s="838"/>
      <c r="C274" s="838"/>
      <c r="D274" s="838"/>
      <c r="E274" s="838"/>
      <c r="F274" s="838"/>
      <c r="G274" s="838"/>
    </row>
    <row r="275" customFormat="false" ht="20.25" hidden="false" customHeight="true" outlineLevel="0" collapsed="false">
      <c r="A275" s="1014"/>
      <c r="B275" s="838"/>
      <c r="C275" s="838"/>
      <c r="D275" s="838"/>
      <c r="E275" s="838"/>
      <c r="F275" s="838"/>
      <c r="G275" s="838"/>
    </row>
    <row r="276" customFormat="false" ht="20.25" hidden="false" customHeight="true" outlineLevel="0" collapsed="false">
      <c r="A276" s="1014"/>
      <c r="B276" s="838"/>
      <c r="C276" s="838"/>
      <c r="D276" s="838"/>
      <c r="E276" s="838"/>
      <c r="F276" s="838"/>
      <c r="G276" s="838"/>
    </row>
    <row r="277" customFormat="false" ht="20.25" hidden="false" customHeight="true" outlineLevel="0" collapsed="false">
      <c r="A277" s="1014"/>
      <c r="B277" s="838"/>
      <c r="C277" s="838"/>
      <c r="D277" s="838"/>
      <c r="E277" s="838"/>
      <c r="F277" s="838"/>
      <c r="G277" s="838"/>
    </row>
    <row r="278" customFormat="false" ht="20.25" hidden="false" customHeight="true" outlineLevel="0" collapsed="false">
      <c r="A278" s="1014"/>
      <c r="B278" s="838"/>
      <c r="C278" s="838"/>
      <c r="D278" s="838"/>
      <c r="E278" s="838"/>
      <c r="F278" s="838"/>
      <c r="G278" s="838"/>
    </row>
    <row r="279" customFormat="false" ht="20.25" hidden="false" customHeight="true" outlineLevel="0" collapsed="false">
      <c r="A279" s="1014"/>
      <c r="B279" s="838"/>
      <c r="C279" s="838"/>
      <c r="D279" s="838"/>
      <c r="E279" s="838"/>
      <c r="F279" s="838"/>
      <c r="G279" s="838"/>
    </row>
    <row r="280" customFormat="false" ht="20.25" hidden="false" customHeight="true" outlineLevel="0" collapsed="false">
      <c r="A280" s="1014"/>
      <c r="B280" s="838"/>
      <c r="C280" s="838"/>
      <c r="D280" s="838"/>
      <c r="E280" s="838"/>
      <c r="F280" s="838"/>
      <c r="G280" s="838"/>
    </row>
    <row r="281" customFormat="false" ht="20.25" hidden="false" customHeight="true" outlineLevel="0" collapsed="false">
      <c r="A281" s="1014"/>
      <c r="B281" s="838"/>
      <c r="C281" s="838"/>
      <c r="D281" s="838"/>
      <c r="E281" s="838"/>
      <c r="F281" s="838"/>
      <c r="G281" s="838"/>
    </row>
    <row r="282" customFormat="false" ht="20.25" hidden="false" customHeight="true" outlineLevel="0" collapsed="false">
      <c r="A282" s="1014"/>
      <c r="B282" s="838"/>
      <c r="C282" s="838"/>
      <c r="D282" s="838"/>
      <c r="E282" s="838"/>
      <c r="F282" s="838"/>
      <c r="G282" s="838"/>
    </row>
    <row r="283" customFormat="false" ht="20.25" hidden="false" customHeight="true" outlineLevel="0" collapsed="false">
      <c r="A283" s="1014"/>
      <c r="B283" s="838"/>
      <c r="C283" s="838"/>
      <c r="D283" s="838"/>
      <c r="E283" s="838"/>
      <c r="F283" s="838"/>
      <c r="G283" s="838"/>
    </row>
    <row r="284" customFormat="false" ht="20.25" hidden="false" customHeight="true" outlineLevel="0" collapsed="false">
      <c r="A284" s="1014"/>
      <c r="B284" s="838"/>
      <c r="C284" s="838"/>
      <c r="D284" s="838"/>
      <c r="E284" s="838"/>
      <c r="F284" s="838"/>
      <c r="G284" s="838"/>
    </row>
    <row r="285" customFormat="false" ht="20.25" hidden="false" customHeight="true" outlineLevel="0" collapsed="false">
      <c r="A285" s="1014"/>
      <c r="B285" s="838"/>
      <c r="C285" s="838"/>
      <c r="D285" s="838"/>
      <c r="E285" s="838"/>
      <c r="F285" s="838"/>
      <c r="G285" s="838"/>
    </row>
    <row r="286" customFormat="false" ht="20.25" hidden="false" customHeight="true" outlineLevel="0" collapsed="false">
      <c r="A286" s="1014"/>
      <c r="B286" s="838"/>
      <c r="C286" s="838"/>
      <c r="D286" s="838"/>
      <c r="E286" s="838"/>
      <c r="F286" s="838"/>
      <c r="G286" s="838"/>
    </row>
    <row r="287" customFormat="false" ht="20.25" hidden="false" customHeight="true" outlineLevel="0" collapsed="false">
      <c r="A287" s="1014"/>
      <c r="B287" s="838"/>
      <c r="C287" s="838"/>
      <c r="D287" s="838"/>
      <c r="E287" s="838"/>
      <c r="F287" s="838"/>
      <c r="G287" s="838"/>
    </row>
    <row r="288" customFormat="false" ht="20.25" hidden="false" customHeight="true" outlineLevel="0" collapsed="false">
      <c r="A288" s="1014"/>
      <c r="B288" s="838"/>
      <c r="C288" s="838"/>
      <c r="D288" s="838"/>
      <c r="E288" s="838"/>
      <c r="F288" s="838"/>
      <c r="G288" s="838"/>
    </row>
    <row r="289" customFormat="false" ht="20.25" hidden="false" customHeight="true" outlineLevel="0" collapsed="false">
      <c r="A289" s="1014"/>
      <c r="B289" s="838"/>
      <c r="C289" s="838"/>
      <c r="D289" s="838"/>
      <c r="E289" s="838"/>
      <c r="F289" s="838"/>
      <c r="G289" s="838"/>
    </row>
    <row r="290" customFormat="false" ht="20.25" hidden="false" customHeight="true" outlineLevel="0" collapsed="false">
      <c r="A290" s="1014"/>
      <c r="B290" s="838"/>
      <c r="C290" s="838"/>
      <c r="D290" s="838"/>
      <c r="E290" s="838"/>
      <c r="F290" s="838"/>
      <c r="G290" s="838"/>
    </row>
    <row r="291" customFormat="false" ht="20.25" hidden="false" customHeight="true" outlineLevel="0" collapsed="false">
      <c r="A291" s="1014"/>
      <c r="B291" s="838"/>
      <c r="C291" s="838"/>
      <c r="D291" s="838"/>
      <c r="E291" s="838"/>
      <c r="F291" s="838"/>
      <c r="G291" s="838"/>
    </row>
    <row r="292" customFormat="false" ht="20.25" hidden="false" customHeight="true" outlineLevel="0" collapsed="false">
      <c r="A292" s="1014"/>
      <c r="B292" s="838"/>
      <c r="C292" s="838"/>
      <c r="D292" s="838"/>
      <c r="E292" s="838"/>
      <c r="F292" s="838"/>
      <c r="G292" s="838"/>
    </row>
    <row r="293" customFormat="false" ht="20.25" hidden="false" customHeight="true" outlineLevel="0" collapsed="false">
      <c r="A293" s="1014"/>
      <c r="B293" s="838"/>
      <c r="C293" s="838"/>
      <c r="D293" s="838"/>
      <c r="E293" s="838"/>
      <c r="F293" s="838"/>
      <c r="G293" s="838"/>
    </row>
    <row r="294" customFormat="false" ht="20.25" hidden="false" customHeight="true" outlineLevel="0" collapsed="false">
      <c r="A294" s="1014"/>
      <c r="B294" s="838"/>
      <c r="C294" s="838"/>
      <c r="D294" s="838"/>
      <c r="E294" s="838"/>
      <c r="F294" s="838"/>
      <c r="G294" s="838"/>
    </row>
    <row r="295" customFormat="false" ht="20.25" hidden="false" customHeight="true" outlineLevel="0" collapsed="false">
      <c r="A295" s="1014"/>
      <c r="B295" s="838"/>
      <c r="C295" s="838"/>
      <c r="D295" s="838"/>
      <c r="E295" s="838"/>
      <c r="F295" s="838"/>
      <c r="G295" s="838"/>
    </row>
    <row r="296" customFormat="false" ht="20.25" hidden="false" customHeight="true" outlineLevel="0" collapsed="false">
      <c r="A296" s="1014"/>
      <c r="B296" s="838"/>
      <c r="C296" s="838"/>
      <c r="D296" s="838"/>
      <c r="E296" s="838"/>
      <c r="F296" s="838"/>
      <c r="G296" s="838"/>
    </row>
    <row r="297" customFormat="false" ht="20.25" hidden="false" customHeight="true" outlineLevel="0" collapsed="false">
      <c r="A297" s="1014"/>
      <c r="B297" s="838"/>
      <c r="C297" s="838"/>
      <c r="D297" s="838"/>
      <c r="E297" s="838"/>
      <c r="F297" s="838"/>
      <c r="G297" s="838"/>
    </row>
    <row r="298" customFormat="false" ht="20.25" hidden="false" customHeight="true" outlineLevel="0" collapsed="false">
      <c r="A298" s="1014"/>
      <c r="B298" s="838"/>
      <c r="C298" s="838"/>
      <c r="D298" s="838"/>
      <c r="E298" s="838"/>
      <c r="F298" s="838"/>
      <c r="G298" s="838"/>
    </row>
    <row r="299" customFormat="false" ht="20.25" hidden="false" customHeight="true" outlineLevel="0" collapsed="false">
      <c r="A299" s="1014"/>
      <c r="B299" s="838"/>
      <c r="C299" s="838"/>
      <c r="D299" s="838"/>
      <c r="E299" s="838"/>
      <c r="F299" s="838"/>
      <c r="G299" s="838"/>
    </row>
    <row r="300" customFormat="false" ht="20.25" hidden="false" customHeight="true" outlineLevel="0" collapsed="false">
      <c r="A300" s="1014"/>
      <c r="B300" s="838"/>
      <c r="C300" s="838"/>
      <c r="D300" s="838"/>
      <c r="E300" s="838"/>
      <c r="F300" s="838"/>
      <c r="G300" s="838"/>
    </row>
    <row r="301" customFormat="false" ht="20.25" hidden="false" customHeight="true" outlineLevel="0" collapsed="false">
      <c r="A301" s="1014"/>
      <c r="B301" s="838"/>
      <c r="C301" s="838"/>
      <c r="D301" s="838"/>
      <c r="E301" s="838"/>
      <c r="F301" s="838"/>
      <c r="G301" s="838"/>
    </row>
    <row r="302" customFormat="false" ht="20.25" hidden="false" customHeight="true" outlineLevel="0" collapsed="false">
      <c r="A302" s="1014"/>
      <c r="B302" s="838"/>
      <c r="C302" s="838"/>
      <c r="D302" s="838"/>
      <c r="E302" s="838"/>
      <c r="F302" s="838"/>
      <c r="G302" s="838"/>
    </row>
    <row r="303" customFormat="false" ht="20.25" hidden="false" customHeight="true" outlineLevel="0" collapsed="false">
      <c r="A303" s="1014"/>
      <c r="B303" s="838"/>
      <c r="C303" s="838"/>
      <c r="D303" s="838"/>
      <c r="E303" s="838"/>
      <c r="F303" s="838"/>
      <c r="G303" s="838"/>
    </row>
    <row r="304" customFormat="false" ht="20.25" hidden="false" customHeight="true" outlineLevel="0" collapsed="false">
      <c r="A304" s="1014"/>
      <c r="B304" s="838"/>
      <c r="C304" s="838"/>
      <c r="D304" s="838"/>
      <c r="E304" s="838"/>
      <c r="F304" s="838"/>
      <c r="G304" s="838"/>
    </row>
    <row r="305" customFormat="false" ht="20.25" hidden="false" customHeight="true" outlineLevel="0" collapsed="false">
      <c r="A305" s="1014"/>
      <c r="B305" s="838"/>
      <c r="C305" s="838"/>
      <c r="D305" s="838"/>
      <c r="E305" s="838"/>
      <c r="F305" s="838"/>
      <c r="G305" s="838"/>
    </row>
    <row r="306" customFormat="false" ht="20.25" hidden="false" customHeight="true" outlineLevel="0" collapsed="false">
      <c r="A306" s="1014"/>
      <c r="B306" s="838"/>
      <c r="C306" s="838"/>
      <c r="D306" s="838"/>
      <c r="E306" s="838"/>
      <c r="F306" s="838"/>
      <c r="G306" s="838"/>
    </row>
    <row r="307" customFormat="false" ht="20.25" hidden="false" customHeight="true" outlineLevel="0" collapsed="false">
      <c r="A307" s="1014"/>
      <c r="B307" s="838"/>
      <c r="C307" s="838"/>
      <c r="D307" s="838"/>
      <c r="E307" s="838"/>
      <c r="F307" s="838"/>
      <c r="G307" s="838"/>
    </row>
    <row r="308" customFormat="false" ht="20.25" hidden="false" customHeight="true" outlineLevel="0" collapsed="false">
      <c r="A308" s="1014"/>
      <c r="B308" s="838"/>
      <c r="C308" s="838"/>
      <c r="D308" s="838"/>
      <c r="E308" s="838"/>
      <c r="F308" s="838"/>
      <c r="G308" s="838"/>
    </row>
    <row r="309" customFormat="false" ht="20.25" hidden="false" customHeight="true" outlineLevel="0" collapsed="false">
      <c r="A309" s="1014"/>
      <c r="B309" s="838"/>
      <c r="C309" s="838"/>
      <c r="D309" s="838"/>
      <c r="E309" s="838"/>
      <c r="F309" s="838"/>
      <c r="G309" s="838"/>
    </row>
    <row r="310" customFormat="false" ht="20.25" hidden="false" customHeight="true" outlineLevel="0" collapsed="false">
      <c r="A310" s="1014"/>
      <c r="B310" s="838"/>
      <c r="C310" s="838"/>
      <c r="D310" s="838"/>
      <c r="E310" s="838"/>
      <c r="F310" s="838"/>
      <c r="G310" s="838"/>
    </row>
    <row r="311" customFormat="false" ht="20.25" hidden="false" customHeight="true" outlineLevel="0" collapsed="false">
      <c r="A311" s="1014"/>
      <c r="B311" s="838"/>
      <c r="C311" s="838"/>
      <c r="D311" s="838"/>
      <c r="E311" s="838"/>
      <c r="F311" s="838"/>
      <c r="G311" s="838"/>
    </row>
    <row r="312" customFormat="false" ht="20.25" hidden="false" customHeight="true" outlineLevel="0" collapsed="false">
      <c r="A312" s="1014"/>
      <c r="B312" s="838"/>
      <c r="C312" s="838"/>
      <c r="D312" s="838"/>
      <c r="E312" s="838"/>
      <c r="F312" s="838"/>
      <c r="G312" s="838"/>
    </row>
    <row r="313" customFormat="false" ht="20.25" hidden="false" customHeight="true" outlineLevel="0" collapsed="false">
      <c r="A313" s="1014"/>
      <c r="B313" s="838"/>
      <c r="C313" s="838"/>
      <c r="D313" s="838"/>
      <c r="E313" s="838"/>
      <c r="F313" s="838"/>
      <c r="G313" s="838"/>
    </row>
    <row r="314" customFormat="false" ht="20.25" hidden="false" customHeight="true" outlineLevel="0" collapsed="false">
      <c r="A314" s="1014"/>
      <c r="B314" s="838"/>
      <c r="C314" s="838"/>
      <c r="D314" s="838"/>
      <c r="E314" s="838"/>
      <c r="F314" s="838"/>
      <c r="G314" s="838"/>
    </row>
    <row r="315" customFormat="false" ht="20.25" hidden="false" customHeight="true" outlineLevel="0" collapsed="false">
      <c r="A315" s="1014"/>
      <c r="B315" s="838"/>
      <c r="C315" s="838"/>
      <c r="D315" s="838"/>
      <c r="E315" s="838"/>
      <c r="F315" s="838"/>
      <c r="G315" s="838"/>
    </row>
    <row r="316" customFormat="false" ht="20.25" hidden="false" customHeight="true" outlineLevel="0" collapsed="false">
      <c r="A316" s="1014"/>
      <c r="B316" s="838"/>
      <c r="C316" s="838"/>
      <c r="D316" s="838"/>
      <c r="E316" s="838"/>
      <c r="F316" s="838"/>
      <c r="G316" s="838"/>
    </row>
    <row r="317" customFormat="false" ht="20.25" hidden="false" customHeight="true" outlineLevel="0" collapsed="false">
      <c r="A317" s="1014"/>
      <c r="B317" s="838"/>
      <c r="C317" s="838"/>
      <c r="D317" s="838"/>
      <c r="E317" s="838"/>
      <c r="F317" s="838"/>
      <c r="G317" s="838"/>
    </row>
    <row r="318" customFormat="false" ht="20.25" hidden="false" customHeight="true" outlineLevel="0" collapsed="false">
      <c r="A318" s="1014"/>
      <c r="B318" s="838"/>
      <c r="C318" s="838"/>
      <c r="D318" s="838"/>
      <c r="E318" s="838"/>
      <c r="F318" s="838"/>
      <c r="G318" s="838"/>
    </row>
    <row r="319" customFormat="false" ht="20.25" hidden="false" customHeight="true" outlineLevel="0" collapsed="false">
      <c r="A319" s="1014"/>
      <c r="B319" s="838"/>
      <c r="C319" s="838"/>
      <c r="D319" s="838"/>
      <c r="E319" s="838"/>
      <c r="F319" s="838"/>
      <c r="G319" s="838"/>
    </row>
    <row r="320" customFormat="false" ht="20.25" hidden="false" customHeight="true" outlineLevel="0" collapsed="false">
      <c r="A320" s="1014"/>
      <c r="B320" s="838"/>
      <c r="C320" s="838"/>
      <c r="D320" s="838"/>
      <c r="E320" s="838"/>
      <c r="F320" s="838"/>
      <c r="G320" s="838"/>
    </row>
    <row r="321" customFormat="false" ht="20.25" hidden="false" customHeight="true" outlineLevel="0" collapsed="false">
      <c r="A321" s="1014"/>
      <c r="B321" s="838"/>
      <c r="C321" s="838"/>
      <c r="D321" s="838"/>
      <c r="E321" s="838"/>
      <c r="F321" s="838"/>
      <c r="G321" s="838"/>
    </row>
    <row r="322" customFormat="false" ht="20.25" hidden="false" customHeight="true" outlineLevel="0" collapsed="false">
      <c r="A322" s="1014"/>
      <c r="B322" s="838"/>
      <c r="C322" s="838"/>
      <c r="D322" s="838"/>
      <c r="E322" s="838"/>
      <c r="F322" s="838"/>
      <c r="G322" s="838"/>
    </row>
    <row r="323" customFormat="false" ht="20.25" hidden="false" customHeight="true" outlineLevel="0" collapsed="false">
      <c r="A323" s="1014"/>
      <c r="B323" s="838"/>
      <c r="C323" s="838"/>
      <c r="D323" s="838"/>
      <c r="E323" s="838"/>
      <c r="F323" s="838"/>
      <c r="G323" s="838"/>
    </row>
    <row r="324" customFormat="false" ht="20.25" hidden="false" customHeight="true" outlineLevel="0" collapsed="false">
      <c r="A324" s="1014"/>
      <c r="B324" s="838"/>
      <c r="C324" s="838"/>
      <c r="D324" s="838"/>
      <c r="E324" s="838"/>
      <c r="F324" s="838"/>
      <c r="G324" s="838"/>
    </row>
    <row r="325" customFormat="false" ht="20.25" hidden="false" customHeight="true" outlineLevel="0" collapsed="false">
      <c r="A325" s="1014"/>
      <c r="B325" s="838"/>
      <c r="C325" s="838"/>
      <c r="D325" s="838"/>
      <c r="E325" s="838"/>
      <c r="F325" s="838"/>
      <c r="G325" s="838"/>
    </row>
    <row r="326" customFormat="false" ht="20.25" hidden="false" customHeight="true" outlineLevel="0" collapsed="false">
      <c r="A326" s="1014"/>
      <c r="B326" s="838"/>
      <c r="C326" s="838"/>
      <c r="D326" s="838"/>
      <c r="E326" s="838"/>
      <c r="F326" s="838"/>
      <c r="G326" s="838"/>
    </row>
    <row r="327" customFormat="false" ht="20.25" hidden="false" customHeight="true" outlineLevel="0" collapsed="false">
      <c r="A327" s="1014"/>
      <c r="B327" s="838"/>
      <c r="C327" s="838"/>
      <c r="D327" s="838"/>
      <c r="E327" s="838"/>
      <c r="F327" s="838"/>
      <c r="G327" s="838"/>
    </row>
    <row r="328" customFormat="false" ht="20.25" hidden="false" customHeight="true" outlineLevel="0" collapsed="false">
      <c r="A328" s="1014"/>
      <c r="B328" s="838"/>
      <c r="C328" s="838"/>
      <c r="D328" s="838"/>
      <c r="E328" s="838"/>
      <c r="F328" s="838"/>
      <c r="G328" s="838"/>
    </row>
    <row r="329" customFormat="false" ht="20.25" hidden="false" customHeight="true" outlineLevel="0" collapsed="false">
      <c r="A329" s="1014"/>
      <c r="B329" s="838"/>
      <c r="C329" s="838"/>
      <c r="D329" s="838"/>
      <c r="E329" s="838"/>
      <c r="F329" s="838"/>
      <c r="G329" s="838"/>
    </row>
    <row r="330" customFormat="false" ht="20.25" hidden="false" customHeight="true" outlineLevel="0" collapsed="false">
      <c r="A330" s="1014"/>
      <c r="B330" s="838"/>
      <c r="C330" s="838"/>
      <c r="D330" s="838"/>
      <c r="E330" s="838"/>
      <c r="F330" s="838"/>
      <c r="G330" s="838"/>
    </row>
    <row r="331" customFormat="false" ht="20.25" hidden="false" customHeight="true" outlineLevel="0" collapsed="false">
      <c r="A331" s="1014"/>
      <c r="B331" s="838"/>
      <c r="C331" s="838"/>
      <c r="D331" s="838"/>
      <c r="E331" s="838"/>
      <c r="F331" s="838"/>
      <c r="G331" s="838"/>
    </row>
    <row r="332" customFormat="false" ht="20.25" hidden="false" customHeight="true" outlineLevel="0" collapsed="false">
      <c r="A332" s="1014"/>
      <c r="B332" s="838"/>
      <c r="C332" s="838"/>
      <c r="D332" s="838"/>
      <c r="E332" s="838"/>
      <c r="F332" s="838"/>
      <c r="G332" s="838"/>
    </row>
    <row r="333" customFormat="false" ht="20.25" hidden="false" customHeight="true" outlineLevel="0" collapsed="false">
      <c r="A333" s="1014"/>
      <c r="B333" s="838"/>
      <c r="C333" s="838"/>
      <c r="D333" s="838"/>
      <c r="E333" s="838"/>
      <c r="F333" s="838"/>
      <c r="G333" s="838"/>
    </row>
    <row r="334" customFormat="false" ht="20.25" hidden="false" customHeight="true" outlineLevel="0" collapsed="false">
      <c r="A334" s="1014"/>
      <c r="B334" s="838"/>
      <c r="C334" s="838"/>
      <c r="D334" s="838"/>
      <c r="E334" s="838"/>
      <c r="F334" s="838"/>
      <c r="G334" s="838"/>
    </row>
    <row r="335" customFormat="false" ht="20.25" hidden="false" customHeight="true" outlineLevel="0" collapsed="false">
      <c r="A335" s="1014"/>
      <c r="B335" s="838"/>
      <c r="C335" s="838"/>
      <c r="D335" s="838"/>
      <c r="E335" s="838"/>
      <c r="F335" s="838"/>
      <c r="G335" s="838"/>
    </row>
    <row r="336" customFormat="false" ht="20.25" hidden="false" customHeight="true" outlineLevel="0" collapsed="false">
      <c r="A336" s="1014"/>
      <c r="B336" s="838"/>
      <c r="C336" s="838"/>
      <c r="D336" s="838"/>
      <c r="E336" s="838"/>
      <c r="F336" s="838"/>
      <c r="G336" s="838"/>
    </row>
    <row r="337" customFormat="false" ht="20.25" hidden="false" customHeight="true" outlineLevel="0" collapsed="false">
      <c r="A337" s="1014"/>
      <c r="B337" s="838"/>
      <c r="C337" s="838"/>
      <c r="D337" s="838"/>
      <c r="E337" s="838"/>
      <c r="F337" s="838"/>
      <c r="G337" s="838"/>
    </row>
    <row r="338" customFormat="false" ht="20.25" hidden="false" customHeight="true" outlineLevel="0" collapsed="false">
      <c r="A338" s="1014"/>
      <c r="B338" s="838"/>
      <c r="C338" s="838"/>
      <c r="D338" s="838"/>
      <c r="E338" s="838"/>
      <c r="F338" s="838"/>
      <c r="G338" s="838"/>
    </row>
    <row r="339" customFormat="false" ht="20.25" hidden="false" customHeight="true" outlineLevel="0" collapsed="false">
      <c r="A339" s="1014"/>
      <c r="B339" s="838"/>
      <c r="C339" s="838"/>
      <c r="D339" s="838"/>
      <c r="E339" s="838"/>
      <c r="F339" s="838"/>
      <c r="G339" s="838"/>
    </row>
    <row r="340" customFormat="false" ht="20.25" hidden="false" customHeight="true" outlineLevel="0" collapsed="false">
      <c r="A340" s="1014"/>
      <c r="B340" s="838"/>
      <c r="C340" s="838"/>
      <c r="D340" s="838"/>
      <c r="E340" s="838"/>
      <c r="F340" s="838"/>
      <c r="G340" s="838"/>
    </row>
    <row r="341" customFormat="false" ht="20.25" hidden="false" customHeight="true" outlineLevel="0" collapsed="false">
      <c r="A341" s="1014"/>
      <c r="B341" s="838"/>
      <c r="C341" s="838"/>
      <c r="D341" s="838"/>
      <c r="E341" s="838"/>
      <c r="F341" s="838"/>
      <c r="G341" s="838"/>
    </row>
    <row r="342" customFormat="false" ht="20.25" hidden="false" customHeight="true" outlineLevel="0" collapsed="false">
      <c r="A342" s="1014"/>
      <c r="B342" s="838"/>
      <c r="C342" s="838"/>
      <c r="D342" s="838"/>
      <c r="E342" s="838"/>
      <c r="F342" s="838"/>
      <c r="G342" s="838"/>
    </row>
    <row r="343" customFormat="false" ht="20.25" hidden="false" customHeight="true" outlineLevel="0" collapsed="false">
      <c r="A343" s="1014"/>
      <c r="B343" s="838"/>
      <c r="C343" s="838"/>
      <c r="D343" s="838"/>
      <c r="E343" s="838"/>
      <c r="F343" s="838"/>
      <c r="G343" s="838"/>
    </row>
    <row r="344" customFormat="false" ht="20.25" hidden="false" customHeight="true" outlineLevel="0" collapsed="false">
      <c r="A344" s="1014"/>
      <c r="B344" s="838"/>
      <c r="C344" s="838"/>
      <c r="D344" s="838"/>
      <c r="E344" s="838"/>
      <c r="F344" s="838"/>
      <c r="G344" s="838"/>
    </row>
    <row r="345" customFormat="false" ht="20.25" hidden="false" customHeight="true" outlineLevel="0" collapsed="false">
      <c r="A345" s="1014"/>
      <c r="B345" s="838"/>
      <c r="C345" s="838"/>
      <c r="D345" s="838"/>
      <c r="E345" s="838"/>
      <c r="F345" s="838"/>
      <c r="G345" s="838"/>
    </row>
    <row r="346" customFormat="false" ht="20.25" hidden="false" customHeight="true" outlineLevel="0" collapsed="false">
      <c r="A346" s="1014"/>
      <c r="B346" s="838"/>
      <c r="C346" s="838"/>
      <c r="D346" s="838"/>
      <c r="E346" s="838"/>
      <c r="F346" s="838"/>
      <c r="G346" s="838"/>
    </row>
    <row r="347" customFormat="false" ht="20.25" hidden="false" customHeight="true" outlineLevel="0" collapsed="false">
      <c r="A347" s="1014"/>
      <c r="B347" s="838"/>
      <c r="C347" s="838"/>
      <c r="D347" s="838"/>
      <c r="E347" s="838"/>
      <c r="F347" s="838"/>
      <c r="G347" s="838"/>
    </row>
    <row r="348" customFormat="false" ht="20.25" hidden="false" customHeight="true" outlineLevel="0" collapsed="false">
      <c r="A348" s="1014"/>
      <c r="B348" s="838"/>
      <c r="C348" s="838"/>
      <c r="D348" s="838"/>
      <c r="E348" s="838"/>
      <c r="F348" s="838"/>
      <c r="G348" s="838"/>
    </row>
    <row r="349" customFormat="false" ht="20.25" hidden="false" customHeight="true" outlineLevel="0" collapsed="false">
      <c r="A349" s="1014"/>
      <c r="B349" s="838"/>
      <c r="C349" s="838"/>
      <c r="D349" s="838"/>
      <c r="E349" s="838"/>
      <c r="F349" s="838"/>
      <c r="G349" s="838"/>
    </row>
    <row r="350" customFormat="false" ht="20.25" hidden="false" customHeight="true" outlineLevel="0" collapsed="false">
      <c r="A350" s="1014"/>
      <c r="B350" s="838"/>
      <c r="C350" s="838"/>
      <c r="D350" s="838"/>
      <c r="E350" s="838"/>
      <c r="F350" s="838"/>
      <c r="G350" s="838"/>
    </row>
    <row r="351" customFormat="false" ht="20.25" hidden="false" customHeight="true" outlineLevel="0" collapsed="false">
      <c r="A351" s="1014"/>
      <c r="B351" s="838"/>
      <c r="C351" s="838"/>
      <c r="D351" s="838"/>
      <c r="E351" s="838"/>
      <c r="F351" s="838"/>
      <c r="G351" s="838"/>
    </row>
    <row r="352" customFormat="false" ht="20.25" hidden="false" customHeight="true" outlineLevel="0" collapsed="false">
      <c r="A352" s="1014"/>
      <c r="B352" s="838"/>
      <c r="C352" s="838"/>
      <c r="D352" s="838"/>
      <c r="E352" s="838"/>
      <c r="F352" s="838"/>
      <c r="G352" s="838"/>
    </row>
    <row r="353" customFormat="false" ht="20.25" hidden="false" customHeight="true" outlineLevel="0" collapsed="false">
      <c r="A353" s="1014"/>
      <c r="B353" s="838"/>
      <c r="C353" s="838"/>
      <c r="D353" s="838"/>
      <c r="E353" s="838"/>
      <c r="F353" s="838"/>
      <c r="G353" s="838"/>
    </row>
    <row r="354" customFormat="false" ht="20.25" hidden="false" customHeight="true" outlineLevel="0" collapsed="false">
      <c r="A354" s="1014"/>
      <c r="B354" s="838"/>
      <c r="C354" s="838"/>
      <c r="D354" s="838"/>
      <c r="E354" s="838"/>
      <c r="F354" s="838"/>
      <c r="G354" s="838"/>
    </row>
    <row r="355" customFormat="false" ht="20.25" hidden="false" customHeight="true" outlineLevel="0" collapsed="false">
      <c r="A355" s="1014"/>
      <c r="B355" s="838"/>
      <c r="C355" s="838"/>
      <c r="D355" s="838"/>
      <c r="E355" s="838"/>
      <c r="F355" s="838"/>
      <c r="G355" s="838"/>
    </row>
    <row r="356" customFormat="false" ht="20.25" hidden="false" customHeight="true" outlineLevel="0" collapsed="false">
      <c r="A356" s="1014"/>
      <c r="B356" s="838"/>
      <c r="C356" s="838"/>
      <c r="D356" s="838"/>
      <c r="E356" s="838"/>
      <c r="F356" s="838"/>
      <c r="G356" s="838"/>
    </row>
    <row r="357" customFormat="false" ht="20.25" hidden="false" customHeight="true" outlineLevel="0" collapsed="false">
      <c r="A357" s="1014"/>
      <c r="B357" s="838"/>
      <c r="C357" s="838"/>
      <c r="D357" s="838"/>
      <c r="E357" s="838"/>
      <c r="F357" s="838"/>
      <c r="G357" s="838"/>
    </row>
    <row r="358" customFormat="false" ht="20.25" hidden="false" customHeight="true" outlineLevel="0" collapsed="false">
      <c r="A358" s="1014"/>
      <c r="B358" s="838"/>
      <c r="C358" s="838"/>
      <c r="D358" s="838"/>
      <c r="E358" s="838"/>
      <c r="F358" s="838"/>
      <c r="G358" s="838"/>
    </row>
    <row r="359" customFormat="false" ht="20.25" hidden="false" customHeight="true" outlineLevel="0" collapsed="false">
      <c r="A359" s="1014"/>
      <c r="B359" s="838"/>
      <c r="C359" s="838"/>
      <c r="D359" s="838"/>
      <c r="E359" s="838"/>
      <c r="F359" s="838"/>
      <c r="G359" s="838"/>
    </row>
    <row r="360" customFormat="false" ht="20.25" hidden="false" customHeight="true" outlineLevel="0" collapsed="false">
      <c r="A360" s="1014"/>
      <c r="B360" s="838"/>
      <c r="C360" s="838"/>
      <c r="D360" s="838"/>
      <c r="E360" s="838"/>
      <c r="F360" s="838"/>
      <c r="G360" s="838"/>
    </row>
    <row r="361" customFormat="false" ht="20.25" hidden="false" customHeight="true" outlineLevel="0" collapsed="false">
      <c r="A361" s="1014"/>
      <c r="B361" s="838"/>
      <c r="C361" s="838"/>
      <c r="D361" s="838"/>
      <c r="E361" s="838"/>
      <c r="F361" s="838"/>
      <c r="G361" s="838"/>
    </row>
    <row r="362" customFormat="false" ht="20.25" hidden="false" customHeight="true" outlineLevel="0" collapsed="false">
      <c r="A362" s="1014"/>
      <c r="B362" s="838"/>
      <c r="C362" s="838"/>
      <c r="D362" s="838"/>
      <c r="E362" s="838"/>
      <c r="F362" s="838"/>
      <c r="G362" s="838"/>
    </row>
    <row r="363" customFormat="false" ht="20.25" hidden="false" customHeight="true" outlineLevel="0" collapsed="false">
      <c r="A363" s="1014"/>
      <c r="B363" s="838"/>
      <c r="C363" s="838"/>
      <c r="D363" s="838"/>
      <c r="E363" s="838"/>
      <c r="F363" s="838"/>
      <c r="G363" s="838"/>
    </row>
    <row r="364" customFormat="false" ht="20.25" hidden="false" customHeight="true" outlineLevel="0" collapsed="false">
      <c r="A364" s="1014"/>
      <c r="B364" s="838"/>
      <c r="C364" s="838"/>
      <c r="D364" s="838"/>
      <c r="E364" s="838"/>
      <c r="F364" s="838"/>
      <c r="G364" s="838"/>
    </row>
    <row r="365" customFormat="false" ht="20.25" hidden="false" customHeight="true" outlineLevel="0" collapsed="false">
      <c r="A365" s="1014"/>
      <c r="B365" s="838"/>
      <c r="C365" s="838"/>
      <c r="D365" s="838"/>
      <c r="E365" s="838"/>
      <c r="F365" s="838"/>
      <c r="G365" s="838"/>
    </row>
    <row r="366" customFormat="false" ht="20.25" hidden="false" customHeight="true" outlineLevel="0" collapsed="false">
      <c r="A366" s="1014"/>
      <c r="B366" s="838"/>
      <c r="C366" s="838"/>
      <c r="D366" s="838"/>
      <c r="E366" s="838"/>
      <c r="F366" s="838"/>
      <c r="G366" s="838"/>
    </row>
    <row r="367" customFormat="false" ht="20.25" hidden="false" customHeight="true" outlineLevel="0" collapsed="false">
      <c r="A367" s="1014"/>
      <c r="B367" s="838"/>
      <c r="C367" s="838"/>
      <c r="D367" s="838"/>
      <c r="E367" s="838"/>
      <c r="F367" s="838"/>
      <c r="G367" s="838"/>
    </row>
    <row r="368" customFormat="false" ht="20.25" hidden="false" customHeight="true" outlineLevel="0" collapsed="false">
      <c r="A368" s="1014"/>
      <c r="B368" s="838"/>
      <c r="C368" s="838"/>
      <c r="D368" s="838"/>
      <c r="E368" s="838"/>
      <c r="F368" s="838"/>
      <c r="G368" s="838"/>
    </row>
    <row r="369" customFormat="false" ht="20.25" hidden="false" customHeight="true" outlineLevel="0" collapsed="false">
      <c r="A369" s="1014"/>
      <c r="B369" s="838"/>
      <c r="C369" s="838"/>
      <c r="D369" s="838"/>
      <c r="E369" s="838"/>
      <c r="F369" s="838"/>
      <c r="G369" s="838"/>
    </row>
    <row r="370" customFormat="false" ht="20.25" hidden="false" customHeight="true" outlineLevel="0" collapsed="false">
      <c r="A370" s="1014"/>
      <c r="B370" s="838"/>
      <c r="C370" s="838"/>
      <c r="D370" s="838"/>
      <c r="E370" s="838"/>
      <c r="F370" s="838"/>
      <c r="G370" s="838"/>
    </row>
    <row r="371" customFormat="false" ht="20.25" hidden="false" customHeight="true" outlineLevel="0" collapsed="false">
      <c r="A371" s="1014"/>
      <c r="B371" s="838"/>
      <c r="C371" s="838"/>
      <c r="D371" s="838"/>
      <c r="E371" s="838"/>
      <c r="F371" s="838"/>
      <c r="G371" s="838"/>
    </row>
    <row r="372" customFormat="false" ht="20.25" hidden="false" customHeight="true" outlineLevel="0" collapsed="false">
      <c r="A372" s="1014"/>
      <c r="B372" s="838"/>
      <c r="C372" s="838"/>
      <c r="D372" s="838"/>
      <c r="E372" s="838"/>
      <c r="F372" s="838"/>
      <c r="G372" s="838"/>
    </row>
    <row r="373" customFormat="false" ht="20.25" hidden="false" customHeight="true" outlineLevel="0" collapsed="false">
      <c r="A373" s="1014"/>
      <c r="B373" s="838"/>
      <c r="C373" s="838"/>
      <c r="D373" s="838"/>
      <c r="E373" s="838"/>
      <c r="F373" s="838"/>
      <c r="G373" s="838"/>
    </row>
    <row r="374" customFormat="false" ht="20.25" hidden="false" customHeight="true" outlineLevel="0" collapsed="false">
      <c r="A374" s="1014"/>
      <c r="B374" s="838"/>
      <c r="C374" s="838"/>
      <c r="D374" s="838"/>
      <c r="E374" s="838"/>
      <c r="F374" s="838"/>
      <c r="G374" s="838"/>
    </row>
    <row r="375" customFormat="false" ht="20.25" hidden="false" customHeight="true" outlineLevel="0" collapsed="false">
      <c r="A375" s="1014"/>
      <c r="B375" s="838"/>
      <c r="C375" s="838"/>
      <c r="D375" s="838"/>
      <c r="E375" s="838"/>
      <c r="F375" s="838"/>
      <c r="G375" s="838"/>
    </row>
    <row r="376" customFormat="false" ht="20.25" hidden="false" customHeight="true" outlineLevel="0" collapsed="false">
      <c r="A376" s="1014"/>
      <c r="B376" s="838"/>
      <c r="C376" s="838"/>
      <c r="D376" s="838"/>
      <c r="E376" s="838"/>
      <c r="F376" s="838"/>
      <c r="G376" s="838"/>
    </row>
    <row r="377" customFormat="false" ht="20.25" hidden="false" customHeight="true" outlineLevel="0" collapsed="false">
      <c r="A377" s="1014"/>
      <c r="B377" s="838"/>
      <c r="C377" s="838"/>
      <c r="D377" s="838"/>
      <c r="E377" s="838"/>
      <c r="F377" s="838"/>
      <c r="G377" s="838"/>
    </row>
    <row r="378" customFormat="false" ht="20.25" hidden="false" customHeight="true" outlineLevel="0" collapsed="false">
      <c r="A378" s="1014"/>
      <c r="B378" s="838"/>
      <c r="C378" s="838"/>
      <c r="D378" s="838"/>
      <c r="E378" s="838"/>
      <c r="F378" s="838"/>
      <c r="G378" s="838"/>
    </row>
    <row r="379" customFormat="false" ht="20.25" hidden="false" customHeight="true" outlineLevel="0" collapsed="false">
      <c r="A379" s="1014"/>
      <c r="B379" s="838"/>
      <c r="C379" s="838"/>
      <c r="D379" s="838"/>
      <c r="E379" s="838"/>
      <c r="F379" s="838"/>
      <c r="G379" s="838"/>
    </row>
    <row r="380" customFormat="false" ht="20.25" hidden="false" customHeight="true" outlineLevel="0" collapsed="false">
      <c r="A380" s="1014"/>
      <c r="B380" s="838"/>
      <c r="C380" s="838"/>
      <c r="D380" s="838"/>
      <c r="E380" s="838"/>
      <c r="F380" s="838"/>
      <c r="G380" s="838"/>
    </row>
    <row r="381" customFormat="false" ht="20.25" hidden="false" customHeight="true" outlineLevel="0" collapsed="false">
      <c r="A381" s="1014"/>
      <c r="B381" s="838"/>
      <c r="C381" s="838"/>
      <c r="D381" s="838"/>
      <c r="E381" s="838"/>
      <c r="F381" s="838"/>
      <c r="G381" s="838"/>
    </row>
    <row r="382" customFormat="false" ht="20.25" hidden="false" customHeight="true" outlineLevel="0" collapsed="false">
      <c r="A382" s="1014"/>
      <c r="B382" s="838"/>
      <c r="C382" s="838"/>
      <c r="D382" s="838"/>
      <c r="E382" s="838"/>
      <c r="F382" s="838"/>
      <c r="G382" s="838"/>
    </row>
    <row r="383" customFormat="false" ht="20.25" hidden="false" customHeight="true" outlineLevel="0" collapsed="false">
      <c r="A383" s="1014"/>
      <c r="B383" s="838"/>
      <c r="C383" s="838"/>
      <c r="D383" s="838"/>
      <c r="E383" s="838"/>
      <c r="F383" s="838"/>
      <c r="G383" s="838"/>
    </row>
    <row r="384" customFormat="false" ht="20.25" hidden="false" customHeight="true" outlineLevel="0" collapsed="false">
      <c r="A384" s="1014"/>
      <c r="B384" s="838"/>
      <c r="C384" s="838"/>
      <c r="D384" s="838"/>
      <c r="E384" s="838"/>
      <c r="F384" s="838"/>
      <c r="G384" s="838"/>
    </row>
    <row r="385" customFormat="false" ht="20.25" hidden="false" customHeight="true" outlineLevel="0" collapsed="false">
      <c r="A385" s="1014"/>
      <c r="B385" s="838"/>
      <c r="C385" s="838"/>
      <c r="D385" s="838"/>
      <c r="E385" s="838"/>
      <c r="F385" s="838"/>
      <c r="G385" s="838"/>
    </row>
    <row r="386" customFormat="false" ht="20.25" hidden="false" customHeight="true" outlineLevel="0" collapsed="false">
      <c r="A386" s="1014"/>
      <c r="B386" s="838"/>
      <c r="C386" s="838"/>
      <c r="D386" s="838"/>
      <c r="E386" s="838"/>
      <c r="F386" s="838"/>
      <c r="G386" s="838"/>
    </row>
    <row r="387" customFormat="false" ht="20.25" hidden="false" customHeight="true" outlineLevel="0" collapsed="false">
      <c r="A387" s="1014"/>
      <c r="B387" s="838"/>
      <c r="C387" s="838"/>
      <c r="D387" s="838"/>
      <c r="E387" s="838"/>
      <c r="F387" s="838"/>
      <c r="G387" s="838"/>
    </row>
    <row r="388" customFormat="false" ht="20.25" hidden="false" customHeight="true" outlineLevel="0" collapsed="false">
      <c r="A388" s="1014"/>
      <c r="B388" s="838"/>
      <c r="C388" s="838"/>
      <c r="D388" s="838"/>
      <c r="E388" s="838"/>
      <c r="F388" s="838"/>
      <c r="G388" s="838"/>
    </row>
    <row r="389" customFormat="false" ht="20.25" hidden="false" customHeight="true" outlineLevel="0" collapsed="false">
      <c r="A389" s="1014"/>
      <c r="B389" s="838"/>
      <c r="C389" s="838"/>
      <c r="D389" s="838"/>
      <c r="E389" s="838"/>
      <c r="F389" s="838"/>
      <c r="G389" s="838"/>
    </row>
    <row r="390" customFormat="false" ht="20.25" hidden="false" customHeight="true" outlineLevel="0" collapsed="false">
      <c r="A390" s="1014"/>
      <c r="B390" s="838"/>
      <c r="C390" s="838"/>
      <c r="D390" s="838"/>
      <c r="E390" s="838"/>
      <c r="F390" s="838"/>
      <c r="G390" s="838"/>
    </row>
    <row r="391" customFormat="false" ht="20.25" hidden="false" customHeight="true" outlineLevel="0" collapsed="false">
      <c r="A391" s="1014"/>
      <c r="B391" s="838"/>
      <c r="C391" s="838"/>
      <c r="D391" s="838"/>
      <c r="E391" s="838"/>
      <c r="F391" s="838"/>
      <c r="G391" s="838"/>
    </row>
    <row r="392" customFormat="false" ht="20.25" hidden="false" customHeight="true" outlineLevel="0" collapsed="false">
      <c r="A392" s="1014"/>
      <c r="B392" s="838"/>
      <c r="C392" s="838"/>
      <c r="D392" s="838"/>
      <c r="E392" s="838"/>
      <c r="F392" s="838"/>
      <c r="G392" s="838"/>
    </row>
    <row r="393" customFormat="false" ht="20.25" hidden="false" customHeight="true" outlineLevel="0" collapsed="false">
      <c r="A393" s="1014"/>
      <c r="B393" s="838"/>
      <c r="C393" s="838"/>
      <c r="D393" s="838"/>
      <c r="E393" s="838"/>
      <c r="F393" s="838"/>
      <c r="G393" s="838"/>
    </row>
    <row r="394" customFormat="false" ht="20.25" hidden="false" customHeight="true" outlineLevel="0" collapsed="false">
      <c r="A394" s="1014"/>
      <c r="B394" s="838"/>
      <c r="C394" s="838"/>
      <c r="D394" s="838"/>
      <c r="E394" s="838"/>
      <c r="F394" s="838"/>
      <c r="G394" s="838"/>
    </row>
    <row r="395" customFormat="false" ht="20.25" hidden="false" customHeight="true" outlineLevel="0" collapsed="false">
      <c r="A395" s="1014"/>
      <c r="B395" s="838"/>
      <c r="C395" s="838"/>
      <c r="D395" s="838"/>
      <c r="E395" s="838"/>
      <c r="F395" s="838"/>
      <c r="G395" s="838"/>
    </row>
    <row r="396" customFormat="false" ht="20.25" hidden="false" customHeight="true" outlineLevel="0" collapsed="false">
      <c r="A396" s="1014"/>
      <c r="B396" s="838"/>
      <c r="C396" s="838"/>
      <c r="D396" s="838"/>
      <c r="E396" s="838"/>
      <c r="F396" s="838"/>
      <c r="G396" s="838"/>
    </row>
    <row r="397" customFormat="false" ht="20.25" hidden="false" customHeight="true" outlineLevel="0" collapsed="false">
      <c r="A397" s="1014"/>
      <c r="B397" s="838"/>
      <c r="C397" s="838"/>
      <c r="D397" s="838"/>
      <c r="E397" s="838"/>
      <c r="F397" s="838"/>
      <c r="G397" s="838"/>
    </row>
    <row r="398" customFormat="false" ht="20.25" hidden="false" customHeight="true" outlineLevel="0" collapsed="false">
      <c r="A398" s="1014"/>
      <c r="B398" s="838"/>
      <c r="C398" s="838"/>
      <c r="D398" s="838"/>
      <c r="E398" s="838"/>
      <c r="F398" s="838"/>
      <c r="G398" s="838"/>
    </row>
    <row r="399" customFormat="false" ht="20.25" hidden="false" customHeight="true" outlineLevel="0" collapsed="false">
      <c r="A399" s="1014"/>
      <c r="B399" s="838"/>
      <c r="C399" s="838"/>
      <c r="D399" s="838"/>
      <c r="E399" s="838"/>
      <c r="F399" s="838"/>
      <c r="G399" s="838"/>
    </row>
    <row r="400" customFormat="false" ht="20.25" hidden="false" customHeight="true" outlineLevel="0" collapsed="false">
      <c r="A400" s="1014"/>
      <c r="B400" s="838"/>
      <c r="C400" s="838"/>
      <c r="D400" s="838"/>
      <c r="E400" s="838"/>
      <c r="F400" s="838"/>
      <c r="G400" s="838"/>
    </row>
    <row r="401" customFormat="false" ht="20.25" hidden="false" customHeight="true" outlineLevel="0" collapsed="false">
      <c r="A401" s="1014"/>
      <c r="B401" s="838"/>
      <c r="C401" s="838"/>
      <c r="D401" s="838"/>
      <c r="E401" s="838"/>
      <c r="F401" s="838"/>
      <c r="G401" s="838"/>
    </row>
    <row r="402" customFormat="false" ht="20.25" hidden="false" customHeight="true" outlineLevel="0" collapsed="false">
      <c r="A402" s="1014"/>
      <c r="B402" s="838"/>
      <c r="C402" s="838"/>
      <c r="D402" s="838"/>
      <c r="E402" s="838"/>
      <c r="F402" s="838"/>
      <c r="G402" s="838"/>
    </row>
    <row r="403" customFormat="false" ht="20.25" hidden="false" customHeight="true" outlineLevel="0" collapsed="false">
      <c r="A403" s="1014"/>
      <c r="B403" s="838"/>
      <c r="C403" s="838"/>
      <c r="D403" s="838"/>
      <c r="E403" s="838"/>
      <c r="F403" s="838"/>
      <c r="G403" s="838"/>
    </row>
    <row r="404" customFormat="false" ht="20.25" hidden="false" customHeight="true" outlineLevel="0" collapsed="false">
      <c r="A404" s="1014"/>
      <c r="B404" s="838"/>
      <c r="C404" s="838"/>
      <c r="D404" s="838"/>
      <c r="E404" s="838"/>
      <c r="F404" s="838"/>
      <c r="G404" s="838"/>
    </row>
    <row r="405" customFormat="false" ht="20.25" hidden="false" customHeight="true" outlineLevel="0" collapsed="false">
      <c r="A405" s="1014"/>
      <c r="B405" s="838"/>
      <c r="C405" s="838"/>
      <c r="D405" s="838"/>
      <c r="E405" s="838"/>
      <c r="F405" s="838"/>
      <c r="G405" s="838"/>
    </row>
    <row r="406" customFormat="false" ht="20.25" hidden="false" customHeight="true" outlineLevel="0" collapsed="false">
      <c r="A406" s="1014"/>
      <c r="B406" s="838"/>
      <c r="C406" s="838"/>
      <c r="D406" s="838"/>
      <c r="E406" s="838"/>
      <c r="F406" s="838"/>
      <c r="G406" s="838"/>
    </row>
    <row r="407" customFormat="false" ht="20.25" hidden="false" customHeight="true" outlineLevel="0" collapsed="false">
      <c r="A407" s="1014"/>
      <c r="B407" s="838"/>
      <c r="C407" s="838"/>
      <c r="D407" s="838"/>
      <c r="E407" s="838"/>
      <c r="F407" s="838"/>
      <c r="G407" s="838"/>
    </row>
    <row r="408" customFormat="false" ht="20.25" hidden="false" customHeight="true" outlineLevel="0" collapsed="false">
      <c r="A408" s="1014"/>
      <c r="B408" s="838"/>
      <c r="C408" s="838"/>
      <c r="D408" s="838"/>
      <c r="E408" s="838"/>
      <c r="F408" s="838"/>
      <c r="G408" s="838"/>
    </row>
    <row r="409" customFormat="false" ht="20.25" hidden="false" customHeight="true" outlineLevel="0" collapsed="false">
      <c r="A409" s="1014"/>
      <c r="B409" s="838"/>
      <c r="C409" s="838"/>
      <c r="D409" s="838"/>
      <c r="E409" s="838"/>
      <c r="F409" s="838"/>
      <c r="G409" s="838"/>
    </row>
    <row r="410" customFormat="false" ht="20.25" hidden="false" customHeight="true" outlineLevel="0" collapsed="false">
      <c r="A410" s="1014"/>
      <c r="B410" s="838"/>
      <c r="C410" s="838"/>
      <c r="D410" s="838"/>
      <c r="E410" s="838"/>
      <c r="F410" s="838"/>
      <c r="G410" s="838"/>
    </row>
    <row r="411" customFormat="false" ht="20.25" hidden="false" customHeight="true" outlineLevel="0" collapsed="false">
      <c r="A411" s="1014"/>
      <c r="B411" s="838"/>
      <c r="C411" s="838"/>
      <c r="D411" s="838"/>
      <c r="E411" s="838"/>
      <c r="F411" s="838"/>
      <c r="G411" s="838"/>
    </row>
    <row r="412" customFormat="false" ht="20.25" hidden="false" customHeight="true" outlineLevel="0" collapsed="false">
      <c r="A412" s="1014"/>
      <c r="B412" s="838"/>
      <c r="C412" s="838"/>
      <c r="D412" s="838"/>
      <c r="E412" s="838"/>
      <c r="F412" s="838"/>
      <c r="G412" s="838"/>
    </row>
    <row r="413" customFormat="false" ht="20.25" hidden="false" customHeight="true" outlineLevel="0" collapsed="false">
      <c r="A413" s="1014"/>
      <c r="B413" s="838"/>
      <c r="C413" s="838"/>
      <c r="D413" s="838"/>
      <c r="E413" s="838"/>
      <c r="F413" s="838"/>
      <c r="G413" s="838"/>
    </row>
    <row r="414" customFormat="false" ht="20.25" hidden="false" customHeight="true" outlineLevel="0" collapsed="false">
      <c r="A414" s="1014"/>
      <c r="B414" s="838"/>
      <c r="C414" s="838"/>
      <c r="D414" s="838"/>
      <c r="E414" s="838"/>
      <c r="F414" s="838"/>
      <c r="G414" s="838"/>
    </row>
    <row r="415" customFormat="false" ht="20.25" hidden="false" customHeight="true" outlineLevel="0" collapsed="false">
      <c r="A415" s="1014"/>
      <c r="B415" s="838"/>
      <c r="C415" s="838"/>
      <c r="D415" s="838"/>
      <c r="E415" s="838"/>
      <c r="F415" s="838"/>
      <c r="G415" s="838"/>
    </row>
    <row r="416" customFormat="false" ht="20.25" hidden="false" customHeight="true" outlineLevel="0" collapsed="false">
      <c r="A416" s="1014"/>
      <c r="B416" s="838"/>
      <c r="C416" s="838"/>
      <c r="D416" s="838"/>
      <c r="E416" s="838"/>
      <c r="F416" s="838"/>
      <c r="G416" s="838"/>
    </row>
    <row r="417" customFormat="false" ht="20.25" hidden="false" customHeight="true" outlineLevel="0" collapsed="false">
      <c r="A417" s="1014"/>
      <c r="B417" s="838"/>
      <c r="C417" s="838"/>
      <c r="D417" s="838"/>
      <c r="E417" s="838"/>
      <c r="F417" s="838"/>
      <c r="G417" s="838"/>
    </row>
    <row r="418" customFormat="false" ht="20.25" hidden="false" customHeight="true" outlineLevel="0" collapsed="false">
      <c r="A418" s="1014"/>
      <c r="B418" s="838"/>
      <c r="C418" s="838"/>
      <c r="D418" s="838"/>
      <c r="E418" s="838"/>
      <c r="F418" s="838"/>
      <c r="G418" s="838"/>
    </row>
    <row r="419" customFormat="false" ht="20.25" hidden="false" customHeight="true" outlineLevel="0" collapsed="false">
      <c r="A419" s="1014"/>
      <c r="B419" s="838"/>
      <c r="C419" s="838"/>
      <c r="D419" s="838"/>
      <c r="E419" s="838"/>
      <c r="F419" s="838"/>
      <c r="G419" s="838"/>
    </row>
    <row r="420" customFormat="false" ht="20.25" hidden="false" customHeight="true" outlineLevel="0" collapsed="false">
      <c r="A420" s="1014"/>
      <c r="B420" s="838"/>
      <c r="C420" s="838"/>
      <c r="D420" s="838"/>
      <c r="E420" s="838"/>
      <c r="F420" s="838"/>
      <c r="G420" s="838"/>
    </row>
    <row r="438" customFormat="false" ht="20.25" hidden="false" customHeight="true" outlineLevel="0" collapsed="false">
      <c r="A438" s="972"/>
      <c r="B438" s="980"/>
      <c r="C438" s="980"/>
      <c r="D438" s="980"/>
      <c r="E438" s="980"/>
      <c r="F438" s="980"/>
      <c r="G438" s="973"/>
    </row>
  </sheetData>
  <mergeCells count="9">
    <mergeCell ref="B3:G3"/>
    <mergeCell ref="B10:G10"/>
    <mergeCell ref="B11:G11"/>
    <mergeCell ref="B19:G19"/>
    <mergeCell ref="B31:G31"/>
    <mergeCell ref="B35:G35"/>
    <mergeCell ref="B36:G36"/>
    <mergeCell ref="B37:G37"/>
    <mergeCell ref="B38:G38"/>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0" pageOrder="downThenOver" orientation="landscape" blackAndWhite="false" draft="false" cellComments="atEnd" horizontalDpi="300" verticalDpi="300" copies="1"/>
  <headerFooter differentFirst="false" differentOddEven="false">
    <oddHeader/>
    <oddFooter/>
  </headerFooter>
  <rowBreaks count="1" manualBreakCount="1">
    <brk id="160" man="true" max="16383" min="0"/>
  </rowBreaks>
  <colBreaks count="1" manualBreakCount="1">
    <brk id="1" man="true" max="65535" min="0"/>
  </colBreaks>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C120"/>
  <sheetViews>
    <sheetView showFormulas="false" showGridLines="true" showRowColHeaders="true" showZeros="true" rightToLeft="false" tabSelected="false" showOutlineSymbols="true" defaultGridColor="true" view="pageBreakPreview" topLeftCell="A13" colorId="64" zoomScale="100" zoomScaleNormal="100" zoomScalePageLayoutView="100" workbookViewId="0">
      <selection pane="topLeft" activeCell="B31" activeCellId="0" sqref="B31"/>
    </sheetView>
  </sheetViews>
  <sheetFormatPr defaultColWidth="4.00390625" defaultRowHeight="15.75" customHeight="false" zeroHeight="false" outlineLevelRow="0" outlineLevelCol="0"/>
  <cols>
    <col collapsed="false" customWidth="true" hidden="false" outlineLevel="0" max="1" min="1" style="1127" width="1.44"/>
    <col collapsed="false" customWidth="false" hidden="false" outlineLevel="0" max="29" min="2" style="1127" width="4"/>
    <col collapsed="false" customWidth="true" hidden="false" outlineLevel="0" max="30" min="30" style="1127" width="1.44"/>
    <col collapsed="false" customWidth="false" hidden="false" outlineLevel="0" max="16384" min="31" style="1127" width="4"/>
  </cols>
  <sheetData>
    <row r="1" customFormat="false" ht="17.35" hidden="false" customHeight="false" outlineLevel="0" collapsed="false"/>
    <row r="2" customFormat="false" ht="17.35" hidden="false" customHeight="false" outlineLevel="0" collapsed="false">
      <c r="B2" s="1127" t="s">
        <v>885</v>
      </c>
    </row>
    <row r="3" customFormat="false" ht="17.35" hidden="false" customHeight="false" outlineLevel="0" collapsed="false"/>
    <row r="4" customFormat="false" ht="17.35" hidden="false" customHeight="false" outlineLevel="0" collapsed="false">
      <c r="S4" s="1128"/>
      <c r="T4" s="1129" t="s">
        <v>388</v>
      </c>
      <c r="U4" s="1130"/>
      <c r="V4" s="1130"/>
      <c r="W4" s="1128" t="s">
        <v>389</v>
      </c>
      <c r="X4" s="1130"/>
      <c r="Y4" s="1130"/>
      <c r="Z4" s="1128" t="s">
        <v>390</v>
      </c>
      <c r="AA4" s="1130"/>
      <c r="AB4" s="1130"/>
      <c r="AC4" s="1128" t="s">
        <v>391</v>
      </c>
    </row>
    <row r="5" customFormat="false" ht="17.35" hidden="false" customHeight="false" outlineLevel="0" collapsed="false">
      <c r="B5" s="1131" t="s">
        <v>886</v>
      </c>
      <c r="C5" s="1131"/>
      <c r="D5" s="1131"/>
      <c r="E5" s="1131"/>
      <c r="F5" s="1131"/>
      <c r="G5" s="1131"/>
      <c r="H5" s="1132" t="s">
        <v>887</v>
      </c>
      <c r="I5" s="1132"/>
      <c r="J5" s="1132"/>
      <c r="K5" s="1128"/>
    </row>
    <row r="6" customFormat="false" ht="17.35" hidden="false" customHeight="false" outlineLevel="0" collapsed="false"/>
    <row r="7" customFormat="false" ht="17.35" hidden="false" customHeight="false" outlineLevel="0" collapsed="false">
      <c r="P7" s="1129" t="s">
        <v>888</v>
      </c>
      <c r="Q7" s="1130" t="s">
        <v>889</v>
      </c>
      <c r="R7" s="1130"/>
      <c r="S7" s="1130"/>
      <c r="T7" s="1130"/>
      <c r="U7" s="1130"/>
      <c r="V7" s="1130"/>
      <c r="W7" s="1130"/>
      <c r="X7" s="1130"/>
      <c r="Y7" s="1130"/>
      <c r="Z7" s="1130"/>
      <c r="AA7" s="1130"/>
      <c r="AB7" s="1130"/>
      <c r="AC7" s="1130"/>
    </row>
    <row r="8" customFormat="false" ht="17.35" hidden="false" customHeight="false" outlineLevel="0" collapsed="false"/>
    <row r="9" customFormat="false" ht="17.35" hidden="false" customHeight="false" outlineLevel="0" collapsed="false"/>
    <row r="10" customFormat="false" ht="17.35" hidden="false" customHeight="true" outlineLevel="0" collapsed="false">
      <c r="B10" s="1133" t="s">
        <v>890</v>
      </c>
      <c r="C10" s="1133"/>
      <c r="D10" s="1133"/>
      <c r="E10" s="1133"/>
      <c r="F10" s="1133"/>
      <c r="G10" s="1133"/>
      <c r="H10" s="1133"/>
      <c r="I10" s="1133"/>
      <c r="J10" s="1133"/>
      <c r="K10" s="1133"/>
      <c r="L10" s="1133"/>
      <c r="M10" s="1133"/>
      <c r="N10" s="1133"/>
      <c r="O10" s="1133"/>
      <c r="P10" s="1133"/>
      <c r="Q10" s="1133"/>
      <c r="R10" s="1133"/>
      <c r="S10" s="1133"/>
      <c r="T10" s="1133"/>
      <c r="U10" s="1133"/>
      <c r="V10" s="1133"/>
      <c r="W10" s="1133"/>
      <c r="X10" s="1133"/>
      <c r="Y10" s="1133"/>
      <c r="Z10" s="1133"/>
      <c r="AA10" s="1133"/>
      <c r="AB10" s="1133"/>
      <c r="AC10" s="1133"/>
    </row>
    <row r="11" customFormat="false" ht="17.35" hidden="false" customHeight="false" outlineLevel="0" collapsed="false">
      <c r="B11" s="1133"/>
      <c r="C11" s="1133"/>
      <c r="D11" s="1133"/>
      <c r="E11" s="1133"/>
      <c r="F11" s="1133"/>
      <c r="G11" s="1133"/>
      <c r="H11" s="1133"/>
      <c r="I11" s="1133"/>
      <c r="J11" s="1133"/>
      <c r="K11" s="1133"/>
      <c r="L11" s="1133"/>
      <c r="M11" s="1133"/>
      <c r="N11" s="1133"/>
      <c r="O11" s="1133"/>
      <c r="P11" s="1133"/>
      <c r="Q11" s="1133"/>
      <c r="R11" s="1133"/>
      <c r="S11" s="1133"/>
      <c r="T11" s="1133"/>
      <c r="U11" s="1133"/>
      <c r="V11" s="1133"/>
      <c r="W11" s="1133"/>
      <c r="X11" s="1133"/>
      <c r="Y11" s="1133"/>
      <c r="Z11" s="1133"/>
      <c r="AA11" s="1133"/>
      <c r="AB11" s="1133"/>
      <c r="AC11" s="1133"/>
    </row>
    <row r="12" customFormat="false" ht="17.35" hidden="false" customHeight="false" outlineLevel="0" collapsed="false">
      <c r="B12" s="1133"/>
      <c r="C12" s="1133"/>
      <c r="D12" s="1133"/>
      <c r="E12" s="1133"/>
      <c r="F12" s="1133"/>
      <c r="G12" s="1133"/>
      <c r="H12" s="1133"/>
      <c r="I12" s="1133"/>
      <c r="J12" s="1133"/>
      <c r="K12" s="1133"/>
      <c r="L12" s="1133"/>
      <c r="M12" s="1133"/>
      <c r="N12" s="1133"/>
      <c r="O12" s="1133"/>
      <c r="P12" s="1133"/>
      <c r="Q12" s="1133"/>
      <c r="R12" s="1133"/>
      <c r="S12" s="1133"/>
      <c r="T12" s="1133"/>
      <c r="U12" s="1133"/>
      <c r="V12" s="1133"/>
      <c r="W12" s="1133"/>
      <c r="X12" s="1133"/>
      <c r="Y12" s="1133"/>
      <c r="Z12" s="1133"/>
      <c r="AA12" s="1133"/>
      <c r="AB12" s="1133"/>
      <c r="AC12" s="1133"/>
    </row>
    <row r="13" customFormat="false" ht="17.35" hidden="false" customHeight="false" outlineLevel="0" collapsed="false"/>
    <row r="14" customFormat="false" ht="17.35" hidden="false" customHeight="false" outlineLevel="0" collapsed="false"/>
    <row r="15" customFormat="false" ht="17.35" hidden="false" customHeight="false" outlineLevel="0" collapsed="false">
      <c r="B15" s="1127" t="s">
        <v>891</v>
      </c>
    </row>
    <row r="16" customFormat="false" ht="17.35" hidden="false" customHeight="false" outlineLevel="0" collapsed="false"/>
    <row r="17" customFormat="false" ht="17.35" hidden="false" customHeight="false" outlineLevel="0" collapsed="false">
      <c r="B17" s="1134" t="s">
        <v>892</v>
      </c>
      <c r="C17" s="1134"/>
      <c r="D17" s="1134"/>
      <c r="E17" s="1134"/>
      <c r="F17" s="1134"/>
      <c r="G17" s="1134"/>
      <c r="H17" s="1134"/>
      <c r="I17" s="1134"/>
      <c r="J17" s="1134"/>
      <c r="K17" s="1134"/>
      <c r="L17" s="1134"/>
      <c r="M17" s="1134"/>
      <c r="N17" s="1134"/>
      <c r="O17" s="1134"/>
      <c r="P17" s="1134"/>
      <c r="Q17" s="1134"/>
      <c r="R17" s="1134"/>
      <c r="S17" s="1134"/>
      <c r="T17" s="1134"/>
      <c r="U17" s="1134"/>
      <c r="V17" s="1134"/>
      <c r="W17" s="1134"/>
      <c r="X17" s="1134"/>
      <c r="Y17" s="1134"/>
      <c r="Z17" s="1134"/>
      <c r="AA17" s="1134"/>
      <c r="AB17" s="1134"/>
      <c r="AC17" s="1134"/>
    </row>
    <row r="18" customFormat="false" ht="17.35" hidden="false" customHeight="false" outlineLevel="0" collapsed="false"/>
    <row r="19" customFormat="false" ht="17.35" hidden="false" customHeight="false" outlineLevel="0" collapsed="false">
      <c r="A19" s="1127" t="s">
        <v>893</v>
      </c>
    </row>
    <row r="20" customFormat="false" ht="17.35" hidden="false" customHeight="false" outlineLevel="0" collapsed="false"/>
    <row r="21" s="1135" customFormat="true" ht="54.75" hidden="false" customHeight="true" outlineLevel="0" collapsed="false">
      <c r="B21" s="1136" t="s">
        <v>894</v>
      </c>
      <c r="C21" s="1136"/>
      <c r="D21" s="1136"/>
      <c r="E21" s="1136"/>
      <c r="F21" s="1136"/>
      <c r="G21" s="1136"/>
      <c r="H21" s="1136"/>
      <c r="I21" s="1136"/>
      <c r="J21" s="1136"/>
      <c r="K21" s="1136" t="s">
        <v>895</v>
      </c>
      <c r="L21" s="1136"/>
      <c r="M21" s="1136"/>
      <c r="N21" s="1136"/>
      <c r="O21" s="1136"/>
      <c r="P21" s="1136"/>
      <c r="Q21" s="1136"/>
      <c r="R21" s="1136"/>
      <c r="S21" s="1136"/>
      <c r="T21" s="1136"/>
      <c r="U21" s="1136"/>
      <c r="V21" s="1136"/>
      <c r="W21" s="1137" t="s">
        <v>896</v>
      </c>
      <c r="X21" s="1137"/>
      <c r="Y21" s="1137"/>
      <c r="Z21" s="1137"/>
      <c r="AA21" s="1137"/>
      <c r="AB21" s="1137"/>
      <c r="AC21" s="1137"/>
    </row>
    <row r="22" s="1135" customFormat="true" ht="33" hidden="false" customHeight="true" outlineLevel="0" collapsed="false">
      <c r="B22" s="1138" t="s">
        <v>897</v>
      </c>
      <c r="C22" s="1138"/>
      <c r="D22" s="1138"/>
      <c r="E22" s="1138"/>
      <c r="F22" s="1138"/>
      <c r="G22" s="1138"/>
      <c r="H22" s="1138"/>
      <c r="I22" s="1138"/>
      <c r="J22" s="1138"/>
      <c r="K22" s="1139" t="s">
        <v>898</v>
      </c>
      <c r="L22" s="1139"/>
      <c r="M22" s="1139"/>
      <c r="N22" s="1139"/>
      <c r="O22" s="1139"/>
      <c r="P22" s="1139"/>
      <c r="Q22" s="1139"/>
      <c r="R22" s="1139"/>
      <c r="S22" s="1139"/>
      <c r="T22" s="1139"/>
      <c r="U22" s="1139"/>
      <c r="V22" s="1139"/>
      <c r="W22" s="1140"/>
      <c r="X22" s="1140"/>
      <c r="Y22" s="1140"/>
      <c r="Z22" s="1140"/>
      <c r="AA22" s="1140"/>
      <c r="AB22" s="1140"/>
      <c r="AC22" s="1141" t="s">
        <v>899</v>
      </c>
    </row>
    <row r="23" s="1135" customFormat="true" ht="34.5" hidden="false" customHeight="true" outlineLevel="0" collapsed="false">
      <c r="B23" s="1138"/>
      <c r="C23" s="1138"/>
      <c r="D23" s="1138"/>
      <c r="E23" s="1138"/>
      <c r="F23" s="1138"/>
      <c r="G23" s="1138"/>
      <c r="H23" s="1138"/>
      <c r="I23" s="1138"/>
      <c r="J23" s="1138"/>
      <c r="K23" s="1138" t="s">
        <v>900</v>
      </c>
      <c r="L23" s="1138"/>
      <c r="M23" s="1138"/>
      <c r="N23" s="1138"/>
      <c r="O23" s="1138"/>
      <c r="P23" s="1138"/>
      <c r="Q23" s="1138"/>
      <c r="R23" s="1138"/>
      <c r="S23" s="1138"/>
      <c r="T23" s="1138"/>
      <c r="U23" s="1138"/>
      <c r="V23" s="1138"/>
      <c r="W23" s="1140"/>
      <c r="X23" s="1140"/>
      <c r="Y23" s="1140"/>
      <c r="Z23" s="1140"/>
      <c r="AA23" s="1140"/>
      <c r="AB23" s="1140"/>
      <c r="AC23" s="1141" t="s">
        <v>899</v>
      </c>
    </row>
    <row r="24" s="1135" customFormat="true" ht="34.5" hidden="false" customHeight="true" outlineLevel="0" collapsed="false">
      <c r="B24" s="1138"/>
      <c r="C24" s="1138"/>
      <c r="D24" s="1138"/>
      <c r="E24" s="1138"/>
      <c r="F24" s="1138"/>
      <c r="G24" s="1138"/>
      <c r="H24" s="1138"/>
      <c r="I24" s="1138"/>
      <c r="J24" s="1138"/>
      <c r="K24" s="1138" t="s">
        <v>901</v>
      </c>
      <c r="L24" s="1138"/>
      <c r="M24" s="1138"/>
      <c r="N24" s="1138"/>
      <c r="O24" s="1138"/>
      <c r="P24" s="1138"/>
      <c r="Q24" s="1138"/>
      <c r="R24" s="1138"/>
      <c r="S24" s="1138"/>
      <c r="T24" s="1138"/>
      <c r="U24" s="1138"/>
      <c r="V24" s="1138"/>
      <c r="W24" s="1140"/>
      <c r="X24" s="1140"/>
      <c r="Y24" s="1140"/>
      <c r="Z24" s="1140"/>
      <c r="AA24" s="1140"/>
      <c r="AB24" s="1140"/>
      <c r="AC24" s="1141" t="s">
        <v>899</v>
      </c>
    </row>
    <row r="25" s="1135" customFormat="true" ht="34.5" hidden="false" customHeight="true" outlineLevel="0" collapsed="false">
      <c r="B25" s="1138"/>
      <c r="C25" s="1138"/>
      <c r="D25" s="1138"/>
      <c r="E25" s="1138"/>
      <c r="F25" s="1138"/>
      <c r="G25" s="1138"/>
      <c r="H25" s="1138"/>
      <c r="I25" s="1138"/>
      <c r="J25" s="1138"/>
      <c r="K25" s="1138" t="s">
        <v>902</v>
      </c>
      <c r="L25" s="1138"/>
      <c r="M25" s="1138"/>
      <c r="N25" s="1138"/>
      <c r="O25" s="1138"/>
      <c r="P25" s="1138"/>
      <c r="Q25" s="1138"/>
      <c r="R25" s="1138"/>
      <c r="S25" s="1138"/>
      <c r="T25" s="1138"/>
      <c r="U25" s="1138"/>
      <c r="V25" s="1138"/>
      <c r="W25" s="1140" t="s">
        <v>239</v>
      </c>
      <c r="X25" s="1140"/>
      <c r="Y25" s="1140"/>
      <c r="Z25" s="1140"/>
      <c r="AA25" s="1140"/>
      <c r="AB25" s="1140"/>
      <c r="AC25" s="1141" t="s">
        <v>899</v>
      </c>
    </row>
    <row r="26" s="1135" customFormat="true" ht="34.5" hidden="false" customHeight="true" outlineLevel="0" collapsed="false">
      <c r="B26" s="1138"/>
      <c r="C26" s="1138"/>
      <c r="D26" s="1138"/>
      <c r="E26" s="1138"/>
      <c r="F26" s="1138"/>
      <c r="G26" s="1138"/>
      <c r="H26" s="1138"/>
      <c r="I26" s="1138"/>
      <c r="J26" s="1138"/>
      <c r="K26" s="1138" t="s">
        <v>903</v>
      </c>
      <c r="L26" s="1138"/>
      <c r="M26" s="1138"/>
      <c r="N26" s="1138"/>
      <c r="O26" s="1138"/>
      <c r="P26" s="1138"/>
      <c r="Q26" s="1138"/>
      <c r="R26" s="1138"/>
      <c r="S26" s="1138"/>
      <c r="T26" s="1138"/>
      <c r="U26" s="1138"/>
      <c r="V26" s="1138"/>
      <c r="W26" s="1140"/>
      <c r="X26" s="1140"/>
      <c r="Y26" s="1140"/>
      <c r="Z26" s="1140"/>
      <c r="AA26" s="1140"/>
      <c r="AB26" s="1140"/>
      <c r="AC26" s="1141" t="s">
        <v>899</v>
      </c>
    </row>
    <row r="27" s="1135" customFormat="true" ht="34.5" hidden="false" customHeight="true" outlineLevel="0" collapsed="false">
      <c r="B27" s="1142" t="s">
        <v>904</v>
      </c>
      <c r="C27" s="1142"/>
      <c r="D27" s="1142"/>
      <c r="E27" s="1142"/>
      <c r="F27" s="1142"/>
      <c r="G27" s="1142"/>
      <c r="H27" s="1142"/>
      <c r="I27" s="1142"/>
      <c r="J27" s="1142"/>
      <c r="K27" s="1138" t="s">
        <v>905</v>
      </c>
      <c r="L27" s="1138"/>
      <c r="M27" s="1138"/>
      <c r="N27" s="1138"/>
      <c r="O27" s="1138"/>
      <c r="P27" s="1138"/>
      <c r="Q27" s="1138"/>
      <c r="R27" s="1138"/>
      <c r="S27" s="1138"/>
      <c r="T27" s="1138"/>
      <c r="U27" s="1138"/>
      <c r="V27" s="1138"/>
      <c r="W27" s="1140"/>
      <c r="X27" s="1140"/>
      <c r="Y27" s="1140"/>
      <c r="Z27" s="1140"/>
      <c r="AA27" s="1140"/>
      <c r="AB27" s="1140"/>
      <c r="AC27" s="1141" t="s">
        <v>899</v>
      </c>
    </row>
    <row r="28" s="1135" customFormat="true" ht="34.5" hidden="false" customHeight="true" outlineLevel="0" collapsed="false">
      <c r="B28" s="1142"/>
      <c r="C28" s="1142"/>
      <c r="D28" s="1142"/>
      <c r="E28" s="1142"/>
      <c r="F28" s="1142"/>
      <c r="G28" s="1142"/>
      <c r="H28" s="1142"/>
      <c r="I28" s="1142"/>
      <c r="J28" s="1142"/>
      <c r="K28" s="1138" t="s">
        <v>906</v>
      </c>
      <c r="L28" s="1138"/>
      <c r="M28" s="1138"/>
      <c r="N28" s="1138"/>
      <c r="O28" s="1138"/>
      <c r="P28" s="1138"/>
      <c r="Q28" s="1138"/>
      <c r="R28" s="1138"/>
      <c r="S28" s="1138"/>
      <c r="T28" s="1138"/>
      <c r="U28" s="1138"/>
      <c r="V28" s="1138"/>
      <c r="W28" s="1140"/>
      <c r="X28" s="1140"/>
      <c r="Y28" s="1140"/>
      <c r="Z28" s="1140"/>
      <c r="AA28" s="1140"/>
      <c r="AB28" s="1140"/>
      <c r="AC28" s="1141" t="s">
        <v>899</v>
      </c>
    </row>
    <row r="29" s="1135" customFormat="true" ht="34.5" hidden="false" customHeight="true" outlineLevel="0" collapsed="false">
      <c r="B29" s="1142"/>
      <c r="C29" s="1142"/>
      <c r="D29" s="1142"/>
      <c r="E29" s="1142"/>
      <c r="F29" s="1142"/>
      <c r="G29" s="1142"/>
      <c r="H29" s="1142"/>
      <c r="I29" s="1142"/>
      <c r="J29" s="1142"/>
      <c r="K29" s="1138" t="s">
        <v>907</v>
      </c>
      <c r="L29" s="1138"/>
      <c r="M29" s="1138"/>
      <c r="N29" s="1138"/>
      <c r="O29" s="1138"/>
      <c r="P29" s="1138"/>
      <c r="Q29" s="1138"/>
      <c r="R29" s="1138"/>
      <c r="S29" s="1138"/>
      <c r="T29" s="1138"/>
      <c r="U29" s="1138"/>
      <c r="V29" s="1138"/>
      <c r="W29" s="1140"/>
      <c r="X29" s="1140"/>
      <c r="Y29" s="1140"/>
      <c r="Z29" s="1140"/>
      <c r="AA29" s="1140"/>
      <c r="AB29" s="1140"/>
      <c r="AC29" s="1141" t="s">
        <v>899</v>
      </c>
    </row>
    <row r="30" s="1135" customFormat="true" ht="34.5" hidden="false" customHeight="true" outlineLevel="0" collapsed="false">
      <c r="B30" s="1138" t="s">
        <v>908</v>
      </c>
      <c r="C30" s="1138"/>
      <c r="D30" s="1138"/>
      <c r="E30" s="1138"/>
      <c r="F30" s="1138"/>
      <c r="G30" s="1138"/>
      <c r="H30" s="1138"/>
      <c r="I30" s="1138"/>
      <c r="J30" s="1138"/>
      <c r="K30" s="1140"/>
      <c r="L30" s="1140"/>
      <c r="M30" s="1140"/>
      <c r="N30" s="1140"/>
      <c r="O30" s="1140"/>
      <c r="P30" s="1140"/>
      <c r="Q30" s="1140"/>
      <c r="R30" s="1140"/>
      <c r="S30" s="1140"/>
      <c r="T30" s="1140"/>
      <c r="U30" s="1140"/>
      <c r="V30" s="1140"/>
      <c r="W30" s="1140"/>
      <c r="X30" s="1140"/>
      <c r="Y30" s="1140"/>
      <c r="Z30" s="1140"/>
      <c r="AA30" s="1140"/>
      <c r="AB30" s="1140"/>
      <c r="AC30" s="1141" t="s">
        <v>899</v>
      </c>
    </row>
    <row r="31" s="1135" customFormat="true" ht="34.5" hidden="false" customHeight="true" outlineLevel="0" collapsed="false">
      <c r="B31" s="1138" t="s">
        <v>909</v>
      </c>
      <c r="C31" s="1138"/>
      <c r="D31" s="1138"/>
      <c r="E31" s="1138"/>
      <c r="F31" s="1138"/>
      <c r="G31" s="1138"/>
      <c r="H31" s="1138"/>
      <c r="I31" s="1138"/>
      <c r="J31" s="1138"/>
      <c r="K31" s="1140"/>
      <c r="L31" s="1140"/>
      <c r="M31" s="1140"/>
      <c r="N31" s="1140"/>
      <c r="O31" s="1140"/>
      <c r="P31" s="1140"/>
      <c r="Q31" s="1140"/>
      <c r="R31" s="1140"/>
      <c r="S31" s="1140"/>
      <c r="T31" s="1140"/>
      <c r="U31" s="1140"/>
      <c r="V31" s="1140"/>
      <c r="W31" s="1140"/>
      <c r="X31" s="1140"/>
      <c r="Y31" s="1140"/>
      <c r="Z31" s="1140"/>
      <c r="AA31" s="1140"/>
      <c r="AB31" s="1140"/>
      <c r="AC31" s="1141" t="s">
        <v>899</v>
      </c>
    </row>
    <row r="32" customFormat="false" ht="17.35" hidden="false" customHeight="false" outlineLevel="0" collapsed="false"/>
    <row r="33" customFormat="false" ht="17.35" hidden="false" customHeight="false" outlineLevel="0" collapsed="false">
      <c r="A33" s="1127" t="s">
        <v>910</v>
      </c>
      <c r="J33" s="1143"/>
      <c r="K33" s="1143"/>
      <c r="L33" s="1143"/>
      <c r="M33" s="1143"/>
      <c r="N33" s="1127" t="s">
        <v>389</v>
      </c>
      <c r="O33" s="1143"/>
      <c r="P33" s="1143"/>
      <c r="Q33" s="1127" t="s">
        <v>390</v>
      </c>
      <c r="R33" s="1143"/>
      <c r="S33" s="1143"/>
      <c r="T33" s="1127" t="s">
        <v>391</v>
      </c>
    </row>
    <row r="119" customFormat="false" ht="15.75" hidden="false" customHeight="false" outlineLevel="0" collapsed="false">
      <c r="C119" s="1144"/>
      <c r="D119" s="1144"/>
      <c r="E119" s="1144"/>
      <c r="F119" s="1144"/>
      <c r="G119" s="1144"/>
    </row>
    <row r="120" customFormat="false" ht="15.75" hidden="false" customHeight="false" outlineLevel="0" collapsed="false">
      <c r="C120" s="1145"/>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rintOptions headings="false" gridLines="false" gridLinesSet="true" horizontalCentered="false" verticalCentered="false"/>
  <pageMargins left="0.7" right="0.7" top="0.75" bottom="0.75" header="0.511811023622047" footer="0.511811023622047"/>
  <pageSetup paperSize="9" scale="74"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F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B31" activeCellId="0" sqref="B31"/>
    </sheetView>
  </sheetViews>
  <sheetFormatPr defaultColWidth="4.00390625" defaultRowHeight="15.75" customHeight="false" zeroHeight="false" outlineLevelRow="0" outlineLevelCol="0"/>
  <cols>
    <col collapsed="false" customWidth="true" hidden="false" outlineLevel="0" max="1" min="1" style="1127" width="1.44"/>
    <col collapsed="false" customWidth="true" hidden="false" outlineLevel="0" max="12" min="2" style="1127" width="3.22"/>
    <col collapsed="false" customWidth="true" hidden="false" outlineLevel="0" max="13" min="13" style="1127" width="13"/>
    <col collapsed="false" customWidth="true" hidden="false" outlineLevel="0" max="14" min="14" style="1127" width="4.11"/>
    <col collapsed="false" customWidth="true" hidden="false" outlineLevel="0" max="32" min="15" style="1127" width="3.22"/>
    <col collapsed="false" customWidth="true" hidden="false" outlineLevel="0" max="33" min="33" style="1127" width="1.44"/>
    <col collapsed="false" customWidth="true" hidden="false" outlineLevel="0" max="36" min="34" style="1127" width="3.22"/>
    <col collapsed="false" customWidth="false" hidden="false" outlineLevel="0" max="16384" min="37" style="1127" width="4"/>
  </cols>
  <sheetData>
    <row r="1" customFormat="false" ht="17.35" hidden="false" customHeight="false" outlineLevel="0" collapsed="false"/>
    <row r="2" customFormat="false" ht="17.35" hidden="false" customHeight="false" outlineLevel="0" collapsed="false">
      <c r="B2" s="1127" t="s">
        <v>911</v>
      </c>
    </row>
    <row r="3" customFormat="false" ht="17.35" hidden="false" customHeight="false" outlineLevel="0" collapsed="false"/>
    <row r="4" customFormat="false" ht="17.35" hidden="false" customHeight="false" outlineLevel="0" collapsed="false">
      <c r="W4" s="1129" t="s">
        <v>388</v>
      </c>
      <c r="X4" s="1130"/>
      <c r="Y4" s="1130"/>
      <c r="Z4" s="1128" t="s">
        <v>389</v>
      </c>
      <c r="AA4" s="1130"/>
      <c r="AB4" s="1130"/>
      <c r="AC4" s="1128" t="s">
        <v>390</v>
      </c>
      <c r="AD4" s="1130"/>
      <c r="AE4" s="1130"/>
      <c r="AF4" s="1128" t="s">
        <v>391</v>
      </c>
    </row>
    <row r="5" customFormat="false" ht="17.35" hidden="false" customHeight="false" outlineLevel="0" collapsed="false">
      <c r="B5" s="1131" t="s">
        <v>886</v>
      </c>
      <c r="C5" s="1131"/>
      <c r="D5" s="1131"/>
      <c r="E5" s="1131"/>
      <c r="F5" s="1131"/>
      <c r="G5" s="1131"/>
      <c r="H5" s="1130" t="s">
        <v>887</v>
      </c>
      <c r="I5" s="1130"/>
      <c r="J5" s="1130"/>
      <c r="K5" s="1128"/>
    </row>
    <row r="6" customFormat="false" ht="17.35" hidden="false" customHeight="false" outlineLevel="0" collapsed="false"/>
    <row r="7" customFormat="false" ht="17.35" hidden="false" customHeight="false" outlineLevel="0" collapsed="false">
      <c r="S7" s="1129" t="s">
        <v>912</v>
      </c>
      <c r="T7" s="1131"/>
      <c r="U7" s="1131"/>
      <c r="V7" s="1131"/>
      <c r="W7" s="1131"/>
      <c r="X7" s="1131"/>
      <c r="Y7" s="1131"/>
      <c r="Z7" s="1131"/>
      <c r="AA7" s="1131"/>
      <c r="AB7" s="1131"/>
      <c r="AC7" s="1131"/>
      <c r="AD7" s="1131"/>
      <c r="AE7" s="1131"/>
      <c r="AF7" s="1131"/>
    </row>
    <row r="8" customFormat="false" ht="17.35" hidden="false" customHeight="false" outlineLevel="0" collapsed="false">
      <c r="S8" s="1129"/>
      <c r="T8" s="1128"/>
      <c r="U8" s="1128"/>
      <c r="V8" s="1128"/>
      <c r="W8" s="1128"/>
      <c r="X8" s="1128"/>
      <c r="Y8" s="1128"/>
      <c r="Z8" s="1128"/>
      <c r="AA8" s="1128"/>
      <c r="AB8" s="1128"/>
      <c r="AC8" s="1128"/>
      <c r="AD8" s="1128"/>
      <c r="AE8" s="1128"/>
      <c r="AF8" s="1128"/>
    </row>
    <row r="9" customFormat="false" ht="17.35" hidden="false" customHeight="false" outlineLevel="0" collapsed="false">
      <c r="B9" s="1146" t="s">
        <v>913</v>
      </c>
      <c r="C9" s="1146"/>
      <c r="D9" s="1146"/>
      <c r="E9" s="1146"/>
      <c r="F9" s="1146"/>
      <c r="G9" s="1146"/>
      <c r="H9" s="1146"/>
      <c r="I9" s="1146"/>
      <c r="J9" s="1146"/>
      <c r="K9" s="1146"/>
      <c r="L9" s="1146"/>
      <c r="M9" s="1146"/>
      <c r="N9" s="1146"/>
      <c r="O9" s="1146"/>
      <c r="P9" s="1146"/>
      <c r="Q9" s="1146"/>
      <c r="R9" s="1146"/>
      <c r="S9" s="1146"/>
      <c r="T9" s="1146"/>
      <c r="U9" s="1146"/>
      <c r="V9" s="1146"/>
      <c r="W9" s="1146"/>
      <c r="X9" s="1146"/>
      <c r="Y9" s="1146"/>
      <c r="Z9" s="1146"/>
      <c r="AA9" s="1146"/>
    </row>
    <row r="10" customFormat="false" ht="17.35" hidden="false" customHeight="false" outlineLevel="0" collapsed="false">
      <c r="B10" s="1147"/>
      <c r="C10" s="1147"/>
      <c r="D10" s="1147"/>
      <c r="E10" s="1147"/>
      <c r="F10" s="1147"/>
      <c r="G10" s="1147"/>
      <c r="H10" s="1147"/>
      <c r="I10" s="1147"/>
      <c r="J10" s="1147"/>
      <c r="K10" s="1147"/>
      <c r="L10" s="1147"/>
      <c r="M10" s="1147"/>
      <c r="N10" s="1147"/>
      <c r="O10" s="1147"/>
      <c r="P10" s="1147"/>
      <c r="Q10" s="1147"/>
      <c r="R10" s="1147"/>
      <c r="S10" s="1147"/>
      <c r="T10" s="1147"/>
      <c r="U10" s="1147"/>
      <c r="V10" s="1147"/>
      <c r="W10" s="1147"/>
      <c r="X10" s="1147"/>
      <c r="Y10" s="1147"/>
      <c r="Z10" s="1147"/>
      <c r="AA10" s="1147"/>
    </row>
    <row r="11" customFormat="false" ht="17.35" hidden="false" customHeight="false" outlineLevel="0" collapsed="false">
      <c r="A11" s="1127" t="s">
        <v>914</v>
      </c>
    </row>
    <row r="12" customFormat="false" ht="17.35" hidden="false" customHeight="false" outlineLevel="0" collapsed="false"/>
    <row r="13" customFormat="false" ht="36" hidden="false" customHeight="true" outlineLevel="0" collapsed="false">
      <c r="R13" s="1136" t="s">
        <v>915</v>
      </c>
      <c r="S13" s="1136"/>
      <c r="T13" s="1136"/>
      <c r="U13" s="1136"/>
      <c r="V13" s="1136"/>
      <c r="W13" s="1148" t="n">
        <v>4</v>
      </c>
      <c r="X13" s="1149" t="n">
        <v>0</v>
      </c>
      <c r="Y13" s="1149"/>
      <c r="Z13" s="1149"/>
      <c r="AA13" s="1149"/>
      <c r="AB13" s="1149"/>
      <c r="AC13" s="1149"/>
      <c r="AD13" s="1149"/>
      <c r="AE13" s="1149"/>
      <c r="AF13" s="1150"/>
    </row>
    <row r="14" customFormat="false" ht="13.5" hidden="false" customHeight="true" outlineLevel="0" collapsed="false"/>
    <row r="15" s="1135" customFormat="true" ht="34.5" hidden="false" customHeight="true" outlineLevel="0" collapsed="false">
      <c r="B15" s="1136" t="s">
        <v>895</v>
      </c>
      <c r="C15" s="1136"/>
      <c r="D15" s="1136"/>
      <c r="E15" s="1136"/>
      <c r="F15" s="1136"/>
      <c r="G15" s="1136"/>
      <c r="H15" s="1136"/>
      <c r="I15" s="1136"/>
      <c r="J15" s="1136"/>
      <c r="K15" s="1136"/>
      <c r="L15" s="1136"/>
      <c r="M15" s="1151" t="s">
        <v>916</v>
      </c>
      <c r="N15" s="1151"/>
      <c r="O15" s="1136" t="s">
        <v>917</v>
      </c>
      <c r="P15" s="1136"/>
      <c r="Q15" s="1136"/>
      <c r="R15" s="1136"/>
      <c r="S15" s="1136"/>
      <c r="T15" s="1136"/>
      <c r="U15" s="1136"/>
      <c r="V15" s="1136"/>
      <c r="W15" s="1136"/>
      <c r="X15" s="1136"/>
      <c r="Y15" s="1136"/>
      <c r="Z15" s="1136"/>
      <c r="AA15" s="1136"/>
      <c r="AB15" s="1136"/>
      <c r="AC15" s="1136"/>
      <c r="AD15" s="1136"/>
      <c r="AE15" s="1136"/>
      <c r="AF15" s="1136"/>
    </row>
    <row r="16" s="1135" customFormat="true" ht="17.35" hidden="false" customHeight="false" outlineLevel="0" collapsed="false">
      <c r="B16" s="1152" t="s">
        <v>918</v>
      </c>
      <c r="C16" s="1152"/>
      <c r="D16" s="1152"/>
      <c r="E16" s="1152"/>
      <c r="F16" s="1152"/>
      <c r="G16" s="1152"/>
      <c r="H16" s="1152"/>
      <c r="I16" s="1152"/>
      <c r="J16" s="1152"/>
      <c r="K16" s="1152"/>
      <c r="L16" s="1152"/>
      <c r="M16" s="1153" t="s">
        <v>919</v>
      </c>
      <c r="N16" s="1154" t="s">
        <v>899</v>
      </c>
      <c r="O16" s="1155" t="s">
        <v>920</v>
      </c>
      <c r="P16" s="1155"/>
      <c r="Q16" s="1155"/>
      <c r="R16" s="1155"/>
      <c r="S16" s="1155"/>
      <c r="T16" s="1155"/>
      <c r="U16" s="1155"/>
      <c r="V16" s="1155"/>
      <c r="W16" s="1155"/>
      <c r="X16" s="1155"/>
      <c r="Y16" s="1155"/>
      <c r="Z16" s="1155"/>
      <c r="AA16" s="1155"/>
      <c r="AB16" s="1155"/>
      <c r="AC16" s="1155"/>
      <c r="AD16" s="1155"/>
      <c r="AE16" s="1155"/>
      <c r="AF16" s="1155"/>
    </row>
    <row r="17" s="1135" customFormat="true" ht="17.35" hidden="false" customHeight="false" outlineLevel="0" collapsed="false">
      <c r="B17" s="1152"/>
      <c r="C17" s="1152"/>
      <c r="D17" s="1152"/>
      <c r="E17" s="1152"/>
      <c r="F17" s="1152"/>
      <c r="G17" s="1152"/>
      <c r="H17" s="1152"/>
      <c r="I17" s="1152"/>
      <c r="J17" s="1152"/>
      <c r="K17" s="1152"/>
      <c r="L17" s="1152"/>
      <c r="M17" s="1140"/>
      <c r="N17" s="1141" t="s">
        <v>899</v>
      </c>
      <c r="O17" s="1138"/>
      <c r="P17" s="1138"/>
      <c r="Q17" s="1138"/>
      <c r="R17" s="1138"/>
      <c r="S17" s="1138"/>
      <c r="T17" s="1138"/>
      <c r="U17" s="1138"/>
      <c r="V17" s="1138"/>
      <c r="W17" s="1138"/>
      <c r="X17" s="1138"/>
      <c r="Y17" s="1138"/>
      <c r="Z17" s="1138"/>
      <c r="AA17" s="1138"/>
      <c r="AB17" s="1138"/>
      <c r="AC17" s="1138"/>
      <c r="AD17" s="1138"/>
      <c r="AE17" s="1138"/>
      <c r="AF17" s="1138"/>
    </row>
    <row r="18" s="1135" customFormat="true" ht="17.35" hidden="false" customHeight="false" outlineLevel="0" collapsed="false">
      <c r="B18" s="1152"/>
      <c r="C18" s="1152"/>
      <c r="D18" s="1152"/>
      <c r="E18" s="1152"/>
      <c r="F18" s="1152"/>
      <c r="G18" s="1152"/>
      <c r="H18" s="1152"/>
      <c r="I18" s="1152"/>
      <c r="J18" s="1152"/>
      <c r="K18" s="1152"/>
      <c r="L18" s="1152"/>
      <c r="M18" s="1140"/>
      <c r="N18" s="1141" t="s">
        <v>899</v>
      </c>
      <c r="O18" s="1138"/>
      <c r="P18" s="1138"/>
      <c r="Q18" s="1138"/>
      <c r="R18" s="1138"/>
      <c r="S18" s="1138"/>
      <c r="T18" s="1138"/>
      <c r="U18" s="1138"/>
      <c r="V18" s="1138"/>
      <c r="W18" s="1138"/>
      <c r="X18" s="1138"/>
      <c r="Y18" s="1138"/>
      <c r="Z18" s="1138"/>
      <c r="AA18" s="1138"/>
      <c r="AB18" s="1138"/>
      <c r="AC18" s="1138"/>
      <c r="AD18" s="1138"/>
      <c r="AE18" s="1138"/>
      <c r="AF18" s="1138"/>
    </row>
    <row r="19" s="1135" customFormat="true" ht="17.35" hidden="false" customHeight="false" outlineLevel="0" collapsed="false">
      <c r="B19" s="1152" t="s">
        <v>921</v>
      </c>
      <c r="C19" s="1152"/>
      <c r="D19" s="1152"/>
      <c r="E19" s="1152"/>
      <c r="F19" s="1152"/>
      <c r="G19" s="1152"/>
      <c r="H19" s="1152"/>
      <c r="I19" s="1152"/>
      <c r="J19" s="1152"/>
      <c r="K19" s="1152"/>
      <c r="L19" s="1152"/>
      <c r="M19" s="1140"/>
      <c r="N19" s="1156" t="s">
        <v>899</v>
      </c>
      <c r="O19" s="1138"/>
      <c r="P19" s="1138"/>
      <c r="Q19" s="1138"/>
      <c r="R19" s="1138"/>
      <c r="S19" s="1138"/>
      <c r="T19" s="1138"/>
      <c r="U19" s="1138"/>
      <c r="V19" s="1138"/>
      <c r="W19" s="1138"/>
      <c r="X19" s="1138"/>
      <c r="Y19" s="1138"/>
      <c r="Z19" s="1138"/>
      <c r="AA19" s="1138"/>
      <c r="AB19" s="1138"/>
      <c r="AC19" s="1138"/>
      <c r="AD19" s="1138"/>
      <c r="AE19" s="1138"/>
      <c r="AF19" s="1138"/>
    </row>
    <row r="20" s="1135" customFormat="true" ht="17.35" hidden="false" customHeight="false" outlineLevel="0" collapsed="false">
      <c r="B20" s="1152"/>
      <c r="C20" s="1152"/>
      <c r="D20" s="1152"/>
      <c r="E20" s="1152"/>
      <c r="F20" s="1152"/>
      <c r="G20" s="1152"/>
      <c r="H20" s="1152"/>
      <c r="I20" s="1152"/>
      <c r="J20" s="1152"/>
      <c r="K20" s="1152"/>
      <c r="L20" s="1152"/>
      <c r="M20" s="1140"/>
      <c r="N20" s="1156" t="s">
        <v>899</v>
      </c>
      <c r="O20" s="1138"/>
      <c r="P20" s="1138"/>
      <c r="Q20" s="1138"/>
      <c r="R20" s="1138"/>
      <c r="S20" s="1138"/>
      <c r="T20" s="1138"/>
      <c r="U20" s="1138"/>
      <c r="V20" s="1138"/>
      <c r="W20" s="1138"/>
      <c r="X20" s="1138"/>
      <c r="Y20" s="1138"/>
      <c r="Z20" s="1138"/>
      <c r="AA20" s="1138"/>
      <c r="AB20" s="1138"/>
      <c r="AC20" s="1138"/>
      <c r="AD20" s="1138"/>
      <c r="AE20" s="1138"/>
      <c r="AF20" s="1138"/>
    </row>
    <row r="21" s="1135" customFormat="true" ht="17.35" hidden="false" customHeight="false" outlineLevel="0" collapsed="false">
      <c r="B21" s="1152"/>
      <c r="C21" s="1152"/>
      <c r="D21" s="1152"/>
      <c r="E21" s="1152"/>
      <c r="F21" s="1152"/>
      <c r="G21" s="1152"/>
      <c r="H21" s="1152"/>
      <c r="I21" s="1152"/>
      <c r="J21" s="1152"/>
      <c r="K21" s="1152"/>
      <c r="L21" s="1152"/>
      <c r="M21" s="1157"/>
      <c r="N21" s="1158" t="s">
        <v>899</v>
      </c>
      <c r="O21" s="1138"/>
      <c r="P21" s="1138"/>
      <c r="Q21" s="1138"/>
      <c r="R21" s="1138"/>
      <c r="S21" s="1138"/>
      <c r="T21" s="1138"/>
      <c r="U21" s="1138"/>
      <c r="V21" s="1138"/>
      <c r="W21" s="1138"/>
      <c r="X21" s="1138"/>
      <c r="Y21" s="1138"/>
      <c r="Z21" s="1138"/>
      <c r="AA21" s="1138"/>
      <c r="AB21" s="1138"/>
      <c r="AC21" s="1138"/>
      <c r="AD21" s="1138"/>
      <c r="AE21" s="1138"/>
      <c r="AF21" s="1138"/>
    </row>
    <row r="22" s="1135" customFormat="true" ht="17.35" hidden="false" customHeight="false" outlineLevel="0" collapsed="false">
      <c r="B22" s="1152" t="s">
        <v>871</v>
      </c>
      <c r="C22" s="1152"/>
      <c r="D22" s="1152"/>
      <c r="E22" s="1152"/>
      <c r="F22" s="1152"/>
      <c r="G22" s="1152"/>
      <c r="H22" s="1152"/>
      <c r="I22" s="1152"/>
      <c r="J22" s="1152"/>
      <c r="K22" s="1152"/>
      <c r="L22" s="1152"/>
      <c r="M22" s="1140"/>
      <c r="N22" s="1141" t="s">
        <v>899</v>
      </c>
      <c r="O22" s="1138"/>
      <c r="P22" s="1138"/>
      <c r="Q22" s="1138"/>
      <c r="R22" s="1138"/>
      <c r="S22" s="1138"/>
      <c r="T22" s="1138"/>
      <c r="U22" s="1138"/>
      <c r="V22" s="1138"/>
      <c r="W22" s="1138"/>
      <c r="X22" s="1138"/>
      <c r="Y22" s="1138"/>
      <c r="Z22" s="1138"/>
      <c r="AA22" s="1138"/>
      <c r="AB22" s="1138"/>
      <c r="AC22" s="1138"/>
      <c r="AD22" s="1138"/>
      <c r="AE22" s="1138"/>
      <c r="AF22" s="1138"/>
    </row>
    <row r="23" s="1135" customFormat="true" ht="17.35" hidden="false" customHeight="false" outlineLevel="0" collapsed="false">
      <c r="B23" s="1152"/>
      <c r="C23" s="1152"/>
      <c r="D23" s="1152"/>
      <c r="E23" s="1152"/>
      <c r="F23" s="1152"/>
      <c r="G23" s="1152"/>
      <c r="H23" s="1152"/>
      <c r="I23" s="1152"/>
      <c r="J23" s="1152"/>
      <c r="K23" s="1152"/>
      <c r="L23" s="1152"/>
      <c r="M23" s="1140"/>
      <c r="N23" s="1141" t="s">
        <v>899</v>
      </c>
      <c r="O23" s="1138"/>
      <c r="P23" s="1138"/>
      <c r="Q23" s="1138"/>
      <c r="R23" s="1138"/>
      <c r="S23" s="1138"/>
      <c r="T23" s="1138"/>
      <c r="U23" s="1138"/>
      <c r="V23" s="1138"/>
      <c r="W23" s="1138"/>
      <c r="X23" s="1138"/>
      <c r="Y23" s="1138"/>
      <c r="Z23" s="1138"/>
      <c r="AA23" s="1138"/>
      <c r="AB23" s="1138"/>
      <c r="AC23" s="1138"/>
      <c r="AD23" s="1138"/>
      <c r="AE23" s="1138"/>
      <c r="AF23" s="1138"/>
    </row>
    <row r="24" s="1135" customFormat="true" ht="17.35" hidden="false" customHeight="false" outlineLevel="0" collapsed="false">
      <c r="B24" s="1152"/>
      <c r="C24" s="1152"/>
      <c r="D24" s="1152"/>
      <c r="E24" s="1152"/>
      <c r="F24" s="1152"/>
      <c r="G24" s="1152"/>
      <c r="H24" s="1152"/>
      <c r="I24" s="1152"/>
      <c r="J24" s="1152"/>
      <c r="K24" s="1152"/>
      <c r="L24" s="1152"/>
      <c r="M24" s="1140"/>
      <c r="N24" s="1141" t="s">
        <v>899</v>
      </c>
      <c r="O24" s="1138"/>
      <c r="P24" s="1138"/>
      <c r="Q24" s="1138"/>
      <c r="R24" s="1138"/>
      <c r="S24" s="1138"/>
      <c r="T24" s="1138"/>
      <c r="U24" s="1138"/>
      <c r="V24" s="1138"/>
      <c r="W24" s="1138"/>
      <c r="X24" s="1138"/>
      <c r="Y24" s="1138"/>
      <c r="Z24" s="1138"/>
      <c r="AA24" s="1138"/>
      <c r="AB24" s="1138"/>
      <c r="AC24" s="1138"/>
      <c r="AD24" s="1138"/>
      <c r="AE24" s="1138"/>
      <c r="AF24" s="1138"/>
    </row>
    <row r="25" s="1135" customFormat="true" ht="17.35" hidden="false" customHeight="false" outlineLevel="0" collapsed="false">
      <c r="B25" s="1152" t="s">
        <v>922</v>
      </c>
      <c r="C25" s="1152"/>
      <c r="D25" s="1152"/>
      <c r="E25" s="1152"/>
      <c r="F25" s="1152"/>
      <c r="G25" s="1152"/>
      <c r="H25" s="1152"/>
      <c r="I25" s="1152"/>
      <c r="J25" s="1152"/>
      <c r="K25" s="1152"/>
      <c r="L25" s="1152"/>
      <c r="M25" s="1140"/>
      <c r="N25" s="1141" t="s">
        <v>899</v>
      </c>
      <c r="O25" s="1138"/>
      <c r="P25" s="1138"/>
      <c r="Q25" s="1138"/>
      <c r="R25" s="1138"/>
      <c r="S25" s="1138"/>
      <c r="T25" s="1138"/>
      <c r="U25" s="1138"/>
      <c r="V25" s="1138"/>
      <c r="W25" s="1138"/>
      <c r="X25" s="1138"/>
      <c r="Y25" s="1138"/>
      <c r="Z25" s="1138"/>
      <c r="AA25" s="1138"/>
      <c r="AB25" s="1138"/>
      <c r="AC25" s="1138"/>
      <c r="AD25" s="1138"/>
      <c r="AE25" s="1138"/>
      <c r="AF25" s="1138"/>
    </row>
    <row r="26" s="1135" customFormat="true" ht="17.35" hidden="false" customHeight="false" outlineLevel="0" collapsed="false">
      <c r="B26" s="1152"/>
      <c r="C26" s="1152"/>
      <c r="D26" s="1152"/>
      <c r="E26" s="1152"/>
      <c r="F26" s="1152"/>
      <c r="G26" s="1152"/>
      <c r="H26" s="1152"/>
      <c r="I26" s="1152"/>
      <c r="J26" s="1152"/>
      <c r="K26" s="1152"/>
      <c r="L26" s="1152"/>
      <c r="M26" s="1140"/>
      <c r="N26" s="1141" t="s">
        <v>899</v>
      </c>
      <c r="O26" s="1138"/>
      <c r="P26" s="1138"/>
      <c r="Q26" s="1138"/>
      <c r="R26" s="1138"/>
      <c r="S26" s="1138"/>
      <c r="T26" s="1138"/>
      <c r="U26" s="1138"/>
      <c r="V26" s="1138"/>
      <c r="W26" s="1138"/>
      <c r="X26" s="1138"/>
      <c r="Y26" s="1138"/>
      <c r="Z26" s="1138"/>
      <c r="AA26" s="1138"/>
      <c r="AB26" s="1138"/>
      <c r="AC26" s="1138"/>
      <c r="AD26" s="1138"/>
      <c r="AE26" s="1138"/>
      <c r="AF26" s="1138"/>
    </row>
    <row r="27" s="1135" customFormat="true" ht="17.35" hidden="false" customHeight="false" outlineLevel="0" collapsed="false">
      <c r="B27" s="1152"/>
      <c r="C27" s="1152"/>
      <c r="D27" s="1152"/>
      <c r="E27" s="1152"/>
      <c r="F27" s="1152"/>
      <c r="G27" s="1152"/>
      <c r="H27" s="1152"/>
      <c r="I27" s="1152"/>
      <c r="J27" s="1152"/>
      <c r="K27" s="1152"/>
      <c r="L27" s="1152"/>
      <c r="M27" s="1140"/>
      <c r="N27" s="1141" t="s">
        <v>899</v>
      </c>
      <c r="O27" s="1138"/>
      <c r="P27" s="1138"/>
      <c r="Q27" s="1138"/>
      <c r="R27" s="1138"/>
      <c r="S27" s="1138"/>
      <c r="T27" s="1138"/>
      <c r="U27" s="1138"/>
      <c r="V27" s="1138"/>
      <c r="W27" s="1138"/>
      <c r="X27" s="1138"/>
      <c r="Y27" s="1138"/>
      <c r="Z27" s="1138"/>
      <c r="AA27" s="1138"/>
      <c r="AB27" s="1138"/>
      <c r="AC27" s="1138"/>
      <c r="AD27" s="1138"/>
      <c r="AE27" s="1138"/>
      <c r="AF27" s="1138"/>
    </row>
    <row r="28" s="1135" customFormat="true" ht="17.35" hidden="false" customHeight="false" outlineLevel="0" collapsed="false">
      <c r="B28" s="1152" t="s">
        <v>923</v>
      </c>
      <c r="C28" s="1152"/>
      <c r="D28" s="1152"/>
      <c r="E28" s="1152"/>
      <c r="F28" s="1152"/>
      <c r="G28" s="1152"/>
      <c r="H28" s="1152"/>
      <c r="I28" s="1152"/>
      <c r="J28" s="1152"/>
      <c r="K28" s="1152"/>
      <c r="L28" s="1152"/>
      <c r="M28" s="1140"/>
      <c r="N28" s="1141" t="s">
        <v>899</v>
      </c>
      <c r="O28" s="1138"/>
      <c r="P28" s="1138"/>
      <c r="Q28" s="1138"/>
      <c r="R28" s="1138"/>
      <c r="S28" s="1138"/>
      <c r="T28" s="1138"/>
      <c r="U28" s="1138"/>
      <c r="V28" s="1138"/>
      <c r="W28" s="1138"/>
      <c r="X28" s="1138"/>
      <c r="Y28" s="1138"/>
      <c r="Z28" s="1138"/>
      <c r="AA28" s="1138"/>
      <c r="AB28" s="1138"/>
      <c r="AC28" s="1138"/>
      <c r="AD28" s="1138"/>
      <c r="AE28" s="1138"/>
      <c r="AF28" s="1138"/>
    </row>
    <row r="29" s="1135" customFormat="true" ht="17.35" hidden="false" customHeight="false" outlineLevel="0" collapsed="false">
      <c r="B29" s="1152"/>
      <c r="C29" s="1152"/>
      <c r="D29" s="1152"/>
      <c r="E29" s="1152"/>
      <c r="F29" s="1152"/>
      <c r="G29" s="1152"/>
      <c r="H29" s="1152"/>
      <c r="I29" s="1152"/>
      <c r="J29" s="1152"/>
      <c r="K29" s="1152"/>
      <c r="L29" s="1152"/>
      <c r="M29" s="1140"/>
      <c r="N29" s="1141" t="s">
        <v>899</v>
      </c>
      <c r="O29" s="1138"/>
      <c r="P29" s="1138"/>
      <c r="Q29" s="1138"/>
      <c r="R29" s="1138"/>
      <c r="S29" s="1138"/>
      <c r="T29" s="1138"/>
      <c r="U29" s="1138"/>
      <c r="V29" s="1138"/>
      <c r="W29" s="1138"/>
      <c r="X29" s="1138"/>
      <c r="Y29" s="1138"/>
      <c r="Z29" s="1138"/>
      <c r="AA29" s="1138"/>
      <c r="AB29" s="1138"/>
      <c r="AC29" s="1138"/>
      <c r="AD29" s="1138"/>
      <c r="AE29" s="1138"/>
      <c r="AF29" s="1138"/>
    </row>
    <row r="30" s="1135" customFormat="true" ht="17.35" hidden="false" customHeight="false" outlineLevel="0" collapsed="false">
      <c r="B30" s="1152"/>
      <c r="C30" s="1152"/>
      <c r="D30" s="1152"/>
      <c r="E30" s="1152"/>
      <c r="F30" s="1152"/>
      <c r="G30" s="1152"/>
      <c r="H30" s="1152"/>
      <c r="I30" s="1152"/>
      <c r="J30" s="1152"/>
      <c r="K30" s="1152"/>
      <c r="L30" s="1152"/>
      <c r="M30" s="1140"/>
      <c r="N30" s="1141" t="s">
        <v>899</v>
      </c>
      <c r="O30" s="1138"/>
      <c r="P30" s="1138"/>
      <c r="Q30" s="1138"/>
      <c r="R30" s="1138"/>
      <c r="S30" s="1138"/>
      <c r="T30" s="1138"/>
      <c r="U30" s="1138"/>
      <c r="V30" s="1138"/>
      <c r="W30" s="1138"/>
      <c r="X30" s="1138"/>
      <c r="Y30" s="1138"/>
      <c r="Z30" s="1138"/>
      <c r="AA30" s="1138"/>
      <c r="AB30" s="1138"/>
      <c r="AC30" s="1138"/>
      <c r="AD30" s="1138"/>
      <c r="AE30" s="1138"/>
      <c r="AF30" s="1138"/>
    </row>
    <row r="31" s="1135" customFormat="true" ht="17.35" hidden="false" customHeight="false" outlineLevel="0" collapsed="false">
      <c r="B31" s="1159" t="s">
        <v>530</v>
      </c>
      <c r="C31" s="1159"/>
      <c r="D31" s="1159"/>
      <c r="E31" s="1159"/>
      <c r="F31" s="1159"/>
      <c r="G31" s="1159"/>
      <c r="H31" s="1159"/>
      <c r="I31" s="1159"/>
      <c r="J31" s="1159"/>
      <c r="K31" s="1159"/>
      <c r="L31" s="1159"/>
      <c r="M31" s="1160"/>
      <c r="N31" s="1156" t="s">
        <v>899</v>
      </c>
      <c r="O31" s="1138"/>
      <c r="P31" s="1138"/>
      <c r="Q31" s="1138"/>
      <c r="R31" s="1138"/>
      <c r="S31" s="1138"/>
      <c r="T31" s="1138"/>
      <c r="U31" s="1138"/>
      <c r="V31" s="1138"/>
      <c r="W31" s="1138"/>
      <c r="X31" s="1138"/>
      <c r="Y31" s="1138"/>
      <c r="Z31" s="1138"/>
      <c r="AA31" s="1138"/>
      <c r="AB31" s="1138"/>
      <c r="AC31" s="1138"/>
      <c r="AD31" s="1138"/>
      <c r="AE31" s="1138"/>
      <c r="AF31" s="1138"/>
    </row>
    <row r="32" s="1135" customFormat="true" ht="17.35" hidden="false" customHeight="false" outlineLevel="0" collapsed="false">
      <c r="B32" s="1159"/>
      <c r="C32" s="1159"/>
      <c r="D32" s="1159"/>
      <c r="E32" s="1159"/>
      <c r="F32" s="1159"/>
      <c r="G32" s="1159"/>
      <c r="H32" s="1159"/>
      <c r="I32" s="1159"/>
      <c r="J32" s="1159"/>
      <c r="K32" s="1159"/>
      <c r="L32" s="1159"/>
      <c r="M32" s="1160"/>
      <c r="N32" s="1156" t="s">
        <v>899</v>
      </c>
      <c r="O32" s="1138"/>
      <c r="P32" s="1138"/>
      <c r="Q32" s="1138"/>
      <c r="R32" s="1138"/>
      <c r="S32" s="1138"/>
      <c r="T32" s="1138"/>
      <c r="U32" s="1138"/>
      <c r="V32" s="1138"/>
      <c r="W32" s="1138"/>
      <c r="X32" s="1138"/>
      <c r="Y32" s="1138"/>
      <c r="Z32" s="1138"/>
      <c r="AA32" s="1138"/>
      <c r="AB32" s="1138"/>
      <c r="AC32" s="1138"/>
      <c r="AD32" s="1138"/>
      <c r="AE32" s="1138"/>
      <c r="AF32" s="1138"/>
    </row>
    <row r="33" s="1135" customFormat="true" ht="17.35" hidden="false" customHeight="false" outlineLevel="0" collapsed="false">
      <c r="B33" s="1159"/>
      <c r="C33" s="1159"/>
      <c r="D33" s="1159"/>
      <c r="E33" s="1159"/>
      <c r="F33" s="1159"/>
      <c r="G33" s="1159"/>
      <c r="H33" s="1159"/>
      <c r="I33" s="1159"/>
      <c r="J33" s="1159"/>
      <c r="K33" s="1159"/>
      <c r="L33" s="1159"/>
      <c r="M33" s="1161"/>
      <c r="N33" s="1162" t="s">
        <v>899</v>
      </c>
      <c r="O33" s="1163"/>
      <c r="P33" s="1163"/>
      <c r="Q33" s="1163"/>
      <c r="R33" s="1163"/>
      <c r="S33" s="1163"/>
      <c r="T33" s="1163"/>
      <c r="U33" s="1163"/>
      <c r="V33" s="1163"/>
      <c r="W33" s="1163"/>
      <c r="X33" s="1163"/>
      <c r="Y33" s="1163"/>
      <c r="Z33" s="1163"/>
      <c r="AA33" s="1163"/>
      <c r="AB33" s="1163"/>
      <c r="AC33" s="1163"/>
      <c r="AD33" s="1163"/>
      <c r="AE33" s="1163"/>
      <c r="AF33" s="1163"/>
    </row>
    <row r="34" s="1135" customFormat="true" ht="17.35" hidden="false" customHeight="false" outlineLevel="0" collapsed="false">
      <c r="B34" s="1152" t="s">
        <v>614</v>
      </c>
      <c r="C34" s="1152"/>
      <c r="D34" s="1152"/>
      <c r="E34" s="1152"/>
      <c r="F34" s="1152"/>
      <c r="G34" s="1152"/>
      <c r="H34" s="1152"/>
      <c r="I34" s="1152"/>
      <c r="J34" s="1152"/>
      <c r="K34" s="1152"/>
      <c r="L34" s="1152"/>
      <c r="M34" s="1164"/>
      <c r="N34" s="1165" t="s">
        <v>899</v>
      </c>
      <c r="O34" s="1166"/>
      <c r="P34" s="1166"/>
      <c r="Q34" s="1166"/>
      <c r="R34" s="1166"/>
      <c r="S34" s="1166"/>
      <c r="T34" s="1166"/>
      <c r="U34" s="1166"/>
      <c r="V34" s="1166"/>
      <c r="W34" s="1166"/>
      <c r="X34" s="1166"/>
      <c r="Y34" s="1166"/>
      <c r="Z34" s="1166"/>
      <c r="AA34" s="1166"/>
      <c r="AB34" s="1166"/>
      <c r="AC34" s="1166"/>
      <c r="AD34" s="1166"/>
      <c r="AE34" s="1166"/>
      <c r="AF34" s="1166"/>
    </row>
    <row r="35" s="1135" customFormat="true" ht="17.35" hidden="false" customHeight="false" outlineLevel="0" collapsed="false">
      <c r="B35" s="1152"/>
      <c r="C35" s="1152"/>
      <c r="D35" s="1152"/>
      <c r="E35" s="1152"/>
      <c r="F35" s="1152"/>
      <c r="G35" s="1152"/>
      <c r="H35" s="1152"/>
      <c r="I35" s="1152"/>
      <c r="J35" s="1152"/>
      <c r="K35" s="1152"/>
      <c r="L35" s="1152"/>
      <c r="M35" s="1140"/>
      <c r="N35" s="1156" t="s">
        <v>899</v>
      </c>
      <c r="O35" s="1138"/>
      <c r="P35" s="1138"/>
      <c r="Q35" s="1138"/>
      <c r="R35" s="1138"/>
      <c r="S35" s="1138"/>
      <c r="T35" s="1138"/>
      <c r="U35" s="1138"/>
      <c r="V35" s="1138"/>
      <c r="W35" s="1138"/>
      <c r="X35" s="1138"/>
      <c r="Y35" s="1138"/>
      <c r="Z35" s="1138"/>
      <c r="AA35" s="1138"/>
      <c r="AB35" s="1138"/>
      <c r="AC35" s="1138"/>
      <c r="AD35" s="1138"/>
      <c r="AE35" s="1138"/>
      <c r="AF35" s="1138"/>
    </row>
    <row r="36" s="1135" customFormat="true" ht="17.35" hidden="false" customHeight="false" outlineLevel="0" collapsed="false">
      <c r="B36" s="1152"/>
      <c r="C36" s="1152"/>
      <c r="D36" s="1152"/>
      <c r="E36" s="1152"/>
      <c r="F36" s="1152"/>
      <c r="G36" s="1152"/>
      <c r="H36" s="1152"/>
      <c r="I36" s="1152"/>
      <c r="J36" s="1152"/>
      <c r="K36" s="1152"/>
      <c r="L36" s="1152"/>
      <c r="M36" s="1157"/>
      <c r="N36" s="1158" t="s">
        <v>899</v>
      </c>
      <c r="O36" s="1138"/>
      <c r="P36" s="1138"/>
      <c r="Q36" s="1138"/>
      <c r="R36" s="1138"/>
      <c r="S36" s="1138"/>
      <c r="T36" s="1138"/>
      <c r="U36" s="1138"/>
      <c r="V36" s="1138"/>
      <c r="W36" s="1138"/>
      <c r="X36" s="1138"/>
      <c r="Y36" s="1138"/>
      <c r="Z36" s="1138"/>
      <c r="AA36" s="1138"/>
      <c r="AB36" s="1138"/>
      <c r="AC36" s="1138"/>
      <c r="AD36" s="1138"/>
      <c r="AE36" s="1138"/>
      <c r="AF36" s="1138"/>
    </row>
    <row r="37" s="1135" customFormat="true" ht="17.35" hidden="false" customHeight="false" outlineLevel="0" collapsed="false">
      <c r="B37" s="1152" t="s">
        <v>647</v>
      </c>
      <c r="C37" s="1152"/>
      <c r="D37" s="1152"/>
      <c r="E37" s="1152"/>
      <c r="F37" s="1152"/>
      <c r="G37" s="1152"/>
      <c r="H37" s="1152"/>
      <c r="I37" s="1152"/>
      <c r="J37" s="1152"/>
      <c r="K37" s="1152"/>
      <c r="L37" s="1152"/>
      <c r="M37" s="1140"/>
      <c r="N37" s="1141" t="s">
        <v>899</v>
      </c>
      <c r="O37" s="1138"/>
      <c r="P37" s="1138"/>
      <c r="Q37" s="1138"/>
      <c r="R37" s="1138"/>
      <c r="S37" s="1138"/>
      <c r="T37" s="1138"/>
      <c r="U37" s="1138"/>
      <c r="V37" s="1138"/>
      <c r="W37" s="1138"/>
      <c r="X37" s="1138"/>
      <c r="Y37" s="1138"/>
      <c r="Z37" s="1138"/>
      <c r="AA37" s="1138"/>
      <c r="AB37" s="1138"/>
      <c r="AC37" s="1138"/>
      <c r="AD37" s="1138"/>
      <c r="AE37" s="1138"/>
      <c r="AF37" s="1138"/>
    </row>
    <row r="38" s="1135" customFormat="true" ht="17.35" hidden="false" customHeight="false" outlineLevel="0" collapsed="false">
      <c r="B38" s="1152"/>
      <c r="C38" s="1152"/>
      <c r="D38" s="1152"/>
      <c r="E38" s="1152"/>
      <c r="F38" s="1152"/>
      <c r="G38" s="1152"/>
      <c r="H38" s="1152"/>
      <c r="I38" s="1152"/>
      <c r="J38" s="1152"/>
      <c r="K38" s="1152"/>
      <c r="L38" s="1152"/>
      <c r="M38" s="1140"/>
      <c r="N38" s="1141" t="s">
        <v>899</v>
      </c>
      <c r="O38" s="1138"/>
      <c r="P38" s="1138"/>
      <c r="Q38" s="1138"/>
      <c r="R38" s="1138"/>
      <c r="S38" s="1138"/>
      <c r="T38" s="1138"/>
      <c r="U38" s="1138"/>
      <c r="V38" s="1138"/>
      <c r="W38" s="1138"/>
      <c r="X38" s="1138"/>
      <c r="Y38" s="1138"/>
      <c r="Z38" s="1138"/>
      <c r="AA38" s="1138"/>
      <c r="AB38" s="1138"/>
      <c r="AC38" s="1138"/>
      <c r="AD38" s="1138"/>
      <c r="AE38" s="1138"/>
      <c r="AF38" s="1138"/>
    </row>
    <row r="39" s="1135" customFormat="true" ht="17.35" hidden="false" customHeight="false" outlineLevel="0" collapsed="false">
      <c r="A39" s="1167"/>
      <c r="B39" s="1152"/>
      <c r="C39" s="1152"/>
      <c r="D39" s="1152"/>
      <c r="E39" s="1152"/>
      <c r="F39" s="1152"/>
      <c r="G39" s="1152"/>
      <c r="H39" s="1152"/>
      <c r="I39" s="1152"/>
      <c r="J39" s="1152"/>
      <c r="K39" s="1152"/>
      <c r="L39" s="1152"/>
      <c r="M39" s="1164"/>
      <c r="N39" s="1168" t="s">
        <v>899</v>
      </c>
      <c r="O39" s="1142"/>
      <c r="P39" s="1142"/>
      <c r="Q39" s="1142"/>
      <c r="R39" s="1142"/>
      <c r="S39" s="1142"/>
      <c r="T39" s="1142"/>
      <c r="U39" s="1142"/>
      <c r="V39" s="1142"/>
      <c r="W39" s="1142"/>
      <c r="X39" s="1142"/>
      <c r="Y39" s="1142"/>
      <c r="Z39" s="1142"/>
      <c r="AA39" s="1142"/>
      <c r="AB39" s="1142"/>
      <c r="AC39" s="1142"/>
      <c r="AD39" s="1142"/>
      <c r="AE39" s="1142"/>
      <c r="AF39" s="1142"/>
    </row>
    <row r="40" s="1135" customFormat="true" ht="17.35" hidden="false" customHeight="true" outlineLevel="0" collapsed="false">
      <c r="B40" s="1169" t="s">
        <v>924</v>
      </c>
      <c r="C40" s="1169"/>
      <c r="D40" s="1169"/>
      <c r="E40" s="1169"/>
      <c r="F40" s="1169"/>
      <c r="G40" s="1169"/>
      <c r="H40" s="1169"/>
      <c r="I40" s="1169"/>
      <c r="J40" s="1169"/>
      <c r="K40" s="1169"/>
      <c r="L40" s="1169"/>
      <c r="M40" s="1140"/>
      <c r="N40" s="1141" t="s">
        <v>899</v>
      </c>
      <c r="O40" s="1138"/>
      <c r="P40" s="1138"/>
      <c r="Q40" s="1138"/>
      <c r="R40" s="1138"/>
      <c r="S40" s="1138"/>
      <c r="T40" s="1138"/>
      <c r="U40" s="1138"/>
      <c r="V40" s="1138"/>
      <c r="W40" s="1138"/>
      <c r="X40" s="1138"/>
      <c r="Y40" s="1138"/>
      <c r="Z40" s="1138"/>
      <c r="AA40" s="1138"/>
      <c r="AB40" s="1138"/>
      <c r="AC40" s="1138"/>
      <c r="AD40" s="1138"/>
      <c r="AE40" s="1138"/>
      <c r="AF40" s="1138"/>
    </row>
    <row r="41" s="1135" customFormat="true" ht="17.35" hidden="false" customHeight="false" outlineLevel="0" collapsed="false">
      <c r="B41" s="1169"/>
      <c r="C41" s="1169"/>
      <c r="D41" s="1169"/>
      <c r="E41" s="1169"/>
      <c r="F41" s="1169"/>
      <c r="G41" s="1169"/>
      <c r="H41" s="1169"/>
      <c r="I41" s="1169"/>
      <c r="J41" s="1169"/>
      <c r="K41" s="1169"/>
      <c r="L41" s="1169"/>
      <c r="M41" s="1140"/>
      <c r="N41" s="1141" t="s">
        <v>899</v>
      </c>
      <c r="O41" s="1138"/>
      <c r="P41" s="1138"/>
      <c r="Q41" s="1138"/>
      <c r="R41" s="1138"/>
      <c r="S41" s="1138"/>
      <c r="T41" s="1138"/>
      <c r="U41" s="1138"/>
      <c r="V41" s="1138"/>
      <c r="W41" s="1138"/>
      <c r="X41" s="1138"/>
      <c r="Y41" s="1138"/>
      <c r="Z41" s="1138"/>
      <c r="AA41" s="1138"/>
      <c r="AB41" s="1138"/>
      <c r="AC41" s="1138"/>
      <c r="AD41" s="1138"/>
      <c r="AE41" s="1138"/>
      <c r="AF41" s="1138"/>
    </row>
    <row r="42" s="1135" customFormat="true" ht="17.35" hidden="false" customHeight="false" outlineLevel="0" collapsed="false">
      <c r="B42" s="1169"/>
      <c r="C42" s="1169"/>
      <c r="D42" s="1169"/>
      <c r="E42" s="1169"/>
      <c r="F42" s="1169"/>
      <c r="G42" s="1169"/>
      <c r="H42" s="1169"/>
      <c r="I42" s="1169"/>
      <c r="J42" s="1169"/>
      <c r="K42" s="1169"/>
      <c r="L42" s="1169"/>
      <c r="M42" s="1140"/>
      <c r="N42" s="1141" t="s">
        <v>899</v>
      </c>
      <c r="O42" s="1138"/>
      <c r="P42" s="1138"/>
      <c r="Q42" s="1138"/>
      <c r="R42" s="1138"/>
      <c r="S42" s="1138"/>
      <c r="T42" s="1138"/>
      <c r="U42" s="1138"/>
      <c r="V42" s="1138"/>
      <c r="W42" s="1138"/>
      <c r="X42" s="1138"/>
      <c r="Y42" s="1138"/>
      <c r="Z42" s="1138"/>
      <c r="AA42" s="1138"/>
      <c r="AB42" s="1138"/>
      <c r="AC42" s="1138"/>
      <c r="AD42" s="1138"/>
      <c r="AE42" s="1138"/>
      <c r="AF42" s="1138"/>
    </row>
    <row r="43" customFormat="false" ht="17.35" hidden="false" customHeight="false" outlineLevel="0" collapsed="false"/>
    <row r="44" customFormat="false" ht="17.35" hidden="false" customHeight="false" outlineLevel="0" collapsed="false">
      <c r="B44" s="1127" t="s">
        <v>925</v>
      </c>
    </row>
    <row r="45" customFormat="false" ht="17.35" hidden="false" customHeight="false" outlineLevel="0" collapsed="false">
      <c r="B45" s="1127" t="s">
        <v>926</v>
      </c>
    </row>
    <row r="46" customFormat="false" ht="17.35" hidden="false" customHeight="false" outlineLevel="0" collapsed="false"/>
    <row r="47" customFormat="false" ht="17.35" hidden="false" customHeight="false" outlineLevel="0" collapsed="false">
      <c r="A47" s="1127" t="s">
        <v>927</v>
      </c>
      <c r="M47" s="1170"/>
      <c r="N47" s="1127" t="s">
        <v>389</v>
      </c>
      <c r="O47" s="1143"/>
      <c r="P47" s="1143"/>
      <c r="Q47" s="1127" t="s">
        <v>390</v>
      </c>
      <c r="R47" s="1143"/>
      <c r="S47" s="1143"/>
      <c r="T47" s="1127" t="s">
        <v>391</v>
      </c>
    </row>
    <row r="48" customFormat="false" ht="17.35" hidden="false" customHeight="false" outlineLevel="0" collapsed="false"/>
    <row r="49" customFormat="false" ht="17.35" hidden="false" customHeight="false" outlineLevel="0" collapsed="false"/>
    <row r="50" customFormat="false" ht="17.35" hidden="false" customHeight="false" outlineLevel="0" collapsed="false"/>
    <row r="51" customFormat="false" ht="17.35" hidden="false" customHeight="false" outlineLevel="0" collapsed="false"/>
    <row r="52" customFormat="false" ht="17.35" hidden="false" customHeight="false" outlineLevel="0" collapsed="false"/>
    <row r="53" customFormat="false" ht="17.35" hidden="false" customHeight="false" outlineLevel="0" collapsed="false"/>
    <row r="54" customFormat="false" ht="17.35" hidden="false" customHeight="false" outlineLevel="0" collapsed="false"/>
    <row r="55" customFormat="false" ht="17.35" hidden="false" customHeight="false" outlineLevel="0" collapsed="false"/>
    <row r="56" customFormat="false" ht="17.35" hidden="false" customHeight="false" outlineLevel="0" collapsed="false"/>
    <row r="57" customFormat="false" ht="17.35" hidden="false" customHeight="false" outlineLevel="0" collapsed="false"/>
    <row r="58" customFormat="false" ht="17.35" hidden="false" customHeight="false" outlineLevel="0" collapsed="false"/>
    <row r="59" customFormat="false" ht="17.35" hidden="false" customHeight="false" outlineLevel="0" collapsed="false"/>
    <row r="60" customFormat="false" ht="17.35" hidden="false" customHeight="false" outlineLevel="0" collapsed="false"/>
    <row r="61" customFormat="false" ht="17.35" hidden="false" customHeight="false" outlineLevel="0" collapsed="false"/>
    <row r="62" customFormat="false" ht="17.35" hidden="false" customHeight="false" outlineLevel="0" collapsed="false"/>
    <row r="63" customFormat="false" ht="17.35" hidden="false" customHeight="false" outlineLevel="0" collapsed="false"/>
    <row r="64" customFormat="false" ht="17.35" hidden="false" customHeight="false" outlineLevel="0" collapsed="false"/>
    <row r="65" customFormat="false" ht="17.35" hidden="false" customHeight="false" outlineLevel="0" collapsed="false"/>
    <row r="66" customFormat="false" ht="17.35" hidden="false" customHeight="false" outlineLevel="0" collapsed="false"/>
    <row r="67" customFormat="false" ht="17.35" hidden="false" customHeight="false" outlineLevel="0" collapsed="false"/>
    <row r="68" customFormat="false" ht="17.35" hidden="false" customHeight="false" outlineLevel="0" collapsed="false"/>
    <row r="69" customFormat="false" ht="17.35" hidden="false" customHeight="false" outlineLevel="0" collapsed="false"/>
    <row r="70" customFormat="false" ht="17.35" hidden="false" customHeight="false" outlineLevel="0" collapsed="false"/>
    <row r="71" customFormat="false" ht="17.35" hidden="false" customHeight="false" outlineLevel="0" collapsed="false"/>
    <row r="72" customFormat="false" ht="17.35" hidden="false" customHeight="false" outlineLevel="0" collapsed="false"/>
    <row r="73" customFormat="false" ht="17.35" hidden="false" customHeight="false" outlineLevel="0" collapsed="false"/>
    <row r="74" customFormat="false" ht="17.35" hidden="false" customHeight="false" outlineLevel="0" collapsed="false"/>
    <row r="75" customFormat="false" ht="17.35" hidden="false" customHeight="false" outlineLevel="0" collapsed="false"/>
    <row r="76" customFormat="false" ht="17.35" hidden="false" customHeight="false" outlineLevel="0" collapsed="false"/>
    <row r="77" customFormat="false" ht="17.35" hidden="false" customHeight="false" outlineLevel="0" collapsed="false"/>
    <row r="78" customFormat="false" ht="17.35" hidden="false" customHeight="false" outlineLevel="0" collapsed="false"/>
    <row r="79" customFormat="false" ht="17.35" hidden="false" customHeight="false" outlineLevel="0" collapsed="false"/>
    <row r="80" customFormat="false" ht="17.35" hidden="false" customHeight="false" outlineLevel="0" collapsed="false"/>
    <row r="81" customFormat="false" ht="17.35" hidden="false" customHeight="false" outlineLevel="0" collapsed="false"/>
    <row r="82" customFormat="false" ht="17.35" hidden="false" customHeight="false" outlineLevel="0" collapsed="false"/>
    <row r="83" customFormat="false" ht="17.35" hidden="false" customHeight="false" outlineLevel="0" collapsed="false"/>
    <row r="84" customFormat="false" ht="17.35" hidden="false" customHeight="false" outlineLevel="0" collapsed="false"/>
    <row r="85" customFormat="false" ht="17.35" hidden="false" customHeight="false" outlineLevel="0" collapsed="false"/>
    <row r="86" customFormat="false" ht="17.35" hidden="false" customHeight="false" outlineLevel="0" collapsed="false"/>
    <row r="87" customFormat="false" ht="17.35" hidden="false" customHeight="false" outlineLevel="0" collapsed="false"/>
    <row r="88" customFormat="false" ht="17.35" hidden="false" customHeight="false" outlineLevel="0" collapsed="false"/>
    <row r="89" customFormat="false" ht="17.35" hidden="false" customHeight="false" outlineLevel="0" collapsed="false"/>
    <row r="90" customFormat="false" ht="17.35" hidden="false" customHeight="false" outlineLevel="0" collapsed="false"/>
    <row r="91" customFormat="false" ht="17.35" hidden="false" customHeight="false" outlineLevel="0" collapsed="false"/>
    <row r="92" customFormat="false" ht="17.35" hidden="false" customHeight="false" outlineLevel="0" collapsed="false"/>
    <row r="93" customFormat="false" ht="17.35" hidden="false" customHeight="false" outlineLevel="0" collapsed="false"/>
    <row r="94" customFormat="false" ht="17.35" hidden="false" customHeight="false" outlineLevel="0" collapsed="false"/>
    <row r="95" customFormat="false" ht="17.35" hidden="false" customHeight="false" outlineLevel="0" collapsed="false"/>
    <row r="96" customFormat="false" ht="17.35" hidden="false" customHeight="false" outlineLevel="0" collapsed="false"/>
    <row r="97" customFormat="false" ht="17.35" hidden="false" customHeight="false" outlineLevel="0" collapsed="false"/>
    <row r="98" customFormat="false" ht="17.35" hidden="false" customHeight="false" outlineLevel="0" collapsed="false"/>
    <row r="99" customFormat="false" ht="17.35" hidden="false" customHeight="false" outlineLevel="0" collapsed="false"/>
    <row r="100" customFormat="false" ht="17.35" hidden="false" customHeight="false" outlineLevel="0" collapsed="false"/>
    <row r="101" customFormat="false" ht="17.35" hidden="false" customHeight="false" outlineLevel="0" collapsed="false"/>
    <row r="102" customFormat="false" ht="17.35" hidden="false" customHeight="false" outlineLevel="0" collapsed="false"/>
    <row r="103" customFormat="false" ht="17.35" hidden="false" customHeight="false" outlineLevel="0" collapsed="false"/>
    <row r="104" customFormat="false" ht="17.35" hidden="false" customHeight="false" outlineLevel="0" collapsed="false"/>
    <row r="105" customFormat="false" ht="17.35" hidden="false" customHeight="false" outlineLevel="0" collapsed="false"/>
    <row r="106" customFormat="false" ht="17.35" hidden="false" customHeight="false" outlineLevel="0" collapsed="false"/>
    <row r="107" customFormat="false" ht="17.35" hidden="false" customHeight="false" outlineLevel="0" collapsed="false"/>
    <row r="108" customFormat="false" ht="17.35" hidden="false" customHeight="false" outlineLevel="0" collapsed="false"/>
    <row r="109" customFormat="false" ht="17.35" hidden="false" customHeight="false" outlineLevel="0" collapsed="false"/>
    <row r="110" customFormat="false" ht="17.35" hidden="false" customHeight="false" outlineLevel="0" collapsed="false"/>
    <row r="111" customFormat="false" ht="17.35" hidden="false" customHeight="false" outlineLevel="0" collapsed="false"/>
    <row r="112" customFormat="false" ht="17.35" hidden="false" customHeight="false" outlineLevel="0" collapsed="false"/>
    <row r="113" customFormat="false" ht="17.35" hidden="false" customHeight="false" outlineLevel="0" collapsed="false"/>
    <row r="114" customFormat="false" ht="17.35" hidden="false" customHeight="false" outlineLevel="0" collapsed="false"/>
    <row r="115" customFormat="false" ht="17.35" hidden="false" customHeight="false" outlineLevel="0" collapsed="false"/>
    <row r="116" customFormat="false" ht="17.35" hidden="false" customHeight="false" outlineLevel="0" collapsed="false"/>
    <row r="117" customFormat="false" ht="17.35" hidden="false" customHeight="false" outlineLevel="0" collapsed="false"/>
    <row r="118" customFormat="false" ht="17.35" hidden="false" customHeight="false" outlineLevel="0" collapsed="false"/>
    <row r="119" customFormat="false" ht="17.35" hidden="false" customHeight="false" outlineLevel="0" collapsed="false"/>
    <row r="120" customFormat="false" ht="17.35" hidden="false" customHeight="false" outlineLevel="0" collapsed="false"/>
    <row r="121" customFormat="false" ht="17.35" hidden="false" customHeight="false" outlineLevel="0" collapsed="false"/>
    <row r="122" customFormat="false" ht="17.35" hidden="false" customHeight="false" outlineLevel="0" collapsed="false">
      <c r="C122" s="1144"/>
      <c r="D122" s="1144"/>
      <c r="E122" s="1144"/>
      <c r="F122" s="1144"/>
      <c r="G122" s="1144"/>
    </row>
    <row r="123" customFormat="false" ht="17.35" hidden="false" customHeight="false" outlineLevel="0" collapsed="false">
      <c r="C123" s="1145"/>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B37:L39"/>
    <mergeCell ref="O37:AF37"/>
    <mergeCell ref="O38:AF38"/>
    <mergeCell ref="O39:AF39"/>
    <mergeCell ref="B40:L42"/>
    <mergeCell ref="O40:AF40"/>
    <mergeCell ref="O41:AF41"/>
    <mergeCell ref="O42:AF42"/>
    <mergeCell ref="O47:P47"/>
    <mergeCell ref="R47:S47"/>
  </mergeCells>
  <printOptions headings="false" gridLines="false" gridLinesSet="true" horizontalCentered="false" verticalCentered="false"/>
  <pageMargins left="0.7" right="0.7" top="0.75" bottom="0.75" header="0.511811023622047" footer="0.511811023622047"/>
  <pageSetup paperSize="9" scale="75"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F96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B5" activeCellId="0" sqref="B5"/>
    </sheetView>
  </sheetViews>
  <sheetFormatPr defaultColWidth="4.00390625" defaultRowHeight="15.75" customHeight="false" zeroHeight="false" outlineLevelRow="0" outlineLevelCol="0"/>
  <cols>
    <col collapsed="false" customWidth="true" hidden="false" outlineLevel="0" max="1" min="1" style="1127" width="1.44"/>
    <col collapsed="false" customWidth="true" hidden="false" outlineLevel="0" max="12" min="2" style="1127" width="3.22"/>
    <col collapsed="false" customWidth="true" hidden="false" outlineLevel="0" max="13" min="13" style="1127" width="13"/>
    <col collapsed="false" customWidth="true" hidden="false" outlineLevel="0" max="14" min="14" style="1127" width="4.11"/>
    <col collapsed="false" customWidth="true" hidden="false" outlineLevel="0" max="32" min="15" style="1127" width="3.22"/>
    <col collapsed="false" customWidth="true" hidden="false" outlineLevel="0" max="33" min="33" style="1127" width="1.44"/>
    <col collapsed="false" customWidth="true" hidden="false" outlineLevel="0" max="36" min="34" style="1127" width="3.22"/>
    <col collapsed="false" customWidth="false" hidden="false" outlineLevel="0" max="16384" min="37" style="1127" width="4"/>
  </cols>
  <sheetData>
    <row r="1" customFormat="false" ht="17.35" hidden="false" customHeight="false" outlineLevel="0" collapsed="false"/>
    <row r="2" customFormat="false" ht="17.35" hidden="false" customHeight="false" outlineLevel="0" collapsed="false">
      <c r="B2" s="1127" t="s">
        <v>928</v>
      </c>
    </row>
    <row r="3" customFormat="false" ht="17.35" hidden="false" customHeight="false" outlineLevel="0" collapsed="false"/>
    <row r="4" customFormat="false" ht="17.35" hidden="false" customHeight="false" outlineLevel="0" collapsed="false">
      <c r="W4" s="1129" t="s">
        <v>388</v>
      </c>
      <c r="X4" s="1130"/>
      <c r="Y4" s="1130"/>
      <c r="Z4" s="1128" t="s">
        <v>389</v>
      </c>
      <c r="AA4" s="1130"/>
      <c r="AB4" s="1130"/>
      <c r="AC4" s="1128" t="s">
        <v>390</v>
      </c>
      <c r="AD4" s="1130"/>
      <c r="AE4" s="1130"/>
      <c r="AF4" s="1128" t="s">
        <v>391</v>
      </c>
    </row>
    <row r="5" customFormat="false" ht="17.35" hidden="false" customHeight="false" outlineLevel="0" collapsed="false">
      <c r="B5" s="1131" t="s">
        <v>929</v>
      </c>
      <c r="C5" s="1131"/>
      <c r="D5" s="1131"/>
      <c r="E5" s="1131"/>
      <c r="F5" s="1131"/>
      <c r="G5" s="1131"/>
      <c r="H5" s="1130" t="s">
        <v>887</v>
      </c>
      <c r="I5" s="1130"/>
      <c r="J5" s="1130"/>
      <c r="K5" s="1128" t="s">
        <v>393</v>
      </c>
    </row>
    <row r="6" customFormat="false" ht="17.35" hidden="false" customHeight="false" outlineLevel="0" collapsed="false">
      <c r="B6" s="1128"/>
      <c r="C6" s="1128"/>
      <c r="D6" s="1128"/>
      <c r="E6" s="1128"/>
      <c r="F6" s="1128"/>
      <c r="G6" s="1128"/>
      <c r="H6" s="1128"/>
      <c r="I6" s="1128"/>
      <c r="J6" s="1128"/>
      <c r="K6" s="1128"/>
    </row>
    <row r="7" customFormat="false" ht="17.35" hidden="false" customHeight="false" outlineLevel="0" collapsed="false">
      <c r="S7" s="1129" t="s">
        <v>912</v>
      </c>
      <c r="T7" s="1131"/>
      <c r="U7" s="1131"/>
      <c r="V7" s="1131"/>
      <c r="W7" s="1131"/>
      <c r="X7" s="1131"/>
      <c r="Y7" s="1131"/>
      <c r="Z7" s="1131"/>
      <c r="AA7" s="1131"/>
      <c r="AB7" s="1131"/>
      <c r="AC7" s="1131"/>
      <c r="AD7" s="1131"/>
      <c r="AE7" s="1131"/>
      <c r="AF7" s="1131"/>
    </row>
    <row r="8" customFormat="false" ht="17.35" hidden="false" customHeight="false" outlineLevel="0" collapsed="false"/>
    <row r="9" customFormat="false" ht="20.25" hidden="false" customHeight="true" outlineLevel="0" collapsed="false">
      <c r="B9" s="1133" t="s">
        <v>930</v>
      </c>
      <c r="C9" s="1133"/>
      <c r="D9" s="1133"/>
      <c r="E9" s="1133"/>
      <c r="F9" s="1133"/>
      <c r="G9" s="1133"/>
      <c r="H9" s="1133"/>
      <c r="I9" s="1133"/>
      <c r="J9" s="1133"/>
      <c r="K9" s="1133"/>
      <c r="L9" s="1133"/>
      <c r="M9" s="1133"/>
      <c r="N9" s="1133"/>
      <c r="O9" s="1133"/>
      <c r="P9" s="1133"/>
      <c r="Q9" s="1133"/>
      <c r="R9" s="1133"/>
      <c r="S9" s="1133"/>
      <c r="T9" s="1133"/>
      <c r="U9" s="1133"/>
      <c r="V9" s="1133"/>
      <c r="W9" s="1133"/>
      <c r="X9" s="1133"/>
      <c r="Y9" s="1133"/>
      <c r="Z9" s="1133"/>
      <c r="AA9" s="1133"/>
      <c r="AB9" s="1133"/>
      <c r="AC9" s="1133"/>
      <c r="AD9" s="1133"/>
      <c r="AE9" s="1133"/>
      <c r="AF9" s="1133"/>
    </row>
    <row r="10" customFormat="false" ht="20.25" hidden="false" customHeight="true" outlineLevel="0" collapsed="false">
      <c r="B10" s="1133"/>
      <c r="C10" s="1133"/>
      <c r="D10" s="1133"/>
      <c r="E10" s="1133"/>
      <c r="F10" s="1133"/>
      <c r="G10" s="1133"/>
      <c r="H10" s="1133"/>
      <c r="I10" s="1133"/>
      <c r="J10" s="1133"/>
      <c r="K10" s="1133"/>
      <c r="L10" s="1133"/>
      <c r="M10" s="1133"/>
      <c r="N10" s="1133"/>
      <c r="O10" s="1133"/>
      <c r="P10" s="1133"/>
      <c r="Q10" s="1133"/>
      <c r="R10" s="1133"/>
      <c r="S10" s="1133"/>
      <c r="T10" s="1133"/>
      <c r="U10" s="1133"/>
      <c r="V10" s="1133"/>
      <c r="W10" s="1133"/>
      <c r="X10" s="1133"/>
      <c r="Y10" s="1133"/>
      <c r="Z10" s="1133"/>
      <c r="AA10" s="1133"/>
      <c r="AB10" s="1133"/>
      <c r="AC10" s="1133"/>
      <c r="AD10" s="1133"/>
      <c r="AE10" s="1133"/>
      <c r="AF10" s="1133"/>
    </row>
    <row r="11" customFormat="false" ht="17.35" hidden="false" customHeight="false" outlineLevel="0" collapsed="false">
      <c r="B11" s="1147"/>
      <c r="C11" s="1147"/>
      <c r="D11" s="1147"/>
      <c r="E11" s="1147"/>
      <c r="F11" s="1147"/>
      <c r="G11" s="1147"/>
      <c r="H11" s="1147"/>
      <c r="I11" s="1147"/>
      <c r="J11" s="1147"/>
      <c r="K11" s="1147"/>
      <c r="L11" s="1147"/>
      <c r="M11" s="1147"/>
      <c r="N11" s="1147"/>
      <c r="O11" s="1147"/>
      <c r="P11" s="1147"/>
      <c r="Q11" s="1147"/>
      <c r="R11" s="1147"/>
      <c r="S11" s="1147"/>
      <c r="T11" s="1147"/>
      <c r="U11" s="1147"/>
      <c r="V11" s="1147"/>
      <c r="W11" s="1147"/>
      <c r="X11" s="1147"/>
      <c r="Y11" s="1147"/>
      <c r="Z11" s="1147"/>
      <c r="AA11" s="1147"/>
    </row>
    <row r="12" customFormat="false" ht="17.35" hidden="false" customHeight="false" outlineLevel="0" collapsed="false">
      <c r="A12" s="1127" t="s">
        <v>914</v>
      </c>
    </row>
    <row r="13" customFormat="false" ht="17.35" hidden="false" customHeight="false" outlineLevel="0" collapsed="false"/>
    <row r="14" customFormat="false" ht="36" hidden="false" customHeight="true" outlineLevel="0" collapsed="false">
      <c r="R14" s="1136" t="s">
        <v>915</v>
      </c>
      <c r="S14" s="1136"/>
      <c r="T14" s="1136"/>
      <c r="U14" s="1136"/>
      <c r="V14" s="1136"/>
      <c r="W14" s="1148" t="n">
        <v>4</v>
      </c>
      <c r="X14" s="1149" t="n">
        <v>0</v>
      </c>
      <c r="Y14" s="1149"/>
      <c r="Z14" s="1149"/>
      <c r="AA14" s="1149"/>
      <c r="AB14" s="1149"/>
      <c r="AC14" s="1149"/>
      <c r="AD14" s="1149"/>
      <c r="AE14" s="1149"/>
      <c r="AF14" s="1150"/>
    </row>
    <row r="15" customFormat="false" ht="13.5" hidden="false" customHeight="true" outlineLevel="0" collapsed="false"/>
    <row r="16" s="1135" customFormat="true" ht="34.5" hidden="false" customHeight="true" outlineLevel="0" collapsed="false">
      <c r="B16" s="1136" t="s">
        <v>895</v>
      </c>
      <c r="C16" s="1136"/>
      <c r="D16" s="1136"/>
      <c r="E16" s="1136"/>
      <c r="F16" s="1136"/>
      <c r="G16" s="1136"/>
      <c r="H16" s="1136"/>
      <c r="I16" s="1136"/>
      <c r="J16" s="1136"/>
      <c r="K16" s="1136"/>
      <c r="L16" s="1136"/>
      <c r="M16" s="1151" t="s">
        <v>916</v>
      </c>
      <c r="N16" s="1151"/>
      <c r="O16" s="1136" t="s">
        <v>917</v>
      </c>
      <c r="P16" s="1136"/>
      <c r="Q16" s="1136"/>
      <c r="R16" s="1136"/>
      <c r="S16" s="1136"/>
      <c r="T16" s="1136"/>
      <c r="U16" s="1136"/>
      <c r="V16" s="1136"/>
      <c r="W16" s="1136"/>
      <c r="X16" s="1136"/>
      <c r="Y16" s="1136"/>
      <c r="Z16" s="1136"/>
      <c r="AA16" s="1136"/>
      <c r="AB16" s="1136"/>
      <c r="AC16" s="1136"/>
      <c r="AD16" s="1136"/>
      <c r="AE16" s="1136"/>
      <c r="AF16" s="1136"/>
    </row>
    <row r="17" s="1135" customFormat="true" ht="19.5" hidden="false" customHeight="true" outlineLevel="0" collapsed="false">
      <c r="B17" s="1169" t="s">
        <v>437</v>
      </c>
      <c r="C17" s="1169"/>
      <c r="D17" s="1169"/>
      <c r="E17" s="1169"/>
      <c r="F17" s="1169"/>
      <c r="G17" s="1169"/>
      <c r="H17" s="1169"/>
      <c r="I17" s="1169"/>
      <c r="J17" s="1169"/>
      <c r="K17" s="1169"/>
      <c r="L17" s="1169"/>
      <c r="M17" s="1171"/>
      <c r="N17" s="1154" t="s">
        <v>899</v>
      </c>
      <c r="O17" s="1155"/>
      <c r="P17" s="1155"/>
      <c r="Q17" s="1155"/>
      <c r="R17" s="1155"/>
      <c r="S17" s="1155"/>
      <c r="T17" s="1155"/>
      <c r="U17" s="1155"/>
      <c r="V17" s="1155"/>
      <c r="W17" s="1155"/>
      <c r="X17" s="1155"/>
      <c r="Y17" s="1155"/>
      <c r="Z17" s="1155"/>
      <c r="AA17" s="1155"/>
      <c r="AB17" s="1155"/>
      <c r="AC17" s="1155"/>
      <c r="AD17" s="1155"/>
      <c r="AE17" s="1155"/>
      <c r="AF17" s="1155"/>
    </row>
    <row r="18" s="1135" customFormat="true" ht="19.5" hidden="false" customHeight="true" outlineLevel="0" collapsed="false">
      <c r="B18" s="1169"/>
      <c r="C18" s="1169"/>
      <c r="D18" s="1169"/>
      <c r="E18" s="1169"/>
      <c r="F18" s="1169"/>
      <c r="G18" s="1169"/>
      <c r="H18" s="1169"/>
      <c r="I18" s="1169"/>
      <c r="J18" s="1169"/>
      <c r="K18" s="1169"/>
      <c r="L18" s="1169"/>
      <c r="M18" s="1140"/>
      <c r="N18" s="1141" t="s">
        <v>899</v>
      </c>
      <c r="O18" s="1155"/>
      <c r="P18" s="1155"/>
      <c r="Q18" s="1155"/>
      <c r="R18" s="1155"/>
      <c r="S18" s="1155"/>
      <c r="T18" s="1155"/>
      <c r="U18" s="1155"/>
      <c r="V18" s="1155"/>
      <c r="W18" s="1155"/>
      <c r="X18" s="1155"/>
      <c r="Y18" s="1155"/>
      <c r="Z18" s="1155"/>
      <c r="AA18" s="1155"/>
      <c r="AB18" s="1155"/>
      <c r="AC18" s="1155"/>
      <c r="AD18" s="1155"/>
      <c r="AE18" s="1155"/>
      <c r="AF18" s="1155"/>
    </row>
    <row r="19" s="1135" customFormat="true" ht="19.5" hidden="false" customHeight="true" outlineLevel="0" collapsed="false">
      <c r="B19" s="1169"/>
      <c r="C19" s="1169"/>
      <c r="D19" s="1169"/>
      <c r="E19" s="1169"/>
      <c r="F19" s="1169"/>
      <c r="G19" s="1169"/>
      <c r="H19" s="1169"/>
      <c r="I19" s="1169"/>
      <c r="J19" s="1169"/>
      <c r="K19" s="1169"/>
      <c r="L19" s="1169"/>
      <c r="M19" s="1140"/>
      <c r="N19" s="1141" t="s">
        <v>899</v>
      </c>
      <c r="O19" s="1155"/>
      <c r="P19" s="1155"/>
      <c r="Q19" s="1155"/>
      <c r="R19" s="1155"/>
      <c r="S19" s="1155"/>
      <c r="T19" s="1155"/>
      <c r="U19" s="1155"/>
      <c r="V19" s="1155"/>
      <c r="W19" s="1155"/>
      <c r="X19" s="1155"/>
      <c r="Y19" s="1155"/>
      <c r="Z19" s="1155"/>
      <c r="AA19" s="1155"/>
      <c r="AB19" s="1155"/>
      <c r="AC19" s="1155"/>
      <c r="AD19" s="1155"/>
      <c r="AE19" s="1155"/>
      <c r="AF19" s="1155"/>
    </row>
    <row r="20" s="1135" customFormat="true" ht="19.5" hidden="false" customHeight="true" outlineLevel="0" collapsed="false">
      <c r="B20" s="1169" t="s">
        <v>443</v>
      </c>
      <c r="C20" s="1169"/>
      <c r="D20" s="1169"/>
      <c r="E20" s="1169"/>
      <c r="F20" s="1169"/>
      <c r="G20" s="1169"/>
      <c r="H20" s="1169"/>
      <c r="I20" s="1169"/>
      <c r="J20" s="1169"/>
      <c r="K20" s="1169"/>
      <c r="L20" s="1169"/>
      <c r="M20" s="1140"/>
      <c r="N20" s="1156" t="s">
        <v>899</v>
      </c>
      <c r="O20" s="1155"/>
      <c r="P20" s="1155"/>
      <c r="Q20" s="1155"/>
      <c r="R20" s="1155"/>
      <c r="S20" s="1155"/>
      <c r="T20" s="1155"/>
      <c r="U20" s="1155"/>
      <c r="V20" s="1155"/>
      <c r="W20" s="1155"/>
      <c r="X20" s="1155"/>
      <c r="Y20" s="1155"/>
      <c r="Z20" s="1155"/>
      <c r="AA20" s="1155"/>
      <c r="AB20" s="1155"/>
      <c r="AC20" s="1155"/>
      <c r="AD20" s="1155"/>
      <c r="AE20" s="1155"/>
      <c r="AF20" s="1155"/>
    </row>
    <row r="21" s="1135" customFormat="true" ht="19.5" hidden="false" customHeight="true" outlineLevel="0" collapsed="false">
      <c r="B21" s="1169"/>
      <c r="C21" s="1169"/>
      <c r="D21" s="1169"/>
      <c r="E21" s="1169"/>
      <c r="F21" s="1169"/>
      <c r="G21" s="1169"/>
      <c r="H21" s="1169"/>
      <c r="I21" s="1169"/>
      <c r="J21" s="1169"/>
      <c r="K21" s="1169"/>
      <c r="L21" s="1169"/>
      <c r="M21" s="1140"/>
      <c r="N21" s="1156" t="s">
        <v>899</v>
      </c>
      <c r="O21" s="1155"/>
      <c r="P21" s="1155"/>
      <c r="Q21" s="1155"/>
      <c r="R21" s="1155"/>
      <c r="S21" s="1155"/>
      <c r="T21" s="1155"/>
      <c r="U21" s="1155"/>
      <c r="V21" s="1155"/>
      <c r="W21" s="1155"/>
      <c r="X21" s="1155"/>
      <c r="Y21" s="1155"/>
      <c r="Z21" s="1155"/>
      <c r="AA21" s="1155"/>
      <c r="AB21" s="1155"/>
      <c r="AC21" s="1155"/>
      <c r="AD21" s="1155"/>
      <c r="AE21" s="1155"/>
      <c r="AF21" s="1155"/>
    </row>
    <row r="22" s="1135" customFormat="true" ht="19.5" hidden="false" customHeight="true" outlineLevel="0" collapsed="false">
      <c r="B22" s="1169"/>
      <c r="C22" s="1169"/>
      <c r="D22" s="1169"/>
      <c r="E22" s="1169"/>
      <c r="F22" s="1169"/>
      <c r="G22" s="1169"/>
      <c r="H22" s="1169"/>
      <c r="I22" s="1169"/>
      <c r="J22" s="1169"/>
      <c r="K22" s="1169"/>
      <c r="L22" s="1169"/>
      <c r="M22" s="1157"/>
      <c r="N22" s="1158" t="s">
        <v>899</v>
      </c>
      <c r="O22" s="1155"/>
      <c r="P22" s="1155"/>
      <c r="Q22" s="1155"/>
      <c r="R22" s="1155"/>
      <c r="S22" s="1155"/>
      <c r="T22" s="1155"/>
      <c r="U22" s="1155"/>
      <c r="V22" s="1155"/>
      <c r="W22" s="1155"/>
      <c r="X22" s="1155"/>
      <c r="Y22" s="1155"/>
      <c r="Z22" s="1155"/>
      <c r="AA22" s="1155"/>
      <c r="AB22" s="1155"/>
      <c r="AC22" s="1155"/>
      <c r="AD22" s="1155"/>
      <c r="AE22" s="1155"/>
      <c r="AF22" s="1155"/>
    </row>
    <row r="23" s="1135" customFormat="true" ht="19.5" hidden="false" customHeight="true" outlineLevel="0" collapsed="false">
      <c r="B23" s="1169" t="s">
        <v>445</v>
      </c>
      <c r="C23" s="1169"/>
      <c r="D23" s="1169"/>
      <c r="E23" s="1169"/>
      <c r="F23" s="1169"/>
      <c r="G23" s="1169"/>
      <c r="H23" s="1169"/>
      <c r="I23" s="1169"/>
      <c r="J23" s="1169"/>
      <c r="K23" s="1169"/>
      <c r="L23" s="1169"/>
      <c r="M23" s="1140"/>
      <c r="N23" s="1156" t="s">
        <v>899</v>
      </c>
      <c r="O23" s="1155"/>
      <c r="P23" s="1155"/>
      <c r="Q23" s="1155"/>
      <c r="R23" s="1155"/>
      <c r="S23" s="1155"/>
      <c r="T23" s="1155"/>
      <c r="U23" s="1155"/>
      <c r="V23" s="1155"/>
      <c r="W23" s="1155"/>
      <c r="X23" s="1155"/>
      <c r="Y23" s="1155"/>
      <c r="Z23" s="1155"/>
      <c r="AA23" s="1155"/>
      <c r="AB23" s="1155"/>
      <c r="AC23" s="1155"/>
      <c r="AD23" s="1155"/>
      <c r="AE23" s="1155"/>
      <c r="AF23" s="1155"/>
    </row>
    <row r="24" s="1135" customFormat="true" ht="19.5" hidden="false" customHeight="true" outlineLevel="0" collapsed="false">
      <c r="B24" s="1169"/>
      <c r="C24" s="1169"/>
      <c r="D24" s="1169"/>
      <c r="E24" s="1169"/>
      <c r="F24" s="1169"/>
      <c r="G24" s="1169"/>
      <c r="H24" s="1169"/>
      <c r="I24" s="1169"/>
      <c r="J24" s="1169"/>
      <c r="K24" s="1169"/>
      <c r="L24" s="1169"/>
      <c r="M24" s="1140"/>
      <c r="N24" s="1156" t="s">
        <v>899</v>
      </c>
      <c r="O24" s="1155"/>
      <c r="P24" s="1155"/>
      <c r="Q24" s="1155"/>
      <c r="R24" s="1155"/>
      <c r="S24" s="1155"/>
      <c r="T24" s="1155"/>
      <c r="U24" s="1155"/>
      <c r="V24" s="1155"/>
      <c r="W24" s="1155"/>
      <c r="X24" s="1155"/>
      <c r="Y24" s="1155"/>
      <c r="Z24" s="1155"/>
      <c r="AA24" s="1155"/>
      <c r="AB24" s="1155"/>
      <c r="AC24" s="1155"/>
      <c r="AD24" s="1155"/>
      <c r="AE24" s="1155"/>
      <c r="AF24" s="1155"/>
    </row>
    <row r="25" s="1135" customFormat="true" ht="19.5" hidden="false" customHeight="true" outlineLevel="0" collapsed="false">
      <c r="B25" s="1169"/>
      <c r="C25" s="1169"/>
      <c r="D25" s="1169"/>
      <c r="E25" s="1169"/>
      <c r="F25" s="1169"/>
      <c r="G25" s="1169"/>
      <c r="H25" s="1169"/>
      <c r="I25" s="1169"/>
      <c r="J25" s="1169"/>
      <c r="K25" s="1169"/>
      <c r="L25" s="1169"/>
      <c r="M25" s="1157"/>
      <c r="N25" s="1158" t="s">
        <v>899</v>
      </c>
      <c r="O25" s="1155"/>
      <c r="P25" s="1155"/>
      <c r="Q25" s="1155"/>
      <c r="R25" s="1155"/>
      <c r="S25" s="1155"/>
      <c r="T25" s="1155"/>
      <c r="U25" s="1155"/>
      <c r="V25" s="1155"/>
      <c r="W25" s="1155"/>
      <c r="X25" s="1155"/>
      <c r="Y25" s="1155"/>
      <c r="Z25" s="1155"/>
      <c r="AA25" s="1155"/>
      <c r="AB25" s="1155"/>
      <c r="AC25" s="1155"/>
      <c r="AD25" s="1155"/>
      <c r="AE25" s="1155"/>
      <c r="AF25" s="1155"/>
    </row>
    <row r="26" s="1135" customFormat="true" ht="19.5" hidden="false" customHeight="true" outlineLevel="0" collapsed="false">
      <c r="B26" s="1169" t="s">
        <v>446</v>
      </c>
      <c r="C26" s="1169"/>
      <c r="D26" s="1169"/>
      <c r="E26" s="1169"/>
      <c r="F26" s="1169"/>
      <c r="G26" s="1169"/>
      <c r="H26" s="1169"/>
      <c r="I26" s="1169"/>
      <c r="J26" s="1169"/>
      <c r="K26" s="1169"/>
      <c r="L26" s="1169"/>
      <c r="M26" s="1140"/>
      <c r="N26" s="1156" t="s">
        <v>899</v>
      </c>
      <c r="O26" s="1155"/>
      <c r="P26" s="1155"/>
      <c r="Q26" s="1155"/>
      <c r="R26" s="1155"/>
      <c r="S26" s="1155"/>
      <c r="T26" s="1155"/>
      <c r="U26" s="1155"/>
      <c r="V26" s="1155"/>
      <c r="W26" s="1155"/>
      <c r="X26" s="1155"/>
      <c r="Y26" s="1155"/>
      <c r="Z26" s="1155"/>
      <c r="AA26" s="1155"/>
      <c r="AB26" s="1155"/>
      <c r="AC26" s="1155"/>
      <c r="AD26" s="1155"/>
      <c r="AE26" s="1155"/>
      <c r="AF26" s="1155"/>
    </row>
    <row r="27" s="1135" customFormat="true" ht="19.5" hidden="false" customHeight="true" outlineLevel="0" collapsed="false">
      <c r="B27" s="1169"/>
      <c r="C27" s="1169"/>
      <c r="D27" s="1169"/>
      <c r="E27" s="1169"/>
      <c r="F27" s="1169"/>
      <c r="G27" s="1169"/>
      <c r="H27" s="1169"/>
      <c r="I27" s="1169"/>
      <c r="J27" s="1169"/>
      <c r="K27" s="1169"/>
      <c r="L27" s="1169"/>
      <c r="M27" s="1140"/>
      <c r="N27" s="1156" t="s">
        <v>899</v>
      </c>
      <c r="O27" s="1155"/>
      <c r="P27" s="1155"/>
      <c r="Q27" s="1155"/>
      <c r="R27" s="1155"/>
      <c r="S27" s="1155"/>
      <c r="T27" s="1155"/>
      <c r="U27" s="1155"/>
      <c r="V27" s="1155"/>
      <c r="W27" s="1155"/>
      <c r="X27" s="1155"/>
      <c r="Y27" s="1155"/>
      <c r="Z27" s="1155"/>
      <c r="AA27" s="1155"/>
      <c r="AB27" s="1155"/>
      <c r="AC27" s="1155"/>
      <c r="AD27" s="1155"/>
      <c r="AE27" s="1155"/>
      <c r="AF27" s="1155"/>
    </row>
    <row r="28" s="1135" customFormat="true" ht="19.5" hidden="false" customHeight="true" outlineLevel="0" collapsed="false">
      <c r="B28" s="1169"/>
      <c r="C28" s="1169"/>
      <c r="D28" s="1169"/>
      <c r="E28" s="1169"/>
      <c r="F28" s="1169"/>
      <c r="G28" s="1169"/>
      <c r="H28" s="1169"/>
      <c r="I28" s="1169"/>
      <c r="J28" s="1169"/>
      <c r="K28" s="1169"/>
      <c r="L28" s="1169"/>
      <c r="M28" s="1157"/>
      <c r="N28" s="1158" t="s">
        <v>899</v>
      </c>
      <c r="O28" s="1155"/>
      <c r="P28" s="1155"/>
      <c r="Q28" s="1155"/>
      <c r="R28" s="1155"/>
      <c r="S28" s="1155"/>
      <c r="T28" s="1155"/>
      <c r="U28" s="1155"/>
      <c r="V28" s="1155"/>
      <c r="W28" s="1155"/>
      <c r="X28" s="1155"/>
      <c r="Y28" s="1155"/>
      <c r="Z28" s="1155"/>
      <c r="AA28" s="1155"/>
      <c r="AB28" s="1155"/>
      <c r="AC28" s="1155"/>
      <c r="AD28" s="1155"/>
      <c r="AE28" s="1155"/>
      <c r="AF28" s="1155"/>
    </row>
    <row r="29" s="1135" customFormat="true" ht="19.5" hidden="false" customHeight="true" outlineLevel="0" collapsed="false">
      <c r="B29" s="1169" t="s">
        <v>447</v>
      </c>
      <c r="C29" s="1169"/>
      <c r="D29" s="1169"/>
      <c r="E29" s="1169"/>
      <c r="F29" s="1169"/>
      <c r="G29" s="1169"/>
      <c r="H29" s="1169"/>
      <c r="I29" s="1169"/>
      <c r="J29" s="1169"/>
      <c r="K29" s="1169"/>
      <c r="L29" s="1169"/>
      <c r="M29" s="1140"/>
      <c r="N29" s="1156" t="s">
        <v>899</v>
      </c>
      <c r="O29" s="1155"/>
      <c r="P29" s="1155"/>
      <c r="Q29" s="1155"/>
      <c r="R29" s="1155"/>
      <c r="S29" s="1155"/>
      <c r="T29" s="1155"/>
      <c r="U29" s="1155"/>
      <c r="V29" s="1155"/>
      <c r="W29" s="1155"/>
      <c r="X29" s="1155"/>
      <c r="Y29" s="1155"/>
      <c r="Z29" s="1155"/>
      <c r="AA29" s="1155"/>
      <c r="AB29" s="1155"/>
      <c r="AC29" s="1155"/>
      <c r="AD29" s="1155"/>
      <c r="AE29" s="1155"/>
      <c r="AF29" s="1155"/>
    </row>
    <row r="30" s="1135" customFormat="true" ht="19.5" hidden="false" customHeight="true" outlineLevel="0" collapsed="false">
      <c r="B30" s="1169"/>
      <c r="C30" s="1169"/>
      <c r="D30" s="1169"/>
      <c r="E30" s="1169"/>
      <c r="F30" s="1169"/>
      <c r="G30" s="1169"/>
      <c r="H30" s="1169"/>
      <c r="I30" s="1169"/>
      <c r="J30" s="1169"/>
      <c r="K30" s="1169"/>
      <c r="L30" s="1169"/>
      <c r="M30" s="1140"/>
      <c r="N30" s="1156" t="s">
        <v>899</v>
      </c>
      <c r="O30" s="1155"/>
      <c r="P30" s="1155"/>
      <c r="Q30" s="1155"/>
      <c r="R30" s="1155"/>
      <c r="S30" s="1155"/>
      <c r="T30" s="1155"/>
      <c r="U30" s="1155"/>
      <c r="V30" s="1155"/>
      <c r="W30" s="1155"/>
      <c r="X30" s="1155"/>
      <c r="Y30" s="1155"/>
      <c r="Z30" s="1155"/>
      <c r="AA30" s="1155"/>
      <c r="AB30" s="1155"/>
      <c r="AC30" s="1155"/>
      <c r="AD30" s="1155"/>
      <c r="AE30" s="1155"/>
      <c r="AF30" s="1155"/>
    </row>
    <row r="31" s="1135" customFormat="true" ht="19.5" hidden="false" customHeight="true" outlineLevel="0" collapsed="false">
      <c r="B31" s="1169"/>
      <c r="C31" s="1169"/>
      <c r="D31" s="1169"/>
      <c r="E31" s="1169"/>
      <c r="F31" s="1169"/>
      <c r="G31" s="1169"/>
      <c r="H31" s="1169"/>
      <c r="I31" s="1169"/>
      <c r="J31" s="1169"/>
      <c r="K31" s="1169"/>
      <c r="L31" s="1169"/>
      <c r="M31" s="1157"/>
      <c r="N31" s="1158" t="s">
        <v>899</v>
      </c>
      <c r="O31" s="1155"/>
      <c r="P31" s="1155"/>
      <c r="Q31" s="1155"/>
      <c r="R31" s="1155"/>
      <c r="S31" s="1155"/>
      <c r="T31" s="1155"/>
      <c r="U31" s="1155"/>
      <c r="V31" s="1155"/>
      <c r="W31" s="1155"/>
      <c r="X31" s="1155"/>
      <c r="Y31" s="1155"/>
      <c r="Z31" s="1155"/>
      <c r="AA31" s="1155"/>
      <c r="AB31" s="1155"/>
      <c r="AC31" s="1155"/>
      <c r="AD31" s="1155"/>
      <c r="AE31" s="1155"/>
      <c r="AF31" s="1155"/>
    </row>
    <row r="32" s="1135" customFormat="true" ht="19.5" hidden="false" customHeight="true" outlineLevel="0" collapsed="false">
      <c r="B32" s="1169" t="s">
        <v>931</v>
      </c>
      <c r="C32" s="1169"/>
      <c r="D32" s="1169"/>
      <c r="E32" s="1169"/>
      <c r="F32" s="1169"/>
      <c r="G32" s="1169"/>
      <c r="H32" s="1169"/>
      <c r="I32" s="1169"/>
      <c r="J32" s="1169"/>
      <c r="K32" s="1169"/>
      <c r="L32" s="1169"/>
      <c r="M32" s="1140"/>
      <c r="N32" s="1156" t="s">
        <v>899</v>
      </c>
      <c r="O32" s="1155"/>
      <c r="P32" s="1155"/>
      <c r="Q32" s="1155"/>
      <c r="R32" s="1155"/>
      <c r="S32" s="1155"/>
      <c r="T32" s="1155"/>
      <c r="U32" s="1155"/>
      <c r="V32" s="1155"/>
      <c r="W32" s="1155"/>
      <c r="X32" s="1155"/>
      <c r="Y32" s="1155"/>
      <c r="Z32" s="1155"/>
      <c r="AA32" s="1155"/>
      <c r="AB32" s="1155"/>
      <c r="AC32" s="1155"/>
      <c r="AD32" s="1155"/>
      <c r="AE32" s="1155"/>
      <c r="AF32" s="1155"/>
    </row>
    <row r="33" s="1135" customFormat="true" ht="19.5" hidden="false" customHeight="true" outlineLevel="0" collapsed="false">
      <c r="B33" s="1169"/>
      <c r="C33" s="1169"/>
      <c r="D33" s="1169"/>
      <c r="E33" s="1169"/>
      <c r="F33" s="1169"/>
      <c r="G33" s="1169"/>
      <c r="H33" s="1169"/>
      <c r="I33" s="1169"/>
      <c r="J33" s="1169"/>
      <c r="K33" s="1169"/>
      <c r="L33" s="1169"/>
      <c r="M33" s="1140"/>
      <c r="N33" s="1156" t="s">
        <v>899</v>
      </c>
      <c r="O33" s="1155"/>
      <c r="P33" s="1155"/>
      <c r="Q33" s="1155"/>
      <c r="R33" s="1155"/>
      <c r="S33" s="1155"/>
      <c r="T33" s="1155"/>
      <c r="U33" s="1155"/>
      <c r="V33" s="1155"/>
      <c r="W33" s="1155"/>
      <c r="X33" s="1155"/>
      <c r="Y33" s="1155"/>
      <c r="Z33" s="1155"/>
      <c r="AA33" s="1155"/>
      <c r="AB33" s="1155"/>
      <c r="AC33" s="1155"/>
      <c r="AD33" s="1155"/>
      <c r="AE33" s="1155"/>
      <c r="AF33" s="1155"/>
    </row>
    <row r="34" s="1135" customFormat="true" ht="19.5" hidden="false" customHeight="true" outlineLevel="0" collapsed="false">
      <c r="B34" s="1169"/>
      <c r="C34" s="1169"/>
      <c r="D34" s="1169"/>
      <c r="E34" s="1169"/>
      <c r="F34" s="1169"/>
      <c r="G34" s="1169"/>
      <c r="H34" s="1169"/>
      <c r="I34" s="1169"/>
      <c r="J34" s="1169"/>
      <c r="K34" s="1169"/>
      <c r="L34" s="1169"/>
      <c r="M34" s="1157"/>
      <c r="N34" s="1158" t="s">
        <v>899</v>
      </c>
      <c r="O34" s="1155"/>
      <c r="P34" s="1155"/>
      <c r="Q34" s="1155"/>
      <c r="R34" s="1155"/>
      <c r="S34" s="1155"/>
      <c r="T34" s="1155"/>
      <c r="U34" s="1155"/>
      <c r="V34" s="1155"/>
      <c r="W34" s="1155"/>
      <c r="X34" s="1155"/>
      <c r="Y34" s="1155"/>
      <c r="Z34" s="1155"/>
      <c r="AA34" s="1155"/>
      <c r="AB34" s="1155"/>
      <c r="AC34" s="1155"/>
      <c r="AD34" s="1155"/>
      <c r="AE34" s="1155"/>
      <c r="AF34" s="1155"/>
    </row>
    <row r="35" s="1135" customFormat="true" ht="19.5" hidden="false" customHeight="true" outlineLevel="0" collapsed="false">
      <c r="B35" s="1169" t="s">
        <v>932</v>
      </c>
      <c r="C35" s="1169"/>
      <c r="D35" s="1169"/>
      <c r="E35" s="1169"/>
      <c r="F35" s="1169"/>
      <c r="G35" s="1169"/>
      <c r="H35" s="1169"/>
      <c r="I35" s="1169"/>
      <c r="J35" s="1169"/>
      <c r="K35" s="1169"/>
      <c r="L35" s="1169"/>
      <c r="M35" s="1140"/>
      <c r="N35" s="1156" t="s">
        <v>899</v>
      </c>
      <c r="O35" s="1155"/>
      <c r="P35" s="1155"/>
      <c r="Q35" s="1155"/>
      <c r="R35" s="1155"/>
      <c r="S35" s="1155"/>
      <c r="T35" s="1155"/>
      <c r="U35" s="1155"/>
      <c r="V35" s="1155"/>
      <c r="W35" s="1155"/>
      <c r="X35" s="1155"/>
      <c r="Y35" s="1155"/>
      <c r="Z35" s="1155"/>
      <c r="AA35" s="1155"/>
      <c r="AB35" s="1155"/>
      <c r="AC35" s="1155"/>
      <c r="AD35" s="1155"/>
      <c r="AE35" s="1155"/>
      <c r="AF35" s="1155"/>
    </row>
    <row r="36" s="1135" customFormat="true" ht="19.5" hidden="false" customHeight="true" outlineLevel="0" collapsed="false">
      <c r="B36" s="1169"/>
      <c r="C36" s="1169"/>
      <c r="D36" s="1169"/>
      <c r="E36" s="1169"/>
      <c r="F36" s="1169"/>
      <c r="G36" s="1169"/>
      <c r="H36" s="1169"/>
      <c r="I36" s="1169"/>
      <c r="J36" s="1169"/>
      <c r="K36" s="1169"/>
      <c r="L36" s="1169"/>
      <c r="M36" s="1140"/>
      <c r="N36" s="1156" t="s">
        <v>899</v>
      </c>
      <c r="O36" s="1155"/>
      <c r="P36" s="1155"/>
      <c r="Q36" s="1155"/>
      <c r="R36" s="1155"/>
      <c r="S36" s="1155"/>
      <c r="T36" s="1155"/>
      <c r="U36" s="1155"/>
      <c r="V36" s="1155"/>
      <c r="W36" s="1155"/>
      <c r="X36" s="1155"/>
      <c r="Y36" s="1155"/>
      <c r="Z36" s="1155"/>
      <c r="AA36" s="1155"/>
      <c r="AB36" s="1155"/>
      <c r="AC36" s="1155"/>
      <c r="AD36" s="1155"/>
      <c r="AE36" s="1155"/>
      <c r="AF36" s="1155"/>
    </row>
    <row r="37" s="1135" customFormat="true" ht="19.5" hidden="false" customHeight="true" outlineLevel="0" collapsed="false">
      <c r="B37" s="1169"/>
      <c r="C37" s="1169"/>
      <c r="D37" s="1169"/>
      <c r="E37" s="1169"/>
      <c r="F37" s="1169"/>
      <c r="G37" s="1169"/>
      <c r="H37" s="1169"/>
      <c r="I37" s="1169"/>
      <c r="J37" s="1169"/>
      <c r="K37" s="1169"/>
      <c r="L37" s="1169"/>
      <c r="M37" s="1157"/>
      <c r="N37" s="1158" t="s">
        <v>899</v>
      </c>
      <c r="O37" s="1155"/>
      <c r="P37" s="1155"/>
      <c r="Q37" s="1155"/>
      <c r="R37" s="1155"/>
      <c r="S37" s="1155"/>
      <c r="T37" s="1155"/>
      <c r="U37" s="1155"/>
      <c r="V37" s="1155"/>
      <c r="W37" s="1155"/>
      <c r="X37" s="1155"/>
      <c r="Y37" s="1155"/>
      <c r="Z37" s="1155"/>
      <c r="AA37" s="1155"/>
      <c r="AB37" s="1155"/>
      <c r="AC37" s="1155"/>
      <c r="AD37" s="1155"/>
      <c r="AE37" s="1155"/>
      <c r="AF37" s="1155"/>
    </row>
    <row r="38" s="1135" customFormat="true" ht="19.5" hidden="false" customHeight="true" outlineLevel="0" collapsed="false">
      <c r="B38" s="1169" t="s">
        <v>450</v>
      </c>
      <c r="C38" s="1169"/>
      <c r="D38" s="1169"/>
      <c r="E38" s="1169"/>
      <c r="F38" s="1169"/>
      <c r="G38" s="1169"/>
      <c r="H38" s="1169"/>
      <c r="I38" s="1169"/>
      <c r="J38" s="1169"/>
      <c r="K38" s="1169"/>
      <c r="L38" s="1169"/>
      <c r="M38" s="1140"/>
      <c r="N38" s="1156" t="s">
        <v>899</v>
      </c>
      <c r="O38" s="1138"/>
      <c r="P38" s="1138"/>
      <c r="Q38" s="1138"/>
      <c r="R38" s="1138"/>
      <c r="S38" s="1138"/>
      <c r="T38" s="1138"/>
      <c r="U38" s="1138"/>
      <c r="V38" s="1138"/>
      <c r="W38" s="1138"/>
      <c r="X38" s="1138"/>
      <c r="Y38" s="1138"/>
      <c r="Z38" s="1138"/>
      <c r="AA38" s="1138"/>
      <c r="AB38" s="1138"/>
      <c r="AC38" s="1138"/>
      <c r="AD38" s="1138"/>
      <c r="AE38" s="1138"/>
      <c r="AF38" s="1138"/>
    </row>
    <row r="39" s="1135" customFormat="true" ht="19.5" hidden="false" customHeight="true" outlineLevel="0" collapsed="false">
      <c r="A39" s="1167"/>
      <c r="B39" s="1169"/>
      <c r="C39" s="1169"/>
      <c r="D39" s="1169"/>
      <c r="E39" s="1169"/>
      <c r="F39" s="1169"/>
      <c r="G39" s="1169"/>
      <c r="H39" s="1169"/>
      <c r="I39" s="1169"/>
      <c r="J39" s="1169"/>
      <c r="K39" s="1169"/>
      <c r="L39" s="1169"/>
      <c r="M39" s="1164"/>
      <c r="N39" s="1165" t="s">
        <v>899</v>
      </c>
      <c r="O39" s="1172"/>
      <c r="P39" s="1172"/>
      <c r="Q39" s="1172"/>
      <c r="R39" s="1172"/>
      <c r="S39" s="1172"/>
      <c r="T39" s="1172"/>
      <c r="U39" s="1172"/>
      <c r="V39" s="1172"/>
      <c r="W39" s="1172"/>
      <c r="X39" s="1172"/>
      <c r="Y39" s="1172"/>
      <c r="Z39" s="1172"/>
      <c r="AA39" s="1172"/>
      <c r="AB39" s="1172"/>
      <c r="AC39" s="1172"/>
      <c r="AD39" s="1172"/>
      <c r="AE39" s="1172"/>
      <c r="AF39" s="1172"/>
    </row>
    <row r="40" s="1135" customFormat="true" ht="19.5" hidden="false" customHeight="true" outlineLevel="0" collapsed="false">
      <c r="B40" s="1169"/>
      <c r="C40" s="1169"/>
      <c r="D40" s="1169"/>
      <c r="E40" s="1169"/>
      <c r="F40" s="1169"/>
      <c r="G40" s="1169"/>
      <c r="H40" s="1169"/>
      <c r="I40" s="1169"/>
      <c r="J40" s="1169"/>
      <c r="K40" s="1169"/>
      <c r="L40" s="1169"/>
      <c r="M40" s="1157"/>
      <c r="N40" s="1158" t="s">
        <v>899</v>
      </c>
      <c r="O40" s="1155"/>
      <c r="P40" s="1155"/>
      <c r="Q40" s="1155"/>
      <c r="R40" s="1155"/>
      <c r="S40" s="1155"/>
      <c r="T40" s="1155"/>
      <c r="U40" s="1155"/>
      <c r="V40" s="1155"/>
      <c r="W40" s="1155"/>
      <c r="X40" s="1155"/>
      <c r="Y40" s="1155"/>
      <c r="Z40" s="1155"/>
      <c r="AA40" s="1155"/>
      <c r="AB40" s="1155"/>
      <c r="AC40" s="1155"/>
      <c r="AD40" s="1155"/>
      <c r="AE40" s="1155"/>
      <c r="AF40" s="1155"/>
    </row>
    <row r="41" s="1135" customFormat="true" ht="19.5" hidden="false" customHeight="true" outlineLevel="0" collapsed="false">
      <c r="B41" s="1169" t="s">
        <v>451</v>
      </c>
      <c r="C41" s="1169"/>
      <c r="D41" s="1169"/>
      <c r="E41" s="1169"/>
      <c r="F41" s="1169"/>
      <c r="G41" s="1169"/>
      <c r="H41" s="1169"/>
      <c r="I41" s="1169"/>
      <c r="J41" s="1169"/>
      <c r="K41" s="1169"/>
      <c r="L41" s="1169"/>
      <c r="M41" s="1140"/>
      <c r="N41" s="1156" t="s">
        <v>899</v>
      </c>
      <c r="O41" s="1155"/>
      <c r="P41" s="1155"/>
      <c r="Q41" s="1155"/>
      <c r="R41" s="1155"/>
      <c r="S41" s="1155"/>
      <c r="T41" s="1155"/>
      <c r="U41" s="1155"/>
      <c r="V41" s="1155"/>
      <c r="W41" s="1155"/>
      <c r="X41" s="1155"/>
      <c r="Y41" s="1155"/>
      <c r="Z41" s="1155"/>
      <c r="AA41" s="1155"/>
      <c r="AB41" s="1155"/>
      <c r="AC41" s="1155"/>
      <c r="AD41" s="1155"/>
      <c r="AE41" s="1155"/>
      <c r="AF41" s="1155"/>
    </row>
    <row r="42" s="1135" customFormat="true" ht="19.5" hidden="false" customHeight="true" outlineLevel="0" collapsed="false">
      <c r="B42" s="1169"/>
      <c r="C42" s="1169"/>
      <c r="D42" s="1169"/>
      <c r="E42" s="1169"/>
      <c r="F42" s="1169"/>
      <c r="G42" s="1169"/>
      <c r="H42" s="1169"/>
      <c r="I42" s="1169"/>
      <c r="J42" s="1169"/>
      <c r="K42" s="1169"/>
      <c r="L42" s="1169"/>
      <c r="M42" s="1140"/>
      <c r="N42" s="1156" t="s">
        <v>899</v>
      </c>
      <c r="O42" s="1155"/>
      <c r="P42" s="1155"/>
      <c r="Q42" s="1155"/>
      <c r="R42" s="1155"/>
      <c r="S42" s="1155"/>
      <c r="T42" s="1155"/>
      <c r="U42" s="1155"/>
      <c r="V42" s="1155"/>
      <c r="W42" s="1155"/>
      <c r="X42" s="1155"/>
      <c r="Y42" s="1155"/>
      <c r="Z42" s="1155"/>
      <c r="AA42" s="1155"/>
      <c r="AB42" s="1155"/>
      <c r="AC42" s="1155"/>
      <c r="AD42" s="1155"/>
      <c r="AE42" s="1155"/>
      <c r="AF42" s="1155"/>
    </row>
    <row r="43" s="1135" customFormat="true" ht="19.5" hidden="false" customHeight="true" outlineLevel="0" collapsed="false">
      <c r="B43" s="1169"/>
      <c r="C43" s="1169"/>
      <c r="D43" s="1169"/>
      <c r="E43" s="1169"/>
      <c r="F43" s="1169"/>
      <c r="G43" s="1169"/>
      <c r="H43" s="1169"/>
      <c r="I43" s="1169"/>
      <c r="J43" s="1169"/>
      <c r="K43" s="1169"/>
      <c r="L43" s="1169"/>
      <c r="M43" s="1161"/>
      <c r="N43" s="1162" t="s">
        <v>899</v>
      </c>
      <c r="O43" s="1163"/>
      <c r="P43" s="1163"/>
      <c r="Q43" s="1163"/>
      <c r="R43" s="1163"/>
      <c r="S43" s="1163"/>
      <c r="T43" s="1163"/>
      <c r="U43" s="1163"/>
      <c r="V43" s="1163"/>
      <c r="W43" s="1163"/>
      <c r="X43" s="1163"/>
      <c r="Y43" s="1163"/>
      <c r="Z43" s="1163"/>
      <c r="AA43" s="1163"/>
      <c r="AB43" s="1163"/>
      <c r="AC43" s="1163"/>
      <c r="AD43" s="1163"/>
      <c r="AE43" s="1163"/>
      <c r="AF43" s="1163"/>
    </row>
    <row r="44" s="1135" customFormat="true" ht="19.5" hidden="false" customHeight="true" outlineLevel="0" collapsed="false">
      <c r="B44" s="1173" t="s">
        <v>933</v>
      </c>
      <c r="C44" s="1173"/>
      <c r="D44" s="1173"/>
      <c r="E44" s="1173"/>
      <c r="F44" s="1173"/>
      <c r="G44" s="1173"/>
      <c r="H44" s="1173"/>
      <c r="I44" s="1173"/>
      <c r="J44" s="1173"/>
      <c r="K44" s="1173"/>
      <c r="L44" s="1173"/>
      <c r="M44" s="1174"/>
      <c r="N44" s="1175" t="s">
        <v>899</v>
      </c>
      <c r="O44" s="1166"/>
      <c r="P44" s="1166"/>
      <c r="Q44" s="1166"/>
      <c r="R44" s="1166"/>
      <c r="S44" s="1166"/>
      <c r="T44" s="1166"/>
      <c r="U44" s="1166"/>
      <c r="V44" s="1166"/>
      <c r="W44" s="1166"/>
      <c r="X44" s="1166"/>
      <c r="Y44" s="1166"/>
      <c r="Z44" s="1166"/>
      <c r="AA44" s="1166"/>
      <c r="AB44" s="1166"/>
      <c r="AC44" s="1166"/>
      <c r="AD44" s="1166"/>
      <c r="AE44" s="1166"/>
      <c r="AF44" s="1166"/>
    </row>
    <row r="45" s="1135" customFormat="true" ht="19.5" hidden="false" customHeight="true" outlineLevel="0" collapsed="false">
      <c r="B45" s="1173"/>
      <c r="C45" s="1173"/>
      <c r="D45" s="1173"/>
      <c r="E45" s="1173"/>
      <c r="F45" s="1173"/>
      <c r="G45" s="1173"/>
      <c r="H45" s="1173"/>
      <c r="I45" s="1173"/>
      <c r="J45" s="1173"/>
      <c r="K45" s="1173"/>
      <c r="L45" s="1173"/>
      <c r="M45" s="1140"/>
      <c r="N45" s="1156" t="s">
        <v>899</v>
      </c>
      <c r="O45" s="1155"/>
      <c r="P45" s="1155"/>
      <c r="Q45" s="1155"/>
      <c r="R45" s="1155"/>
      <c r="S45" s="1155"/>
      <c r="T45" s="1155"/>
      <c r="U45" s="1155"/>
      <c r="V45" s="1155"/>
      <c r="W45" s="1155"/>
      <c r="X45" s="1155"/>
      <c r="Y45" s="1155"/>
      <c r="Z45" s="1155"/>
      <c r="AA45" s="1155"/>
      <c r="AB45" s="1155"/>
      <c r="AC45" s="1155"/>
      <c r="AD45" s="1155"/>
      <c r="AE45" s="1155"/>
      <c r="AF45" s="1155"/>
    </row>
    <row r="46" s="1135" customFormat="true" ht="19.5" hidden="false" customHeight="true" outlineLevel="0" collapsed="false">
      <c r="B46" s="1173"/>
      <c r="C46" s="1173"/>
      <c r="D46" s="1173"/>
      <c r="E46" s="1173"/>
      <c r="F46" s="1173"/>
      <c r="G46" s="1173"/>
      <c r="H46" s="1173"/>
      <c r="I46" s="1173"/>
      <c r="J46" s="1173"/>
      <c r="K46" s="1173"/>
      <c r="L46" s="1173"/>
      <c r="M46" s="1157"/>
      <c r="N46" s="1158" t="s">
        <v>899</v>
      </c>
      <c r="O46" s="1155"/>
      <c r="P46" s="1155"/>
      <c r="Q46" s="1155"/>
      <c r="R46" s="1155"/>
      <c r="S46" s="1155"/>
      <c r="T46" s="1155"/>
      <c r="U46" s="1155"/>
      <c r="V46" s="1155"/>
      <c r="W46" s="1155"/>
      <c r="X46" s="1155"/>
      <c r="Y46" s="1155"/>
      <c r="Z46" s="1155"/>
      <c r="AA46" s="1155"/>
      <c r="AB46" s="1155"/>
      <c r="AC46" s="1155"/>
      <c r="AD46" s="1155"/>
      <c r="AE46" s="1155"/>
      <c r="AF46" s="1155"/>
    </row>
    <row r="47" s="1135" customFormat="true" ht="19.5" hidden="false" customHeight="true" outlineLevel="0" collapsed="false">
      <c r="B47" s="1169" t="s">
        <v>934</v>
      </c>
      <c r="C47" s="1169"/>
      <c r="D47" s="1169"/>
      <c r="E47" s="1169"/>
      <c r="F47" s="1169"/>
      <c r="G47" s="1169"/>
      <c r="H47" s="1169"/>
      <c r="I47" s="1169"/>
      <c r="J47" s="1169"/>
      <c r="K47" s="1169"/>
      <c r="L47" s="1169"/>
      <c r="M47" s="1140"/>
      <c r="N47" s="1156" t="s">
        <v>899</v>
      </c>
      <c r="O47" s="1155"/>
      <c r="P47" s="1155"/>
      <c r="Q47" s="1155"/>
      <c r="R47" s="1155"/>
      <c r="S47" s="1155"/>
      <c r="T47" s="1155"/>
      <c r="U47" s="1155"/>
      <c r="V47" s="1155"/>
      <c r="W47" s="1155"/>
      <c r="X47" s="1155"/>
      <c r="Y47" s="1155"/>
      <c r="Z47" s="1155"/>
      <c r="AA47" s="1155"/>
      <c r="AB47" s="1155"/>
      <c r="AC47" s="1155"/>
      <c r="AD47" s="1155"/>
      <c r="AE47" s="1155"/>
      <c r="AF47" s="1155"/>
    </row>
    <row r="48" s="1135" customFormat="true" ht="19.5" hidden="false" customHeight="true" outlineLevel="0" collapsed="false">
      <c r="B48" s="1169"/>
      <c r="C48" s="1169"/>
      <c r="D48" s="1169"/>
      <c r="E48" s="1169"/>
      <c r="F48" s="1169"/>
      <c r="G48" s="1169"/>
      <c r="H48" s="1169"/>
      <c r="I48" s="1169"/>
      <c r="J48" s="1169"/>
      <c r="K48" s="1169"/>
      <c r="L48" s="1169"/>
      <c r="M48" s="1140"/>
      <c r="N48" s="1156" t="s">
        <v>899</v>
      </c>
      <c r="O48" s="1155"/>
      <c r="P48" s="1155"/>
      <c r="Q48" s="1155"/>
      <c r="R48" s="1155"/>
      <c r="S48" s="1155"/>
      <c r="T48" s="1155"/>
      <c r="U48" s="1155"/>
      <c r="V48" s="1155"/>
      <c r="W48" s="1155"/>
      <c r="X48" s="1155"/>
      <c r="Y48" s="1155"/>
      <c r="Z48" s="1155"/>
      <c r="AA48" s="1155"/>
      <c r="AB48" s="1155"/>
      <c r="AC48" s="1155"/>
      <c r="AD48" s="1155"/>
      <c r="AE48" s="1155"/>
      <c r="AF48" s="1155"/>
    </row>
    <row r="49" s="1135" customFormat="true" ht="19.5" hidden="false" customHeight="true" outlineLevel="0" collapsed="false">
      <c r="B49" s="1169"/>
      <c r="C49" s="1169"/>
      <c r="D49" s="1169"/>
      <c r="E49" s="1169"/>
      <c r="F49" s="1169"/>
      <c r="G49" s="1169"/>
      <c r="H49" s="1169"/>
      <c r="I49" s="1169"/>
      <c r="J49" s="1169"/>
      <c r="K49" s="1169"/>
      <c r="L49" s="1169"/>
      <c r="M49" s="1157"/>
      <c r="N49" s="1158" t="s">
        <v>899</v>
      </c>
      <c r="O49" s="1155"/>
      <c r="P49" s="1155"/>
      <c r="Q49" s="1155"/>
      <c r="R49" s="1155"/>
      <c r="S49" s="1155"/>
      <c r="T49" s="1155"/>
      <c r="U49" s="1155"/>
      <c r="V49" s="1155"/>
      <c r="W49" s="1155"/>
      <c r="X49" s="1155"/>
      <c r="Y49" s="1155"/>
      <c r="Z49" s="1155"/>
      <c r="AA49" s="1155"/>
      <c r="AB49" s="1155"/>
      <c r="AC49" s="1155"/>
      <c r="AD49" s="1155"/>
      <c r="AE49" s="1155"/>
      <c r="AF49" s="1155"/>
    </row>
    <row r="50" s="1135" customFormat="true" ht="19.5" hidden="false" customHeight="true" outlineLevel="0" collapsed="false">
      <c r="B50" s="1169" t="s">
        <v>935</v>
      </c>
      <c r="C50" s="1169"/>
      <c r="D50" s="1169"/>
      <c r="E50" s="1169"/>
      <c r="F50" s="1169"/>
      <c r="G50" s="1169"/>
      <c r="H50" s="1169"/>
      <c r="I50" s="1169"/>
      <c r="J50" s="1169"/>
      <c r="K50" s="1169"/>
      <c r="L50" s="1169"/>
      <c r="M50" s="1140"/>
      <c r="N50" s="1156" t="s">
        <v>899</v>
      </c>
      <c r="O50" s="1155"/>
      <c r="P50" s="1155"/>
      <c r="Q50" s="1155"/>
      <c r="R50" s="1155"/>
      <c r="S50" s="1155"/>
      <c r="T50" s="1155"/>
      <c r="U50" s="1155"/>
      <c r="V50" s="1155"/>
      <c r="W50" s="1155"/>
      <c r="X50" s="1155"/>
      <c r="Y50" s="1155"/>
      <c r="Z50" s="1155"/>
      <c r="AA50" s="1155"/>
      <c r="AB50" s="1155"/>
      <c r="AC50" s="1155"/>
      <c r="AD50" s="1155"/>
      <c r="AE50" s="1155"/>
      <c r="AF50" s="1155"/>
    </row>
    <row r="51" s="1135" customFormat="true" ht="19.5" hidden="false" customHeight="true" outlineLevel="0" collapsed="false">
      <c r="B51" s="1169"/>
      <c r="C51" s="1169"/>
      <c r="D51" s="1169"/>
      <c r="E51" s="1169"/>
      <c r="F51" s="1169"/>
      <c r="G51" s="1169"/>
      <c r="H51" s="1169"/>
      <c r="I51" s="1169"/>
      <c r="J51" s="1169"/>
      <c r="K51" s="1169"/>
      <c r="L51" s="1169"/>
      <c r="M51" s="1140"/>
      <c r="N51" s="1156" t="s">
        <v>899</v>
      </c>
      <c r="O51" s="1155"/>
      <c r="P51" s="1155"/>
      <c r="Q51" s="1155"/>
      <c r="R51" s="1155"/>
      <c r="S51" s="1155"/>
      <c r="T51" s="1155"/>
      <c r="U51" s="1155"/>
      <c r="V51" s="1155"/>
      <c r="W51" s="1155"/>
      <c r="X51" s="1155"/>
      <c r="Y51" s="1155"/>
      <c r="Z51" s="1155"/>
      <c r="AA51" s="1155"/>
      <c r="AB51" s="1155"/>
      <c r="AC51" s="1155"/>
      <c r="AD51" s="1155"/>
      <c r="AE51" s="1155"/>
      <c r="AF51" s="1155"/>
    </row>
    <row r="52" s="1135" customFormat="true" ht="19.5" hidden="false" customHeight="true" outlineLevel="0" collapsed="false">
      <c r="B52" s="1169"/>
      <c r="C52" s="1169"/>
      <c r="D52" s="1169"/>
      <c r="E52" s="1169"/>
      <c r="F52" s="1169"/>
      <c r="G52" s="1169"/>
      <c r="H52" s="1169"/>
      <c r="I52" s="1169"/>
      <c r="J52" s="1169"/>
      <c r="K52" s="1169"/>
      <c r="L52" s="1169"/>
      <c r="M52" s="1140"/>
      <c r="N52" s="1156" t="s">
        <v>899</v>
      </c>
      <c r="O52" s="1138"/>
      <c r="P52" s="1138"/>
      <c r="Q52" s="1138"/>
      <c r="R52" s="1138"/>
      <c r="S52" s="1138"/>
      <c r="T52" s="1138"/>
      <c r="U52" s="1138"/>
      <c r="V52" s="1138"/>
      <c r="W52" s="1138"/>
      <c r="X52" s="1138"/>
      <c r="Y52" s="1138"/>
      <c r="Z52" s="1138"/>
      <c r="AA52" s="1138"/>
      <c r="AB52" s="1138"/>
      <c r="AC52" s="1138"/>
      <c r="AD52" s="1138"/>
      <c r="AE52" s="1138"/>
      <c r="AF52" s="1138"/>
    </row>
    <row r="53" customFormat="false" ht="17.35" hidden="false" customHeight="false" outlineLevel="0" collapsed="false"/>
    <row r="54" customFormat="false" ht="17.35" hidden="false" customHeight="false" outlineLevel="0" collapsed="false">
      <c r="B54" s="1127" t="s">
        <v>925</v>
      </c>
    </row>
    <row r="55" customFormat="false" ht="17.35" hidden="false" customHeight="false" outlineLevel="0" collapsed="false">
      <c r="B55" s="1127" t="s">
        <v>926</v>
      </c>
    </row>
    <row r="56" customFormat="false" ht="17.35" hidden="false" customHeight="false" outlineLevel="0" collapsed="false"/>
    <row r="57" customFormat="false" ht="17.35" hidden="false" customHeight="false" outlineLevel="0" collapsed="false">
      <c r="A57" s="1127" t="s">
        <v>927</v>
      </c>
      <c r="M57" s="1170"/>
      <c r="N57" s="1127" t="s">
        <v>389</v>
      </c>
      <c r="O57" s="1143"/>
      <c r="P57" s="1143"/>
      <c r="Q57" s="1127" t="s">
        <v>390</v>
      </c>
      <c r="R57" s="1143"/>
      <c r="S57" s="1143"/>
      <c r="T57" s="1127" t="s">
        <v>391</v>
      </c>
    </row>
    <row r="58" customFormat="false" ht="17.35" hidden="false" customHeight="false" outlineLevel="0" collapsed="false"/>
    <row r="59" customFormat="false" ht="17.35" hidden="false" customHeight="false" outlineLevel="0" collapsed="false"/>
    <row r="60" customFormat="false" ht="17.35" hidden="false" customHeight="false" outlineLevel="0" collapsed="false"/>
    <row r="61" customFormat="false" ht="17.35" hidden="false" customHeight="false" outlineLevel="0" collapsed="false"/>
    <row r="62" customFormat="false" ht="17.35" hidden="false" customHeight="false" outlineLevel="0" collapsed="false"/>
    <row r="63" customFormat="false" ht="17.35" hidden="false" customHeight="false" outlineLevel="0" collapsed="false"/>
    <row r="64" customFormat="false" ht="17.35" hidden="false" customHeight="false" outlineLevel="0" collapsed="false"/>
    <row r="65" customFormat="false" ht="17.35" hidden="false" customHeight="false" outlineLevel="0" collapsed="false"/>
    <row r="66" customFormat="false" ht="17.35" hidden="false" customHeight="false" outlineLevel="0" collapsed="false"/>
    <row r="67" customFormat="false" ht="17.35" hidden="false" customHeight="false" outlineLevel="0" collapsed="false"/>
    <row r="68" customFormat="false" ht="17.35" hidden="false" customHeight="false" outlineLevel="0" collapsed="false"/>
    <row r="69" customFormat="false" ht="17.35" hidden="false" customHeight="false" outlineLevel="0" collapsed="false"/>
    <row r="70" customFormat="false" ht="17.35" hidden="false" customHeight="false" outlineLevel="0" collapsed="false"/>
    <row r="71" customFormat="false" ht="17.35" hidden="false" customHeight="false" outlineLevel="0" collapsed="false"/>
    <row r="72" customFormat="false" ht="17.35" hidden="false" customHeight="false" outlineLevel="0" collapsed="false"/>
    <row r="73" customFormat="false" ht="17.35" hidden="false" customHeight="false" outlineLevel="0" collapsed="false"/>
    <row r="74" customFormat="false" ht="17.35" hidden="false" customHeight="false" outlineLevel="0" collapsed="false"/>
    <row r="75" customFormat="false" ht="17.35" hidden="false" customHeight="false" outlineLevel="0" collapsed="false"/>
    <row r="76" customFormat="false" ht="17.35" hidden="false" customHeight="false" outlineLevel="0" collapsed="false"/>
    <row r="77" customFormat="false" ht="17.35" hidden="false" customHeight="false" outlineLevel="0" collapsed="false"/>
    <row r="78" customFormat="false" ht="17.35" hidden="false" customHeight="false" outlineLevel="0" collapsed="false"/>
    <row r="79" customFormat="false" ht="17.35" hidden="false" customHeight="false" outlineLevel="0" collapsed="false"/>
    <row r="80" customFormat="false" ht="17.35" hidden="false" customHeight="false" outlineLevel="0" collapsed="false"/>
    <row r="81" customFormat="false" ht="17.35" hidden="false" customHeight="false" outlineLevel="0" collapsed="false"/>
    <row r="82" customFormat="false" ht="17.35" hidden="false" customHeight="false" outlineLevel="0" collapsed="false">
      <c r="L82" s="1176"/>
    </row>
    <row r="83" customFormat="false" ht="17.35" hidden="false" customHeight="false" outlineLevel="0" collapsed="false"/>
    <row r="84" customFormat="false" ht="17.35" hidden="false" customHeight="false" outlineLevel="0" collapsed="false"/>
    <row r="85" customFormat="false" ht="17.35" hidden="false" customHeight="false" outlineLevel="0" collapsed="false"/>
    <row r="86" customFormat="false" ht="17.35" hidden="false" customHeight="false" outlineLevel="0" collapsed="false"/>
    <row r="87" customFormat="false" ht="17.35" hidden="false" customHeight="false" outlineLevel="0" collapsed="false"/>
    <row r="88" customFormat="false" ht="17.35" hidden="false" customHeight="false" outlineLevel="0" collapsed="false"/>
    <row r="89" customFormat="false" ht="17.35" hidden="false" customHeight="false" outlineLevel="0" collapsed="false"/>
    <row r="90" customFormat="false" ht="17.35" hidden="false" customHeight="false" outlineLevel="0" collapsed="false"/>
    <row r="91" customFormat="false" ht="17.35" hidden="false" customHeight="false" outlineLevel="0" collapsed="false"/>
    <row r="92" customFormat="false" ht="17.35" hidden="false" customHeight="false" outlineLevel="0" collapsed="false"/>
    <row r="93" customFormat="false" ht="17.35" hidden="false" customHeight="false" outlineLevel="0" collapsed="false"/>
    <row r="94" customFormat="false" ht="17.35" hidden="false" customHeight="false" outlineLevel="0" collapsed="false"/>
    <row r="95" customFormat="false" ht="17.35" hidden="false" customHeight="false" outlineLevel="0" collapsed="false"/>
    <row r="96" customFormat="false" ht="17.35" hidden="false" customHeight="false" outlineLevel="0" collapsed="false"/>
    <row r="97" customFormat="false" ht="17.35" hidden="false" customHeight="false" outlineLevel="0" collapsed="false"/>
    <row r="98" customFormat="false" ht="17.35" hidden="false" customHeight="false" outlineLevel="0" collapsed="false"/>
    <row r="99" customFormat="false" ht="17.35" hidden="false" customHeight="false" outlineLevel="0" collapsed="false"/>
    <row r="100" customFormat="false" ht="17.35" hidden="false" customHeight="false" outlineLevel="0" collapsed="false"/>
    <row r="101" customFormat="false" ht="17.35" hidden="false" customHeight="false" outlineLevel="0" collapsed="false"/>
    <row r="102" customFormat="false" ht="17.35" hidden="false" customHeight="false" outlineLevel="0" collapsed="false"/>
    <row r="103" customFormat="false" ht="17.35" hidden="false" customHeight="false" outlineLevel="0" collapsed="false"/>
    <row r="104" customFormat="false" ht="17.35" hidden="false" customHeight="false" outlineLevel="0" collapsed="false"/>
    <row r="105" customFormat="false" ht="17.35" hidden="false" customHeight="false" outlineLevel="0" collapsed="false"/>
    <row r="106" customFormat="false" ht="17.35" hidden="false" customHeight="false" outlineLevel="0" collapsed="false"/>
    <row r="107" customFormat="false" ht="17.35" hidden="false" customHeight="false" outlineLevel="0" collapsed="false"/>
    <row r="108" customFormat="false" ht="17.35" hidden="false" customHeight="false" outlineLevel="0" collapsed="false"/>
    <row r="109" customFormat="false" ht="17.35" hidden="false" customHeight="false" outlineLevel="0" collapsed="false"/>
    <row r="110" customFormat="false" ht="17.35" hidden="false" customHeight="false" outlineLevel="0" collapsed="false"/>
    <row r="111" customFormat="false" ht="17.35" hidden="false" customHeight="false" outlineLevel="0" collapsed="false"/>
    <row r="112" customFormat="false" ht="17.35" hidden="false" customHeight="false" outlineLevel="0" collapsed="false"/>
    <row r="113" customFormat="false" ht="17.35" hidden="false" customHeight="false" outlineLevel="0" collapsed="false"/>
    <row r="114" customFormat="false" ht="17.35" hidden="false" customHeight="false" outlineLevel="0" collapsed="false"/>
    <row r="115" customFormat="false" ht="17.35" hidden="false" customHeight="false" outlineLevel="0" collapsed="false"/>
    <row r="116" customFormat="false" ht="17.35" hidden="false" customHeight="false" outlineLevel="0" collapsed="false"/>
    <row r="117" customFormat="false" ht="17.35" hidden="false" customHeight="false" outlineLevel="0" collapsed="false"/>
    <row r="118" customFormat="false" ht="17.35" hidden="false" customHeight="false" outlineLevel="0" collapsed="false"/>
    <row r="119" customFormat="false" ht="17.35" hidden="false" customHeight="false" outlineLevel="0" collapsed="false"/>
    <row r="120" customFormat="false" ht="17.35" hidden="false" customHeight="false" outlineLevel="0" collapsed="false"/>
    <row r="121" customFormat="false" ht="17.35" hidden="false" customHeight="false" outlineLevel="0" collapsed="false"/>
    <row r="122" customFormat="false" ht="17.35" hidden="false" customHeight="false" outlineLevel="0" collapsed="false">
      <c r="A122" s="1144"/>
      <c r="C122" s="1144"/>
      <c r="D122" s="1144"/>
      <c r="E122" s="1144"/>
      <c r="F122" s="1144"/>
      <c r="G122" s="1144"/>
    </row>
    <row r="123" customFormat="false" ht="17.35" hidden="false" customHeight="false" outlineLevel="0" collapsed="false">
      <c r="C123" s="1145"/>
    </row>
    <row r="124" customFormat="false" ht="17.35" hidden="false" customHeight="false" outlineLevel="0" collapsed="false"/>
    <row r="125" customFormat="false" ht="17.35" hidden="false" customHeight="false" outlineLevel="0" collapsed="false"/>
    <row r="126" customFormat="false" ht="17.35" hidden="false" customHeight="false" outlineLevel="0" collapsed="false"/>
    <row r="127" customFormat="false" ht="17.35" hidden="false" customHeight="false" outlineLevel="0" collapsed="false"/>
    <row r="128" customFormat="false" ht="17.35" hidden="false" customHeight="false" outlineLevel="0" collapsed="false"/>
    <row r="129" customFormat="false" ht="17.35" hidden="false" customHeight="false" outlineLevel="0" collapsed="false"/>
    <row r="130" customFormat="false" ht="17.35" hidden="false" customHeight="false" outlineLevel="0" collapsed="false"/>
    <row r="131" customFormat="false" ht="17.35" hidden="false" customHeight="false" outlineLevel="0" collapsed="false"/>
    <row r="132" customFormat="false" ht="17.35" hidden="false" customHeight="false" outlineLevel="0" collapsed="false"/>
    <row r="133" customFormat="false" ht="17.35" hidden="false" customHeight="false" outlineLevel="0" collapsed="false"/>
    <row r="134" customFormat="false" ht="17.35" hidden="false" customHeight="false" outlineLevel="0" collapsed="false"/>
    <row r="135" customFormat="false" ht="17.35" hidden="false" customHeight="false" outlineLevel="0" collapsed="false"/>
    <row r="136" customFormat="false" ht="17.35" hidden="false" customHeight="false" outlineLevel="0" collapsed="false"/>
    <row r="137" customFormat="false" ht="17.35" hidden="false" customHeight="false" outlineLevel="0" collapsed="false"/>
    <row r="138" customFormat="false" ht="17.35" hidden="false" customHeight="false" outlineLevel="0" collapsed="false"/>
    <row r="139" customFormat="false" ht="17.35" hidden="false" customHeight="false" outlineLevel="0" collapsed="false"/>
    <row r="140" customFormat="false" ht="17.35" hidden="false" customHeight="false" outlineLevel="0" collapsed="false"/>
    <row r="141" customFormat="false" ht="17.35" hidden="false" customHeight="false" outlineLevel="0" collapsed="false"/>
    <row r="142" customFormat="false" ht="17.35" hidden="false" customHeight="false" outlineLevel="0" collapsed="false"/>
    <row r="143" customFormat="false" ht="17.35" hidden="false" customHeight="false" outlineLevel="0" collapsed="false"/>
    <row r="144" customFormat="false" ht="17.35" hidden="false" customHeight="false" outlineLevel="0" collapsed="false"/>
    <row r="145" customFormat="false" ht="17.35" hidden="false" customHeight="false" outlineLevel="0" collapsed="false"/>
    <row r="146" customFormat="false" ht="17.35" hidden="false" customHeight="false" outlineLevel="0" collapsed="false"/>
    <row r="147" customFormat="false" ht="17.35" hidden="false" customHeight="false" outlineLevel="0" collapsed="false"/>
    <row r="148" customFormat="false" ht="17.35" hidden="false" customHeight="false" outlineLevel="0" collapsed="false"/>
    <row r="149" customFormat="false" ht="17.35" hidden="false" customHeight="false" outlineLevel="0" collapsed="false"/>
    <row r="150" customFormat="false" ht="17.35" hidden="false" customHeight="false" outlineLevel="0" collapsed="false"/>
    <row r="151" customFormat="false" ht="17.35" hidden="false" customHeight="false" outlineLevel="0" collapsed="false">
      <c r="A151" s="1144"/>
    </row>
    <row r="152" customFormat="false" ht="17.35" hidden="false" customHeight="false" outlineLevel="0" collapsed="false"/>
    <row r="153" customFormat="false" ht="17.35" hidden="false" customHeight="false" outlineLevel="0" collapsed="false"/>
    <row r="154" customFormat="false" ht="17.35" hidden="false" customHeight="false" outlineLevel="0" collapsed="false"/>
    <row r="155" customFormat="false" ht="17.35" hidden="false" customHeight="false" outlineLevel="0" collapsed="false"/>
    <row r="156" customFormat="false" ht="17.35" hidden="false" customHeight="false" outlineLevel="0" collapsed="false"/>
    <row r="157" customFormat="false" ht="17.35" hidden="false" customHeight="false" outlineLevel="0" collapsed="false"/>
    <row r="158" customFormat="false" ht="17.35" hidden="false" customHeight="false" outlineLevel="0" collapsed="false"/>
    <row r="159" customFormat="false" ht="17.35" hidden="false" customHeight="false" outlineLevel="0" collapsed="false"/>
    <row r="160" customFormat="false" ht="17.35" hidden="false" customHeight="false" outlineLevel="0" collapsed="false"/>
    <row r="161" customFormat="false" ht="17.35" hidden="false" customHeight="false" outlineLevel="0" collapsed="false"/>
    <row r="162" customFormat="false" ht="17.35" hidden="false" customHeight="false" outlineLevel="0" collapsed="false"/>
    <row r="163" customFormat="false" ht="17.35" hidden="false" customHeight="false" outlineLevel="0" collapsed="false"/>
    <row r="164" customFormat="false" ht="17.35" hidden="false" customHeight="false" outlineLevel="0" collapsed="false"/>
    <row r="165" customFormat="false" ht="17.35" hidden="false" customHeight="false" outlineLevel="0" collapsed="false"/>
    <row r="166" customFormat="false" ht="17.35" hidden="false" customHeight="false" outlineLevel="0" collapsed="false"/>
    <row r="167" customFormat="false" ht="17.35" hidden="false" customHeight="false" outlineLevel="0" collapsed="false"/>
    <row r="168" customFormat="false" ht="17.35" hidden="false" customHeight="false" outlineLevel="0" collapsed="false"/>
    <row r="169" customFormat="false" ht="17.35" hidden="false" customHeight="false" outlineLevel="0" collapsed="false"/>
    <row r="170" customFormat="false" ht="17.35" hidden="false" customHeight="false" outlineLevel="0" collapsed="false"/>
    <row r="171" customFormat="false" ht="17.35" hidden="false" customHeight="false" outlineLevel="0" collapsed="false"/>
    <row r="172" customFormat="false" ht="17.35" hidden="false" customHeight="false" outlineLevel="0" collapsed="false"/>
    <row r="173" customFormat="false" ht="17.35" hidden="false" customHeight="false" outlineLevel="0" collapsed="false"/>
    <row r="174" customFormat="false" ht="17.35" hidden="false" customHeight="false" outlineLevel="0" collapsed="false"/>
    <row r="175" customFormat="false" ht="17.35" hidden="false" customHeight="false" outlineLevel="0" collapsed="false"/>
    <row r="176" customFormat="false" ht="17.35" hidden="false" customHeight="false" outlineLevel="0" collapsed="false"/>
    <row r="177" customFormat="false" ht="17.35" hidden="false" customHeight="false" outlineLevel="0" collapsed="false"/>
    <row r="178" customFormat="false" ht="17.35" hidden="false" customHeight="false" outlineLevel="0" collapsed="false"/>
    <row r="179" customFormat="false" ht="17.35" hidden="false" customHeight="false" outlineLevel="0" collapsed="false"/>
    <row r="180" customFormat="false" ht="17.35" hidden="false" customHeight="false" outlineLevel="0" collapsed="false"/>
    <row r="181" customFormat="false" ht="17.35" hidden="false" customHeight="false" outlineLevel="0" collapsed="false"/>
    <row r="182" customFormat="false" ht="17.35" hidden="false" customHeight="false" outlineLevel="0" collapsed="false"/>
    <row r="183" customFormat="false" ht="17.35" hidden="false" customHeight="false" outlineLevel="0" collapsed="false"/>
    <row r="184" customFormat="false" ht="17.35" hidden="false" customHeight="false" outlineLevel="0" collapsed="false"/>
    <row r="185" customFormat="false" ht="17.35" hidden="false" customHeight="false" outlineLevel="0" collapsed="false"/>
    <row r="186" customFormat="false" ht="17.35" hidden="false" customHeight="false" outlineLevel="0" collapsed="false"/>
    <row r="187" customFormat="false" ht="17.35" hidden="false" customHeight="false" outlineLevel="0" collapsed="false">
      <c r="A187" s="1177"/>
    </row>
    <row r="188" customFormat="false" ht="17.35" hidden="false" customHeight="false" outlineLevel="0" collapsed="false"/>
    <row r="189" customFormat="false" ht="17.35" hidden="false" customHeight="false" outlineLevel="0" collapsed="false"/>
    <row r="190" customFormat="false" ht="17.35" hidden="false" customHeight="false" outlineLevel="0" collapsed="false"/>
    <row r="191" customFormat="false" ht="17.35" hidden="false" customHeight="false" outlineLevel="0" collapsed="false"/>
    <row r="192" customFormat="false" ht="17.35" hidden="false" customHeight="false" outlineLevel="0" collapsed="false"/>
    <row r="193" customFormat="false" ht="17.35" hidden="false" customHeight="false" outlineLevel="0" collapsed="false"/>
    <row r="194" customFormat="false" ht="17.35" hidden="false" customHeight="false" outlineLevel="0" collapsed="false"/>
    <row r="195" customFormat="false" ht="17.35" hidden="false" customHeight="false" outlineLevel="0" collapsed="false"/>
    <row r="196" customFormat="false" ht="17.35" hidden="false" customHeight="false" outlineLevel="0" collapsed="false"/>
    <row r="197" customFormat="false" ht="17.35" hidden="false" customHeight="false" outlineLevel="0" collapsed="false"/>
    <row r="198" customFormat="false" ht="17.35" hidden="false" customHeight="false" outlineLevel="0" collapsed="false"/>
    <row r="199" customFormat="false" ht="17.35" hidden="false" customHeight="false" outlineLevel="0" collapsed="false"/>
    <row r="200" customFormat="false" ht="17.35" hidden="false" customHeight="false" outlineLevel="0" collapsed="false"/>
    <row r="201" customFormat="false" ht="17.35" hidden="false" customHeight="false" outlineLevel="0" collapsed="false"/>
    <row r="202" customFormat="false" ht="17.35" hidden="false" customHeight="false" outlineLevel="0" collapsed="false"/>
    <row r="203" customFormat="false" ht="17.35" hidden="false" customHeight="false" outlineLevel="0" collapsed="false"/>
    <row r="204" customFormat="false" ht="17.35" hidden="false" customHeight="false" outlineLevel="0" collapsed="false"/>
    <row r="205" customFormat="false" ht="17.35" hidden="false" customHeight="false" outlineLevel="0" collapsed="false"/>
    <row r="206" customFormat="false" ht="17.35" hidden="false" customHeight="false" outlineLevel="0" collapsed="false"/>
    <row r="207" customFormat="false" ht="17.35" hidden="false" customHeight="false" outlineLevel="0" collapsed="false"/>
    <row r="208" customFormat="false" ht="17.35" hidden="false" customHeight="false" outlineLevel="0" collapsed="false"/>
    <row r="209" customFormat="false" ht="17.35" hidden="false" customHeight="false" outlineLevel="0" collapsed="false"/>
    <row r="210" customFormat="false" ht="17.35" hidden="false" customHeight="false" outlineLevel="0" collapsed="false"/>
    <row r="211" customFormat="false" ht="17.35" hidden="false" customHeight="false" outlineLevel="0" collapsed="false"/>
    <row r="212" customFormat="false" ht="17.35" hidden="false" customHeight="false" outlineLevel="0" collapsed="false"/>
    <row r="213" customFormat="false" ht="17.35" hidden="false" customHeight="false" outlineLevel="0" collapsed="false"/>
    <row r="214" customFormat="false" ht="17.35" hidden="false" customHeight="false" outlineLevel="0" collapsed="false"/>
    <row r="215" customFormat="false" ht="17.35" hidden="false" customHeight="false" outlineLevel="0" collapsed="false"/>
    <row r="216" customFormat="false" ht="17.35" hidden="false" customHeight="false" outlineLevel="0" collapsed="false"/>
    <row r="217" customFormat="false" ht="17.35" hidden="false" customHeight="false" outlineLevel="0" collapsed="false"/>
    <row r="218" customFormat="false" ht="17.35" hidden="false" customHeight="false" outlineLevel="0" collapsed="false"/>
    <row r="219" customFormat="false" ht="17.35" hidden="false" customHeight="false" outlineLevel="0" collapsed="false"/>
    <row r="220" customFormat="false" ht="17.35" hidden="false" customHeight="false" outlineLevel="0" collapsed="false"/>
    <row r="221" customFormat="false" ht="17.35" hidden="false" customHeight="false" outlineLevel="0" collapsed="false"/>
    <row r="222" customFormat="false" ht="17.35" hidden="false" customHeight="false" outlineLevel="0" collapsed="false"/>
    <row r="223" customFormat="false" ht="17.35" hidden="false" customHeight="false" outlineLevel="0" collapsed="false"/>
    <row r="224" customFormat="false" ht="17.35" hidden="false" customHeight="false" outlineLevel="0" collapsed="false"/>
    <row r="225" customFormat="false" ht="17.35" hidden="false" customHeight="false" outlineLevel="0" collapsed="false"/>
    <row r="226" customFormat="false" ht="17.35" hidden="false" customHeight="false" outlineLevel="0" collapsed="false"/>
    <row r="227" customFormat="false" ht="17.35" hidden="false" customHeight="false" outlineLevel="0" collapsed="false"/>
    <row r="228" customFormat="false" ht="17.35" hidden="false" customHeight="false" outlineLevel="0" collapsed="false"/>
    <row r="229" customFormat="false" ht="17.35" hidden="false" customHeight="false" outlineLevel="0" collapsed="false"/>
    <row r="230" customFormat="false" ht="17.35" hidden="false" customHeight="false" outlineLevel="0" collapsed="false"/>
    <row r="231" customFormat="false" ht="17.35" hidden="false" customHeight="false" outlineLevel="0" collapsed="false"/>
    <row r="232" customFormat="false" ht="17.35" hidden="false" customHeight="false" outlineLevel="0" collapsed="false"/>
    <row r="233" customFormat="false" ht="17.35" hidden="false" customHeight="false" outlineLevel="0" collapsed="false"/>
    <row r="234" customFormat="false" ht="17.35" hidden="false" customHeight="false" outlineLevel="0" collapsed="false"/>
    <row r="235" customFormat="false" ht="17.35" hidden="false" customHeight="false" outlineLevel="0" collapsed="false"/>
    <row r="236" customFormat="false" ht="17.35" hidden="false" customHeight="false" outlineLevel="0" collapsed="false"/>
    <row r="237" customFormat="false" ht="17.35" hidden="false" customHeight="false" outlineLevel="0" collapsed="false"/>
    <row r="238" customFormat="false" ht="17.35" hidden="false" customHeight="false" outlineLevel="0" collapsed="false">
      <c r="A238" s="1177"/>
    </row>
    <row r="239" customFormat="false" ht="17.35" hidden="false" customHeight="false" outlineLevel="0" collapsed="false"/>
    <row r="240" customFormat="false" ht="17.35" hidden="false" customHeight="false" outlineLevel="0" collapsed="false"/>
    <row r="241" customFormat="false" ht="17.35" hidden="false" customHeight="false" outlineLevel="0" collapsed="false"/>
    <row r="242" customFormat="false" ht="17.35" hidden="false" customHeight="false" outlineLevel="0" collapsed="false"/>
    <row r="243" customFormat="false" ht="17.35" hidden="false" customHeight="false" outlineLevel="0" collapsed="false"/>
    <row r="244" customFormat="false" ht="17.35" hidden="false" customHeight="false" outlineLevel="0" collapsed="false"/>
    <row r="245" customFormat="false" ht="17.35" hidden="false" customHeight="false" outlineLevel="0" collapsed="false"/>
    <row r="246" customFormat="false" ht="17.35" hidden="false" customHeight="false" outlineLevel="0" collapsed="false"/>
    <row r="247" customFormat="false" ht="17.35" hidden="false" customHeight="false" outlineLevel="0" collapsed="false"/>
    <row r="248" customFormat="false" ht="17.35" hidden="false" customHeight="false" outlineLevel="0" collapsed="false"/>
    <row r="249" customFormat="false" ht="17.35" hidden="false" customHeight="false" outlineLevel="0" collapsed="false"/>
    <row r="250" customFormat="false" ht="17.35" hidden="false" customHeight="false" outlineLevel="0" collapsed="false"/>
    <row r="251" customFormat="false" ht="17.35" hidden="false" customHeight="false" outlineLevel="0" collapsed="false"/>
    <row r="252" customFormat="false" ht="17.35" hidden="false" customHeight="false" outlineLevel="0" collapsed="false"/>
    <row r="253" customFormat="false" ht="17.35" hidden="false" customHeight="false" outlineLevel="0" collapsed="false"/>
    <row r="254" customFormat="false" ht="17.35" hidden="false" customHeight="false" outlineLevel="0" collapsed="false"/>
    <row r="255" customFormat="false" ht="17.35" hidden="false" customHeight="false" outlineLevel="0" collapsed="false"/>
    <row r="256" customFormat="false" ht="17.35" hidden="false" customHeight="false" outlineLevel="0" collapsed="false"/>
    <row r="257" customFormat="false" ht="17.35" hidden="false" customHeight="false" outlineLevel="0" collapsed="false"/>
    <row r="258" customFormat="false" ht="17.35" hidden="false" customHeight="false" outlineLevel="0" collapsed="false"/>
    <row r="259" customFormat="false" ht="17.35" hidden="false" customHeight="false" outlineLevel="0" collapsed="false"/>
    <row r="260" customFormat="false" ht="17.35" hidden="false" customHeight="false" outlineLevel="0" collapsed="false"/>
    <row r="261" customFormat="false" ht="17.35" hidden="false" customHeight="false" outlineLevel="0" collapsed="false"/>
    <row r="262" customFormat="false" ht="17.35" hidden="false" customHeight="false" outlineLevel="0" collapsed="false"/>
    <row r="263" customFormat="false" ht="17.35" hidden="false" customHeight="false" outlineLevel="0" collapsed="false"/>
    <row r="264" customFormat="false" ht="17.35" hidden="false" customHeight="false" outlineLevel="0" collapsed="false"/>
    <row r="265" customFormat="false" ht="17.35" hidden="false" customHeight="false" outlineLevel="0" collapsed="false"/>
    <row r="266" customFormat="false" ht="17.35" hidden="false" customHeight="false" outlineLevel="0" collapsed="false"/>
    <row r="267" customFormat="false" ht="17.35" hidden="false" customHeight="false" outlineLevel="0" collapsed="false"/>
    <row r="268" customFormat="false" ht="17.35" hidden="false" customHeight="false" outlineLevel="0" collapsed="false"/>
    <row r="269" customFormat="false" ht="17.35" hidden="false" customHeight="false" outlineLevel="0" collapsed="false"/>
    <row r="270" customFormat="false" ht="17.35" hidden="false" customHeight="false" outlineLevel="0" collapsed="false"/>
    <row r="271" customFormat="false" ht="17.35" hidden="false" customHeight="false" outlineLevel="0" collapsed="false"/>
    <row r="272" customFormat="false" ht="17.35" hidden="false" customHeight="false" outlineLevel="0" collapsed="false"/>
    <row r="273" customFormat="false" ht="17.35" hidden="false" customHeight="false" outlineLevel="0" collapsed="false"/>
    <row r="274" customFormat="false" ht="17.35" hidden="false" customHeight="false" outlineLevel="0" collapsed="false"/>
    <row r="275" customFormat="false" ht="17.35" hidden="false" customHeight="false" outlineLevel="0" collapsed="false"/>
    <row r="276" customFormat="false" ht="17.35" hidden="false" customHeight="false" outlineLevel="0" collapsed="false"/>
    <row r="277" customFormat="false" ht="17.35" hidden="false" customHeight="false" outlineLevel="0" collapsed="false"/>
    <row r="278" customFormat="false" ht="17.35" hidden="false" customHeight="false" outlineLevel="0" collapsed="false"/>
    <row r="279" customFormat="false" ht="17.35" hidden="false" customHeight="false" outlineLevel="0" collapsed="false"/>
    <row r="280" customFormat="false" ht="17.35" hidden="false" customHeight="false" outlineLevel="0" collapsed="false"/>
    <row r="281" customFormat="false" ht="17.35" hidden="false" customHeight="false" outlineLevel="0" collapsed="false"/>
    <row r="282" customFormat="false" ht="17.35" hidden="false" customHeight="false" outlineLevel="0" collapsed="false"/>
    <row r="283" customFormat="false" ht="17.35" hidden="false" customHeight="false" outlineLevel="0" collapsed="false"/>
    <row r="284" customFormat="false" ht="17.35" hidden="false" customHeight="false" outlineLevel="0" collapsed="false"/>
    <row r="285" customFormat="false" ht="17.35" hidden="false" customHeight="false" outlineLevel="0" collapsed="false"/>
    <row r="286" customFormat="false" ht="17.35" hidden="false" customHeight="false" outlineLevel="0" collapsed="false"/>
    <row r="287" customFormat="false" ht="17.35" hidden="false" customHeight="false" outlineLevel="0" collapsed="false">
      <c r="A287" s="1177"/>
    </row>
    <row r="288" customFormat="false" ht="17.35" hidden="false" customHeight="false" outlineLevel="0" collapsed="false"/>
    <row r="289" customFormat="false" ht="17.35" hidden="false" customHeight="false" outlineLevel="0" collapsed="false"/>
    <row r="290" customFormat="false" ht="17.35" hidden="false" customHeight="false" outlineLevel="0" collapsed="false"/>
    <row r="291" customFormat="false" ht="17.35" hidden="false" customHeight="false" outlineLevel="0" collapsed="false"/>
    <row r="292" customFormat="false" ht="17.35" hidden="false" customHeight="false" outlineLevel="0" collapsed="false"/>
    <row r="293" customFormat="false" ht="17.35" hidden="false" customHeight="false" outlineLevel="0" collapsed="false"/>
    <row r="294" customFormat="false" ht="17.35" hidden="false" customHeight="false" outlineLevel="0" collapsed="false"/>
    <row r="295" customFormat="false" ht="17.35" hidden="false" customHeight="false" outlineLevel="0" collapsed="false"/>
    <row r="296" customFormat="false" ht="17.35" hidden="false" customHeight="false" outlineLevel="0" collapsed="false"/>
    <row r="297" customFormat="false" ht="17.35" hidden="false" customHeight="false" outlineLevel="0" collapsed="false"/>
    <row r="298" customFormat="false" ht="17.35" hidden="false" customHeight="false" outlineLevel="0" collapsed="false"/>
    <row r="299" customFormat="false" ht="17.35" hidden="false" customHeight="false" outlineLevel="0" collapsed="false"/>
    <row r="300" customFormat="false" ht="17.35" hidden="false" customHeight="false" outlineLevel="0" collapsed="false"/>
    <row r="301" customFormat="false" ht="17.35" hidden="false" customHeight="false" outlineLevel="0" collapsed="false"/>
    <row r="302" customFormat="false" ht="17.35" hidden="false" customHeight="false" outlineLevel="0" collapsed="false"/>
    <row r="303" customFormat="false" ht="17.35" hidden="false" customHeight="false" outlineLevel="0" collapsed="false"/>
    <row r="304" customFormat="false" ht="17.35" hidden="false" customHeight="false" outlineLevel="0" collapsed="false"/>
    <row r="305" customFormat="false" ht="17.35" hidden="false" customHeight="false" outlineLevel="0" collapsed="false"/>
    <row r="306" customFormat="false" ht="17.35" hidden="false" customHeight="false" outlineLevel="0" collapsed="false"/>
    <row r="307" customFormat="false" ht="17.35" hidden="false" customHeight="false" outlineLevel="0" collapsed="false"/>
    <row r="308" customFormat="false" ht="17.35" hidden="false" customHeight="false" outlineLevel="0" collapsed="false"/>
    <row r="309" customFormat="false" ht="17.35" hidden="false" customHeight="false" outlineLevel="0" collapsed="false"/>
    <row r="310" customFormat="false" ht="17.35" hidden="false" customHeight="false" outlineLevel="0" collapsed="false"/>
    <row r="311" customFormat="false" ht="17.35" hidden="false" customHeight="false" outlineLevel="0" collapsed="false"/>
    <row r="312" customFormat="false" ht="17.35" hidden="false" customHeight="false" outlineLevel="0" collapsed="false"/>
    <row r="313" customFormat="false" ht="17.35" hidden="false" customHeight="false" outlineLevel="0" collapsed="false"/>
    <row r="314" customFormat="false" ht="17.35" hidden="false" customHeight="false" outlineLevel="0" collapsed="false">
      <c r="A314" s="1144"/>
    </row>
    <row r="315" customFormat="false" ht="17.35" hidden="false" customHeight="false" outlineLevel="0" collapsed="false"/>
    <row r="316" customFormat="false" ht="17.35" hidden="false" customHeight="false" outlineLevel="0" collapsed="false"/>
    <row r="317" customFormat="false" ht="17.35" hidden="false" customHeight="false" outlineLevel="0" collapsed="false"/>
    <row r="318" customFormat="false" ht="17.35" hidden="false" customHeight="false" outlineLevel="0" collapsed="false"/>
    <row r="319" customFormat="false" ht="17.35" hidden="false" customHeight="false" outlineLevel="0" collapsed="false"/>
    <row r="320" customFormat="false" ht="17.35" hidden="false" customHeight="false" outlineLevel="0" collapsed="false"/>
    <row r="321" customFormat="false" ht="17.35" hidden="false" customHeight="false" outlineLevel="0" collapsed="false"/>
    <row r="322" customFormat="false" ht="17.35" hidden="false" customHeight="false" outlineLevel="0" collapsed="false"/>
    <row r="323" customFormat="false" ht="17.35" hidden="false" customHeight="false" outlineLevel="0" collapsed="false"/>
    <row r="324" customFormat="false" ht="17.35" hidden="false" customHeight="false" outlineLevel="0" collapsed="false"/>
    <row r="325" customFormat="false" ht="17.35" hidden="false" customHeight="false" outlineLevel="0" collapsed="false"/>
    <row r="326" customFormat="false" ht="17.35" hidden="false" customHeight="false" outlineLevel="0" collapsed="false"/>
    <row r="327" customFormat="false" ht="17.35" hidden="false" customHeight="false" outlineLevel="0" collapsed="false"/>
    <row r="328" customFormat="false" ht="17.35" hidden="false" customHeight="false" outlineLevel="0" collapsed="false"/>
    <row r="329" customFormat="false" ht="17.35" hidden="false" customHeight="false" outlineLevel="0" collapsed="false"/>
    <row r="330" customFormat="false" ht="17.35" hidden="false" customHeight="false" outlineLevel="0" collapsed="false"/>
    <row r="331" customFormat="false" ht="17.35" hidden="false" customHeight="false" outlineLevel="0" collapsed="false"/>
    <row r="332" customFormat="false" ht="17.35" hidden="false" customHeight="false" outlineLevel="0" collapsed="false"/>
    <row r="333" customFormat="false" ht="17.35" hidden="false" customHeight="false" outlineLevel="0" collapsed="false"/>
    <row r="334" customFormat="false" ht="17.35" hidden="false" customHeight="false" outlineLevel="0" collapsed="false"/>
    <row r="335" customFormat="false" ht="17.35" hidden="false" customHeight="false" outlineLevel="0" collapsed="false"/>
    <row r="336" customFormat="false" ht="17.35" hidden="false" customHeight="false" outlineLevel="0" collapsed="false"/>
    <row r="337" customFormat="false" ht="17.35" hidden="false" customHeight="false" outlineLevel="0" collapsed="false"/>
    <row r="338" customFormat="false" ht="17.35" hidden="false" customHeight="false" outlineLevel="0" collapsed="false"/>
    <row r="339" customFormat="false" ht="17.35" hidden="false" customHeight="false" outlineLevel="0" collapsed="false"/>
    <row r="340" customFormat="false" ht="17.35" hidden="false" customHeight="false" outlineLevel="0" collapsed="false"/>
    <row r="341" customFormat="false" ht="17.35" hidden="false" customHeight="false" outlineLevel="0" collapsed="false"/>
    <row r="342" customFormat="false" ht="17.35" hidden="false" customHeight="false" outlineLevel="0" collapsed="false"/>
    <row r="343" customFormat="false" ht="17.35" hidden="false" customHeight="false" outlineLevel="0" collapsed="false"/>
    <row r="344" customFormat="false" ht="17.35" hidden="false" customHeight="false" outlineLevel="0" collapsed="false"/>
    <row r="345" customFormat="false" ht="17.35" hidden="false" customHeight="false" outlineLevel="0" collapsed="false"/>
    <row r="346" customFormat="false" ht="17.35" hidden="false" customHeight="false" outlineLevel="0" collapsed="false"/>
    <row r="347" customFormat="false" ht="17.35" hidden="false" customHeight="false" outlineLevel="0" collapsed="false"/>
    <row r="348" customFormat="false" ht="17.35" hidden="false" customHeight="false" outlineLevel="0" collapsed="false"/>
    <row r="349" customFormat="false" ht="17.35" hidden="false" customHeight="false" outlineLevel="0" collapsed="false"/>
    <row r="350" customFormat="false" ht="17.35" hidden="false" customHeight="false" outlineLevel="0" collapsed="false"/>
    <row r="351" customFormat="false" ht="17.35" hidden="false" customHeight="false" outlineLevel="0" collapsed="false"/>
    <row r="352" customFormat="false" ht="17.35" hidden="false" customHeight="false" outlineLevel="0" collapsed="false"/>
    <row r="353" customFormat="false" ht="17.35" hidden="false" customHeight="false" outlineLevel="0" collapsed="false"/>
    <row r="354" customFormat="false" ht="17.35" hidden="false" customHeight="false" outlineLevel="0" collapsed="false"/>
    <row r="355" customFormat="false" ht="17.35" hidden="false" customHeight="false" outlineLevel="0" collapsed="false"/>
    <row r="356" customFormat="false" ht="17.35" hidden="false" customHeight="false" outlineLevel="0" collapsed="false"/>
    <row r="357" customFormat="false" ht="17.35" hidden="false" customHeight="false" outlineLevel="0" collapsed="false"/>
    <row r="358" customFormat="false" ht="17.35" hidden="false" customHeight="false" outlineLevel="0" collapsed="false"/>
    <row r="359" customFormat="false" ht="17.35" hidden="false" customHeight="false" outlineLevel="0" collapsed="false"/>
    <row r="360" customFormat="false" ht="17.35" hidden="false" customHeight="false" outlineLevel="0" collapsed="false"/>
    <row r="361" customFormat="false" ht="17.35" hidden="false" customHeight="false" outlineLevel="0" collapsed="false"/>
    <row r="362" customFormat="false" ht="17.35" hidden="false" customHeight="false" outlineLevel="0" collapsed="false"/>
    <row r="363" customFormat="false" ht="17.35" hidden="false" customHeight="false" outlineLevel="0" collapsed="false"/>
    <row r="364" customFormat="false" ht="17.35" hidden="false" customHeight="false" outlineLevel="0" collapsed="false">
      <c r="A364" s="1177"/>
    </row>
    <row r="365" customFormat="false" ht="17.35" hidden="false" customHeight="false" outlineLevel="0" collapsed="false"/>
    <row r="366" customFormat="false" ht="17.35" hidden="false" customHeight="false" outlineLevel="0" collapsed="false"/>
    <row r="367" customFormat="false" ht="17.35" hidden="false" customHeight="false" outlineLevel="0" collapsed="false"/>
    <row r="368" customFormat="false" ht="17.35" hidden="false" customHeight="false" outlineLevel="0" collapsed="false"/>
    <row r="369" customFormat="false" ht="17.35" hidden="false" customHeight="false" outlineLevel="0" collapsed="false"/>
    <row r="370" customFormat="false" ht="17.35" hidden="false" customHeight="false" outlineLevel="0" collapsed="false"/>
    <row r="371" customFormat="false" ht="17.35" hidden="false" customHeight="false" outlineLevel="0" collapsed="false"/>
    <row r="372" customFormat="false" ht="17.35" hidden="false" customHeight="false" outlineLevel="0" collapsed="false"/>
    <row r="373" customFormat="false" ht="17.35" hidden="false" customHeight="false" outlineLevel="0" collapsed="false"/>
    <row r="374" customFormat="false" ht="17.35" hidden="false" customHeight="false" outlineLevel="0" collapsed="false"/>
    <row r="375" customFormat="false" ht="17.35" hidden="false" customHeight="false" outlineLevel="0" collapsed="false"/>
    <row r="376" customFormat="false" ht="17.35" hidden="false" customHeight="false" outlineLevel="0" collapsed="false"/>
    <row r="377" customFormat="false" ht="17.35" hidden="false" customHeight="false" outlineLevel="0" collapsed="false"/>
    <row r="378" customFormat="false" ht="17.35" hidden="false" customHeight="false" outlineLevel="0" collapsed="false"/>
    <row r="379" customFormat="false" ht="17.35" hidden="false" customHeight="false" outlineLevel="0" collapsed="false"/>
    <row r="380" customFormat="false" ht="17.35" hidden="false" customHeight="false" outlineLevel="0" collapsed="false"/>
    <row r="381" customFormat="false" ht="17.35" hidden="false" customHeight="false" outlineLevel="0" collapsed="false"/>
    <row r="382" customFormat="false" ht="17.35" hidden="false" customHeight="false" outlineLevel="0" collapsed="false"/>
    <row r="383" customFormat="false" ht="17.35" hidden="false" customHeight="false" outlineLevel="0" collapsed="false"/>
    <row r="384" customFormat="false" ht="17.35" hidden="false" customHeight="false" outlineLevel="0" collapsed="false"/>
    <row r="385" customFormat="false" ht="17.35" hidden="false" customHeight="false" outlineLevel="0" collapsed="false"/>
    <row r="386" customFormat="false" ht="17.35" hidden="false" customHeight="false" outlineLevel="0" collapsed="false"/>
    <row r="387" customFormat="false" ht="17.35" hidden="false" customHeight="false" outlineLevel="0" collapsed="false"/>
    <row r="388" customFormat="false" ht="17.35" hidden="false" customHeight="false" outlineLevel="0" collapsed="false">
      <c r="A388" s="1144"/>
    </row>
    <row r="389" customFormat="false" ht="17.35" hidden="false" customHeight="false" outlineLevel="0" collapsed="false"/>
    <row r="390" customFormat="false" ht="17.35" hidden="false" customHeight="false" outlineLevel="0" collapsed="false"/>
    <row r="391" customFormat="false" ht="17.35" hidden="false" customHeight="false" outlineLevel="0" collapsed="false"/>
    <row r="392" customFormat="false" ht="17.35" hidden="false" customHeight="false" outlineLevel="0" collapsed="false"/>
    <row r="393" customFormat="false" ht="17.35" hidden="false" customHeight="false" outlineLevel="0" collapsed="false"/>
    <row r="394" customFormat="false" ht="17.35" hidden="false" customHeight="false" outlineLevel="0" collapsed="false"/>
    <row r="395" customFormat="false" ht="17.35" hidden="false" customHeight="false" outlineLevel="0" collapsed="false"/>
    <row r="396" customFormat="false" ht="17.35" hidden="false" customHeight="false" outlineLevel="0" collapsed="false"/>
    <row r="397" customFormat="false" ht="17.35" hidden="false" customHeight="false" outlineLevel="0" collapsed="false"/>
    <row r="398" customFormat="false" ht="17.35" hidden="false" customHeight="false" outlineLevel="0" collapsed="false"/>
    <row r="399" customFormat="false" ht="17.35" hidden="false" customHeight="false" outlineLevel="0" collapsed="false"/>
    <row r="400" customFormat="false" ht="17.35" hidden="false" customHeight="false" outlineLevel="0" collapsed="false"/>
    <row r="401" customFormat="false" ht="17.35" hidden="false" customHeight="false" outlineLevel="0" collapsed="false"/>
    <row r="402" customFormat="false" ht="17.35" hidden="false" customHeight="false" outlineLevel="0" collapsed="false"/>
    <row r="403" customFormat="false" ht="17.35" hidden="false" customHeight="false" outlineLevel="0" collapsed="false"/>
    <row r="404" customFormat="false" ht="17.35" hidden="false" customHeight="false" outlineLevel="0" collapsed="false"/>
    <row r="405" customFormat="false" ht="17.35" hidden="false" customHeight="false" outlineLevel="0" collapsed="false"/>
    <row r="406" customFormat="false" ht="17.35" hidden="false" customHeight="false" outlineLevel="0" collapsed="false"/>
    <row r="407" customFormat="false" ht="17.35" hidden="false" customHeight="false" outlineLevel="0" collapsed="false"/>
    <row r="408" customFormat="false" ht="17.35" hidden="false" customHeight="false" outlineLevel="0" collapsed="false"/>
    <row r="409" customFormat="false" ht="17.35" hidden="false" customHeight="false" outlineLevel="0" collapsed="false"/>
    <row r="410" customFormat="false" ht="17.35" hidden="false" customHeight="false" outlineLevel="0" collapsed="false"/>
    <row r="411" customFormat="false" ht="17.35" hidden="false" customHeight="false" outlineLevel="0" collapsed="false"/>
    <row r="412" customFormat="false" ht="17.35" hidden="false" customHeight="false" outlineLevel="0" collapsed="false"/>
    <row r="413" customFormat="false" ht="17.35" hidden="false" customHeight="false" outlineLevel="0" collapsed="false"/>
    <row r="414" customFormat="false" ht="17.35" hidden="false" customHeight="false" outlineLevel="0" collapsed="false"/>
    <row r="415" customFormat="false" ht="17.35" hidden="false" customHeight="false" outlineLevel="0" collapsed="false"/>
    <row r="416" customFormat="false" ht="17.35" hidden="false" customHeight="false" outlineLevel="0" collapsed="false">
      <c r="A416" s="1144"/>
    </row>
    <row r="417" customFormat="false" ht="17.35" hidden="false" customHeight="false" outlineLevel="0" collapsed="false"/>
    <row r="418" customFormat="false" ht="17.35" hidden="false" customHeight="false" outlineLevel="0" collapsed="false"/>
    <row r="419" customFormat="false" ht="17.35" hidden="false" customHeight="false" outlineLevel="0" collapsed="false"/>
    <row r="420" customFormat="false" ht="17.35" hidden="false" customHeight="false" outlineLevel="0" collapsed="false"/>
    <row r="421" customFormat="false" ht="17.35" hidden="false" customHeight="false" outlineLevel="0" collapsed="false"/>
    <row r="422" customFormat="false" ht="17.35" hidden="false" customHeight="false" outlineLevel="0" collapsed="false"/>
    <row r="423" customFormat="false" ht="17.35" hidden="false" customHeight="false" outlineLevel="0" collapsed="false"/>
    <row r="424" customFormat="false" ht="17.35" hidden="false" customHeight="false" outlineLevel="0" collapsed="false"/>
    <row r="425" customFormat="false" ht="17.35" hidden="false" customHeight="false" outlineLevel="0" collapsed="false"/>
    <row r="426" customFormat="false" ht="17.35" hidden="false" customHeight="false" outlineLevel="0" collapsed="false"/>
    <row r="427" customFormat="false" ht="17.35" hidden="false" customHeight="false" outlineLevel="0" collapsed="false"/>
    <row r="428" customFormat="false" ht="17.35" hidden="false" customHeight="false" outlineLevel="0" collapsed="false"/>
    <row r="429" customFormat="false" ht="17.35" hidden="false" customHeight="false" outlineLevel="0" collapsed="false"/>
    <row r="430" customFormat="false" ht="17.35" hidden="false" customHeight="false" outlineLevel="0" collapsed="false"/>
    <row r="431" customFormat="false" ht="17.35" hidden="false" customHeight="false" outlineLevel="0" collapsed="false"/>
    <row r="432" customFormat="false" ht="17.35" hidden="false" customHeight="false" outlineLevel="0" collapsed="false"/>
    <row r="433" customFormat="false" ht="17.35" hidden="false" customHeight="false" outlineLevel="0" collapsed="false"/>
    <row r="434" customFormat="false" ht="17.35" hidden="false" customHeight="false" outlineLevel="0" collapsed="false"/>
    <row r="435" customFormat="false" ht="17.35" hidden="false" customHeight="false" outlineLevel="0" collapsed="false"/>
    <row r="436" customFormat="false" ht="17.35" hidden="false" customHeight="false" outlineLevel="0" collapsed="false"/>
    <row r="437" customFormat="false" ht="17.35" hidden="false" customHeight="false" outlineLevel="0" collapsed="false"/>
    <row r="438" customFormat="false" ht="17.35" hidden="false" customHeight="false" outlineLevel="0" collapsed="false"/>
    <row r="439" customFormat="false" ht="17.35" hidden="false" customHeight="false" outlineLevel="0" collapsed="false"/>
    <row r="440" customFormat="false" ht="17.35" hidden="false" customHeight="false" outlineLevel="0" collapsed="false"/>
    <row r="441" customFormat="false" ht="17.35" hidden="false" customHeight="false" outlineLevel="0" collapsed="false"/>
    <row r="442" customFormat="false" ht="17.35" hidden="false" customHeight="false" outlineLevel="0" collapsed="false"/>
    <row r="443" customFormat="false" ht="17.35" hidden="false" customHeight="false" outlineLevel="0" collapsed="false"/>
    <row r="444" customFormat="false" ht="17.35" hidden="false" customHeight="false" outlineLevel="0" collapsed="false">
      <c r="A444" s="1144"/>
    </row>
    <row r="445" customFormat="false" ht="17.35" hidden="false" customHeight="false" outlineLevel="0" collapsed="false"/>
    <row r="446" customFormat="false" ht="17.35" hidden="false" customHeight="false" outlineLevel="0" collapsed="false"/>
    <row r="447" customFormat="false" ht="17.35" hidden="false" customHeight="false" outlineLevel="0" collapsed="false"/>
    <row r="448" customFormat="false" ht="17.35" hidden="false" customHeight="false" outlineLevel="0" collapsed="false"/>
    <row r="449" customFormat="false" ht="17.35" hidden="false" customHeight="false" outlineLevel="0" collapsed="false"/>
    <row r="450" customFormat="false" ht="17.35" hidden="false" customHeight="false" outlineLevel="0" collapsed="false"/>
    <row r="451" customFormat="false" ht="17.35" hidden="false" customHeight="false" outlineLevel="0" collapsed="false"/>
    <row r="452" customFormat="false" ht="17.35" hidden="false" customHeight="false" outlineLevel="0" collapsed="false"/>
    <row r="453" customFormat="false" ht="17.35" hidden="false" customHeight="false" outlineLevel="0" collapsed="false"/>
    <row r="454" customFormat="false" ht="17.35" hidden="false" customHeight="false" outlineLevel="0" collapsed="false"/>
    <row r="455" customFormat="false" ht="17.35" hidden="false" customHeight="false" outlineLevel="0" collapsed="false"/>
    <row r="456" customFormat="false" ht="17.35" hidden="false" customHeight="false" outlineLevel="0" collapsed="false"/>
    <row r="457" customFormat="false" ht="17.35" hidden="false" customHeight="false" outlineLevel="0" collapsed="false"/>
    <row r="458" customFormat="false" ht="17.35" hidden="false" customHeight="false" outlineLevel="0" collapsed="false"/>
    <row r="459" customFormat="false" ht="17.35" hidden="false" customHeight="false" outlineLevel="0" collapsed="false"/>
    <row r="460" customFormat="false" ht="17.35" hidden="false" customHeight="false" outlineLevel="0" collapsed="false"/>
    <row r="461" customFormat="false" ht="17.35" hidden="false" customHeight="false" outlineLevel="0" collapsed="false"/>
    <row r="462" customFormat="false" ht="17.35" hidden="false" customHeight="false" outlineLevel="0" collapsed="false"/>
    <row r="463" customFormat="false" ht="17.35" hidden="false" customHeight="false" outlineLevel="0" collapsed="false"/>
    <row r="464" customFormat="false" ht="17.35" hidden="false" customHeight="false" outlineLevel="0" collapsed="false"/>
    <row r="465" customFormat="false" ht="17.35" hidden="false" customHeight="false" outlineLevel="0" collapsed="false"/>
    <row r="466" customFormat="false" ht="17.35" hidden="false" customHeight="false" outlineLevel="0" collapsed="false"/>
    <row r="467" customFormat="false" ht="17.35" hidden="false" customHeight="false" outlineLevel="0" collapsed="false"/>
    <row r="468" customFormat="false" ht="17.35" hidden="false" customHeight="false" outlineLevel="0" collapsed="false">
      <c r="A468" s="1144"/>
    </row>
    <row r="469" customFormat="false" ht="17.35" hidden="false" customHeight="false" outlineLevel="0" collapsed="false"/>
    <row r="470" customFormat="false" ht="17.35" hidden="false" customHeight="false" outlineLevel="0" collapsed="false"/>
    <row r="471" customFormat="false" ht="17.35" hidden="false" customHeight="false" outlineLevel="0" collapsed="false"/>
    <row r="472" customFormat="false" ht="17.35" hidden="false" customHeight="false" outlineLevel="0" collapsed="false"/>
    <row r="473" customFormat="false" ht="17.35" hidden="false" customHeight="false" outlineLevel="0" collapsed="false"/>
    <row r="474" customFormat="false" ht="17.35" hidden="false" customHeight="false" outlineLevel="0" collapsed="false"/>
    <row r="475" customFormat="false" ht="17.35" hidden="false" customHeight="false" outlineLevel="0" collapsed="false"/>
    <row r="476" customFormat="false" ht="17.35" hidden="false" customHeight="false" outlineLevel="0" collapsed="false"/>
    <row r="477" customFormat="false" ht="17.35" hidden="false" customHeight="false" outlineLevel="0" collapsed="false"/>
    <row r="478" customFormat="false" ht="17.35" hidden="false" customHeight="false" outlineLevel="0" collapsed="false"/>
    <row r="479" customFormat="false" ht="17.35" hidden="false" customHeight="false" outlineLevel="0" collapsed="false"/>
    <row r="480" customFormat="false" ht="17.35" hidden="false" customHeight="false" outlineLevel="0" collapsed="false"/>
    <row r="481" customFormat="false" ht="17.35" hidden="false" customHeight="false" outlineLevel="0" collapsed="false"/>
    <row r="482" customFormat="false" ht="17.35" hidden="false" customHeight="false" outlineLevel="0" collapsed="false"/>
    <row r="483" customFormat="false" ht="17.35" hidden="false" customHeight="false" outlineLevel="0" collapsed="false"/>
    <row r="484" customFormat="false" ht="17.35" hidden="false" customHeight="false" outlineLevel="0" collapsed="false"/>
    <row r="485" customFormat="false" ht="17.35" hidden="false" customHeight="false" outlineLevel="0" collapsed="false"/>
    <row r="486" customFormat="false" ht="17.35" hidden="false" customHeight="false" outlineLevel="0" collapsed="false"/>
    <row r="487" customFormat="false" ht="17.35" hidden="false" customHeight="false" outlineLevel="0" collapsed="false"/>
    <row r="488" customFormat="false" ht="17.35" hidden="false" customHeight="false" outlineLevel="0" collapsed="false"/>
    <row r="489" customFormat="false" ht="17.35" hidden="false" customHeight="false" outlineLevel="0" collapsed="false"/>
    <row r="490" customFormat="false" ht="17.35" hidden="false" customHeight="false" outlineLevel="0" collapsed="false"/>
    <row r="491" customFormat="false" ht="17.35" hidden="false" customHeight="false" outlineLevel="0" collapsed="false"/>
    <row r="492" customFormat="false" ht="17.35" hidden="false" customHeight="false" outlineLevel="0" collapsed="false"/>
    <row r="493" customFormat="false" ht="17.35" hidden="false" customHeight="false" outlineLevel="0" collapsed="false"/>
    <row r="494" customFormat="false" ht="17.35" hidden="false" customHeight="false" outlineLevel="0" collapsed="false"/>
    <row r="495" customFormat="false" ht="17.35" hidden="false" customHeight="false" outlineLevel="0" collapsed="false"/>
    <row r="496" customFormat="false" ht="17.35" hidden="false" customHeight="false" outlineLevel="0" collapsed="false"/>
    <row r="497" customFormat="false" ht="17.35" hidden="false" customHeight="false" outlineLevel="0" collapsed="false">
      <c r="A497" s="1144"/>
    </row>
    <row r="498" customFormat="false" ht="17.35" hidden="false" customHeight="false" outlineLevel="0" collapsed="false"/>
    <row r="499" customFormat="false" ht="17.35" hidden="false" customHeight="false" outlineLevel="0" collapsed="false"/>
    <row r="500" customFormat="false" ht="17.35" hidden="false" customHeight="false" outlineLevel="0" collapsed="false"/>
    <row r="501" customFormat="false" ht="17.35" hidden="false" customHeight="false" outlineLevel="0" collapsed="false"/>
    <row r="502" customFormat="false" ht="17.35" hidden="false" customHeight="false" outlineLevel="0" collapsed="false"/>
    <row r="503" customFormat="false" ht="17.35" hidden="false" customHeight="false" outlineLevel="0" collapsed="false"/>
    <row r="504" customFormat="false" ht="17.35" hidden="false" customHeight="false" outlineLevel="0" collapsed="false"/>
    <row r="505" customFormat="false" ht="17.35" hidden="false" customHeight="false" outlineLevel="0" collapsed="false"/>
    <row r="506" customFormat="false" ht="17.35" hidden="false" customHeight="false" outlineLevel="0" collapsed="false"/>
    <row r="507" customFormat="false" ht="17.35" hidden="false" customHeight="false" outlineLevel="0" collapsed="false"/>
    <row r="508" customFormat="false" ht="17.35" hidden="false" customHeight="false" outlineLevel="0" collapsed="false"/>
    <row r="509" customFormat="false" ht="17.35" hidden="false" customHeight="false" outlineLevel="0" collapsed="false"/>
    <row r="510" customFormat="false" ht="17.35" hidden="false" customHeight="false" outlineLevel="0" collapsed="false"/>
    <row r="511" customFormat="false" ht="17.35" hidden="false" customHeight="false" outlineLevel="0" collapsed="false"/>
    <row r="512" customFormat="false" ht="17.35" hidden="false" customHeight="false" outlineLevel="0" collapsed="false"/>
    <row r="513" customFormat="false" ht="17.35" hidden="false" customHeight="false" outlineLevel="0" collapsed="false"/>
    <row r="514" customFormat="false" ht="17.35" hidden="false" customHeight="false" outlineLevel="0" collapsed="false"/>
    <row r="515" customFormat="false" ht="17.35" hidden="false" customHeight="false" outlineLevel="0" collapsed="false"/>
    <row r="516" customFormat="false" ht="17.35" hidden="false" customHeight="false" outlineLevel="0" collapsed="false"/>
    <row r="517" customFormat="false" ht="17.35" hidden="false" customHeight="false" outlineLevel="0" collapsed="false"/>
    <row r="518" customFormat="false" ht="17.35" hidden="false" customHeight="false" outlineLevel="0" collapsed="false"/>
    <row r="519" customFormat="false" ht="17.35" hidden="false" customHeight="false" outlineLevel="0" collapsed="false"/>
    <row r="520" customFormat="false" ht="17.35" hidden="false" customHeight="false" outlineLevel="0" collapsed="false"/>
    <row r="521" customFormat="false" ht="17.35" hidden="false" customHeight="false" outlineLevel="0" collapsed="false"/>
    <row r="522" customFormat="false" ht="17.35" hidden="false" customHeight="false" outlineLevel="0" collapsed="false"/>
    <row r="523" customFormat="false" ht="17.35" hidden="false" customHeight="false" outlineLevel="0" collapsed="false"/>
    <row r="524" customFormat="false" ht="17.35" hidden="false" customHeight="false" outlineLevel="0" collapsed="false"/>
    <row r="525" customFormat="false" ht="17.35" hidden="false" customHeight="false" outlineLevel="0" collapsed="false"/>
    <row r="526" customFormat="false" ht="17.35" hidden="false" customHeight="false" outlineLevel="0" collapsed="false">
      <c r="A526" s="1144"/>
    </row>
    <row r="527" customFormat="false" ht="17.35" hidden="false" customHeight="false" outlineLevel="0" collapsed="false"/>
    <row r="528" customFormat="false" ht="17.35" hidden="false" customHeight="false" outlineLevel="0" collapsed="false"/>
    <row r="529" customFormat="false" ht="17.35" hidden="false" customHeight="false" outlineLevel="0" collapsed="false"/>
    <row r="530" customFormat="false" ht="17.35" hidden="false" customHeight="false" outlineLevel="0" collapsed="false"/>
    <row r="531" customFormat="false" ht="17.35" hidden="false" customHeight="false" outlineLevel="0" collapsed="false"/>
    <row r="532" customFormat="false" ht="17.35" hidden="false" customHeight="false" outlineLevel="0" collapsed="false"/>
    <row r="533" customFormat="false" ht="17.35" hidden="false" customHeight="false" outlineLevel="0" collapsed="false"/>
    <row r="534" customFormat="false" ht="17.35" hidden="false" customHeight="false" outlineLevel="0" collapsed="false"/>
    <row r="535" customFormat="false" ht="17.35" hidden="false" customHeight="false" outlineLevel="0" collapsed="false"/>
    <row r="536" customFormat="false" ht="17.35" hidden="false" customHeight="false" outlineLevel="0" collapsed="false"/>
    <row r="537" customFormat="false" ht="17.35" hidden="false" customHeight="false" outlineLevel="0" collapsed="false"/>
    <row r="538" customFormat="false" ht="17.35" hidden="false" customHeight="false" outlineLevel="0" collapsed="false"/>
    <row r="539" customFormat="false" ht="17.35" hidden="false" customHeight="false" outlineLevel="0" collapsed="false"/>
    <row r="540" customFormat="false" ht="17.35" hidden="false" customHeight="false" outlineLevel="0" collapsed="false"/>
    <row r="541" customFormat="false" ht="17.35" hidden="false" customHeight="false" outlineLevel="0" collapsed="false"/>
    <row r="542" customFormat="false" ht="17.35" hidden="false" customHeight="false" outlineLevel="0" collapsed="false"/>
    <row r="543" customFormat="false" ht="17.35" hidden="false" customHeight="false" outlineLevel="0" collapsed="false"/>
    <row r="544" customFormat="false" ht="17.35" hidden="false" customHeight="false" outlineLevel="0" collapsed="false"/>
    <row r="545" customFormat="false" ht="17.35" hidden="false" customHeight="false" outlineLevel="0" collapsed="false"/>
    <row r="546" customFormat="false" ht="17.35" hidden="false" customHeight="false" outlineLevel="0" collapsed="false"/>
    <row r="547" customFormat="false" ht="17.35" hidden="false" customHeight="false" outlineLevel="0" collapsed="false"/>
    <row r="548" customFormat="false" ht="17.35" hidden="false" customHeight="false" outlineLevel="0" collapsed="false"/>
    <row r="549" customFormat="false" ht="17.35" hidden="false" customHeight="false" outlineLevel="0" collapsed="false"/>
    <row r="550" customFormat="false" ht="17.35" hidden="false" customHeight="false" outlineLevel="0" collapsed="false"/>
    <row r="551" customFormat="false" ht="17.35" hidden="false" customHeight="false" outlineLevel="0" collapsed="false"/>
    <row r="552" customFormat="false" ht="17.35" hidden="false" customHeight="false" outlineLevel="0" collapsed="false"/>
    <row r="553" customFormat="false" ht="17.35" hidden="false" customHeight="false" outlineLevel="0" collapsed="false"/>
    <row r="554" customFormat="false" ht="17.35" hidden="false" customHeight="false" outlineLevel="0" collapsed="false"/>
    <row r="555" customFormat="false" ht="17.35" hidden="false" customHeight="false" outlineLevel="0" collapsed="false"/>
    <row r="556" customFormat="false" ht="17.35" hidden="false" customHeight="false" outlineLevel="0" collapsed="false"/>
    <row r="557" customFormat="false" ht="17.35" hidden="false" customHeight="false" outlineLevel="0" collapsed="false"/>
    <row r="558" customFormat="false" ht="17.35" hidden="false" customHeight="false" outlineLevel="0" collapsed="false"/>
    <row r="559" customFormat="false" ht="17.35" hidden="false" customHeight="false" outlineLevel="0" collapsed="false"/>
    <row r="560" customFormat="false" ht="17.35" hidden="false" customHeight="false" outlineLevel="0" collapsed="false"/>
    <row r="561" customFormat="false" ht="17.35" hidden="false" customHeight="false" outlineLevel="0" collapsed="false"/>
    <row r="562" customFormat="false" ht="17.35" hidden="false" customHeight="false" outlineLevel="0" collapsed="false"/>
    <row r="563" customFormat="false" ht="17.35" hidden="false" customHeight="false" outlineLevel="0" collapsed="false"/>
    <row r="564" customFormat="false" ht="17.35" hidden="false" customHeight="false" outlineLevel="0" collapsed="false"/>
    <row r="565" customFormat="false" ht="17.35" hidden="false" customHeight="false" outlineLevel="0" collapsed="false"/>
    <row r="566" customFormat="false" ht="17.35" hidden="false" customHeight="false" outlineLevel="0" collapsed="false"/>
    <row r="567" customFormat="false" ht="17.35" hidden="false" customHeight="false" outlineLevel="0" collapsed="false"/>
    <row r="568" customFormat="false" ht="17.35" hidden="false" customHeight="false" outlineLevel="0" collapsed="false"/>
    <row r="569" customFormat="false" ht="17.35" hidden="false" customHeight="false" outlineLevel="0" collapsed="false"/>
    <row r="570" customFormat="false" ht="17.35" hidden="false" customHeight="false" outlineLevel="0" collapsed="false"/>
    <row r="571" customFormat="false" ht="17.35" hidden="false" customHeight="false" outlineLevel="0" collapsed="false"/>
    <row r="572" customFormat="false" ht="17.35" hidden="false" customHeight="false" outlineLevel="0" collapsed="false"/>
    <row r="573" customFormat="false" ht="17.35" hidden="false" customHeight="false" outlineLevel="0" collapsed="false"/>
    <row r="574" customFormat="false" ht="17.35" hidden="false" customHeight="false" outlineLevel="0" collapsed="false"/>
    <row r="575" customFormat="false" ht="17.35" hidden="false" customHeight="false" outlineLevel="0" collapsed="false">
      <c r="A575" s="1177"/>
    </row>
    <row r="576" customFormat="false" ht="17.35" hidden="false" customHeight="false" outlineLevel="0" collapsed="false"/>
    <row r="577" customFormat="false" ht="17.35" hidden="false" customHeight="false" outlineLevel="0" collapsed="false"/>
    <row r="578" customFormat="false" ht="17.35" hidden="false" customHeight="false" outlineLevel="0" collapsed="false"/>
    <row r="579" customFormat="false" ht="17.35" hidden="false" customHeight="false" outlineLevel="0" collapsed="false"/>
    <row r="580" customFormat="false" ht="17.35" hidden="false" customHeight="false" outlineLevel="0" collapsed="false"/>
    <row r="581" customFormat="false" ht="17.35" hidden="false" customHeight="false" outlineLevel="0" collapsed="false"/>
    <row r="582" customFormat="false" ht="17.35" hidden="false" customHeight="false" outlineLevel="0" collapsed="false"/>
    <row r="583" customFormat="false" ht="17.35" hidden="false" customHeight="false" outlineLevel="0" collapsed="false"/>
    <row r="584" customFormat="false" ht="17.35" hidden="false" customHeight="false" outlineLevel="0" collapsed="false"/>
    <row r="585" customFormat="false" ht="17.35" hidden="false" customHeight="false" outlineLevel="0" collapsed="false"/>
    <row r="586" customFormat="false" ht="17.35" hidden="false" customHeight="false" outlineLevel="0" collapsed="false"/>
    <row r="587" customFormat="false" ht="17.35" hidden="false" customHeight="false" outlineLevel="0" collapsed="false"/>
    <row r="588" customFormat="false" ht="17.35" hidden="false" customHeight="false" outlineLevel="0" collapsed="false"/>
    <row r="589" customFormat="false" ht="17.35" hidden="false" customHeight="false" outlineLevel="0" collapsed="false"/>
    <row r="590" customFormat="false" ht="17.35" hidden="false" customHeight="false" outlineLevel="0" collapsed="false"/>
    <row r="591" customFormat="false" ht="17.35" hidden="false" customHeight="false" outlineLevel="0" collapsed="false"/>
    <row r="592" customFormat="false" ht="17.35" hidden="false" customHeight="false" outlineLevel="0" collapsed="false"/>
    <row r="593" customFormat="false" ht="17.35" hidden="false" customHeight="false" outlineLevel="0" collapsed="false"/>
    <row r="594" customFormat="false" ht="17.35" hidden="false" customHeight="false" outlineLevel="0" collapsed="false"/>
    <row r="595" customFormat="false" ht="17.35" hidden="false" customHeight="false" outlineLevel="0" collapsed="false"/>
    <row r="596" customFormat="false" ht="17.35" hidden="false" customHeight="false" outlineLevel="0" collapsed="false"/>
    <row r="597" customFormat="false" ht="17.35" hidden="false" customHeight="false" outlineLevel="0" collapsed="false"/>
    <row r="598" customFormat="false" ht="17.35" hidden="false" customHeight="false" outlineLevel="0" collapsed="false"/>
    <row r="599" customFormat="false" ht="17.35" hidden="false" customHeight="false" outlineLevel="0" collapsed="false"/>
    <row r="600" customFormat="false" ht="17.35" hidden="false" customHeight="false" outlineLevel="0" collapsed="false"/>
    <row r="601" customFormat="false" ht="17.35" hidden="false" customHeight="false" outlineLevel="0" collapsed="false"/>
    <row r="602" customFormat="false" ht="17.35" hidden="false" customHeight="false" outlineLevel="0" collapsed="false"/>
    <row r="603" customFormat="false" ht="17.35" hidden="false" customHeight="false" outlineLevel="0" collapsed="false"/>
    <row r="604" customFormat="false" ht="17.35" hidden="false" customHeight="false" outlineLevel="0" collapsed="false"/>
    <row r="605" customFormat="false" ht="17.35" hidden="false" customHeight="false" outlineLevel="0" collapsed="false"/>
    <row r="606" customFormat="false" ht="17.35" hidden="false" customHeight="false" outlineLevel="0" collapsed="false">
      <c r="A606" s="1177"/>
    </row>
    <row r="607" customFormat="false" ht="17.35" hidden="false" customHeight="false" outlineLevel="0" collapsed="false"/>
    <row r="608" customFormat="false" ht="17.35" hidden="false" customHeight="false" outlineLevel="0" collapsed="false"/>
    <row r="609" customFormat="false" ht="17.35" hidden="false" customHeight="false" outlineLevel="0" collapsed="false"/>
    <row r="610" customFormat="false" ht="17.35" hidden="false" customHeight="false" outlineLevel="0" collapsed="false"/>
    <row r="611" customFormat="false" ht="17.35" hidden="false" customHeight="false" outlineLevel="0" collapsed="false"/>
    <row r="612" customFormat="false" ht="17.35" hidden="false" customHeight="false" outlineLevel="0" collapsed="false"/>
    <row r="613" customFormat="false" ht="17.35" hidden="false" customHeight="false" outlineLevel="0" collapsed="false"/>
    <row r="614" customFormat="false" ht="17.35" hidden="false" customHeight="false" outlineLevel="0" collapsed="false"/>
    <row r="615" customFormat="false" ht="17.35" hidden="false" customHeight="false" outlineLevel="0" collapsed="false"/>
    <row r="616" customFormat="false" ht="17.35" hidden="false" customHeight="false" outlineLevel="0" collapsed="false"/>
    <row r="617" customFormat="false" ht="17.35" hidden="false" customHeight="false" outlineLevel="0" collapsed="false"/>
    <row r="618" customFormat="false" ht="17.35" hidden="false" customHeight="false" outlineLevel="0" collapsed="false"/>
    <row r="619" customFormat="false" ht="17.35" hidden="false" customHeight="false" outlineLevel="0" collapsed="false"/>
    <row r="620" customFormat="false" ht="17.35" hidden="false" customHeight="false" outlineLevel="0" collapsed="false"/>
    <row r="621" customFormat="false" ht="17.35" hidden="false" customHeight="false" outlineLevel="0" collapsed="false"/>
    <row r="622" customFormat="false" ht="17.35" hidden="false" customHeight="false" outlineLevel="0" collapsed="false"/>
    <row r="623" customFormat="false" ht="17.35" hidden="false" customHeight="false" outlineLevel="0" collapsed="false"/>
    <row r="624" customFormat="false" ht="17.35" hidden="false" customHeight="false" outlineLevel="0" collapsed="false"/>
    <row r="625" customFormat="false" ht="17.35" hidden="false" customHeight="false" outlineLevel="0" collapsed="false"/>
    <row r="626" customFormat="false" ht="17.35" hidden="false" customHeight="false" outlineLevel="0" collapsed="false"/>
    <row r="627" customFormat="false" ht="17.35" hidden="false" customHeight="false" outlineLevel="0" collapsed="false"/>
    <row r="628" customFormat="false" ht="17.35" hidden="false" customHeight="false" outlineLevel="0" collapsed="false"/>
    <row r="629" customFormat="false" ht="17.35" hidden="false" customHeight="false" outlineLevel="0" collapsed="false"/>
    <row r="630" customFormat="false" ht="17.35" hidden="false" customHeight="false" outlineLevel="0" collapsed="false"/>
    <row r="631" customFormat="false" ht="17.35" hidden="false" customHeight="false" outlineLevel="0" collapsed="false"/>
    <row r="632" customFormat="false" ht="17.35" hidden="false" customHeight="false" outlineLevel="0" collapsed="false"/>
    <row r="633" customFormat="false" ht="17.35" hidden="false" customHeight="false" outlineLevel="0" collapsed="false"/>
    <row r="634" customFormat="false" ht="17.35" hidden="false" customHeight="false" outlineLevel="0" collapsed="false"/>
    <row r="635" customFormat="false" ht="17.35" hidden="false" customHeight="false" outlineLevel="0" collapsed="false"/>
    <row r="636" customFormat="false" ht="17.35" hidden="false" customHeight="false" outlineLevel="0" collapsed="false"/>
    <row r="637" customFormat="false" ht="17.35" hidden="false" customHeight="false" outlineLevel="0" collapsed="false"/>
    <row r="638" customFormat="false" ht="17.35" hidden="false" customHeight="false" outlineLevel="0" collapsed="false"/>
    <row r="639" customFormat="false" ht="17.35" hidden="false" customHeight="false" outlineLevel="0" collapsed="false"/>
    <row r="640" customFormat="false" ht="17.35" hidden="false" customHeight="false" outlineLevel="0" collapsed="false"/>
    <row r="641" customFormat="false" ht="17.35" hidden="false" customHeight="false" outlineLevel="0" collapsed="false"/>
    <row r="642" customFormat="false" ht="17.35" hidden="false" customHeight="false" outlineLevel="0" collapsed="false"/>
    <row r="643" customFormat="false" ht="17.35" hidden="false" customHeight="false" outlineLevel="0" collapsed="false"/>
    <row r="644" customFormat="false" ht="17.35" hidden="false" customHeight="false" outlineLevel="0" collapsed="false"/>
    <row r="645" customFormat="false" ht="17.35" hidden="false" customHeight="false" outlineLevel="0" collapsed="false"/>
    <row r="646" customFormat="false" ht="17.35" hidden="false" customHeight="false" outlineLevel="0" collapsed="false"/>
    <row r="647" customFormat="false" ht="17.35" hidden="false" customHeight="false" outlineLevel="0" collapsed="false"/>
    <row r="648" customFormat="false" ht="17.35" hidden="false" customHeight="false" outlineLevel="0" collapsed="false"/>
    <row r="649" customFormat="false" ht="17.35" hidden="false" customHeight="false" outlineLevel="0" collapsed="false"/>
    <row r="650" customFormat="false" ht="17.35" hidden="false" customHeight="false" outlineLevel="0" collapsed="false">
      <c r="A650" s="1177"/>
    </row>
    <row r="651" customFormat="false" ht="17.35" hidden="false" customHeight="false" outlineLevel="0" collapsed="false"/>
    <row r="652" customFormat="false" ht="17.35" hidden="false" customHeight="false" outlineLevel="0" collapsed="false"/>
    <row r="653" customFormat="false" ht="17.35" hidden="false" customHeight="false" outlineLevel="0" collapsed="false"/>
    <row r="654" customFormat="false" ht="17.35" hidden="false" customHeight="false" outlineLevel="0" collapsed="false"/>
    <row r="655" customFormat="false" ht="17.35" hidden="false" customHeight="false" outlineLevel="0" collapsed="false"/>
    <row r="656" customFormat="false" ht="17.35" hidden="false" customHeight="false" outlineLevel="0" collapsed="false"/>
    <row r="657" customFormat="false" ht="17.35" hidden="false" customHeight="false" outlineLevel="0" collapsed="false"/>
    <row r="658" customFormat="false" ht="17.35" hidden="false" customHeight="false" outlineLevel="0" collapsed="false"/>
    <row r="659" customFormat="false" ht="17.35" hidden="false" customHeight="false" outlineLevel="0" collapsed="false"/>
    <row r="660" customFormat="false" ht="17.35" hidden="false" customHeight="false" outlineLevel="0" collapsed="false"/>
    <row r="661" customFormat="false" ht="17.35" hidden="false" customHeight="false" outlineLevel="0" collapsed="false"/>
    <row r="662" customFormat="false" ht="17.35" hidden="false" customHeight="false" outlineLevel="0" collapsed="false"/>
    <row r="663" customFormat="false" ht="17.35" hidden="false" customHeight="false" outlineLevel="0" collapsed="false"/>
    <row r="664" customFormat="false" ht="17.35" hidden="false" customHeight="false" outlineLevel="0" collapsed="false"/>
    <row r="665" customFormat="false" ht="17.35" hidden="false" customHeight="false" outlineLevel="0" collapsed="false"/>
    <row r="666" customFormat="false" ht="17.35" hidden="false" customHeight="false" outlineLevel="0" collapsed="false"/>
    <row r="667" customFormat="false" ht="17.35" hidden="false" customHeight="false" outlineLevel="0" collapsed="false"/>
    <row r="668" customFormat="false" ht="17.35" hidden="false" customHeight="false" outlineLevel="0" collapsed="false"/>
    <row r="669" customFormat="false" ht="17.35" hidden="false" customHeight="false" outlineLevel="0" collapsed="false"/>
    <row r="670" customFormat="false" ht="17.35" hidden="false" customHeight="false" outlineLevel="0" collapsed="false"/>
    <row r="671" customFormat="false" ht="17.35" hidden="false" customHeight="false" outlineLevel="0" collapsed="false"/>
    <row r="672" customFormat="false" ht="17.35" hidden="false" customHeight="false" outlineLevel="0" collapsed="false"/>
    <row r="673" customFormat="false" ht="17.35" hidden="false" customHeight="false" outlineLevel="0" collapsed="false"/>
    <row r="674" customFormat="false" ht="17.35" hidden="false" customHeight="false" outlineLevel="0" collapsed="false"/>
    <row r="675" customFormat="false" ht="17.35" hidden="false" customHeight="false" outlineLevel="0" collapsed="false"/>
    <row r="676" customFormat="false" ht="17.35" hidden="false" customHeight="false" outlineLevel="0" collapsed="false"/>
    <row r="677" customFormat="false" ht="17.35" hidden="false" customHeight="false" outlineLevel="0" collapsed="false"/>
    <row r="678" customFormat="false" ht="17.35" hidden="false" customHeight="false" outlineLevel="0" collapsed="false"/>
    <row r="679" customFormat="false" ht="17.35" hidden="false" customHeight="false" outlineLevel="0" collapsed="false"/>
    <row r="680" customFormat="false" ht="17.35" hidden="false" customHeight="false" outlineLevel="0" collapsed="false"/>
    <row r="681" customFormat="false" ht="17.35" hidden="false" customHeight="false" outlineLevel="0" collapsed="false"/>
    <row r="682" customFormat="false" ht="17.35" hidden="false" customHeight="false" outlineLevel="0" collapsed="false"/>
    <row r="683" customFormat="false" ht="17.35" hidden="false" customHeight="false" outlineLevel="0" collapsed="false"/>
    <row r="684" customFormat="false" ht="17.35" hidden="false" customHeight="false" outlineLevel="0" collapsed="false"/>
    <row r="685" customFormat="false" ht="17.35" hidden="false" customHeight="false" outlineLevel="0" collapsed="false"/>
    <row r="686" customFormat="false" ht="17.35" hidden="false" customHeight="false" outlineLevel="0" collapsed="false">
      <c r="A686" s="1144"/>
    </row>
    <row r="687" customFormat="false" ht="17.35" hidden="false" customHeight="false" outlineLevel="0" collapsed="false"/>
    <row r="688" customFormat="false" ht="17.35" hidden="false" customHeight="false" outlineLevel="0" collapsed="false"/>
    <row r="689" customFormat="false" ht="17.35" hidden="false" customHeight="false" outlineLevel="0" collapsed="false"/>
    <row r="690" customFormat="false" ht="17.35" hidden="false" customHeight="false" outlineLevel="0" collapsed="false"/>
    <row r="691" customFormat="false" ht="17.35" hidden="false" customHeight="false" outlineLevel="0" collapsed="false"/>
    <row r="692" customFormat="false" ht="17.35" hidden="false" customHeight="false" outlineLevel="0" collapsed="false"/>
    <row r="693" customFormat="false" ht="17.35" hidden="false" customHeight="false" outlineLevel="0" collapsed="false"/>
    <row r="694" customFormat="false" ht="17.35" hidden="false" customHeight="false" outlineLevel="0" collapsed="false"/>
    <row r="695" customFormat="false" ht="17.35" hidden="false" customHeight="false" outlineLevel="0" collapsed="false"/>
    <row r="696" customFormat="false" ht="17.35" hidden="false" customHeight="false" outlineLevel="0" collapsed="false"/>
    <row r="697" customFormat="false" ht="17.35" hidden="false" customHeight="false" outlineLevel="0" collapsed="false"/>
    <row r="698" customFormat="false" ht="17.35" hidden="false" customHeight="false" outlineLevel="0" collapsed="false"/>
    <row r="699" customFormat="false" ht="17.35" hidden="false" customHeight="false" outlineLevel="0" collapsed="false"/>
    <row r="700" customFormat="false" ht="17.35" hidden="false" customHeight="false" outlineLevel="0" collapsed="false"/>
    <row r="701" customFormat="false" ht="17.35" hidden="false" customHeight="false" outlineLevel="0" collapsed="false"/>
    <row r="702" customFormat="false" ht="17.35" hidden="false" customHeight="false" outlineLevel="0" collapsed="false"/>
    <row r="703" customFormat="false" ht="17.35" hidden="false" customHeight="false" outlineLevel="0" collapsed="false"/>
    <row r="704" customFormat="false" ht="17.35" hidden="false" customHeight="false" outlineLevel="0" collapsed="false"/>
    <row r="705" customFormat="false" ht="17.35" hidden="false" customHeight="false" outlineLevel="0" collapsed="false"/>
    <row r="706" customFormat="false" ht="17.35" hidden="false" customHeight="false" outlineLevel="0" collapsed="false"/>
    <row r="707" customFormat="false" ht="17.35" hidden="false" customHeight="false" outlineLevel="0" collapsed="false"/>
    <row r="708" customFormat="false" ht="17.35" hidden="false" customHeight="false" outlineLevel="0" collapsed="false"/>
    <row r="709" customFormat="false" ht="17.35" hidden="false" customHeight="false" outlineLevel="0" collapsed="false"/>
    <row r="710" customFormat="false" ht="17.35" hidden="false" customHeight="false" outlineLevel="0" collapsed="false"/>
    <row r="711" customFormat="false" ht="17.35" hidden="false" customHeight="false" outlineLevel="0" collapsed="false"/>
    <row r="712" customFormat="false" ht="17.35" hidden="false" customHeight="false" outlineLevel="0" collapsed="false"/>
    <row r="713" customFormat="false" ht="17.35" hidden="false" customHeight="false" outlineLevel="0" collapsed="false"/>
    <row r="714" customFormat="false" ht="17.35" hidden="false" customHeight="false" outlineLevel="0" collapsed="false"/>
    <row r="715" customFormat="false" ht="17.35" hidden="false" customHeight="false" outlineLevel="0" collapsed="false"/>
    <row r="716" customFormat="false" ht="17.35" hidden="false" customHeight="false" outlineLevel="0" collapsed="false"/>
    <row r="717" customFormat="false" ht="17.35" hidden="false" customHeight="false" outlineLevel="0" collapsed="false"/>
    <row r="718" customFormat="false" ht="17.35" hidden="false" customHeight="false" outlineLevel="0" collapsed="false"/>
    <row r="719" customFormat="false" ht="17.35" hidden="false" customHeight="false" outlineLevel="0" collapsed="false"/>
    <row r="720" customFormat="false" ht="17.35" hidden="false" customHeight="false" outlineLevel="0" collapsed="false"/>
    <row r="721" customFormat="false" ht="17.35" hidden="false" customHeight="false" outlineLevel="0" collapsed="false"/>
    <row r="722" customFormat="false" ht="17.35" hidden="false" customHeight="false" outlineLevel="0" collapsed="false"/>
    <row r="723" customFormat="false" ht="17.35" hidden="false" customHeight="false" outlineLevel="0" collapsed="false"/>
    <row r="724" customFormat="false" ht="17.35" hidden="false" customHeight="false" outlineLevel="0" collapsed="false"/>
    <row r="725" customFormat="false" ht="17.35" hidden="false" customHeight="false" outlineLevel="0" collapsed="false">
      <c r="A725" s="1177"/>
    </row>
    <row r="726" customFormat="false" ht="17.35" hidden="false" customHeight="false" outlineLevel="0" collapsed="false"/>
    <row r="727" customFormat="false" ht="17.35" hidden="false" customHeight="false" outlineLevel="0" collapsed="false"/>
    <row r="728" customFormat="false" ht="17.35" hidden="false" customHeight="false" outlineLevel="0" collapsed="false"/>
    <row r="729" customFormat="false" ht="17.35" hidden="false" customHeight="false" outlineLevel="0" collapsed="false"/>
    <row r="730" customFormat="false" ht="17.35" hidden="false" customHeight="false" outlineLevel="0" collapsed="false"/>
    <row r="731" customFormat="false" ht="17.35" hidden="false" customHeight="false" outlineLevel="0" collapsed="false"/>
    <row r="732" customFormat="false" ht="17.35" hidden="false" customHeight="false" outlineLevel="0" collapsed="false"/>
    <row r="733" customFormat="false" ht="17.35" hidden="false" customHeight="false" outlineLevel="0" collapsed="false"/>
    <row r="734" customFormat="false" ht="17.35" hidden="false" customHeight="false" outlineLevel="0" collapsed="false"/>
    <row r="735" customFormat="false" ht="17.35" hidden="false" customHeight="false" outlineLevel="0" collapsed="false"/>
    <row r="736" customFormat="false" ht="17.35" hidden="false" customHeight="false" outlineLevel="0" collapsed="false"/>
    <row r="737" customFormat="false" ht="17.35" hidden="false" customHeight="false" outlineLevel="0" collapsed="false"/>
    <row r="738" customFormat="false" ht="17.35" hidden="false" customHeight="false" outlineLevel="0" collapsed="false"/>
    <row r="739" customFormat="false" ht="17.35" hidden="false" customHeight="false" outlineLevel="0" collapsed="false"/>
    <row r="740" customFormat="false" ht="17.35" hidden="false" customHeight="false" outlineLevel="0" collapsed="false"/>
    <row r="741" customFormat="false" ht="17.35" hidden="false" customHeight="false" outlineLevel="0" collapsed="false"/>
    <row r="742" customFormat="false" ht="17.35" hidden="false" customHeight="false" outlineLevel="0" collapsed="false"/>
    <row r="743" customFormat="false" ht="17.35" hidden="false" customHeight="false" outlineLevel="0" collapsed="false"/>
    <row r="744" customFormat="false" ht="17.35" hidden="false" customHeight="false" outlineLevel="0" collapsed="false"/>
    <row r="745" customFormat="false" ht="17.35" hidden="false" customHeight="false" outlineLevel="0" collapsed="false"/>
    <row r="746" customFormat="false" ht="17.35" hidden="false" customHeight="false" outlineLevel="0" collapsed="false"/>
    <row r="747" customFormat="false" ht="17.35" hidden="false" customHeight="false" outlineLevel="0" collapsed="false"/>
    <row r="748" customFormat="false" ht="17.35" hidden="false" customHeight="false" outlineLevel="0" collapsed="false"/>
    <row r="749" customFormat="false" ht="17.35" hidden="false" customHeight="false" outlineLevel="0" collapsed="false"/>
    <row r="750" customFormat="false" ht="17.35" hidden="false" customHeight="false" outlineLevel="0" collapsed="false"/>
    <row r="751" customFormat="false" ht="17.35" hidden="false" customHeight="false" outlineLevel="0" collapsed="false"/>
    <row r="752" customFormat="false" ht="17.35" hidden="false" customHeight="false" outlineLevel="0" collapsed="false"/>
    <row r="753" customFormat="false" ht="17.35" hidden="false" customHeight="false" outlineLevel="0" collapsed="false"/>
    <row r="754" customFormat="false" ht="17.35" hidden="false" customHeight="false" outlineLevel="0" collapsed="false">
      <c r="A754" s="1177"/>
    </row>
    <row r="755" customFormat="false" ht="17.35" hidden="false" customHeight="false" outlineLevel="0" collapsed="false"/>
    <row r="756" customFormat="false" ht="17.35" hidden="false" customHeight="false" outlineLevel="0" collapsed="false"/>
    <row r="757" customFormat="false" ht="17.35" hidden="false" customHeight="false" outlineLevel="0" collapsed="false"/>
    <row r="758" customFormat="false" ht="17.35" hidden="false" customHeight="false" outlineLevel="0" collapsed="false"/>
    <row r="759" customFormat="false" ht="17.35" hidden="false" customHeight="false" outlineLevel="0" collapsed="false"/>
    <row r="760" customFormat="false" ht="17.35" hidden="false" customHeight="false" outlineLevel="0" collapsed="false"/>
    <row r="761" customFormat="false" ht="17.35" hidden="false" customHeight="false" outlineLevel="0" collapsed="false"/>
    <row r="762" customFormat="false" ht="17.35" hidden="false" customHeight="false" outlineLevel="0" collapsed="false"/>
    <row r="763" customFormat="false" ht="17.35" hidden="false" customHeight="false" outlineLevel="0" collapsed="false"/>
    <row r="764" customFormat="false" ht="17.35" hidden="false" customHeight="false" outlineLevel="0" collapsed="false"/>
    <row r="765" customFormat="false" ht="17.35" hidden="false" customHeight="false" outlineLevel="0" collapsed="false"/>
    <row r="766" customFormat="false" ht="17.35" hidden="false" customHeight="false" outlineLevel="0" collapsed="false"/>
    <row r="767" customFormat="false" ht="17.35" hidden="false" customHeight="false" outlineLevel="0" collapsed="false"/>
    <row r="768" customFormat="false" ht="17.35" hidden="false" customHeight="false" outlineLevel="0" collapsed="false"/>
    <row r="769" customFormat="false" ht="17.35" hidden="false" customHeight="false" outlineLevel="0" collapsed="false"/>
    <row r="770" customFormat="false" ht="17.35" hidden="false" customHeight="false" outlineLevel="0" collapsed="false"/>
    <row r="771" customFormat="false" ht="17.35" hidden="false" customHeight="false" outlineLevel="0" collapsed="false"/>
    <row r="772" customFormat="false" ht="17.35" hidden="false" customHeight="false" outlineLevel="0" collapsed="false"/>
    <row r="773" customFormat="false" ht="17.35" hidden="false" customHeight="false" outlineLevel="0" collapsed="false"/>
    <row r="774" customFormat="false" ht="17.35" hidden="false" customHeight="false" outlineLevel="0" collapsed="false"/>
    <row r="775" customFormat="false" ht="17.35" hidden="false" customHeight="false" outlineLevel="0" collapsed="false"/>
    <row r="776" customFormat="false" ht="17.35" hidden="false" customHeight="false" outlineLevel="0" collapsed="false"/>
    <row r="777" customFormat="false" ht="17.35" hidden="false" customHeight="false" outlineLevel="0" collapsed="false"/>
    <row r="778" customFormat="false" ht="17.35" hidden="false" customHeight="false" outlineLevel="0" collapsed="false"/>
    <row r="779" customFormat="false" ht="17.35" hidden="false" customHeight="false" outlineLevel="0" collapsed="false"/>
    <row r="780" customFormat="false" ht="17.35" hidden="false" customHeight="false" outlineLevel="0" collapsed="false"/>
    <row r="781" customFormat="false" ht="17.35" hidden="false" customHeight="false" outlineLevel="0" collapsed="false"/>
    <row r="782" customFormat="false" ht="17.35" hidden="false" customHeight="false" outlineLevel="0" collapsed="false"/>
    <row r="783" customFormat="false" ht="17.35" hidden="false" customHeight="false" outlineLevel="0" collapsed="false"/>
    <row r="784" customFormat="false" ht="17.35" hidden="false" customHeight="false" outlineLevel="0" collapsed="false"/>
    <row r="785" customFormat="false" ht="17.35" hidden="false" customHeight="false" outlineLevel="0" collapsed="false"/>
    <row r="786" customFormat="false" ht="17.35" hidden="false" customHeight="false" outlineLevel="0" collapsed="false"/>
    <row r="787" customFormat="false" ht="17.35" hidden="false" customHeight="false" outlineLevel="0" collapsed="false"/>
    <row r="788" customFormat="false" ht="17.35" hidden="false" customHeight="false" outlineLevel="0" collapsed="false"/>
    <row r="789" customFormat="false" ht="17.35" hidden="false" customHeight="false" outlineLevel="0" collapsed="false"/>
    <row r="790" customFormat="false" ht="17.35" hidden="false" customHeight="false" outlineLevel="0" collapsed="false"/>
    <row r="791" customFormat="false" ht="17.35" hidden="false" customHeight="false" outlineLevel="0" collapsed="false"/>
    <row r="792" customFormat="false" ht="17.35" hidden="false" customHeight="false" outlineLevel="0" collapsed="false"/>
    <row r="793" customFormat="false" ht="17.35" hidden="false" customHeight="false" outlineLevel="0" collapsed="false">
      <c r="A793" s="1177"/>
    </row>
    <row r="794" customFormat="false" ht="17.35" hidden="false" customHeight="false" outlineLevel="0" collapsed="false"/>
    <row r="795" customFormat="false" ht="17.35" hidden="false" customHeight="false" outlineLevel="0" collapsed="false"/>
    <row r="796" customFormat="false" ht="17.35" hidden="false" customHeight="false" outlineLevel="0" collapsed="false"/>
    <row r="797" customFormat="false" ht="17.35" hidden="false" customHeight="false" outlineLevel="0" collapsed="false"/>
    <row r="798" customFormat="false" ht="17.35" hidden="false" customHeight="false" outlineLevel="0" collapsed="false"/>
    <row r="799" customFormat="false" ht="17.35" hidden="false" customHeight="false" outlineLevel="0" collapsed="false"/>
    <row r="800" customFormat="false" ht="17.35" hidden="false" customHeight="false" outlineLevel="0" collapsed="false"/>
    <row r="801" customFormat="false" ht="17.35" hidden="false" customHeight="false" outlineLevel="0" collapsed="false"/>
    <row r="802" customFormat="false" ht="17.35" hidden="false" customHeight="false" outlineLevel="0" collapsed="false"/>
    <row r="803" customFormat="false" ht="17.35" hidden="false" customHeight="false" outlineLevel="0" collapsed="false"/>
    <row r="804" customFormat="false" ht="17.35" hidden="false" customHeight="false" outlineLevel="0" collapsed="false"/>
    <row r="805" customFormat="false" ht="17.35" hidden="false" customHeight="false" outlineLevel="0" collapsed="false"/>
    <row r="806" customFormat="false" ht="17.35" hidden="false" customHeight="false" outlineLevel="0" collapsed="false"/>
    <row r="807" customFormat="false" ht="17.35" hidden="false" customHeight="false" outlineLevel="0" collapsed="false"/>
    <row r="808" customFormat="false" ht="17.35" hidden="false" customHeight="false" outlineLevel="0" collapsed="false"/>
    <row r="809" customFormat="false" ht="17.35" hidden="false" customHeight="false" outlineLevel="0" collapsed="false"/>
    <row r="810" customFormat="false" ht="17.35" hidden="false" customHeight="false" outlineLevel="0" collapsed="false"/>
    <row r="811" customFormat="false" ht="17.35" hidden="false" customHeight="false" outlineLevel="0" collapsed="false"/>
    <row r="812" customFormat="false" ht="17.35" hidden="false" customHeight="false" outlineLevel="0" collapsed="false"/>
    <row r="813" customFormat="false" ht="17.35" hidden="false" customHeight="false" outlineLevel="0" collapsed="false"/>
    <row r="814" customFormat="false" ht="17.35" hidden="false" customHeight="false" outlineLevel="0" collapsed="false"/>
    <row r="815" customFormat="false" ht="17.35" hidden="false" customHeight="false" outlineLevel="0" collapsed="false"/>
    <row r="816" customFormat="false" ht="17.35" hidden="false" customHeight="false" outlineLevel="0" collapsed="false"/>
    <row r="817" customFormat="false" ht="17.35" hidden="false" customHeight="false" outlineLevel="0" collapsed="false"/>
    <row r="818" customFormat="false" ht="17.35" hidden="false" customHeight="false" outlineLevel="0" collapsed="false"/>
    <row r="819" customFormat="false" ht="17.35" hidden="false" customHeight="false" outlineLevel="0" collapsed="false"/>
    <row r="820" customFormat="false" ht="17.35" hidden="false" customHeight="false" outlineLevel="0" collapsed="false"/>
    <row r="821" customFormat="false" ht="17.35" hidden="false" customHeight="false" outlineLevel="0" collapsed="false"/>
    <row r="822" customFormat="false" ht="17.35" hidden="false" customHeight="false" outlineLevel="0" collapsed="false"/>
    <row r="823" customFormat="false" ht="17.35" hidden="false" customHeight="false" outlineLevel="0" collapsed="false"/>
    <row r="824" customFormat="false" ht="17.35" hidden="false" customHeight="false" outlineLevel="0" collapsed="false"/>
    <row r="825" customFormat="false" ht="17.35" hidden="false" customHeight="false" outlineLevel="0" collapsed="false"/>
    <row r="826" customFormat="false" ht="17.35" hidden="false" customHeight="false" outlineLevel="0" collapsed="false"/>
    <row r="827" customFormat="false" ht="17.35" hidden="false" customHeight="false" outlineLevel="0" collapsed="false"/>
    <row r="828" customFormat="false" ht="17.35" hidden="false" customHeight="false" outlineLevel="0" collapsed="false"/>
    <row r="829" customFormat="false" ht="17.35" hidden="false" customHeight="false" outlineLevel="0" collapsed="false"/>
    <row r="830" customFormat="false" ht="17.35" hidden="false" customHeight="false" outlineLevel="0" collapsed="false"/>
    <row r="831" customFormat="false" ht="17.35" hidden="false" customHeight="false" outlineLevel="0" collapsed="false"/>
    <row r="832" customFormat="false" ht="17.35" hidden="false" customHeight="false" outlineLevel="0" collapsed="false">
      <c r="A832" s="1177"/>
    </row>
    <row r="833" customFormat="false" ht="17.35" hidden="false" customHeight="false" outlineLevel="0" collapsed="false"/>
    <row r="834" customFormat="false" ht="17.35" hidden="false" customHeight="false" outlineLevel="0" collapsed="false"/>
    <row r="835" customFormat="false" ht="17.35" hidden="false" customHeight="false" outlineLevel="0" collapsed="false"/>
    <row r="836" customFormat="false" ht="17.35" hidden="false" customHeight="false" outlineLevel="0" collapsed="false"/>
    <row r="837" customFormat="false" ht="17.35" hidden="false" customHeight="false" outlineLevel="0" collapsed="false"/>
    <row r="838" customFormat="false" ht="17.35" hidden="false" customHeight="false" outlineLevel="0" collapsed="false"/>
    <row r="839" customFormat="false" ht="17.35" hidden="false" customHeight="false" outlineLevel="0" collapsed="false"/>
    <row r="840" customFormat="false" ht="17.35" hidden="false" customHeight="false" outlineLevel="0" collapsed="false"/>
    <row r="841" customFormat="false" ht="17.35" hidden="false" customHeight="false" outlineLevel="0" collapsed="false"/>
    <row r="842" customFormat="false" ht="17.35" hidden="false" customHeight="false" outlineLevel="0" collapsed="false"/>
    <row r="843" customFormat="false" ht="17.35" hidden="false" customHeight="false" outlineLevel="0" collapsed="false"/>
    <row r="844" customFormat="false" ht="17.35" hidden="false" customHeight="false" outlineLevel="0" collapsed="false"/>
    <row r="845" customFormat="false" ht="17.35" hidden="false" customHeight="false" outlineLevel="0" collapsed="false"/>
    <row r="846" customFormat="false" ht="17.35" hidden="false" customHeight="false" outlineLevel="0" collapsed="false"/>
    <row r="847" customFormat="false" ht="17.35" hidden="false" customHeight="false" outlineLevel="0" collapsed="false"/>
    <row r="848" customFormat="false" ht="17.35" hidden="false" customHeight="false" outlineLevel="0" collapsed="false"/>
    <row r="849" customFormat="false" ht="17.35" hidden="false" customHeight="false" outlineLevel="0" collapsed="false"/>
    <row r="850" customFormat="false" ht="17.35" hidden="false" customHeight="false" outlineLevel="0" collapsed="false"/>
    <row r="851" customFormat="false" ht="17.35" hidden="false" customHeight="false" outlineLevel="0" collapsed="false"/>
    <row r="852" customFormat="false" ht="17.35" hidden="false" customHeight="false" outlineLevel="0" collapsed="false"/>
    <row r="853" customFormat="false" ht="17.35" hidden="false" customHeight="false" outlineLevel="0" collapsed="false"/>
    <row r="854" customFormat="false" ht="17.35" hidden="false" customHeight="false" outlineLevel="0" collapsed="false"/>
    <row r="855" customFormat="false" ht="17.35" hidden="false" customHeight="false" outlineLevel="0" collapsed="false"/>
    <row r="856" customFormat="false" ht="17.35" hidden="false" customHeight="false" outlineLevel="0" collapsed="false"/>
    <row r="857" customFormat="false" ht="17.35" hidden="false" customHeight="false" outlineLevel="0" collapsed="false"/>
    <row r="858" customFormat="false" ht="17.35" hidden="false" customHeight="false" outlineLevel="0" collapsed="false"/>
    <row r="859" customFormat="false" ht="17.35" hidden="false" customHeight="false" outlineLevel="0" collapsed="false"/>
    <row r="860" customFormat="false" ht="17.35" hidden="false" customHeight="false" outlineLevel="0" collapsed="false">
      <c r="A860" s="1177"/>
    </row>
    <row r="861" customFormat="false" ht="17.35" hidden="false" customHeight="false" outlineLevel="0" collapsed="false"/>
    <row r="862" customFormat="false" ht="17.35" hidden="false" customHeight="false" outlineLevel="0" collapsed="false"/>
    <row r="863" customFormat="false" ht="17.35" hidden="false" customHeight="false" outlineLevel="0" collapsed="false"/>
    <row r="864" customFormat="false" ht="17.35" hidden="false" customHeight="false" outlineLevel="0" collapsed="false"/>
    <row r="865" customFormat="false" ht="17.35" hidden="false" customHeight="false" outlineLevel="0" collapsed="false"/>
    <row r="866" customFormat="false" ht="17.35" hidden="false" customHeight="false" outlineLevel="0" collapsed="false"/>
    <row r="867" customFormat="false" ht="17.35" hidden="false" customHeight="false" outlineLevel="0" collapsed="false"/>
    <row r="868" customFormat="false" ht="17.35" hidden="false" customHeight="false" outlineLevel="0" collapsed="false"/>
    <row r="869" customFormat="false" ht="17.35" hidden="false" customHeight="false" outlineLevel="0" collapsed="false"/>
    <row r="870" customFormat="false" ht="17.35" hidden="false" customHeight="false" outlineLevel="0" collapsed="false"/>
    <row r="871" customFormat="false" ht="17.35" hidden="false" customHeight="false" outlineLevel="0" collapsed="false"/>
    <row r="872" customFormat="false" ht="17.35" hidden="false" customHeight="false" outlineLevel="0" collapsed="false"/>
    <row r="873" customFormat="false" ht="17.35" hidden="false" customHeight="false" outlineLevel="0" collapsed="false"/>
    <row r="874" customFormat="false" ht="17.35" hidden="false" customHeight="false" outlineLevel="0" collapsed="false"/>
    <row r="875" customFormat="false" ht="17.35" hidden="false" customHeight="false" outlineLevel="0" collapsed="false"/>
    <row r="876" customFormat="false" ht="17.35" hidden="false" customHeight="false" outlineLevel="0" collapsed="false"/>
    <row r="877" customFormat="false" ht="17.35" hidden="false" customHeight="false" outlineLevel="0" collapsed="false"/>
    <row r="878" customFormat="false" ht="17.35" hidden="false" customHeight="false" outlineLevel="0" collapsed="false"/>
    <row r="879" customFormat="false" ht="17.35" hidden="false" customHeight="false" outlineLevel="0" collapsed="false"/>
    <row r="880" customFormat="false" ht="17.35" hidden="false" customHeight="false" outlineLevel="0" collapsed="false"/>
    <row r="881" customFormat="false" ht="17.35" hidden="false" customHeight="false" outlineLevel="0" collapsed="false"/>
    <row r="882" customFormat="false" ht="17.35" hidden="false" customHeight="false" outlineLevel="0" collapsed="false"/>
    <row r="883" customFormat="false" ht="17.35" hidden="false" customHeight="false" outlineLevel="0" collapsed="false"/>
    <row r="884" customFormat="false" ht="17.35" hidden="false" customHeight="false" outlineLevel="0" collapsed="false"/>
    <row r="885" customFormat="false" ht="17.35" hidden="false" customHeight="false" outlineLevel="0" collapsed="false"/>
    <row r="886" customFormat="false" ht="17.35" hidden="false" customHeight="false" outlineLevel="0" collapsed="false"/>
    <row r="887" customFormat="false" ht="17.35" hidden="false" customHeight="false" outlineLevel="0" collapsed="false"/>
    <row r="888" customFormat="false" ht="17.35" hidden="false" customHeight="false" outlineLevel="0" collapsed="false"/>
    <row r="889" customFormat="false" ht="17.35" hidden="false" customHeight="false" outlineLevel="0" collapsed="false"/>
    <row r="890" customFormat="false" ht="17.35" hidden="false" customHeight="false" outlineLevel="0" collapsed="false"/>
    <row r="891" customFormat="false" ht="17.35" hidden="false" customHeight="false" outlineLevel="0" collapsed="false"/>
    <row r="892" customFormat="false" ht="17.35" hidden="false" customHeight="false" outlineLevel="0" collapsed="false"/>
    <row r="893" customFormat="false" ht="17.35" hidden="false" customHeight="false" outlineLevel="0" collapsed="false"/>
    <row r="894" customFormat="false" ht="17.35" hidden="false" customHeight="false" outlineLevel="0" collapsed="false"/>
    <row r="895" customFormat="false" ht="17.35" hidden="false" customHeight="false" outlineLevel="0" collapsed="false"/>
    <row r="896" customFormat="false" ht="17.35" hidden="false" customHeight="false" outlineLevel="0" collapsed="false"/>
    <row r="897" customFormat="false" ht="17.35" hidden="false" customHeight="false" outlineLevel="0" collapsed="false"/>
    <row r="898" customFormat="false" ht="17.35" hidden="false" customHeight="false" outlineLevel="0" collapsed="false"/>
    <row r="899" customFormat="false" ht="17.35" hidden="false" customHeight="false" outlineLevel="0" collapsed="false"/>
    <row r="900" customFormat="false" ht="17.35" hidden="false" customHeight="false" outlineLevel="0" collapsed="false">
      <c r="A900" s="1177"/>
    </row>
    <row r="901" customFormat="false" ht="17.35" hidden="false" customHeight="false" outlineLevel="0" collapsed="false"/>
    <row r="902" customFormat="false" ht="17.35" hidden="false" customHeight="false" outlineLevel="0" collapsed="false"/>
    <row r="903" customFormat="false" ht="17.35" hidden="false" customHeight="false" outlineLevel="0" collapsed="false"/>
    <row r="904" customFormat="false" ht="17.35" hidden="false" customHeight="false" outlineLevel="0" collapsed="false"/>
    <row r="905" customFormat="false" ht="17.35" hidden="false" customHeight="false" outlineLevel="0" collapsed="false"/>
    <row r="906" customFormat="false" ht="17.35" hidden="false" customHeight="false" outlineLevel="0" collapsed="false"/>
    <row r="907" customFormat="false" ht="17.35" hidden="false" customHeight="false" outlineLevel="0" collapsed="false"/>
    <row r="908" customFormat="false" ht="17.35" hidden="false" customHeight="false" outlineLevel="0" collapsed="false"/>
    <row r="909" customFormat="false" ht="17.35" hidden="false" customHeight="false" outlineLevel="0" collapsed="false"/>
    <row r="910" customFormat="false" ht="17.35" hidden="false" customHeight="false" outlineLevel="0" collapsed="false"/>
    <row r="911" customFormat="false" ht="17.35" hidden="false" customHeight="false" outlineLevel="0" collapsed="false"/>
    <row r="912" customFormat="false" ht="17.35" hidden="false" customHeight="false" outlineLevel="0" collapsed="false"/>
    <row r="913" customFormat="false" ht="17.35" hidden="false" customHeight="false" outlineLevel="0" collapsed="false"/>
    <row r="914" customFormat="false" ht="17.35" hidden="false" customHeight="false" outlineLevel="0" collapsed="false"/>
    <row r="915" customFormat="false" ht="17.35" hidden="false" customHeight="false" outlineLevel="0" collapsed="false"/>
    <row r="916" customFormat="false" ht="17.35" hidden="false" customHeight="false" outlineLevel="0" collapsed="false"/>
    <row r="917" customFormat="false" ht="17.35" hidden="false" customHeight="false" outlineLevel="0" collapsed="false"/>
    <row r="918" customFormat="false" ht="17.35" hidden="false" customHeight="false" outlineLevel="0" collapsed="false"/>
    <row r="919" customFormat="false" ht="17.35" hidden="false" customHeight="false" outlineLevel="0" collapsed="false"/>
    <row r="920" customFormat="false" ht="17.35" hidden="false" customHeight="false" outlineLevel="0" collapsed="false"/>
    <row r="921" customFormat="false" ht="17.35" hidden="false" customHeight="false" outlineLevel="0" collapsed="false"/>
    <row r="922" customFormat="false" ht="17.35" hidden="false" customHeight="false" outlineLevel="0" collapsed="false"/>
    <row r="923" customFormat="false" ht="17.35" hidden="false" customHeight="false" outlineLevel="0" collapsed="false"/>
    <row r="924" customFormat="false" ht="17.35" hidden="false" customHeight="false" outlineLevel="0" collapsed="false"/>
    <row r="925" customFormat="false" ht="17.35" hidden="false" customHeight="false" outlineLevel="0" collapsed="false"/>
    <row r="926" customFormat="false" ht="17.35" hidden="false" customHeight="false" outlineLevel="0" collapsed="false"/>
    <row r="927" customFormat="false" ht="17.35" hidden="false" customHeight="false" outlineLevel="0" collapsed="false"/>
    <row r="928" customFormat="false" ht="17.35" hidden="false" customHeight="false" outlineLevel="0" collapsed="false"/>
    <row r="929" customFormat="false" ht="17.35" hidden="false" customHeight="false" outlineLevel="0" collapsed="false"/>
    <row r="930" customFormat="false" ht="17.35" hidden="false" customHeight="false" outlineLevel="0" collapsed="false"/>
    <row r="931" customFormat="false" ht="17.35" hidden="false" customHeight="false" outlineLevel="0" collapsed="false"/>
    <row r="932" customFormat="false" ht="17.35" hidden="false" customHeight="false" outlineLevel="0" collapsed="false"/>
    <row r="933" customFormat="false" ht="17.35" hidden="false" customHeight="false" outlineLevel="0" collapsed="false"/>
    <row r="934" customFormat="false" ht="17.35" hidden="false" customHeight="false" outlineLevel="0" collapsed="false"/>
    <row r="935" customFormat="false" ht="17.35" hidden="false" customHeight="false" outlineLevel="0" collapsed="false"/>
    <row r="936" customFormat="false" ht="17.35" hidden="false" customHeight="false" outlineLevel="0" collapsed="false"/>
    <row r="937" customFormat="false" ht="17.35" hidden="false" customHeight="false" outlineLevel="0" collapsed="false"/>
    <row r="938" customFormat="false" ht="17.35" hidden="false" customHeight="false" outlineLevel="0" collapsed="false"/>
    <row r="939" customFormat="false" ht="17.35" hidden="false" customHeight="false" outlineLevel="0" collapsed="false"/>
    <row r="940" customFormat="false" ht="17.35" hidden="false" customHeight="false" outlineLevel="0" collapsed="false">
      <c r="A940" s="1177"/>
    </row>
    <row r="941" customFormat="false" ht="17.35" hidden="false" customHeight="false" outlineLevel="0" collapsed="false"/>
    <row r="942" customFormat="false" ht="17.35" hidden="false" customHeight="false" outlineLevel="0" collapsed="false"/>
    <row r="943" customFormat="false" ht="17.35" hidden="false" customHeight="false" outlineLevel="0" collapsed="false"/>
    <row r="944" customFormat="false" ht="17.35" hidden="false" customHeight="false" outlineLevel="0" collapsed="false"/>
    <row r="945" customFormat="false" ht="17.35" hidden="false" customHeight="false" outlineLevel="0" collapsed="false"/>
    <row r="946" customFormat="false" ht="17.35" hidden="false" customHeight="false" outlineLevel="0" collapsed="false"/>
    <row r="947" customFormat="false" ht="17.35" hidden="false" customHeight="false" outlineLevel="0" collapsed="false"/>
    <row r="948" customFormat="false" ht="17.35" hidden="false" customHeight="false" outlineLevel="0" collapsed="false"/>
    <row r="949" customFormat="false" ht="17.35" hidden="false" customHeight="false" outlineLevel="0" collapsed="false"/>
    <row r="950" customFormat="false" ht="17.35" hidden="false" customHeight="false" outlineLevel="0" collapsed="false"/>
    <row r="951" customFormat="false" ht="17.35" hidden="false" customHeight="false" outlineLevel="0" collapsed="false"/>
    <row r="952" customFormat="false" ht="17.35" hidden="false" customHeight="false" outlineLevel="0" collapsed="false"/>
    <row r="953" customFormat="false" ht="17.35" hidden="false" customHeight="false" outlineLevel="0" collapsed="false"/>
    <row r="954" customFormat="false" ht="17.35" hidden="false" customHeight="false" outlineLevel="0" collapsed="false"/>
    <row r="955" customFormat="false" ht="17.35" hidden="false" customHeight="false" outlineLevel="0" collapsed="false"/>
    <row r="956" customFormat="false" ht="17.35" hidden="false" customHeight="false" outlineLevel="0" collapsed="false"/>
    <row r="957" customFormat="false" ht="17.35" hidden="false" customHeight="false" outlineLevel="0" collapsed="false"/>
    <row r="958" customFormat="false" ht="17.35" hidden="false" customHeight="false" outlineLevel="0" collapsed="false"/>
    <row r="959" customFormat="false" ht="17.35" hidden="false" customHeight="false" outlineLevel="0" collapsed="false"/>
    <row r="960" customFormat="false" ht="17.35" hidden="false" customHeight="false" outlineLevel="0" collapsed="false"/>
    <row r="961" customFormat="false" ht="17.35" hidden="false" customHeight="false" outlineLevel="0" collapsed="false"/>
    <row r="962" customFormat="false" ht="17.35" hidden="false" customHeight="false" outlineLevel="0" collapsed="false"/>
    <row r="963" customFormat="false" ht="17.35" hidden="false" customHeight="false" outlineLevel="0" collapsed="false"/>
    <row r="964" customFormat="false" ht="17.35" hidden="false" customHeight="false" outlineLevel="0" collapsed="false"/>
    <row r="965" customFormat="false" ht="17.35" hidden="false" customHeight="false" outlineLevel="0" collapsed="false"/>
    <row r="966" customFormat="false" ht="17.35" hidden="false" customHeight="false" outlineLevel="0" collapsed="false"/>
    <row r="967" customFormat="false" ht="17.35" hidden="false" customHeight="false" outlineLevel="0" collapsed="false"/>
    <row r="968" customFormat="false" ht="17.35" hidden="false" customHeight="false" outlineLevel="0" collapsed="false"/>
    <row r="969" customFormat="false" ht="17.35" hidden="false" customHeight="false" outlineLevel="0" collapsed="false">
      <c r="A969" s="1177"/>
    </row>
  </sheetData>
  <mergeCells count="61">
    <mergeCell ref="X4:Y4"/>
    <mergeCell ref="AA4:AB4"/>
    <mergeCell ref="AD4:AE4"/>
    <mergeCell ref="B5:G5"/>
    <mergeCell ref="H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rintOptions headings="false" gridLines="false" gridLinesSet="true" horizontalCentered="false" verticalCentered="false"/>
  <pageMargins left="0.7" right="0.7" top="0.75" bottom="0.75" header="0.511811023622047" footer="0.511811023622047"/>
  <pageSetup paperSize="9" scale="7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J120"/>
  <sheetViews>
    <sheetView showFormulas="false" showGridLines="true" showRowColHeaders="true" showZeros="true" rightToLeft="false" tabSelected="false" showOutlineSymbols="true" defaultGridColor="true" view="pageBreakPreview" topLeftCell="A58" colorId="64" zoomScale="100" zoomScaleNormal="100" zoomScalePageLayoutView="100" workbookViewId="0">
      <selection pane="topLeft" activeCell="K21" activeCellId="0" sqref="K21"/>
    </sheetView>
  </sheetViews>
  <sheetFormatPr defaultColWidth="9.00390625" defaultRowHeight="10.5" customHeight="false" zeroHeight="false" outlineLevelRow="0" outlineLevelCol="0"/>
  <cols>
    <col collapsed="false" customWidth="true" hidden="false" outlineLevel="0" max="1" min="1" style="1" width="1.66"/>
    <col collapsed="false" customWidth="true" hidden="false" outlineLevel="0" max="2" min="2" style="1" width="17.66"/>
    <col collapsed="false" customWidth="true" hidden="false" outlineLevel="0" max="4" min="3" style="1" width="4.33"/>
    <col collapsed="false" customWidth="true" hidden="false" outlineLevel="0" max="6" min="5" style="1" width="4.78"/>
    <col collapsed="false" customWidth="true" hidden="false" outlineLevel="0" max="7" min="7" style="2" width="2.44"/>
    <col collapsed="false" customWidth="true" hidden="false" outlineLevel="0" max="8" min="8" style="3" width="2.44"/>
    <col collapsed="false" customWidth="true" hidden="false" outlineLevel="0" max="9" min="9" style="1" width="36.34"/>
    <col collapsed="false" customWidth="true" hidden="false" outlineLevel="0" max="10" min="10" style="4" width="23.11"/>
    <col collapsed="false" customWidth="false" hidden="false" outlineLevel="0" max="16384" min="11" style="1" width="9"/>
  </cols>
  <sheetData>
    <row r="1" customFormat="false" ht="57" hidden="false" customHeight="true" outlineLevel="0" collapsed="false">
      <c r="A1" s="5" t="s">
        <v>167</v>
      </c>
      <c r="B1" s="5"/>
      <c r="C1" s="5"/>
      <c r="D1" s="5"/>
      <c r="E1" s="5"/>
      <c r="F1" s="5"/>
      <c r="G1" s="5"/>
      <c r="H1" s="5"/>
      <c r="I1" s="5"/>
      <c r="J1" s="5"/>
    </row>
    <row r="2" s="6" customFormat="true" ht="12" hidden="false" customHeight="true" outlineLevel="0" collapsed="false">
      <c r="E2" s="7"/>
      <c r="F2" s="8"/>
      <c r="I2" s="9" t="s">
        <v>1</v>
      </c>
      <c r="J2" s="10"/>
    </row>
    <row r="3" s="6" customFormat="true" ht="12" hidden="false" customHeight="true" outlineLevel="0" collapsed="false">
      <c r="E3" s="7"/>
      <c r="F3" s="8"/>
      <c r="I3" s="9" t="s">
        <v>2</v>
      </c>
      <c r="J3" s="10"/>
    </row>
    <row r="4" s="6" customFormat="true" ht="6.75" hidden="false" customHeight="true" outlineLevel="0" collapsed="false">
      <c r="E4" s="7"/>
      <c r="F4" s="8"/>
      <c r="G4" s="9"/>
      <c r="H4" s="11"/>
    </row>
    <row r="5" s="12" customFormat="true" ht="12" hidden="false" customHeight="true" outlineLevel="0" collapsed="false">
      <c r="A5" s="12" t="s">
        <v>3</v>
      </c>
      <c r="G5" s="18"/>
      <c r="H5" s="19"/>
      <c r="J5" s="20"/>
    </row>
    <row r="6" s="14" customFormat="true" ht="12" hidden="false" customHeight="true" outlineLevel="0" collapsed="false">
      <c r="A6" s="12" t="s">
        <v>4</v>
      </c>
      <c r="B6" s="12"/>
      <c r="C6" s="12"/>
      <c r="D6" s="12"/>
      <c r="E6" s="12"/>
      <c r="F6" s="12"/>
      <c r="G6" s="18"/>
      <c r="H6" s="19"/>
      <c r="I6" s="12"/>
      <c r="J6" s="20"/>
    </row>
    <row r="7" s="14" customFormat="true" ht="12" hidden="false" customHeight="true" outlineLevel="0" collapsed="false">
      <c r="A7" s="14" t="s">
        <v>5</v>
      </c>
      <c r="G7" s="191"/>
      <c r="H7" s="192"/>
      <c r="J7" s="193"/>
    </row>
    <row r="8" s="14" customFormat="true" ht="12" hidden="false" customHeight="true" outlineLevel="0" collapsed="false">
      <c r="A8" s="14" t="s">
        <v>168</v>
      </c>
      <c r="G8" s="191"/>
      <c r="H8" s="192"/>
      <c r="J8" s="193"/>
    </row>
    <row r="9" s="14" customFormat="true" ht="12" hidden="false" customHeight="true" outlineLevel="0" collapsed="false">
      <c r="B9" s="14" t="s">
        <v>169</v>
      </c>
      <c r="G9" s="191"/>
      <c r="H9" s="192"/>
      <c r="J9" s="193"/>
    </row>
    <row r="10" s="14" customFormat="true" ht="12" hidden="false" customHeight="true" outlineLevel="0" collapsed="false">
      <c r="A10" s="12" t="s">
        <v>8</v>
      </c>
      <c r="B10" s="12"/>
      <c r="C10" s="12"/>
      <c r="D10" s="12"/>
      <c r="E10" s="12"/>
      <c r="F10" s="12"/>
      <c r="G10" s="18"/>
      <c r="H10" s="19"/>
      <c r="I10" s="12"/>
      <c r="J10" s="20"/>
    </row>
    <row r="11" s="14" customFormat="true" ht="12" hidden="false" customHeight="true" outlineLevel="0" collapsed="false">
      <c r="A11" s="12"/>
      <c r="B11" s="12" t="s">
        <v>170</v>
      </c>
      <c r="C11" s="12"/>
      <c r="D11" s="12"/>
      <c r="E11" s="12"/>
      <c r="F11" s="12"/>
      <c r="G11" s="18"/>
      <c r="H11" s="19"/>
      <c r="I11" s="12"/>
      <c r="J11" s="20"/>
    </row>
    <row r="12" s="14" customFormat="true" ht="12" hidden="false" customHeight="true" outlineLevel="0" collapsed="false">
      <c r="A12" s="12" t="s">
        <v>10</v>
      </c>
      <c r="B12" s="12"/>
      <c r="C12" s="12"/>
      <c r="D12" s="12"/>
      <c r="E12" s="12"/>
      <c r="F12" s="12"/>
      <c r="G12" s="18"/>
      <c r="H12" s="19"/>
      <c r="I12" s="12"/>
      <c r="J12" s="20"/>
    </row>
    <row r="13" s="14" customFormat="true" ht="12" hidden="false" customHeight="true" outlineLevel="0" collapsed="false">
      <c r="A13" s="12"/>
      <c r="B13" s="12" t="s">
        <v>11</v>
      </c>
      <c r="C13" s="12"/>
      <c r="D13" s="12"/>
      <c r="E13" s="12"/>
      <c r="F13" s="12"/>
      <c r="G13" s="18"/>
      <c r="H13" s="19"/>
      <c r="I13" s="12"/>
      <c r="J13" s="20"/>
    </row>
    <row r="14" s="194" customFormat="true" ht="12" hidden="false" customHeight="true" outlineLevel="0" collapsed="false">
      <c r="A14" s="21" t="s">
        <v>12</v>
      </c>
      <c r="B14" s="22"/>
      <c r="E14" s="195"/>
      <c r="F14" s="22"/>
      <c r="H14" s="196"/>
    </row>
    <row r="15" s="194" customFormat="true" ht="12" hidden="false" customHeight="true" outlineLevel="0" collapsed="false">
      <c r="A15" s="21"/>
      <c r="B15" s="22" t="s">
        <v>13</v>
      </c>
      <c r="E15" s="195"/>
      <c r="F15" s="22"/>
      <c r="H15" s="196"/>
    </row>
    <row r="16" s="194" customFormat="true" ht="12" hidden="false" customHeight="true" outlineLevel="0" collapsed="false">
      <c r="A16" s="26" t="s">
        <v>14</v>
      </c>
      <c r="B16" s="22"/>
      <c r="E16" s="195"/>
      <c r="F16" s="22"/>
      <c r="H16" s="196"/>
    </row>
    <row r="17" s="194" customFormat="true" ht="12" hidden="false" customHeight="true" outlineLevel="0" collapsed="false">
      <c r="A17" s="21" t="s">
        <v>15</v>
      </c>
      <c r="B17" s="22"/>
      <c r="E17" s="195"/>
      <c r="F17" s="22"/>
      <c r="H17" s="196"/>
    </row>
    <row r="18" s="194" customFormat="true" ht="12" hidden="false" customHeight="true" outlineLevel="0" collapsed="false">
      <c r="A18" s="21"/>
      <c r="B18" s="22" t="s">
        <v>16</v>
      </c>
      <c r="E18" s="195"/>
      <c r="F18" s="22"/>
      <c r="H18" s="196"/>
    </row>
    <row r="19" s="14" customFormat="true" ht="12" hidden="false" customHeight="true" outlineLevel="0" collapsed="false">
      <c r="A19" s="12" t="s">
        <v>171</v>
      </c>
      <c r="B19" s="12"/>
      <c r="C19" s="12"/>
      <c r="D19" s="12"/>
      <c r="E19" s="12"/>
      <c r="F19" s="12"/>
      <c r="G19" s="18"/>
      <c r="H19" s="19"/>
      <c r="I19" s="12"/>
      <c r="J19" s="20"/>
    </row>
    <row r="20" s="32" customFormat="true" ht="13.5" hidden="false" customHeight="true" outlineLevel="0" collapsed="false">
      <c r="A20" s="27"/>
      <c r="B20" s="27"/>
      <c r="C20" s="28"/>
      <c r="D20" s="28"/>
      <c r="E20" s="29" t="s">
        <v>18</v>
      </c>
      <c r="F20" s="29"/>
      <c r="G20" s="30"/>
      <c r="H20" s="30"/>
      <c r="I20" s="30"/>
      <c r="J20" s="31"/>
    </row>
    <row r="21" s="32" customFormat="true" ht="40.35" hidden="false" customHeight="false" outlineLevel="0" collapsed="false">
      <c r="A21" s="33" t="s">
        <v>19</v>
      </c>
      <c r="B21" s="33"/>
      <c r="C21" s="34" t="s">
        <v>20</v>
      </c>
      <c r="D21" s="34" t="s">
        <v>21</v>
      </c>
      <c r="E21" s="34" t="s">
        <v>172</v>
      </c>
      <c r="F21" s="35" t="s">
        <v>23</v>
      </c>
      <c r="G21" s="36" t="s">
        <v>24</v>
      </c>
      <c r="H21" s="36"/>
      <c r="I21" s="36"/>
      <c r="J21" s="37" t="s">
        <v>25</v>
      </c>
    </row>
    <row r="22" s="32" customFormat="true" ht="24" hidden="false" customHeight="true" outlineLevel="0" collapsed="false">
      <c r="A22" s="38" t="s">
        <v>26</v>
      </c>
      <c r="B22" s="38"/>
      <c r="C22" s="39" t="s">
        <v>27</v>
      </c>
      <c r="D22" s="40" t="s">
        <v>27</v>
      </c>
      <c r="E22" s="41" t="s">
        <v>28</v>
      </c>
      <c r="F22" s="41"/>
      <c r="G22" s="197" t="s">
        <v>29</v>
      </c>
      <c r="H22" s="43" t="s">
        <v>30</v>
      </c>
      <c r="I22" s="43"/>
      <c r="J22" s="44"/>
    </row>
    <row r="23" s="32" customFormat="true" ht="22.5" hidden="false" customHeight="true" outlineLevel="0" collapsed="false">
      <c r="A23" s="38"/>
      <c r="B23" s="38"/>
      <c r="C23" s="45" t="s">
        <v>27</v>
      </c>
      <c r="D23" s="46" t="s">
        <v>27</v>
      </c>
      <c r="E23" s="39" t="s">
        <v>31</v>
      </c>
      <c r="F23" s="39"/>
      <c r="G23" s="197" t="s">
        <v>29</v>
      </c>
      <c r="H23" s="47" t="s">
        <v>32</v>
      </c>
      <c r="I23" s="47"/>
      <c r="J23" s="44" t="s">
        <v>33</v>
      </c>
    </row>
    <row r="24" s="32" customFormat="true" ht="24.75" hidden="false" customHeight="true" outlineLevel="0" collapsed="false">
      <c r="A24" s="38"/>
      <c r="B24" s="38"/>
      <c r="C24" s="39" t="s">
        <v>27</v>
      </c>
      <c r="D24" s="40" t="s">
        <v>27</v>
      </c>
      <c r="E24" s="39" t="s">
        <v>31</v>
      </c>
      <c r="F24" s="39"/>
      <c r="G24" s="197" t="s">
        <v>29</v>
      </c>
      <c r="H24" s="48" t="s">
        <v>34</v>
      </c>
      <c r="I24" s="48"/>
      <c r="J24" s="49" t="s">
        <v>35</v>
      </c>
    </row>
    <row r="25" s="32" customFormat="true" ht="12" hidden="false" customHeight="true" outlineLevel="0" collapsed="false">
      <c r="A25" s="38"/>
      <c r="B25" s="38"/>
      <c r="C25" s="50"/>
      <c r="D25" s="51" t="s">
        <v>27</v>
      </c>
      <c r="E25" s="52" t="s">
        <v>36</v>
      </c>
      <c r="F25" s="53" t="s">
        <v>36</v>
      </c>
      <c r="G25" s="54" t="s">
        <v>29</v>
      </c>
      <c r="H25" s="55" t="s">
        <v>37</v>
      </c>
      <c r="I25" s="56"/>
      <c r="J25" s="57" t="s">
        <v>38</v>
      </c>
    </row>
    <row r="26" s="32" customFormat="true" ht="12" hidden="false" customHeight="true" outlineLevel="0" collapsed="false">
      <c r="A26" s="38"/>
      <c r="B26" s="38"/>
      <c r="C26" s="50"/>
      <c r="D26" s="51"/>
      <c r="E26" s="51"/>
      <c r="F26" s="53"/>
      <c r="G26" s="54"/>
      <c r="H26" s="58" t="s">
        <v>39</v>
      </c>
      <c r="I26" s="59" t="s">
        <v>40</v>
      </c>
      <c r="J26" s="57"/>
    </row>
    <row r="27" s="32" customFormat="true" ht="12" hidden="false" customHeight="true" outlineLevel="0" collapsed="false">
      <c r="A27" s="38"/>
      <c r="B27" s="38"/>
      <c r="C27" s="50"/>
      <c r="D27" s="51"/>
      <c r="E27" s="51"/>
      <c r="F27" s="53"/>
      <c r="G27" s="54"/>
      <c r="H27" s="55"/>
      <c r="I27" s="56"/>
      <c r="J27" s="57"/>
    </row>
    <row r="28" s="32" customFormat="true" ht="11.45" hidden="false" customHeight="false" outlineLevel="0" collapsed="false">
      <c r="A28" s="38"/>
      <c r="B28" s="38"/>
      <c r="C28" s="50"/>
      <c r="D28" s="51"/>
      <c r="E28" s="51"/>
      <c r="F28" s="53"/>
      <c r="G28" s="60"/>
      <c r="H28" s="55"/>
      <c r="I28" s="56"/>
      <c r="J28" s="57"/>
    </row>
    <row r="29" s="32" customFormat="true" ht="30" hidden="false" customHeight="true" outlineLevel="0" collapsed="false">
      <c r="A29" s="61"/>
      <c r="B29" s="62" t="s">
        <v>41</v>
      </c>
      <c r="C29" s="39" t="s">
        <v>27</v>
      </c>
      <c r="D29" s="39" t="s">
        <v>27</v>
      </c>
      <c r="E29" s="39" t="s">
        <v>28</v>
      </c>
      <c r="F29" s="39"/>
      <c r="G29" s="63"/>
      <c r="H29" s="64"/>
      <c r="I29" s="64"/>
      <c r="J29" s="65" t="s">
        <v>42</v>
      </c>
    </row>
    <row r="30" customFormat="false" ht="45" hidden="false" customHeight="true" outlineLevel="0" collapsed="false">
      <c r="A30" s="71"/>
      <c r="B30" s="66" t="s">
        <v>43</v>
      </c>
      <c r="C30" s="79" t="s">
        <v>27</v>
      </c>
      <c r="D30" s="79" t="s">
        <v>27</v>
      </c>
      <c r="E30" s="198" t="s">
        <v>36</v>
      </c>
      <c r="F30" s="199"/>
      <c r="G30" s="80" t="s">
        <v>29</v>
      </c>
      <c r="H30" s="81" t="s">
        <v>173</v>
      </c>
      <c r="I30" s="81"/>
      <c r="J30" s="82" t="s">
        <v>174</v>
      </c>
    </row>
    <row r="31" customFormat="false" ht="36" hidden="false" customHeight="true" outlineLevel="0" collapsed="false">
      <c r="A31" s="71"/>
      <c r="B31" s="66"/>
      <c r="C31" s="79" t="s">
        <v>27</v>
      </c>
      <c r="D31" s="79" t="s">
        <v>27</v>
      </c>
      <c r="E31" s="98" t="s">
        <v>36</v>
      </c>
      <c r="F31" s="110"/>
      <c r="G31" s="80" t="s">
        <v>29</v>
      </c>
      <c r="H31" s="81" t="s">
        <v>175</v>
      </c>
      <c r="I31" s="81"/>
      <c r="J31" s="82" t="s">
        <v>176</v>
      </c>
    </row>
    <row r="32" customFormat="false" ht="18" hidden="false" customHeight="true" outlineLevel="0" collapsed="false">
      <c r="A32" s="71"/>
      <c r="B32" s="66" t="s">
        <v>47</v>
      </c>
      <c r="C32" s="72"/>
      <c r="D32" s="73" t="s">
        <v>27</v>
      </c>
      <c r="E32" s="39" t="s">
        <v>28</v>
      </c>
      <c r="F32" s="39"/>
      <c r="G32" s="80" t="s">
        <v>29</v>
      </c>
      <c r="H32" s="84" t="s">
        <v>48</v>
      </c>
      <c r="I32" s="84"/>
      <c r="J32" s="176" t="s">
        <v>49</v>
      </c>
    </row>
    <row r="33" customFormat="false" ht="28.5" hidden="false" customHeight="true" outlineLevel="0" collapsed="false">
      <c r="A33" s="71"/>
      <c r="B33" s="66"/>
      <c r="C33" s="72"/>
      <c r="D33" s="73" t="s">
        <v>27</v>
      </c>
      <c r="E33" s="39" t="s">
        <v>28</v>
      </c>
      <c r="F33" s="39"/>
      <c r="G33" s="80" t="s">
        <v>29</v>
      </c>
      <c r="H33" s="84" t="s">
        <v>45</v>
      </c>
      <c r="I33" s="84"/>
      <c r="J33" s="96"/>
    </row>
    <row r="34" customFormat="false" ht="18" hidden="false" customHeight="true" outlineLevel="0" collapsed="false">
      <c r="A34" s="71"/>
      <c r="B34" s="78" t="s">
        <v>50</v>
      </c>
      <c r="C34" s="72"/>
      <c r="D34" s="79" t="s">
        <v>27</v>
      </c>
      <c r="E34" s="39" t="s">
        <v>28</v>
      </c>
      <c r="F34" s="39"/>
      <c r="G34" s="80" t="s">
        <v>29</v>
      </c>
      <c r="H34" s="81" t="s">
        <v>48</v>
      </c>
      <c r="I34" s="81"/>
      <c r="J34" s="82" t="s">
        <v>49</v>
      </c>
    </row>
    <row r="35" customFormat="false" ht="30.75" hidden="false" customHeight="true" outlineLevel="0" collapsed="false">
      <c r="A35" s="71"/>
      <c r="B35" s="78"/>
      <c r="C35" s="72"/>
      <c r="D35" s="79" t="s">
        <v>27</v>
      </c>
      <c r="E35" s="79" t="s">
        <v>28</v>
      </c>
      <c r="F35" s="79"/>
      <c r="G35" s="18" t="s">
        <v>51</v>
      </c>
      <c r="H35" s="84" t="s">
        <v>45</v>
      </c>
      <c r="I35" s="84"/>
      <c r="J35" s="85" t="s">
        <v>177</v>
      </c>
    </row>
    <row r="36" customFormat="false" ht="18" hidden="false" customHeight="true" outlineLevel="0" collapsed="false">
      <c r="A36" s="71"/>
      <c r="B36" s="78"/>
      <c r="C36" s="72"/>
      <c r="D36" s="79"/>
      <c r="E36" s="79"/>
      <c r="F36" s="79"/>
      <c r="G36" s="18"/>
      <c r="H36" s="200" t="s">
        <v>178</v>
      </c>
      <c r="I36" s="200"/>
      <c r="J36" s="85"/>
    </row>
    <row r="37" customFormat="false" ht="18" hidden="false" customHeight="true" outlineLevel="0" collapsed="false">
      <c r="A37" s="71"/>
      <c r="B37" s="78"/>
      <c r="C37" s="72"/>
      <c r="D37" s="79"/>
      <c r="E37" s="79"/>
      <c r="F37" s="79"/>
      <c r="G37" s="18"/>
      <c r="H37" s="200"/>
      <c r="I37" s="200"/>
      <c r="J37" s="85"/>
    </row>
    <row r="38" customFormat="false" ht="33.75" hidden="false" customHeight="true" outlineLevel="0" collapsed="false">
      <c r="A38" s="71"/>
      <c r="B38" s="78"/>
      <c r="C38" s="72"/>
      <c r="D38" s="79"/>
      <c r="E38" s="79"/>
      <c r="F38" s="79"/>
      <c r="G38" s="94"/>
      <c r="H38" s="200"/>
      <c r="I38" s="200"/>
      <c r="J38" s="201"/>
    </row>
    <row r="39" customFormat="false" ht="18" hidden="false" customHeight="true" outlineLevel="0" collapsed="false">
      <c r="A39" s="71"/>
      <c r="B39" s="78"/>
      <c r="C39" s="72"/>
      <c r="D39" s="79" t="s">
        <v>27</v>
      </c>
      <c r="E39" s="39" t="s">
        <v>28</v>
      </c>
      <c r="F39" s="39"/>
      <c r="G39" s="80" t="s">
        <v>29</v>
      </c>
      <c r="H39" s="81" t="s">
        <v>54</v>
      </c>
      <c r="I39" s="81"/>
      <c r="J39" s="82" t="s">
        <v>49</v>
      </c>
    </row>
    <row r="40" customFormat="false" ht="18" hidden="false" customHeight="true" outlineLevel="0" collapsed="false">
      <c r="A40" s="71"/>
      <c r="B40" s="78"/>
      <c r="C40" s="72"/>
      <c r="D40" s="79" t="s">
        <v>27</v>
      </c>
      <c r="E40" s="39" t="s">
        <v>28</v>
      </c>
      <c r="F40" s="39"/>
      <c r="G40" s="80" t="s">
        <v>29</v>
      </c>
      <c r="H40" s="81" t="s">
        <v>55</v>
      </c>
      <c r="I40" s="81"/>
      <c r="J40" s="82" t="s">
        <v>56</v>
      </c>
    </row>
    <row r="41" customFormat="false" ht="18" hidden="false" customHeight="true" outlineLevel="0" collapsed="false">
      <c r="A41" s="71"/>
      <c r="B41" s="87" t="s">
        <v>57</v>
      </c>
      <c r="C41" s="88"/>
      <c r="D41" s="89"/>
      <c r="E41" s="90"/>
      <c r="F41" s="91"/>
      <c r="G41" s="92"/>
      <c r="H41" s="92"/>
      <c r="I41" s="92"/>
      <c r="J41" s="82"/>
    </row>
    <row r="42" customFormat="false" ht="18" hidden="false" customHeight="true" outlineLevel="0" collapsed="false">
      <c r="A42" s="71"/>
      <c r="B42" s="66" t="s">
        <v>58</v>
      </c>
      <c r="C42" s="93"/>
      <c r="D42" s="79" t="s">
        <v>27</v>
      </c>
      <c r="E42" s="39" t="s">
        <v>28</v>
      </c>
      <c r="F42" s="39"/>
      <c r="G42" s="94" t="s">
        <v>29</v>
      </c>
      <c r="H42" s="95" t="s">
        <v>48</v>
      </c>
      <c r="I42" s="95"/>
      <c r="J42" s="96" t="s">
        <v>49</v>
      </c>
    </row>
    <row r="43" customFormat="false" ht="45" hidden="false" customHeight="true" outlineLevel="0" collapsed="false">
      <c r="A43" s="71"/>
      <c r="B43" s="66"/>
      <c r="C43" s="93"/>
      <c r="D43" s="79" t="s">
        <v>27</v>
      </c>
      <c r="E43" s="39" t="s">
        <v>28</v>
      </c>
      <c r="F43" s="39"/>
      <c r="G43" s="94" t="s">
        <v>29</v>
      </c>
      <c r="H43" s="95" t="s">
        <v>59</v>
      </c>
      <c r="I43" s="95"/>
      <c r="J43" s="96" t="s">
        <v>60</v>
      </c>
    </row>
    <row r="44" customFormat="false" ht="18" hidden="false" customHeight="true" outlineLevel="0" collapsed="false">
      <c r="A44" s="71"/>
      <c r="B44" s="97" t="s">
        <v>61</v>
      </c>
      <c r="C44" s="93"/>
      <c r="D44" s="79" t="s">
        <v>27</v>
      </c>
      <c r="E44" s="98" t="s">
        <v>36</v>
      </c>
      <c r="F44" s="99"/>
      <c r="G44" s="80" t="s">
        <v>29</v>
      </c>
      <c r="H44" s="95" t="s">
        <v>48</v>
      </c>
      <c r="I44" s="95"/>
      <c r="J44" s="96" t="s">
        <v>49</v>
      </c>
    </row>
    <row r="45" customFormat="false" ht="45" hidden="false" customHeight="true" outlineLevel="0" collapsed="false">
      <c r="A45" s="71"/>
      <c r="B45" s="97"/>
      <c r="C45" s="93"/>
      <c r="D45" s="83" t="s">
        <v>27</v>
      </c>
      <c r="E45" s="100" t="s">
        <v>36</v>
      </c>
      <c r="F45" s="99"/>
      <c r="G45" s="80" t="s">
        <v>29</v>
      </c>
      <c r="H45" s="101" t="s">
        <v>62</v>
      </c>
      <c r="I45" s="101"/>
      <c r="J45" s="96" t="s">
        <v>63</v>
      </c>
    </row>
    <row r="46" customFormat="false" ht="18" hidden="false" customHeight="true" outlineLevel="0" collapsed="false">
      <c r="A46" s="71"/>
      <c r="B46" s="102" t="s">
        <v>64</v>
      </c>
      <c r="C46" s="93"/>
      <c r="D46" s="79" t="s">
        <v>27</v>
      </c>
      <c r="E46" s="39" t="s">
        <v>28</v>
      </c>
      <c r="F46" s="39"/>
      <c r="G46" s="103" t="s">
        <v>29</v>
      </c>
      <c r="H46" s="104" t="s">
        <v>48</v>
      </c>
      <c r="I46" s="104"/>
      <c r="J46" s="105" t="s">
        <v>49</v>
      </c>
    </row>
    <row r="47" customFormat="false" ht="45" hidden="false" customHeight="true" outlineLevel="0" collapsed="false">
      <c r="A47" s="71"/>
      <c r="B47" s="102"/>
      <c r="C47" s="93"/>
      <c r="D47" s="79" t="s">
        <v>27</v>
      </c>
      <c r="E47" s="39" t="s">
        <v>28</v>
      </c>
      <c r="F47" s="39"/>
      <c r="G47" s="106" t="s">
        <v>29</v>
      </c>
      <c r="H47" s="104" t="s">
        <v>65</v>
      </c>
      <c r="I47" s="104"/>
      <c r="J47" s="105" t="s">
        <v>66</v>
      </c>
    </row>
    <row r="48" customFormat="false" ht="18.75" hidden="false" customHeight="true" outlineLevel="0" collapsed="false">
      <c r="A48" s="71"/>
      <c r="B48" s="102" t="s">
        <v>67</v>
      </c>
      <c r="C48" s="93"/>
      <c r="D48" s="107" t="s">
        <v>27</v>
      </c>
      <c r="E48" s="108" t="s">
        <v>28</v>
      </c>
      <c r="F48" s="108"/>
      <c r="G48" s="103" t="s">
        <v>29</v>
      </c>
      <c r="H48" s="104" t="s">
        <v>48</v>
      </c>
      <c r="I48" s="104"/>
      <c r="J48" s="105" t="s">
        <v>49</v>
      </c>
    </row>
    <row r="49" customFormat="false" ht="41.25" hidden="false" customHeight="true" outlineLevel="0" collapsed="false">
      <c r="A49" s="71"/>
      <c r="B49" s="102"/>
      <c r="C49" s="93"/>
      <c r="D49" s="79" t="s">
        <v>27</v>
      </c>
      <c r="E49" s="39" t="s">
        <v>28</v>
      </c>
      <c r="F49" s="39"/>
      <c r="G49" s="103" t="s">
        <v>29</v>
      </c>
      <c r="H49" s="104" t="s">
        <v>68</v>
      </c>
      <c r="I49" s="104"/>
      <c r="J49" s="105" t="s">
        <v>69</v>
      </c>
    </row>
    <row r="50" customFormat="false" ht="24.65" hidden="false" customHeight="true" outlineLevel="0" collapsed="false">
      <c r="A50" s="71"/>
      <c r="B50" s="102"/>
      <c r="C50" s="93"/>
      <c r="D50" s="79" t="s">
        <v>27</v>
      </c>
      <c r="E50" s="39" t="s">
        <v>28</v>
      </c>
      <c r="F50" s="39"/>
      <c r="G50" s="106" t="s">
        <v>29</v>
      </c>
      <c r="H50" s="104" t="s">
        <v>70</v>
      </c>
      <c r="I50" s="104"/>
      <c r="J50" s="105" t="s">
        <v>71</v>
      </c>
    </row>
    <row r="51" customFormat="false" ht="26.25" hidden="false" customHeight="true" outlineLevel="0" collapsed="false">
      <c r="A51" s="71"/>
      <c r="B51" s="109" t="s">
        <v>72</v>
      </c>
      <c r="C51" s="93"/>
      <c r="D51" s="79" t="s">
        <v>27</v>
      </c>
      <c r="E51" s="98" t="s">
        <v>36</v>
      </c>
      <c r="F51" s="99"/>
      <c r="G51" s="111" t="s">
        <v>29</v>
      </c>
      <c r="H51" s="112" t="s">
        <v>73</v>
      </c>
      <c r="I51" s="112"/>
      <c r="J51" s="113"/>
    </row>
    <row r="52" customFormat="false" ht="31.5" hidden="false" customHeight="true" outlineLevel="0" collapsed="false">
      <c r="A52" s="71"/>
      <c r="B52" s="109"/>
      <c r="C52" s="114" t="s">
        <v>27</v>
      </c>
      <c r="D52" s="79" t="s">
        <v>27</v>
      </c>
      <c r="E52" s="98" t="s">
        <v>36</v>
      </c>
      <c r="F52" s="99"/>
      <c r="G52" s="111" t="s">
        <v>29</v>
      </c>
      <c r="H52" s="115" t="s">
        <v>45</v>
      </c>
      <c r="I52" s="115"/>
      <c r="J52" s="113" t="s">
        <v>74</v>
      </c>
    </row>
    <row r="53" customFormat="false" ht="24.75" hidden="false" customHeight="true" outlineLevel="0" collapsed="false">
      <c r="A53" s="71"/>
      <c r="B53" s="109"/>
      <c r="C53" s="79" t="s">
        <v>27</v>
      </c>
      <c r="D53" s="79" t="s">
        <v>27</v>
      </c>
      <c r="E53" s="98" t="s">
        <v>36</v>
      </c>
      <c r="F53" s="99"/>
      <c r="G53" s="111" t="s">
        <v>29</v>
      </c>
      <c r="H53" s="116" t="s">
        <v>75</v>
      </c>
      <c r="I53" s="116"/>
      <c r="J53" s="113"/>
    </row>
    <row r="54" customFormat="false" ht="18" hidden="false" customHeight="true" outlineLevel="0" collapsed="false">
      <c r="A54" s="71"/>
      <c r="B54" s="202" t="s">
        <v>179</v>
      </c>
      <c r="C54" s="79" t="s">
        <v>27</v>
      </c>
      <c r="D54" s="118" t="s">
        <v>27</v>
      </c>
      <c r="E54" s="45" t="s">
        <v>28</v>
      </c>
      <c r="F54" s="45"/>
      <c r="G54" s="94" t="s">
        <v>29</v>
      </c>
      <c r="H54" s="203" t="s">
        <v>180</v>
      </c>
      <c r="I54" s="203"/>
      <c r="J54" s="82"/>
    </row>
    <row r="55" customFormat="false" ht="30.75" hidden="false" customHeight="true" outlineLevel="0" collapsed="false">
      <c r="A55" s="71"/>
      <c r="B55" s="202"/>
      <c r="C55" s="93"/>
      <c r="D55" s="73" t="s">
        <v>27</v>
      </c>
      <c r="E55" s="39" t="s">
        <v>28</v>
      </c>
      <c r="F55" s="39"/>
      <c r="G55" s="80" t="s">
        <v>29</v>
      </c>
      <c r="H55" s="84" t="s">
        <v>45</v>
      </c>
      <c r="I55" s="84"/>
      <c r="J55" s="96" t="s">
        <v>74</v>
      </c>
    </row>
    <row r="56" customFormat="false" ht="14.25" hidden="false" customHeight="true" outlineLevel="0" collapsed="false">
      <c r="A56" s="71"/>
      <c r="B56" s="202"/>
      <c r="C56" s="73"/>
      <c r="D56" s="204"/>
      <c r="E56" s="205"/>
      <c r="F56" s="206"/>
      <c r="G56" s="207" t="s">
        <v>181</v>
      </c>
      <c r="H56" s="208"/>
      <c r="I56" s="180"/>
      <c r="J56" s="209"/>
    </row>
    <row r="57" customFormat="false" ht="30.75" hidden="false" customHeight="true" outlineLevel="0" collapsed="false">
      <c r="A57" s="71"/>
      <c r="B57" s="202"/>
      <c r="C57" s="88"/>
      <c r="D57" s="204" t="s">
        <v>27</v>
      </c>
      <c r="E57" s="210" t="s">
        <v>28</v>
      </c>
      <c r="F57" s="210"/>
      <c r="G57" s="211" t="s">
        <v>29</v>
      </c>
      <c r="H57" s="112" t="s">
        <v>182</v>
      </c>
      <c r="I57" s="112"/>
      <c r="J57" s="168"/>
    </row>
    <row r="58" customFormat="false" ht="30.75" hidden="false" customHeight="true" outlineLevel="0" collapsed="false">
      <c r="A58" s="71"/>
      <c r="B58" s="202"/>
      <c r="C58" s="88"/>
      <c r="D58" s="204" t="s">
        <v>27</v>
      </c>
      <c r="E58" s="210" t="s">
        <v>28</v>
      </c>
      <c r="F58" s="210"/>
      <c r="G58" s="212" t="s">
        <v>29</v>
      </c>
      <c r="H58" s="164" t="s">
        <v>142</v>
      </c>
      <c r="I58" s="164"/>
      <c r="J58" s="105" t="s">
        <v>143</v>
      </c>
    </row>
    <row r="59" customFormat="false" ht="39" hidden="false" customHeight="true" outlineLevel="0" collapsed="false">
      <c r="A59" s="71"/>
      <c r="B59" s="202"/>
      <c r="C59" s="88"/>
      <c r="D59" s="204" t="s">
        <v>27</v>
      </c>
      <c r="E59" s="210" t="s">
        <v>28</v>
      </c>
      <c r="F59" s="210"/>
      <c r="G59" s="212" t="s">
        <v>29</v>
      </c>
      <c r="H59" s="164" t="s">
        <v>183</v>
      </c>
      <c r="I59" s="164"/>
      <c r="J59" s="105" t="s">
        <v>184</v>
      </c>
    </row>
    <row r="60" customFormat="false" ht="56.25" hidden="false" customHeight="true" outlineLevel="0" collapsed="false">
      <c r="A60" s="71"/>
      <c r="B60" s="202"/>
      <c r="C60" s="88"/>
      <c r="D60" s="204" t="s">
        <v>27</v>
      </c>
      <c r="E60" s="210" t="s">
        <v>28</v>
      </c>
      <c r="F60" s="210"/>
      <c r="G60" s="212" t="s">
        <v>29</v>
      </c>
      <c r="H60" s="164" t="s">
        <v>185</v>
      </c>
      <c r="I60" s="164"/>
      <c r="J60" s="105" t="s">
        <v>186</v>
      </c>
    </row>
    <row r="61" customFormat="false" ht="29.25" hidden="false" customHeight="true" outlineLevel="0" collapsed="false">
      <c r="A61" s="71"/>
      <c r="B61" s="213" t="s">
        <v>101</v>
      </c>
      <c r="C61" s="79" t="s">
        <v>27</v>
      </c>
      <c r="D61" s="79" t="s">
        <v>27</v>
      </c>
      <c r="E61" s="98" t="s">
        <v>36</v>
      </c>
      <c r="F61" s="99"/>
      <c r="G61" s="136" t="s">
        <v>29</v>
      </c>
      <c r="H61" s="214" t="s">
        <v>102</v>
      </c>
      <c r="I61" s="214"/>
      <c r="J61" s="138"/>
    </row>
    <row r="62" customFormat="false" ht="27" hidden="false" customHeight="true" outlineLevel="0" collapsed="false">
      <c r="A62" s="71"/>
      <c r="B62" s="213"/>
      <c r="C62" s="93"/>
      <c r="D62" s="79" t="s">
        <v>27</v>
      </c>
      <c r="E62" s="98" t="s">
        <v>36</v>
      </c>
      <c r="F62" s="99"/>
      <c r="G62" s="139" t="s">
        <v>29</v>
      </c>
      <c r="H62" s="215" t="s">
        <v>45</v>
      </c>
      <c r="I62" s="215"/>
      <c r="J62" s="216" t="s">
        <v>74</v>
      </c>
    </row>
    <row r="63" customFormat="false" ht="36.75" hidden="false" customHeight="true" outlineLevel="0" collapsed="false">
      <c r="A63" s="71"/>
      <c r="B63" s="213"/>
      <c r="C63" s="79" t="s">
        <v>27</v>
      </c>
      <c r="D63" s="79" t="s">
        <v>27</v>
      </c>
      <c r="E63" s="98" t="s">
        <v>36</v>
      </c>
      <c r="F63" s="99"/>
      <c r="G63" s="141" t="s">
        <v>29</v>
      </c>
      <c r="H63" s="217" t="s">
        <v>103</v>
      </c>
      <c r="I63" s="217"/>
      <c r="J63" s="218" t="s">
        <v>104</v>
      </c>
    </row>
    <row r="64" customFormat="false" ht="30.75" hidden="false" customHeight="true" outlineLevel="0" collapsed="false">
      <c r="A64" s="71"/>
      <c r="B64" s="219" t="s">
        <v>187</v>
      </c>
      <c r="C64" s="93"/>
      <c r="D64" s="73" t="s">
        <v>27</v>
      </c>
      <c r="E64" s="220" t="s">
        <v>28</v>
      </c>
      <c r="F64" s="220"/>
      <c r="G64" s="94" t="s">
        <v>29</v>
      </c>
      <c r="H64" s="84" t="s">
        <v>45</v>
      </c>
      <c r="I64" s="84"/>
      <c r="J64" s="96" t="s">
        <v>188</v>
      </c>
    </row>
    <row r="65" customFormat="false" ht="18" hidden="false" customHeight="true" outlineLevel="0" collapsed="false">
      <c r="A65" s="71"/>
      <c r="B65" s="219"/>
      <c r="C65" s="93"/>
      <c r="D65" s="73" t="s">
        <v>27</v>
      </c>
      <c r="E65" s="39" t="s">
        <v>28</v>
      </c>
      <c r="F65" s="39"/>
      <c r="G65" s="94" t="s">
        <v>29</v>
      </c>
      <c r="H65" s="95" t="s">
        <v>189</v>
      </c>
      <c r="I65" s="95"/>
      <c r="J65" s="96"/>
    </row>
    <row r="66" customFormat="false" ht="24" hidden="false" customHeight="true" outlineLevel="0" collapsed="false">
      <c r="A66" s="71"/>
      <c r="B66" s="78" t="s">
        <v>80</v>
      </c>
      <c r="C66" s="79" t="s">
        <v>27</v>
      </c>
      <c r="D66" s="79" t="s">
        <v>27</v>
      </c>
      <c r="E66" s="39" t="s">
        <v>28</v>
      </c>
      <c r="F66" s="39"/>
      <c r="G66" s="80" t="s">
        <v>29</v>
      </c>
      <c r="H66" s="203" t="s">
        <v>81</v>
      </c>
      <c r="I66" s="203"/>
      <c r="J66" s="82"/>
    </row>
    <row r="67" customFormat="false" ht="45" hidden="false" customHeight="true" outlineLevel="0" collapsed="false">
      <c r="A67" s="71"/>
      <c r="B67" s="221" t="s">
        <v>190</v>
      </c>
      <c r="C67" s="93"/>
      <c r="D67" s="79" t="s">
        <v>27</v>
      </c>
      <c r="E67" s="45" t="s">
        <v>28</v>
      </c>
      <c r="F67" s="45"/>
      <c r="G67" s="80" t="s">
        <v>29</v>
      </c>
      <c r="H67" s="81" t="s">
        <v>191</v>
      </c>
      <c r="I67" s="81"/>
      <c r="J67" s="82" t="s">
        <v>174</v>
      </c>
    </row>
    <row r="68" customFormat="false" ht="36" hidden="false" customHeight="true" outlineLevel="0" collapsed="false">
      <c r="A68" s="71"/>
      <c r="B68" s="66" t="s">
        <v>192</v>
      </c>
      <c r="C68" s="79" t="s">
        <v>27</v>
      </c>
      <c r="D68" s="79" t="s">
        <v>27</v>
      </c>
      <c r="E68" s="98" t="s">
        <v>36</v>
      </c>
      <c r="F68" s="110"/>
      <c r="G68" s="80" t="s">
        <v>29</v>
      </c>
      <c r="H68" s="81" t="s">
        <v>193</v>
      </c>
      <c r="I68" s="81"/>
      <c r="J68" s="96" t="s">
        <v>194</v>
      </c>
    </row>
    <row r="69" customFormat="false" ht="21.75" hidden="false" customHeight="true" outlineLevel="0" collapsed="false">
      <c r="A69" s="71"/>
      <c r="B69" s="124" t="s">
        <v>82</v>
      </c>
      <c r="C69" s="79" t="s">
        <v>27</v>
      </c>
      <c r="D69" s="79" t="s">
        <v>27</v>
      </c>
      <c r="E69" s="125" t="s">
        <v>36</v>
      </c>
      <c r="F69" s="99"/>
      <c r="G69" s="94" t="s">
        <v>29</v>
      </c>
      <c r="H69" s="116" t="s">
        <v>83</v>
      </c>
      <c r="I69" s="116"/>
      <c r="J69" s="126" t="s">
        <v>84</v>
      </c>
    </row>
    <row r="70" customFormat="false" ht="34.5" hidden="false" customHeight="true" outlineLevel="0" collapsed="false">
      <c r="A70" s="71"/>
      <c r="B70" s="124"/>
      <c r="C70" s="93"/>
      <c r="D70" s="79" t="s">
        <v>27</v>
      </c>
      <c r="E70" s="98" t="s">
        <v>36</v>
      </c>
      <c r="F70" s="99"/>
      <c r="G70" s="80" t="s">
        <v>29</v>
      </c>
      <c r="H70" s="84" t="s">
        <v>45</v>
      </c>
      <c r="I70" s="84"/>
      <c r="J70" s="96" t="s">
        <v>74</v>
      </c>
    </row>
    <row r="71" customFormat="false" ht="24.75" hidden="false" customHeight="true" outlineLevel="0" collapsed="false">
      <c r="A71" s="71"/>
      <c r="B71" s="124"/>
      <c r="C71" s="79" t="s">
        <v>27</v>
      </c>
      <c r="D71" s="79" t="s">
        <v>27</v>
      </c>
      <c r="E71" s="98" t="s">
        <v>36</v>
      </c>
      <c r="F71" s="99"/>
      <c r="G71" s="94" t="s">
        <v>29</v>
      </c>
      <c r="H71" s="116" t="s">
        <v>75</v>
      </c>
      <c r="I71" s="116"/>
      <c r="J71" s="113"/>
    </row>
    <row r="72" customFormat="false" ht="18" hidden="false" customHeight="true" outlineLevel="0" collapsed="false">
      <c r="A72" s="71"/>
      <c r="B72" s="78" t="s">
        <v>85</v>
      </c>
      <c r="C72" s="79" t="s">
        <v>27</v>
      </c>
      <c r="D72" s="79" t="s">
        <v>27</v>
      </c>
      <c r="E72" s="39" t="s">
        <v>28</v>
      </c>
      <c r="F72" s="39"/>
      <c r="G72" s="80" t="s">
        <v>29</v>
      </c>
      <c r="H72" s="222" t="s">
        <v>86</v>
      </c>
      <c r="I72" s="222"/>
      <c r="J72" s="82"/>
    </row>
    <row r="73" customFormat="false" ht="18" hidden="false" customHeight="true" outlineLevel="0" collapsed="false">
      <c r="A73" s="71"/>
      <c r="B73" s="97" t="s">
        <v>105</v>
      </c>
      <c r="C73" s="79" t="s">
        <v>27</v>
      </c>
      <c r="D73" s="79" t="s">
        <v>27</v>
      </c>
      <c r="E73" s="39" t="s">
        <v>28</v>
      </c>
      <c r="F73" s="39"/>
      <c r="G73" s="80" t="s">
        <v>29</v>
      </c>
      <c r="H73" s="104" t="s">
        <v>106</v>
      </c>
      <c r="I73" s="104"/>
      <c r="J73" s="82"/>
    </row>
    <row r="74" customFormat="false" ht="18" hidden="false" customHeight="true" outlineLevel="0" collapsed="false">
      <c r="A74" s="71"/>
      <c r="B74" s="97"/>
      <c r="C74" s="79" t="s">
        <v>27</v>
      </c>
      <c r="D74" s="79" t="s">
        <v>27</v>
      </c>
      <c r="E74" s="39" t="s">
        <v>28</v>
      </c>
      <c r="F74" s="39"/>
      <c r="G74" s="94" t="s">
        <v>29</v>
      </c>
      <c r="H74" s="95" t="s">
        <v>107</v>
      </c>
      <c r="I74" s="95"/>
      <c r="J74" s="96"/>
    </row>
    <row r="75" customFormat="false" ht="18" hidden="false" customHeight="true" outlineLevel="0" collapsed="false">
      <c r="A75" s="71"/>
      <c r="B75" s="97"/>
      <c r="C75" s="79" t="s">
        <v>27</v>
      </c>
      <c r="D75" s="79" t="s">
        <v>27</v>
      </c>
      <c r="E75" s="39" t="s">
        <v>28</v>
      </c>
      <c r="F75" s="39"/>
      <c r="G75" s="94" t="s">
        <v>29</v>
      </c>
      <c r="H75" s="95" t="s">
        <v>108</v>
      </c>
      <c r="I75" s="95"/>
      <c r="J75" s="96" t="s">
        <v>195</v>
      </c>
    </row>
    <row r="76" s="144" customFormat="true" ht="18" hidden="false" customHeight="true" outlineLevel="0" collapsed="false">
      <c r="A76" s="71"/>
      <c r="B76" s="97"/>
      <c r="C76" s="79" t="s">
        <v>27</v>
      </c>
      <c r="D76" s="79" t="s">
        <v>27</v>
      </c>
      <c r="E76" s="39" t="s">
        <v>28</v>
      </c>
      <c r="F76" s="39"/>
      <c r="G76" s="94" t="s">
        <v>29</v>
      </c>
      <c r="H76" s="95" t="s">
        <v>110</v>
      </c>
      <c r="I76" s="95"/>
      <c r="J76" s="96"/>
    </row>
    <row r="77" s="144" customFormat="true" ht="42.75" hidden="false" customHeight="true" outlineLevel="0" collapsed="false">
      <c r="A77" s="71"/>
      <c r="B77" s="97"/>
      <c r="C77" s="79" t="s">
        <v>27</v>
      </c>
      <c r="D77" s="79" t="s">
        <v>27</v>
      </c>
      <c r="E77" s="39" t="s">
        <v>28</v>
      </c>
      <c r="F77" s="39"/>
      <c r="G77" s="145" t="s">
        <v>29</v>
      </c>
      <c r="H77" s="104" t="s">
        <v>111</v>
      </c>
      <c r="I77" s="104"/>
      <c r="J77" s="105" t="s">
        <v>112</v>
      </c>
    </row>
    <row r="78" s="144" customFormat="true" ht="30.75" hidden="false" customHeight="true" outlineLevel="0" collapsed="false">
      <c r="A78" s="71"/>
      <c r="B78" s="97"/>
      <c r="C78" s="79" t="s">
        <v>27</v>
      </c>
      <c r="D78" s="79" t="s">
        <v>27</v>
      </c>
      <c r="E78" s="39" t="s">
        <v>28</v>
      </c>
      <c r="F78" s="39"/>
      <c r="G78" s="145" t="s">
        <v>29</v>
      </c>
      <c r="H78" s="104" t="s">
        <v>113</v>
      </c>
      <c r="I78" s="104"/>
      <c r="J78" s="105" t="s">
        <v>109</v>
      </c>
    </row>
    <row r="79" s="144" customFormat="true" ht="21" hidden="false" customHeight="true" outlineLevel="0" collapsed="false">
      <c r="A79" s="71"/>
      <c r="B79" s="146" t="s">
        <v>114</v>
      </c>
      <c r="C79" s="147" t="s">
        <v>27</v>
      </c>
      <c r="D79" s="147" t="s">
        <v>27</v>
      </c>
      <c r="E79" s="148" t="s">
        <v>36</v>
      </c>
      <c r="F79" s="149"/>
      <c r="G79" s="103" t="s">
        <v>29</v>
      </c>
      <c r="H79" s="150" t="s">
        <v>115</v>
      </c>
      <c r="I79" s="150"/>
      <c r="J79" s="105"/>
    </row>
    <row r="80" s="144" customFormat="true" ht="33" hidden="false" customHeight="true" outlineLevel="0" collapsed="false">
      <c r="A80" s="71"/>
      <c r="B80" s="146"/>
      <c r="C80" s="147" t="s">
        <v>27</v>
      </c>
      <c r="D80" s="147" t="s">
        <v>27</v>
      </c>
      <c r="E80" s="148" t="s">
        <v>36</v>
      </c>
      <c r="F80" s="149"/>
      <c r="G80" s="103" t="s">
        <v>29</v>
      </c>
      <c r="H80" s="150" t="s">
        <v>116</v>
      </c>
      <c r="I80" s="150"/>
      <c r="J80" s="105" t="s">
        <v>117</v>
      </c>
    </row>
    <row r="81" s="144" customFormat="true" ht="18.75" hidden="false" customHeight="true" outlineLevel="0" collapsed="false">
      <c r="A81" s="71"/>
      <c r="B81" s="146"/>
      <c r="C81" s="147" t="s">
        <v>27</v>
      </c>
      <c r="D81" s="147" t="s">
        <v>27</v>
      </c>
      <c r="E81" s="148" t="s">
        <v>36</v>
      </c>
      <c r="F81" s="149"/>
      <c r="G81" s="103" t="s">
        <v>29</v>
      </c>
      <c r="H81" s="151" t="s">
        <v>118</v>
      </c>
      <c r="I81" s="151"/>
      <c r="J81" s="105" t="s">
        <v>119</v>
      </c>
    </row>
    <row r="82" s="144" customFormat="true" ht="18.75" hidden="false" customHeight="true" outlineLevel="0" collapsed="false">
      <c r="A82" s="71"/>
      <c r="B82" s="146"/>
      <c r="C82" s="147" t="s">
        <v>27</v>
      </c>
      <c r="D82" s="147" t="s">
        <v>27</v>
      </c>
      <c r="E82" s="148" t="s">
        <v>36</v>
      </c>
      <c r="F82" s="149"/>
      <c r="G82" s="103" t="s">
        <v>29</v>
      </c>
      <c r="H82" s="151" t="s">
        <v>120</v>
      </c>
      <c r="I82" s="151"/>
      <c r="J82" s="105" t="s">
        <v>121</v>
      </c>
    </row>
    <row r="83" s="144" customFormat="true" ht="18.75" hidden="false" customHeight="true" outlineLevel="0" collapsed="false">
      <c r="A83" s="71"/>
      <c r="B83" s="146"/>
      <c r="C83" s="147" t="s">
        <v>27</v>
      </c>
      <c r="D83" s="147" t="s">
        <v>27</v>
      </c>
      <c r="E83" s="148" t="s">
        <v>36</v>
      </c>
      <c r="F83" s="149"/>
      <c r="G83" s="103" t="s">
        <v>29</v>
      </c>
      <c r="H83" s="151" t="s">
        <v>122</v>
      </c>
      <c r="I83" s="151"/>
      <c r="J83" s="105"/>
    </row>
    <row r="84" customFormat="false" ht="24.75" hidden="false" customHeight="true" outlineLevel="0" collapsed="false">
      <c r="A84" s="71"/>
      <c r="B84" s="127" t="s">
        <v>196</v>
      </c>
      <c r="C84" s="79" t="s">
        <v>27</v>
      </c>
      <c r="D84" s="79" t="s">
        <v>27</v>
      </c>
      <c r="E84" s="98" t="s">
        <v>36</v>
      </c>
      <c r="F84" s="110"/>
      <c r="G84" s="94"/>
      <c r="H84" s="81"/>
      <c r="I84" s="81"/>
      <c r="J84" s="126" t="s">
        <v>84</v>
      </c>
    </row>
    <row r="85" customFormat="false" ht="24.75" hidden="false" customHeight="true" outlineLevel="0" collapsed="false">
      <c r="A85" s="71"/>
      <c r="B85" s="97" t="s">
        <v>197</v>
      </c>
      <c r="C85" s="79" t="s">
        <v>27</v>
      </c>
      <c r="D85" s="79" t="s">
        <v>27</v>
      </c>
      <c r="E85" s="98" t="s">
        <v>36</v>
      </c>
      <c r="F85" s="110"/>
      <c r="G85" s="94" t="s">
        <v>29</v>
      </c>
      <c r="H85" s="115" t="s">
        <v>198</v>
      </c>
      <c r="I85" s="115"/>
      <c r="J85" s="126" t="s">
        <v>84</v>
      </c>
    </row>
    <row r="86" customFormat="false" ht="24.75" hidden="false" customHeight="true" outlineLevel="0" collapsed="false">
      <c r="A86" s="71"/>
      <c r="B86" s="97" t="s">
        <v>126</v>
      </c>
      <c r="C86" s="79" t="s">
        <v>27</v>
      </c>
      <c r="D86" s="79" t="s">
        <v>27</v>
      </c>
      <c r="E86" s="98" t="s">
        <v>36</v>
      </c>
      <c r="F86" s="110"/>
      <c r="G86" s="94" t="s">
        <v>29</v>
      </c>
      <c r="H86" s="203" t="s">
        <v>127</v>
      </c>
      <c r="I86" s="203"/>
      <c r="J86" s="126" t="s">
        <v>84</v>
      </c>
    </row>
    <row r="87" customFormat="false" ht="24.75" hidden="false" customHeight="true" outlineLevel="0" collapsed="false">
      <c r="A87" s="71"/>
      <c r="B87" s="97" t="s">
        <v>128</v>
      </c>
      <c r="C87" s="79" t="s">
        <v>27</v>
      </c>
      <c r="D87" s="79" t="s">
        <v>27</v>
      </c>
      <c r="E87" s="98" t="s">
        <v>36</v>
      </c>
      <c r="F87" s="110"/>
      <c r="G87" s="80" t="s">
        <v>29</v>
      </c>
      <c r="H87" s="203" t="s">
        <v>129</v>
      </c>
      <c r="I87" s="203"/>
      <c r="J87" s="126" t="s">
        <v>84</v>
      </c>
    </row>
    <row r="88" customFormat="false" ht="33" hidden="false" customHeight="true" outlineLevel="0" collapsed="false">
      <c r="A88" s="71"/>
      <c r="B88" s="97" t="s">
        <v>130</v>
      </c>
      <c r="C88" s="79" t="s">
        <v>27</v>
      </c>
      <c r="D88" s="79" t="s">
        <v>27</v>
      </c>
      <c r="E88" s="98" t="s">
        <v>36</v>
      </c>
      <c r="F88" s="110"/>
      <c r="G88" s="80"/>
      <c r="H88" s="81"/>
      <c r="I88" s="81"/>
      <c r="J88" s="126" t="s">
        <v>84</v>
      </c>
    </row>
    <row r="89" customFormat="false" ht="24.75" hidden="false" customHeight="true" outlineLevel="0" collapsed="false">
      <c r="A89" s="71"/>
      <c r="B89" s="155" t="s">
        <v>131</v>
      </c>
      <c r="C89" s="79" t="s">
        <v>27</v>
      </c>
      <c r="D89" s="79" t="s">
        <v>27</v>
      </c>
      <c r="E89" s="98" t="s">
        <v>36</v>
      </c>
      <c r="F89" s="110"/>
      <c r="G89" s="94" t="s">
        <v>29</v>
      </c>
      <c r="H89" s="203" t="s">
        <v>132</v>
      </c>
      <c r="I89" s="203"/>
      <c r="J89" s="126"/>
    </row>
    <row r="90" customFormat="false" ht="24.75" hidden="false" customHeight="true" outlineLevel="0" collapsed="false">
      <c r="A90" s="71"/>
      <c r="B90" s="156" t="s">
        <v>133</v>
      </c>
      <c r="C90" s="157" t="s">
        <v>27</v>
      </c>
      <c r="D90" s="158" t="s">
        <v>27</v>
      </c>
      <c r="E90" s="98" t="s">
        <v>36</v>
      </c>
      <c r="F90" s="99"/>
      <c r="G90" s="106" t="s">
        <v>29</v>
      </c>
      <c r="H90" s="159" t="s">
        <v>134</v>
      </c>
      <c r="I90" s="159"/>
      <c r="J90" s="160"/>
    </row>
    <row r="91" customFormat="false" ht="24.75" hidden="false" customHeight="true" outlineLevel="0" collapsed="false">
      <c r="A91" s="71"/>
      <c r="B91" s="156"/>
      <c r="C91" s="157" t="s">
        <v>27</v>
      </c>
      <c r="D91" s="158" t="s">
        <v>27</v>
      </c>
      <c r="E91" s="98" t="s">
        <v>36</v>
      </c>
      <c r="F91" s="99"/>
      <c r="G91" s="106" t="s">
        <v>29</v>
      </c>
      <c r="H91" s="159" t="s">
        <v>135</v>
      </c>
      <c r="I91" s="159"/>
      <c r="J91" s="160" t="s">
        <v>136</v>
      </c>
    </row>
    <row r="92" customFormat="false" ht="24.75" hidden="false" customHeight="true" outlineLevel="0" collapsed="false">
      <c r="A92" s="71"/>
      <c r="B92" s="156"/>
      <c r="C92" s="157" t="s">
        <v>27</v>
      </c>
      <c r="D92" s="158" t="s">
        <v>27</v>
      </c>
      <c r="E92" s="98" t="s">
        <v>36</v>
      </c>
      <c r="F92" s="99"/>
      <c r="G92" s="106" t="s">
        <v>29</v>
      </c>
      <c r="H92" s="159" t="s">
        <v>137</v>
      </c>
      <c r="I92" s="159"/>
      <c r="J92" s="160" t="s">
        <v>109</v>
      </c>
    </row>
    <row r="93" customFormat="false" ht="39.75" hidden="false" customHeight="true" outlineLevel="0" collapsed="false">
      <c r="A93" s="71"/>
      <c r="B93" s="156"/>
      <c r="C93" s="161"/>
      <c r="D93" s="162"/>
      <c r="E93" s="98" t="s">
        <v>36</v>
      </c>
      <c r="F93" s="99"/>
      <c r="G93" s="106" t="s">
        <v>39</v>
      </c>
      <c r="H93" s="159" t="s">
        <v>138</v>
      </c>
      <c r="I93" s="159"/>
      <c r="J93" s="160" t="s">
        <v>139</v>
      </c>
    </row>
    <row r="94" customFormat="false" ht="21" hidden="false" customHeight="true" outlineLevel="0" collapsed="false">
      <c r="A94" s="71"/>
      <c r="B94" s="156" t="s">
        <v>140</v>
      </c>
      <c r="C94" s="93"/>
      <c r="D94" s="163" t="s">
        <v>27</v>
      </c>
      <c r="E94" s="98" t="s">
        <v>36</v>
      </c>
      <c r="F94" s="99"/>
      <c r="G94" s="106" t="s">
        <v>29</v>
      </c>
      <c r="H94" s="159" t="s">
        <v>141</v>
      </c>
      <c r="I94" s="159"/>
      <c r="J94" s="160"/>
    </row>
    <row r="95" customFormat="false" ht="39.75" hidden="false" customHeight="true" outlineLevel="0" collapsed="false">
      <c r="A95" s="71"/>
      <c r="B95" s="156"/>
      <c r="C95" s="93"/>
      <c r="D95" s="163" t="s">
        <v>27</v>
      </c>
      <c r="E95" s="98" t="s">
        <v>36</v>
      </c>
      <c r="F95" s="99"/>
      <c r="G95" s="106" t="s">
        <v>29</v>
      </c>
      <c r="H95" s="164" t="s">
        <v>142</v>
      </c>
      <c r="I95" s="164"/>
      <c r="J95" s="105" t="s">
        <v>143</v>
      </c>
    </row>
    <row r="96" customFormat="false" ht="37.5" hidden="false" customHeight="true" outlineLevel="0" collapsed="false">
      <c r="A96" s="71"/>
      <c r="B96" s="156"/>
      <c r="C96" s="93"/>
      <c r="D96" s="163" t="s">
        <v>27</v>
      </c>
      <c r="E96" s="98" t="s">
        <v>36</v>
      </c>
      <c r="F96" s="99"/>
      <c r="G96" s="106" t="s">
        <v>29</v>
      </c>
      <c r="H96" s="164" t="s">
        <v>144</v>
      </c>
      <c r="I96" s="164"/>
      <c r="J96" s="105" t="s">
        <v>145</v>
      </c>
    </row>
    <row r="97" customFormat="false" ht="39.75" hidden="false" customHeight="true" outlineLevel="0" collapsed="false">
      <c r="A97" s="71"/>
      <c r="B97" s="156"/>
      <c r="C97" s="93"/>
      <c r="D97" s="163" t="s">
        <v>27</v>
      </c>
      <c r="E97" s="98" t="s">
        <v>36</v>
      </c>
      <c r="F97" s="99"/>
      <c r="G97" s="106" t="s">
        <v>29</v>
      </c>
      <c r="H97" s="164" t="s">
        <v>146</v>
      </c>
      <c r="I97" s="164"/>
      <c r="J97" s="105" t="s">
        <v>147</v>
      </c>
    </row>
    <row r="98" customFormat="false" ht="36" hidden="false" customHeight="true" outlineLevel="0" collapsed="false">
      <c r="A98" s="71"/>
      <c r="B98" s="165" t="s">
        <v>148</v>
      </c>
      <c r="C98" s="93"/>
      <c r="D98" s="163" t="s">
        <v>27</v>
      </c>
      <c r="E98" s="39" t="s">
        <v>28</v>
      </c>
      <c r="F98" s="39"/>
      <c r="G98" s="80" t="s">
        <v>29</v>
      </c>
      <c r="H98" s="81" t="s">
        <v>149</v>
      </c>
      <c r="I98" s="81"/>
      <c r="J98" s="82"/>
    </row>
    <row r="99" customFormat="false" ht="35.25" hidden="false" customHeight="true" outlineLevel="0" collapsed="false">
      <c r="A99" s="71"/>
      <c r="B99" s="165"/>
      <c r="C99" s="93"/>
      <c r="D99" s="163" t="s">
        <v>27</v>
      </c>
      <c r="E99" s="39" t="s">
        <v>28</v>
      </c>
      <c r="F99" s="39"/>
      <c r="G99" s="80" t="s">
        <v>29</v>
      </c>
      <c r="H99" s="84" t="s">
        <v>45</v>
      </c>
      <c r="I99" s="84"/>
      <c r="J99" s="166" t="s">
        <v>150</v>
      </c>
    </row>
    <row r="100" customFormat="false" ht="36" hidden="false" customHeight="true" outlineLevel="0" collapsed="false">
      <c r="A100" s="71"/>
      <c r="B100" s="165"/>
      <c r="C100" s="93"/>
      <c r="D100" s="163" t="s">
        <v>27</v>
      </c>
      <c r="E100" s="39" t="s">
        <v>28</v>
      </c>
      <c r="F100" s="39"/>
      <c r="G100" s="80" t="s">
        <v>29</v>
      </c>
      <c r="H100" s="167" t="s">
        <v>151</v>
      </c>
      <c r="I100" s="167"/>
      <c r="J100" s="168" t="s">
        <v>152</v>
      </c>
    </row>
    <row r="101" customFormat="false" ht="24" hidden="false" customHeight="true" outlineLevel="0" collapsed="false">
      <c r="A101" s="71"/>
      <c r="B101" s="169" t="s">
        <v>153</v>
      </c>
      <c r="C101" s="79" t="s">
        <v>27</v>
      </c>
      <c r="D101" s="170" t="s">
        <v>27</v>
      </c>
      <c r="E101" s="171"/>
      <c r="F101" s="124" t="s">
        <v>36</v>
      </c>
      <c r="G101" s="172" t="s">
        <v>29</v>
      </c>
      <c r="H101" s="173" t="s">
        <v>154</v>
      </c>
      <c r="I101" s="173"/>
      <c r="J101" s="174" t="s">
        <v>155</v>
      </c>
    </row>
    <row r="102" customFormat="false" ht="18" hidden="false" customHeight="true" outlineLevel="0" collapsed="false">
      <c r="A102" s="71"/>
      <c r="B102" s="169"/>
      <c r="C102" s="79" t="s">
        <v>27</v>
      </c>
      <c r="D102" s="170" t="s">
        <v>27</v>
      </c>
      <c r="E102" s="171"/>
      <c r="F102" s="124" t="s">
        <v>36</v>
      </c>
      <c r="G102" s="172" t="s">
        <v>29</v>
      </c>
      <c r="H102" s="173" t="s">
        <v>156</v>
      </c>
      <c r="I102" s="173"/>
      <c r="J102" s="174"/>
    </row>
    <row r="103" customFormat="false" ht="18" hidden="false" customHeight="true" outlineLevel="0" collapsed="false">
      <c r="A103" s="71"/>
      <c r="B103" s="169"/>
      <c r="C103" s="79" t="s">
        <v>27</v>
      </c>
      <c r="D103" s="170" t="s">
        <v>27</v>
      </c>
      <c r="E103" s="171"/>
      <c r="F103" s="124" t="s">
        <v>36</v>
      </c>
      <c r="G103" s="172" t="s">
        <v>29</v>
      </c>
      <c r="H103" s="173" t="s">
        <v>157</v>
      </c>
      <c r="I103" s="173"/>
      <c r="J103" s="174"/>
    </row>
    <row r="104" customFormat="false" ht="18" hidden="false" customHeight="true" outlineLevel="0" collapsed="false">
      <c r="A104" s="71"/>
      <c r="B104" s="169"/>
      <c r="C104" s="118" t="s">
        <v>27</v>
      </c>
      <c r="D104" s="170" t="s">
        <v>27</v>
      </c>
      <c r="E104" s="171"/>
      <c r="F104" s="124" t="s">
        <v>36</v>
      </c>
      <c r="G104" s="175" t="s">
        <v>29</v>
      </c>
      <c r="H104" s="84" t="s">
        <v>158</v>
      </c>
      <c r="I104" s="84"/>
      <c r="J104" s="176" t="s">
        <v>49</v>
      </c>
    </row>
    <row r="105" customFormat="false" ht="18" hidden="false" customHeight="true" outlineLevel="0" collapsed="false">
      <c r="A105" s="71"/>
      <c r="B105" s="177" t="s">
        <v>159</v>
      </c>
      <c r="C105" s="118" t="s">
        <v>27</v>
      </c>
      <c r="D105" s="170" t="s">
        <v>27</v>
      </c>
      <c r="E105" s="171"/>
      <c r="F105" s="124" t="s">
        <v>36</v>
      </c>
      <c r="G105" s="179" t="s">
        <v>29</v>
      </c>
      <c r="H105" s="180" t="s">
        <v>160</v>
      </c>
      <c r="I105" s="180"/>
      <c r="J105" s="181"/>
    </row>
    <row r="106" customFormat="false" ht="28.5" hidden="false" customHeight="true" outlineLevel="0" collapsed="false">
      <c r="A106" s="71"/>
      <c r="B106" s="177"/>
      <c r="C106" s="118" t="s">
        <v>27</v>
      </c>
      <c r="D106" s="170" t="s">
        <v>27</v>
      </c>
      <c r="E106" s="171"/>
      <c r="F106" s="124" t="s">
        <v>36</v>
      </c>
      <c r="G106" s="182" t="s">
        <v>29</v>
      </c>
      <c r="H106" s="150" t="s">
        <v>161</v>
      </c>
      <c r="I106" s="150"/>
      <c r="J106" s="181"/>
    </row>
    <row r="107" customFormat="false" ht="24" hidden="false" customHeight="true" outlineLevel="0" collapsed="false">
      <c r="A107" s="71"/>
      <c r="B107" s="127" t="s">
        <v>87</v>
      </c>
      <c r="C107" s="118" t="s">
        <v>27</v>
      </c>
      <c r="D107" s="114" t="s">
        <v>27</v>
      </c>
      <c r="E107" s="39" t="s">
        <v>28</v>
      </c>
      <c r="F107" s="39"/>
      <c r="G107" s="80" t="s">
        <v>29</v>
      </c>
      <c r="H107" s="75" t="s">
        <v>199</v>
      </c>
      <c r="I107" s="75"/>
      <c r="J107" s="223" t="s">
        <v>200</v>
      </c>
    </row>
    <row r="108" customFormat="false" ht="24" hidden="false" customHeight="true" outlineLevel="0" collapsed="false">
      <c r="A108" s="71"/>
      <c r="B108" s="127"/>
      <c r="C108" s="79" t="s">
        <v>27</v>
      </c>
      <c r="D108" s="128" t="s">
        <v>27</v>
      </c>
      <c r="E108" s="39" t="s">
        <v>28</v>
      </c>
      <c r="F108" s="39"/>
      <c r="G108" s="94" t="s">
        <v>29</v>
      </c>
      <c r="H108" s="81" t="s">
        <v>90</v>
      </c>
      <c r="I108" s="81"/>
      <c r="J108" s="223"/>
    </row>
    <row r="109" customFormat="false" ht="24" hidden="false" customHeight="true" outlineLevel="0" collapsed="false">
      <c r="A109" s="71"/>
      <c r="B109" s="127"/>
      <c r="C109" s="79" t="s">
        <v>27</v>
      </c>
      <c r="D109" s="128" t="s">
        <v>27</v>
      </c>
      <c r="E109" s="39" t="s">
        <v>28</v>
      </c>
      <c r="F109" s="39"/>
      <c r="G109" s="80" t="s">
        <v>29</v>
      </c>
      <c r="H109" s="81" t="s">
        <v>91</v>
      </c>
      <c r="I109" s="81"/>
      <c r="J109" s="223"/>
    </row>
    <row r="110" customFormat="false" ht="24" hidden="false" customHeight="true" outlineLevel="0" collapsed="false">
      <c r="A110" s="71"/>
      <c r="B110" s="127"/>
      <c r="C110" s="79" t="s">
        <v>27</v>
      </c>
      <c r="D110" s="128" t="s">
        <v>27</v>
      </c>
      <c r="E110" s="39" t="s">
        <v>28</v>
      </c>
      <c r="F110" s="39"/>
      <c r="G110" s="80" t="s">
        <v>29</v>
      </c>
      <c r="H110" s="81" t="s">
        <v>92</v>
      </c>
      <c r="I110" s="81"/>
      <c r="J110" s="223"/>
    </row>
    <row r="111" customFormat="false" ht="18" hidden="false" customHeight="true" outlineLevel="0" collapsed="false">
      <c r="A111" s="71"/>
      <c r="B111" s="127"/>
      <c r="C111" s="79" t="s">
        <v>27</v>
      </c>
      <c r="D111" s="128" t="s">
        <v>27</v>
      </c>
      <c r="E111" s="39" t="s">
        <v>28</v>
      </c>
      <c r="F111" s="39"/>
      <c r="G111" s="80" t="s">
        <v>29</v>
      </c>
      <c r="H111" s="81" t="s">
        <v>201</v>
      </c>
      <c r="I111" s="81"/>
      <c r="J111" s="223"/>
    </row>
    <row r="112" customFormat="false" ht="32.25" hidden="false" customHeight="true" outlineLevel="0" collapsed="false">
      <c r="A112" s="71"/>
      <c r="B112" s="97" t="s">
        <v>202</v>
      </c>
      <c r="C112" s="93"/>
      <c r="D112" s="128" t="s">
        <v>27</v>
      </c>
      <c r="E112" s="39" t="s">
        <v>28</v>
      </c>
      <c r="F112" s="39"/>
      <c r="G112" s="224"/>
      <c r="H112" s="81" t="s">
        <v>175</v>
      </c>
      <c r="I112" s="81"/>
      <c r="J112" s="223"/>
    </row>
    <row r="113" customFormat="false" ht="24" hidden="false" customHeight="true" outlineLevel="0" collapsed="false">
      <c r="A113" s="71"/>
      <c r="B113" s="225" t="s">
        <v>95</v>
      </c>
      <c r="C113" s="118" t="s">
        <v>27</v>
      </c>
      <c r="D113" s="128" t="s">
        <v>27</v>
      </c>
      <c r="E113" s="39" t="s">
        <v>28</v>
      </c>
      <c r="F113" s="39"/>
      <c r="G113" s="80" t="s">
        <v>29</v>
      </c>
      <c r="H113" s="68" t="s">
        <v>199</v>
      </c>
      <c r="I113" s="68"/>
      <c r="J113" s="223"/>
    </row>
    <row r="114" customFormat="false" ht="24" hidden="false" customHeight="true" outlineLevel="0" collapsed="false">
      <c r="A114" s="71"/>
      <c r="B114" s="225"/>
      <c r="C114" s="118" t="s">
        <v>27</v>
      </c>
      <c r="D114" s="128" t="s">
        <v>27</v>
      </c>
      <c r="E114" s="39" t="s">
        <v>28</v>
      </c>
      <c r="F114" s="39"/>
      <c r="G114" s="80" t="s">
        <v>29</v>
      </c>
      <c r="H114" s="81" t="s">
        <v>92</v>
      </c>
      <c r="I114" s="81"/>
      <c r="J114" s="223"/>
    </row>
    <row r="115" customFormat="false" ht="24" hidden="false" customHeight="true" outlineLevel="0" collapsed="false">
      <c r="A115" s="71"/>
      <c r="B115" s="225"/>
      <c r="C115" s="79" t="s">
        <v>27</v>
      </c>
      <c r="D115" s="128" t="s">
        <v>27</v>
      </c>
      <c r="E115" s="39" t="s">
        <v>28</v>
      </c>
      <c r="F115" s="39"/>
      <c r="G115" s="80" t="s">
        <v>29</v>
      </c>
      <c r="H115" s="81" t="s">
        <v>203</v>
      </c>
      <c r="I115" s="81"/>
      <c r="J115" s="223"/>
    </row>
    <row r="116" customFormat="false" ht="24" hidden="false" customHeight="true" outlineLevel="0" collapsed="false">
      <c r="A116" s="71"/>
      <c r="B116" s="225"/>
      <c r="C116" s="79" t="s">
        <v>27</v>
      </c>
      <c r="D116" s="128" t="s">
        <v>27</v>
      </c>
      <c r="E116" s="39" t="s">
        <v>28</v>
      </c>
      <c r="F116" s="39"/>
      <c r="G116" s="80" t="s">
        <v>29</v>
      </c>
      <c r="H116" s="81" t="s">
        <v>98</v>
      </c>
      <c r="I116" s="81"/>
      <c r="J116" s="223"/>
    </row>
    <row r="117" customFormat="false" ht="18" hidden="false" customHeight="true" outlineLevel="0" collapsed="false">
      <c r="A117" s="71"/>
      <c r="B117" s="225"/>
      <c r="C117" s="83" t="s">
        <v>27</v>
      </c>
      <c r="D117" s="226" t="s">
        <v>27</v>
      </c>
      <c r="E117" s="220" t="s">
        <v>28</v>
      </c>
      <c r="F117" s="220"/>
      <c r="G117" s="18" t="s">
        <v>29</v>
      </c>
      <c r="H117" s="135" t="s">
        <v>99</v>
      </c>
      <c r="I117" s="135"/>
      <c r="J117" s="223"/>
    </row>
    <row r="118" s="6" customFormat="true" ht="32.25" hidden="false" customHeight="true" outlineLevel="0" collapsed="false">
      <c r="A118" s="227"/>
      <c r="B118" s="184" t="s">
        <v>162</v>
      </c>
      <c r="C118" s="157" t="s">
        <v>27</v>
      </c>
      <c r="D118" s="158" t="s">
        <v>27</v>
      </c>
      <c r="E118" s="39" t="s">
        <v>28</v>
      </c>
      <c r="F118" s="39"/>
      <c r="G118" s="106" t="s">
        <v>29</v>
      </c>
      <c r="H118" s="159" t="s">
        <v>163</v>
      </c>
      <c r="I118" s="159"/>
      <c r="J118" s="185" t="s">
        <v>164</v>
      </c>
    </row>
    <row r="119" s="6" customFormat="true" ht="32.25" hidden="false" customHeight="true" outlineLevel="0" collapsed="false">
      <c r="A119" s="183"/>
      <c r="B119" s="184" t="s">
        <v>165</v>
      </c>
      <c r="C119" s="157" t="s">
        <v>27</v>
      </c>
      <c r="D119" s="158" t="s">
        <v>27</v>
      </c>
      <c r="E119" s="39" t="s">
        <v>28</v>
      </c>
      <c r="F119" s="39"/>
      <c r="G119" s="106" t="s">
        <v>29</v>
      </c>
      <c r="H119" s="159" t="s">
        <v>163</v>
      </c>
      <c r="I119" s="159"/>
      <c r="J119" s="185" t="s">
        <v>164</v>
      </c>
    </row>
    <row r="120" s="6" customFormat="true" ht="32.25" hidden="false" customHeight="true" outlineLevel="0" collapsed="false">
      <c r="A120" s="228"/>
      <c r="B120" s="229" t="s">
        <v>166</v>
      </c>
      <c r="C120" s="230" t="s">
        <v>27</v>
      </c>
      <c r="D120" s="231" t="s">
        <v>27</v>
      </c>
      <c r="E120" s="232" t="s">
        <v>28</v>
      </c>
      <c r="F120" s="232"/>
      <c r="G120" s="233" t="s">
        <v>29</v>
      </c>
      <c r="H120" s="234" t="s">
        <v>163</v>
      </c>
      <c r="I120" s="234"/>
      <c r="J120" s="235" t="s">
        <v>164</v>
      </c>
    </row>
  </sheetData>
  <mergeCells count="195">
    <mergeCell ref="A1:J1"/>
    <mergeCell ref="A20:B20"/>
    <mergeCell ref="E20:F20"/>
    <mergeCell ref="G20:I20"/>
    <mergeCell ref="A21:B21"/>
    <mergeCell ref="G21:I21"/>
    <mergeCell ref="A22:B28"/>
    <mergeCell ref="E22:F22"/>
    <mergeCell ref="H22:I22"/>
    <mergeCell ref="E23:F23"/>
    <mergeCell ref="H23:I23"/>
    <mergeCell ref="E24:F24"/>
    <mergeCell ref="H24:I24"/>
    <mergeCell ref="C25:C28"/>
    <mergeCell ref="D25:D28"/>
    <mergeCell ref="E25:E28"/>
    <mergeCell ref="F25:F28"/>
    <mergeCell ref="J25:J28"/>
    <mergeCell ref="E29:F29"/>
    <mergeCell ref="H29:I29"/>
    <mergeCell ref="B30:B31"/>
    <mergeCell ref="H30:I30"/>
    <mergeCell ref="H31:I31"/>
    <mergeCell ref="B32:B33"/>
    <mergeCell ref="C32:C33"/>
    <mergeCell ref="E32:F32"/>
    <mergeCell ref="H32:I32"/>
    <mergeCell ref="E33:F33"/>
    <mergeCell ref="H33:I33"/>
    <mergeCell ref="B34:B40"/>
    <mergeCell ref="C34:C40"/>
    <mergeCell ref="E34:F34"/>
    <mergeCell ref="H34:I34"/>
    <mergeCell ref="D35:D38"/>
    <mergeCell ref="E35:F38"/>
    <mergeCell ref="H35:I35"/>
    <mergeCell ref="J35:J37"/>
    <mergeCell ref="H36:I38"/>
    <mergeCell ref="E39:F39"/>
    <mergeCell ref="H39:I39"/>
    <mergeCell ref="E40:F40"/>
    <mergeCell ref="H40:I40"/>
    <mergeCell ref="G41:I41"/>
    <mergeCell ref="B42:B43"/>
    <mergeCell ref="C42:C43"/>
    <mergeCell ref="E42:F42"/>
    <mergeCell ref="H42:I42"/>
    <mergeCell ref="E43:F43"/>
    <mergeCell ref="H43:I43"/>
    <mergeCell ref="B44:B45"/>
    <mergeCell ref="C44:C45"/>
    <mergeCell ref="F44:F45"/>
    <mergeCell ref="H44:I44"/>
    <mergeCell ref="H45:I45"/>
    <mergeCell ref="B46:B47"/>
    <mergeCell ref="C46:C47"/>
    <mergeCell ref="E46:F46"/>
    <mergeCell ref="H46:I46"/>
    <mergeCell ref="E47:F47"/>
    <mergeCell ref="H47:I47"/>
    <mergeCell ref="B48:B50"/>
    <mergeCell ref="C48:C50"/>
    <mergeCell ref="E48:F48"/>
    <mergeCell ref="H48:I48"/>
    <mergeCell ref="E49:F49"/>
    <mergeCell ref="H49:I49"/>
    <mergeCell ref="E50:F50"/>
    <mergeCell ref="H50:I50"/>
    <mergeCell ref="B51:B53"/>
    <mergeCell ref="F51:F53"/>
    <mergeCell ref="H51:I51"/>
    <mergeCell ref="H52:I52"/>
    <mergeCell ref="H53:I53"/>
    <mergeCell ref="B54:B60"/>
    <mergeCell ref="E54:F54"/>
    <mergeCell ref="H54:I54"/>
    <mergeCell ref="E55:F55"/>
    <mergeCell ref="H55:I55"/>
    <mergeCell ref="E57:F57"/>
    <mergeCell ref="H57:I57"/>
    <mergeCell ref="E58:F58"/>
    <mergeCell ref="H58:I58"/>
    <mergeCell ref="E59:F59"/>
    <mergeCell ref="H59:I59"/>
    <mergeCell ref="E60:F60"/>
    <mergeCell ref="H60:I60"/>
    <mergeCell ref="B61:B63"/>
    <mergeCell ref="F61:F63"/>
    <mergeCell ref="H61:I61"/>
    <mergeCell ref="H62:I62"/>
    <mergeCell ref="H63:I63"/>
    <mergeCell ref="B64:B65"/>
    <mergeCell ref="C64:C65"/>
    <mergeCell ref="E64:F64"/>
    <mergeCell ref="H64:I64"/>
    <mergeCell ref="E65:F65"/>
    <mergeCell ref="H65:I65"/>
    <mergeCell ref="E66:F66"/>
    <mergeCell ref="H66:I66"/>
    <mergeCell ref="E67:F67"/>
    <mergeCell ref="H67:I67"/>
    <mergeCell ref="H68:I68"/>
    <mergeCell ref="B69:B71"/>
    <mergeCell ref="F69:F71"/>
    <mergeCell ref="H69:I69"/>
    <mergeCell ref="H70:I70"/>
    <mergeCell ref="H71:I71"/>
    <mergeCell ref="E72:F72"/>
    <mergeCell ref="H72:I72"/>
    <mergeCell ref="B73:B78"/>
    <mergeCell ref="E73:F73"/>
    <mergeCell ref="H73:I73"/>
    <mergeCell ref="E74:F74"/>
    <mergeCell ref="H74:I74"/>
    <mergeCell ref="E75:F75"/>
    <mergeCell ref="H75:I75"/>
    <mergeCell ref="E76:F76"/>
    <mergeCell ref="H76:I76"/>
    <mergeCell ref="E77:F77"/>
    <mergeCell ref="H77:I77"/>
    <mergeCell ref="E78:F78"/>
    <mergeCell ref="H78:I78"/>
    <mergeCell ref="B79:B83"/>
    <mergeCell ref="F79:F83"/>
    <mergeCell ref="H79:I79"/>
    <mergeCell ref="H80:I80"/>
    <mergeCell ref="H81:I81"/>
    <mergeCell ref="H82:I82"/>
    <mergeCell ref="H83:I83"/>
    <mergeCell ref="H84:I84"/>
    <mergeCell ref="H85:I85"/>
    <mergeCell ref="H86:I86"/>
    <mergeCell ref="H87:I87"/>
    <mergeCell ref="H88:I88"/>
    <mergeCell ref="H89:I89"/>
    <mergeCell ref="B90:B93"/>
    <mergeCell ref="F90:F93"/>
    <mergeCell ref="H90:I90"/>
    <mergeCell ref="H91:I91"/>
    <mergeCell ref="H92:I92"/>
    <mergeCell ref="H93:I93"/>
    <mergeCell ref="B94:B97"/>
    <mergeCell ref="F94:F97"/>
    <mergeCell ref="H94:I94"/>
    <mergeCell ref="H95:I95"/>
    <mergeCell ref="H96:I96"/>
    <mergeCell ref="H97:I97"/>
    <mergeCell ref="B98:B100"/>
    <mergeCell ref="E98:F98"/>
    <mergeCell ref="H98:I98"/>
    <mergeCell ref="E99:F99"/>
    <mergeCell ref="H99:I99"/>
    <mergeCell ref="E100:F100"/>
    <mergeCell ref="H100:I100"/>
    <mergeCell ref="B101:B104"/>
    <mergeCell ref="E101:E104"/>
    <mergeCell ref="H101:I101"/>
    <mergeCell ref="H102:I102"/>
    <mergeCell ref="H103:I103"/>
    <mergeCell ref="H104:I104"/>
    <mergeCell ref="B105:B106"/>
    <mergeCell ref="E105:E106"/>
    <mergeCell ref="H105:I105"/>
    <mergeCell ref="H106:I106"/>
    <mergeCell ref="B107:B111"/>
    <mergeCell ref="E107:F107"/>
    <mergeCell ref="H107:I107"/>
    <mergeCell ref="J107:J117"/>
    <mergeCell ref="E108:F108"/>
    <mergeCell ref="H108:I108"/>
    <mergeCell ref="E109:F109"/>
    <mergeCell ref="H109:I109"/>
    <mergeCell ref="E110:F110"/>
    <mergeCell ref="H110:I110"/>
    <mergeCell ref="E111:F111"/>
    <mergeCell ref="H111:I111"/>
    <mergeCell ref="E112:F112"/>
    <mergeCell ref="H112:I112"/>
    <mergeCell ref="B113:B117"/>
    <mergeCell ref="E113:F113"/>
    <mergeCell ref="H113:I113"/>
    <mergeCell ref="E114:F114"/>
    <mergeCell ref="H114:I114"/>
    <mergeCell ref="E115:F115"/>
    <mergeCell ref="H115:I115"/>
    <mergeCell ref="E116:F116"/>
    <mergeCell ref="H116:I116"/>
    <mergeCell ref="E117:F117"/>
    <mergeCell ref="H117:I117"/>
    <mergeCell ref="E118:F118"/>
    <mergeCell ref="H118:I118"/>
    <mergeCell ref="E119:F119"/>
    <mergeCell ref="H119:I119"/>
    <mergeCell ref="E120:F120"/>
    <mergeCell ref="H120:I120"/>
  </mergeCells>
  <printOptions headings="false" gridLines="false" gridLinesSet="true" horizontalCentered="true" verticalCentered="true"/>
  <pageMargins left="0.590277777777778" right="0.39375" top="0.7875" bottom="0.196527777777778" header="0.511805555555556" footer="0.511811023622047"/>
  <pageSetup paperSize="9" scale="84" fitToWidth="1" fitToHeight="1" pageOrder="downThenOver" orientation="portrait" blackAndWhite="false" draft="false" cellComments="none" horizontalDpi="300" verticalDpi="300" copies="1"/>
  <headerFooter differentFirst="false" differentOddEven="false">
    <oddHeader>&amp;R（福岡市様式）&lt;加算様式２&gt;</oddHeader>
    <oddFooter/>
  </headerFooter>
  <rowBreaks count="3" manualBreakCount="3">
    <brk id="47" man="true" max="16383" min="0"/>
    <brk id="78" man="true" max="16383" min="0"/>
    <brk id="106" man="true" max="16383" min="0"/>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00"/>
    <pageSetUpPr fitToPage="false"/>
  </sheetPr>
  <dimension ref="B1:AA38"/>
  <sheetViews>
    <sheetView showFormulas="false" showGridLines="true" showRowColHeaders="true" showZeros="true" rightToLeft="false" tabSelected="false" showOutlineSymbols="true" defaultGridColor="true" view="pageBreakPreview" topLeftCell="A1" colorId="64" zoomScale="115" zoomScaleNormal="100" zoomScalePageLayoutView="115" workbookViewId="0">
      <selection pane="topLeft" activeCell="AD26" activeCellId="0" sqref="AD26"/>
    </sheetView>
  </sheetViews>
  <sheetFormatPr defaultColWidth="3.44921875" defaultRowHeight="12.75" customHeight="false" zeroHeight="false" outlineLevelRow="0" outlineLevelCol="0"/>
  <cols>
    <col collapsed="false" customWidth="false" hidden="false" outlineLevel="0" max="1" min="1" style="780" width="3.45"/>
    <col collapsed="false" customWidth="true" hidden="false" outlineLevel="0" max="2" min="2" style="778" width="3"/>
    <col collapsed="false" customWidth="false" hidden="false" outlineLevel="0" max="7" min="3" style="780" width="3.45"/>
    <col collapsed="false" customWidth="true" hidden="false" outlineLevel="0" max="8" min="8" style="780" width="2.44"/>
    <col collapsed="false" customWidth="false" hidden="false" outlineLevel="0" max="16384" min="9" style="780" width="3.45"/>
  </cols>
  <sheetData>
    <row r="1" s="772" customFormat="true" ht="13.8" hidden="false" customHeight="false" outlineLevel="0" collapsed="false"/>
    <row r="2" s="772" customFormat="true" ht="13.8" hidden="false" customHeight="false" outlineLevel="0" collapsed="false">
      <c r="B2" s="772" t="s">
        <v>936</v>
      </c>
      <c r="AA2" s="1178" t="s">
        <v>937</v>
      </c>
    </row>
    <row r="3" s="772" customFormat="true" ht="13.8" hidden="false" customHeight="false" outlineLevel="0" collapsed="false"/>
    <row r="4" s="772" customFormat="true" ht="13.8" hidden="false" customHeight="false" outlineLevel="0" collapsed="false">
      <c r="B4" s="1179" t="s">
        <v>938</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row>
    <row r="5" s="772" customFormat="true" ht="13.8" hidden="false" customHeight="false" outlineLevel="0" collapsed="false"/>
    <row r="6" s="772" customFormat="true" ht="19.5" hidden="false" customHeight="true" outlineLevel="0" collapsed="false">
      <c r="B6" s="789" t="s">
        <v>939</v>
      </c>
      <c r="C6" s="789"/>
      <c r="D6" s="789"/>
      <c r="E6" s="789"/>
      <c r="F6" s="789"/>
      <c r="G6" s="1180"/>
      <c r="H6" s="1181"/>
      <c r="I6" s="1181"/>
      <c r="J6" s="1181"/>
      <c r="K6" s="1181"/>
      <c r="L6" s="1181"/>
      <c r="M6" s="1181"/>
      <c r="N6" s="1182"/>
      <c r="O6" s="1182"/>
      <c r="P6" s="1182"/>
      <c r="Q6" s="1182"/>
      <c r="R6" s="792"/>
      <c r="S6" s="792"/>
      <c r="T6" s="792"/>
      <c r="U6" s="792"/>
      <c r="V6" s="792"/>
      <c r="W6" s="792"/>
      <c r="X6" s="792"/>
      <c r="Y6" s="792"/>
      <c r="Z6" s="792"/>
      <c r="AA6" s="792"/>
    </row>
    <row r="7" s="772" customFormat="true" ht="19.5" hidden="false" customHeight="true" outlineLevel="0" collapsed="false">
      <c r="B7" s="789" t="s">
        <v>940</v>
      </c>
      <c r="C7" s="789"/>
      <c r="D7" s="789"/>
      <c r="E7" s="789"/>
      <c r="F7" s="789"/>
      <c r="G7" s="966" t="s">
        <v>941</v>
      </c>
      <c r="H7" s="966"/>
      <c r="I7" s="966"/>
      <c r="J7" s="966"/>
      <c r="K7" s="966"/>
      <c r="L7" s="966"/>
      <c r="M7" s="966"/>
      <c r="N7" s="966"/>
      <c r="O7" s="966"/>
      <c r="P7" s="966"/>
      <c r="Q7" s="966"/>
      <c r="R7" s="966"/>
      <c r="S7" s="966"/>
      <c r="T7" s="966"/>
      <c r="U7" s="966"/>
      <c r="V7" s="966"/>
      <c r="W7" s="966"/>
      <c r="X7" s="966"/>
      <c r="Y7" s="966"/>
      <c r="Z7" s="966"/>
      <c r="AA7" s="966"/>
    </row>
    <row r="8" customFormat="false" ht="31.5" hidden="false" customHeight="true" outlineLevel="0" collapsed="false">
      <c r="B8" s="789" t="s">
        <v>942</v>
      </c>
      <c r="C8" s="789"/>
      <c r="D8" s="789"/>
      <c r="E8" s="789"/>
      <c r="F8" s="789"/>
      <c r="G8" s="1183" t="s">
        <v>943</v>
      </c>
      <c r="H8" s="1183"/>
      <c r="I8" s="1183"/>
      <c r="J8" s="1183"/>
      <c r="K8" s="1183"/>
      <c r="L8" s="1183"/>
      <c r="M8" s="1183"/>
      <c r="N8" s="1183"/>
      <c r="O8" s="1183"/>
      <c r="P8" s="1184" t="s">
        <v>944</v>
      </c>
      <c r="Q8" s="1184"/>
      <c r="R8" s="1184"/>
      <c r="S8" s="1184"/>
      <c r="T8" s="1184"/>
      <c r="U8" s="1184"/>
      <c r="V8" s="1184"/>
      <c r="W8" s="1184"/>
      <c r="X8" s="1184"/>
      <c r="Y8" s="1184"/>
      <c r="Z8" s="1184"/>
      <c r="AA8" s="1184"/>
    </row>
    <row r="9" s="772" customFormat="true" ht="13.8" hidden="false" customHeight="false" outlineLevel="0" collapsed="false"/>
    <row r="10" s="772" customFormat="true" ht="13.8" hidden="false" customHeight="false" outlineLevel="0" collapsed="false">
      <c r="B10" s="964"/>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963"/>
    </row>
    <row r="11" s="772" customFormat="true" ht="19.5" hidden="false" customHeight="true" outlineLevel="0" collapsed="false">
      <c r="B11" s="985"/>
      <c r="C11" s="772" t="s">
        <v>945</v>
      </c>
      <c r="D11" s="771"/>
      <c r="E11" s="771"/>
      <c r="F11" s="771"/>
      <c r="G11" s="771"/>
      <c r="H11" s="771"/>
      <c r="I11" s="771"/>
      <c r="J11" s="771"/>
      <c r="K11" s="771"/>
      <c r="L11" s="771"/>
      <c r="M11" s="771"/>
      <c r="N11" s="771"/>
      <c r="O11" s="771"/>
      <c r="Y11" s="1186" t="s">
        <v>946</v>
      </c>
      <c r="Z11" s="1186"/>
      <c r="AA11" s="1187"/>
    </row>
    <row r="12" s="772" customFormat="true" ht="13.8" hidden="false" customHeight="false" outlineLevel="0" collapsed="false">
      <c r="B12" s="985"/>
      <c r="D12" s="771"/>
      <c r="E12" s="771"/>
      <c r="F12" s="771"/>
      <c r="G12" s="771"/>
      <c r="H12" s="771"/>
      <c r="I12" s="771"/>
      <c r="J12" s="771"/>
      <c r="K12" s="771"/>
      <c r="L12" s="771"/>
      <c r="M12" s="771"/>
      <c r="N12" s="771"/>
      <c r="O12" s="771"/>
      <c r="Y12" s="1188"/>
      <c r="Z12" s="1188"/>
      <c r="AA12" s="1187"/>
    </row>
    <row r="13" s="772" customFormat="true" ht="19.5" hidden="false" customHeight="true" outlineLevel="0" collapsed="false">
      <c r="B13" s="985"/>
      <c r="C13" s="772" t="s">
        <v>947</v>
      </c>
      <c r="D13" s="771"/>
      <c r="E13" s="771"/>
      <c r="F13" s="771"/>
      <c r="G13" s="771"/>
      <c r="H13" s="771"/>
      <c r="I13" s="771"/>
      <c r="J13" s="771"/>
      <c r="K13" s="771"/>
      <c r="L13" s="771"/>
      <c r="M13" s="771"/>
      <c r="N13" s="771"/>
      <c r="O13" s="771"/>
      <c r="Y13" s="1186" t="s">
        <v>946</v>
      </c>
      <c r="Z13" s="1186"/>
      <c r="AA13" s="1187"/>
    </row>
    <row r="14" s="772" customFormat="true" ht="13.8" hidden="false" customHeight="false" outlineLevel="0" collapsed="false">
      <c r="B14" s="985"/>
      <c r="L14" s="771"/>
      <c r="Q14" s="771"/>
      <c r="W14" s="771"/>
      <c r="AA14" s="1187"/>
    </row>
    <row r="15" s="772" customFormat="true" ht="13.8" hidden="false" customHeight="false" outlineLevel="0" collapsed="false">
      <c r="B15" s="985"/>
      <c r="C15" s="772" t="s">
        <v>948</v>
      </c>
      <c r="AA15" s="1187"/>
    </row>
    <row r="16" s="772" customFormat="true" ht="6.75" hidden="false" customHeight="true" outlineLevel="0" collapsed="false">
      <c r="B16" s="985"/>
      <c r="AA16" s="1187"/>
    </row>
    <row r="17" s="772" customFormat="true" ht="23.25" hidden="false" customHeight="true" outlineLevel="0" collapsed="false">
      <c r="B17" s="985" t="s">
        <v>239</v>
      </c>
      <c r="C17" s="789" t="s">
        <v>949</v>
      </c>
      <c r="D17" s="789"/>
      <c r="E17" s="789"/>
      <c r="F17" s="789"/>
      <c r="G17" s="789"/>
      <c r="H17" s="789"/>
      <c r="I17" s="1189"/>
      <c r="J17" s="1189"/>
      <c r="K17" s="1189"/>
      <c r="L17" s="1189"/>
      <c r="M17" s="1189"/>
      <c r="N17" s="1189"/>
      <c r="O17" s="1189"/>
      <c r="P17" s="1189"/>
      <c r="Q17" s="1189"/>
      <c r="R17" s="1189"/>
      <c r="S17" s="1189"/>
      <c r="T17" s="1189"/>
      <c r="U17" s="1189"/>
      <c r="V17" s="1189"/>
      <c r="W17" s="1189"/>
      <c r="X17" s="1189"/>
      <c r="Y17" s="1189"/>
      <c r="Z17" s="1189"/>
      <c r="AA17" s="1187"/>
    </row>
    <row r="18" s="772" customFormat="true" ht="23.25" hidden="false" customHeight="true" outlineLevel="0" collapsed="false">
      <c r="B18" s="985" t="s">
        <v>239</v>
      </c>
      <c r="C18" s="789" t="s">
        <v>950</v>
      </c>
      <c r="D18" s="789"/>
      <c r="E18" s="789"/>
      <c r="F18" s="789"/>
      <c r="G18" s="789"/>
      <c r="H18" s="789"/>
      <c r="I18" s="1189"/>
      <c r="J18" s="1189"/>
      <c r="K18" s="1189"/>
      <c r="L18" s="1189"/>
      <c r="M18" s="1189"/>
      <c r="N18" s="1189"/>
      <c r="O18" s="1189"/>
      <c r="P18" s="1189"/>
      <c r="Q18" s="1189"/>
      <c r="R18" s="1189"/>
      <c r="S18" s="1189"/>
      <c r="T18" s="1189"/>
      <c r="U18" s="1189"/>
      <c r="V18" s="1189"/>
      <c r="W18" s="1189"/>
      <c r="X18" s="1189"/>
      <c r="Y18" s="1189"/>
      <c r="Z18" s="1189"/>
      <c r="AA18" s="1187"/>
    </row>
    <row r="19" s="772" customFormat="true" ht="23.25" hidden="false" customHeight="true" outlineLevel="0" collapsed="false">
      <c r="B19" s="985" t="s">
        <v>239</v>
      </c>
      <c r="C19" s="789" t="s">
        <v>951</v>
      </c>
      <c r="D19" s="789"/>
      <c r="E19" s="789"/>
      <c r="F19" s="789"/>
      <c r="G19" s="789"/>
      <c r="H19" s="789"/>
      <c r="I19" s="1189"/>
      <c r="J19" s="1189"/>
      <c r="K19" s="1189"/>
      <c r="L19" s="1189"/>
      <c r="M19" s="1189"/>
      <c r="N19" s="1189"/>
      <c r="O19" s="1189"/>
      <c r="P19" s="1189"/>
      <c r="Q19" s="1189"/>
      <c r="R19" s="1189"/>
      <c r="S19" s="1189"/>
      <c r="T19" s="1189"/>
      <c r="U19" s="1189"/>
      <c r="V19" s="1189"/>
      <c r="W19" s="1189"/>
      <c r="X19" s="1189"/>
      <c r="Y19" s="1189"/>
      <c r="Z19" s="1189"/>
      <c r="AA19" s="1187"/>
    </row>
    <row r="20" s="772" customFormat="true" ht="13.8" hidden="false" customHeight="false" outlineLevel="0" collapsed="false">
      <c r="B20" s="985"/>
      <c r="C20" s="771"/>
      <c r="D20" s="771"/>
      <c r="E20" s="771"/>
      <c r="F20" s="771"/>
      <c r="G20" s="771"/>
      <c r="H20" s="771"/>
      <c r="I20" s="781"/>
      <c r="J20" s="781"/>
      <c r="K20" s="781"/>
      <c r="L20" s="781"/>
      <c r="M20" s="781"/>
      <c r="N20" s="781"/>
      <c r="O20" s="781"/>
      <c r="P20" s="781"/>
      <c r="Q20" s="781"/>
      <c r="R20" s="781"/>
      <c r="S20" s="781"/>
      <c r="T20" s="781"/>
      <c r="U20" s="781"/>
      <c r="V20" s="781"/>
      <c r="W20" s="781"/>
      <c r="X20" s="781"/>
      <c r="Y20" s="781"/>
      <c r="Z20" s="781"/>
      <c r="AA20" s="1187"/>
    </row>
    <row r="21" s="772" customFormat="true" ht="27" hidden="false" customHeight="true" outlineLevel="0" collapsed="false">
      <c r="B21" s="985"/>
      <c r="C21" s="782" t="s">
        <v>952</v>
      </c>
      <c r="D21" s="782"/>
      <c r="E21" s="782"/>
      <c r="F21" s="782"/>
      <c r="G21" s="782"/>
      <c r="H21" s="782"/>
      <c r="I21" s="782"/>
      <c r="J21" s="782"/>
      <c r="K21" s="782"/>
      <c r="L21" s="782"/>
      <c r="M21" s="782"/>
      <c r="N21" s="782"/>
      <c r="O21" s="782"/>
      <c r="P21" s="782"/>
      <c r="Q21" s="782"/>
      <c r="R21" s="782"/>
      <c r="S21" s="782"/>
      <c r="T21" s="782"/>
      <c r="U21" s="782"/>
      <c r="V21" s="782"/>
      <c r="W21" s="782"/>
      <c r="X21" s="782"/>
      <c r="Y21" s="782"/>
      <c r="Z21" s="782"/>
      <c r="AA21" s="1187"/>
    </row>
    <row r="22" s="772" customFormat="true" ht="6" hidden="false" customHeight="true" outlineLevel="0" collapsed="false">
      <c r="B22" s="985"/>
      <c r="C22" s="771"/>
      <c r="D22" s="771"/>
      <c r="E22" s="771"/>
      <c r="F22" s="771"/>
      <c r="G22" s="771"/>
      <c r="H22" s="771"/>
      <c r="I22" s="771"/>
      <c r="J22" s="771"/>
      <c r="K22" s="771"/>
      <c r="L22" s="771"/>
      <c r="M22" s="771"/>
      <c r="N22" s="771"/>
      <c r="O22" s="771"/>
      <c r="AA22" s="1187"/>
    </row>
    <row r="23" s="772" customFormat="true" ht="27.75" hidden="false" customHeight="true" outlineLevel="0" collapsed="false">
      <c r="B23" s="985"/>
      <c r="D23" s="782" t="s">
        <v>953</v>
      </c>
      <c r="E23" s="782"/>
      <c r="F23" s="782"/>
      <c r="G23" s="782"/>
      <c r="H23" s="782"/>
      <c r="I23" s="782"/>
      <c r="J23" s="782"/>
      <c r="K23" s="782"/>
      <c r="L23" s="782"/>
      <c r="M23" s="782"/>
      <c r="N23" s="782"/>
      <c r="O23" s="782"/>
      <c r="P23" s="782"/>
      <c r="Q23" s="782"/>
      <c r="R23" s="782"/>
      <c r="S23" s="782"/>
      <c r="T23" s="782"/>
      <c r="U23" s="782"/>
      <c r="V23" s="782"/>
      <c r="W23" s="782"/>
      <c r="X23" s="782"/>
      <c r="Y23" s="1186" t="s">
        <v>946</v>
      </c>
      <c r="Z23" s="1186"/>
      <c r="AA23" s="1187"/>
    </row>
    <row r="24" s="772" customFormat="true" ht="6.75" hidden="false" customHeight="true" outlineLevel="0" collapsed="false">
      <c r="B24" s="985"/>
      <c r="AA24" s="1187"/>
    </row>
    <row r="25" s="781" customFormat="true" ht="18" hidden="false" customHeight="true" outlineLevel="0" collapsed="false">
      <c r="B25" s="926"/>
      <c r="D25" s="781" t="s">
        <v>954</v>
      </c>
      <c r="Y25" s="1186" t="s">
        <v>946</v>
      </c>
      <c r="Z25" s="1186"/>
      <c r="AA25" s="988"/>
    </row>
    <row r="26" s="772" customFormat="true" ht="6.75" hidden="false" customHeight="true" outlineLevel="0" collapsed="false">
      <c r="B26" s="985"/>
      <c r="AA26" s="1187"/>
    </row>
    <row r="27" s="781" customFormat="true" ht="18" hidden="false" customHeight="true" outlineLevel="0" collapsed="false">
      <c r="B27" s="926"/>
      <c r="D27" s="781" t="s">
        <v>955</v>
      </c>
      <c r="Y27" s="1186" t="s">
        <v>946</v>
      </c>
      <c r="Z27" s="1186"/>
      <c r="AA27" s="988"/>
    </row>
    <row r="28" s="772" customFormat="true" ht="6.75" hidden="false" customHeight="true" outlineLevel="0" collapsed="false">
      <c r="B28" s="985"/>
      <c r="AA28" s="1187"/>
    </row>
    <row r="29" s="781" customFormat="true" ht="18" hidden="false" customHeight="true" outlineLevel="0" collapsed="false">
      <c r="B29" s="926"/>
      <c r="D29" s="781" t="s">
        <v>956</v>
      </c>
      <c r="Y29" s="1186" t="s">
        <v>946</v>
      </c>
      <c r="Z29" s="1186"/>
      <c r="AA29" s="988"/>
    </row>
    <row r="30" s="772" customFormat="true" ht="6.75" hidden="false" customHeight="true" outlineLevel="0" collapsed="false">
      <c r="B30" s="985"/>
      <c r="AA30" s="1187"/>
    </row>
    <row r="31" s="781" customFormat="true" ht="18" hidden="false" customHeight="true" outlineLevel="0" collapsed="false">
      <c r="B31" s="926"/>
      <c r="D31" s="781" t="s">
        <v>957</v>
      </c>
      <c r="Y31" s="1186" t="s">
        <v>946</v>
      </c>
      <c r="Z31" s="1186"/>
      <c r="AA31" s="988"/>
    </row>
    <row r="32" s="772" customFormat="true" ht="6.75" hidden="false" customHeight="true" outlineLevel="0" collapsed="false">
      <c r="B32" s="985"/>
      <c r="AA32" s="1187"/>
    </row>
    <row r="33" customFormat="false" ht="18" hidden="false" customHeight="true" outlineLevel="0" collapsed="false">
      <c r="B33" s="1190"/>
      <c r="D33" s="781" t="s">
        <v>958</v>
      </c>
      <c r="Y33" s="1186" t="s">
        <v>946</v>
      </c>
      <c r="Z33" s="1186"/>
      <c r="AA33" s="1191"/>
    </row>
    <row r="34" customFormat="false" ht="13.8" hidden="false" customHeight="false" outlineLevel="0" collapsed="false">
      <c r="B34" s="1190"/>
      <c r="AA34" s="1191"/>
    </row>
    <row r="35" customFormat="false" ht="27" hidden="false" customHeight="true" outlineLevel="0" collapsed="false">
      <c r="B35" s="1192"/>
      <c r="C35" s="981" t="s">
        <v>959</v>
      </c>
      <c r="D35" s="981"/>
      <c r="E35" s="981"/>
      <c r="F35" s="981"/>
      <c r="G35" s="981"/>
      <c r="H35" s="981"/>
      <c r="I35" s="981"/>
      <c r="J35" s="981"/>
      <c r="K35" s="981"/>
      <c r="L35" s="981"/>
      <c r="M35" s="981"/>
      <c r="N35" s="981"/>
      <c r="O35" s="981"/>
      <c r="P35" s="981"/>
      <c r="Q35" s="981"/>
      <c r="R35" s="981"/>
      <c r="S35" s="981"/>
      <c r="T35" s="981"/>
      <c r="U35" s="981"/>
      <c r="V35" s="981"/>
      <c r="W35" s="981"/>
      <c r="X35" s="981"/>
      <c r="Y35" s="1193" t="s">
        <v>946</v>
      </c>
      <c r="Z35" s="1193"/>
      <c r="AA35" s="1194"/>
    </row>
    <row r="36" s="781" customFormat="true" ht="13.8" hidden="false" customHeight="false" outlineLevel="0" collapsed="false">
      <c r="B36" s="1195" t="s">
        <v>960</v>
      </c>
    </row>
    <row r="37" s="781" customFormat="true" ht="13.8" hidden="false" customHeight="false" outlineLevel="0" collapsed="false">
      <c r="B37" s="1195" t="s">
        <v>961</v>
      </c>
    </row>
    <row r="38" s="781" customFormat="true" ht="13.8" hidden="false" customHeight="false" outlineLevel="0" collapsed="false">
      <c r="B38" s="1195" t="s">
        <v>962</v>
      </c>
    </row>
  </sheetData>
  <mergeCells count="27">
    <mergeCell ref="B4:AA4"/>
    <mergeCell ref="B6:F6"/>
    <mergeCell ref="N6:Q6"/>
    <mergeCell ref="R6:AA6"/>
    <mergeCell ref="B7:F7"/>
    <mergeCell ref="G7:AA7"/>
    <mergeCell ref="B8:F8"/>
    <mergeCell ref="G8:O8"/>
    <mergeCell ref="P8:AA8"/>
    <mergeCell ref="Y11:Z11"/>
    <mergeCell ref="Y13:Z13"/>
    <mergeCell ref="C17:H17"/>
    <mergeCell ref="I17:Z17"/>
    <mergeCell ref="C18:H18"/>
    <mergeCell ref="I18:Z18"/>
    <mergeCell ref="C19:H19"/>
    <mergeCell ref="I19:Z19"/>
    <mergeCell ref="C21:Z21"/>
    <mergeCell ref="D23:X23"/>
    <mergeCell ref="Y23:Z23"/>
    <mergeCell ref="Y25:Z25"/>
    <mergeCell ref="Y27:Z27"/>
    <mergeCell ref="Y29:Z29"/>
    <mergeCell ref="Y31:Z31"/>
    <mergeCell ref="Y33:Z33"/>
    <mergeCell ref="C35:X35"/>
    <mergeCell ref="Y35:Z35"/>
  </mergeCells>
  <printOptions headings="false" gridLines="false" gridLinesSet="true" horizontalCentered="true" verticalCentered="false"/>
  <pageMargins left="0.708333333333333" right="0.39375" top="0.511805555555556" bottom="0.354861111111111" header="0.511811023622047" footer="0.315277777777778"/>
  <pageSetup paperSize="9" scale="84" fitToWidth="1" fitToHeight="1" pageOrder="downThenOver" orientation="portrait" blackAndWhite="false" draft="false" cellComments="none" horizontalDpi="300" verticalDpi="300" copies="1"/>
  <headerFooter differentFirst="false" differentOddEven="false">
    <oddHeader/>
    <oddFooter>&amp;C1－&amp;P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K8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2.75" customHeight="false" zeroHeight="false" outlineLevelRow="0" outlineLevelCol="0"/>
  <cols>
    <col collapsed="false" customWidth="true" hidden="false" outlineLevel="0" max="1" min="1" style="780" width="1.44"/>
    <col collapsed="false" customWidth="true" hidden="false" outlineLevel="0" max="2" min="2" style="780" width="10"/>
    <col collapsed="false" customWidth="true" hidden="false" outlineLevel="0" max="3" min="3" style="780" width="6.78"/>
    <col collapsed="false" customWidth="true" hidden="false" outlineLevel="0" max="4" min="4" style="780" width="10"/>
    <col collapsed="false" customWidth="true" hidden="false" outlineLevel="0" max="32" min="5" style="780" width="3.89"/>
    <col collapsed="false" customWidth="false" hidden="false" outlineLevel="0" max="35" min="33" style="780" width="9"/>
    <col collapsed="false" customWidth="true" hidden="false" outlineLevel="0" max="36" min="36" style="780" width="2.44"/>
    <col collapsed="false" customWidth="false" hidden="false" outlineLevel="0" max="16384" min="37" style="780" width="9"/>
  </cols>
  <sheetData>
    <row r="1" customFormat="false" ht="13.8" hidden="false" customHeight="false" outlineLevel="0" collapsed="false">
      <c r="A1" s="780" t="s">
        <v>963</v>
      </c>
    </row>
    <row r="2" customFormat="false" ht="13.8" hidden="false" customHeight="false" outlineLevel="0" collapsed="false">
      <c r="B2" s="1196" t="s">
        <v>964</v>
      </c>
    </row>
    <row r="3" customFormat="false" ht="13.8" hidden="false" customHeight="false" outlineLevel="0" collapsed="false">
      <c r="B3" s="1197"/>
    </row>
    <row r="4" customFormat="false" ht="13.5" hidden="false" customHeight="true" outlineLevel="0" collapsed="false">
      <c r="B4" s="1196" t="s">
        <v>965</v>
      </c>
      <c r="X4" s="1198" t="s">
        <v>966</v>
      </c>
    </row>
    <row r="5" customFormat="false" ht="6.75" hidden="false" customHeight="true" outlineLevel="0" collapsed="false">
      <c r="B5" s="1196"/>
      <c r="W5" s="1198"/>
      <c r="AJ5" s="1199"/>
      <c r="AK5" s="1199"/>
    </row>
    <row r="6" customFormat="false" ht="13.5" hidden="false" customHeight="true" outlineLevel="0" collapsed="false">
      <c r="X6" s="1196" t="s">
        <v>967</v>
      </c>
      <c r="AJ6" s="1199"/>
      <c r="AK6" s="1199"/>
    </row>
    <row r="7" customFormat="false" ht="6.75" hidden="false" customHeight="true" outlineLevel="0" collapsed="false">
      <c r="W7" s="1196"/>
      <c r="AJ7" s="1199"/>
      <c r="AK7" s="1199"/>
    </row>
    <row r="8" customFormat="false" ht="14.25" hidden="false" customHeight="true" outlineLevel="0" collapsed="false">
      <c r="B8" s="1196" t="s">
        <v>968</v>
      </c>
      <c r="AB8" s="1196" t="s">
        <v>969</v>
      </c>
      <c r="AJ8" s="1199"/>
      <c r="AK8" s="1199"/>
    </row>
    <row r="9" customFormat="false" ht="14.25" hidden="false" customHeight="true" outlineLevel="0" collapsed="false">
      <c r="B9" s="1197"/>
      <c r="AJ9" s="1199"/>
      <c r="AK9" s="1199"/>
    </row>
    <row r="10" customFormat="false" ht="18" hidden="false" customHeight="true" outlineLevel="0" collapsed="false">
      <c r="B10" s="1200" t="s">
        <v>970</v>
      </c>
      <c r="C10" s="1200" t="s">
        <v>971</v>
      </c>
      <c r="D10" s="1200" t="s">
        <v>972</v>
      </c>
      <c r="E10" s="1201" t="s">
        <v>973</v>
      </c>
      <c r="F10" s="1201"/>
      <c r="G10" s="1201"/>
      <c r="H10" s="1201"/>
      <c r="I10" s="1201"/>
      <c r="J10" s="1201"/>
      <c r="K10" s="1201"/>
      <c r="L10" s="1201" t="s">
        <v>974</v>
      </c>
      <c r="M10" s="1201"/>
      <c r="N10" s="1201"/>
      <c r="O10" s="1201"/>
      <c r="P10" s="1201"/>
      <c r="Q10" s="1201"/>
      <c r="R10" s="1201"/>
      <c r="S10" s="1201" t="s">
        <v>975</v>
      </c>
      <c r="T10" s="1201"/>
      <c r="U10" s="1201"/>
      <c r="V10" s="1201"/>
      <c r="W10" s="1201"/>
      <c r="X10" s="1201"/>
      <c r="Y10" s="1201"/>
      <c r="Z10" s="1202" t="s">
        <v>976</v>
      </c>
      <c r="AA10" s="1202"/>
      <c r="AB10" s="1202"/>
      <c r="AC10" s="1202"/>
      <c r="AD10" s="1202"/>
      <c r="AE10" s="1202"/>
      <c r="AF10" s="1202"/>
      <c r="AG10" s="1203" t="s">
        <v>977</v>
      </c>
      <c r="AH10" s="1200" t="s">
        <v>978</v>
      </c>
      <c r="AI10" s="1200" t="s">
        <v>979</v>
      </c>
      <c r="AJ10" s="1199"/>
      <c r="AK10" s="1199"/>
    </row>
    <row r="11" customFormat="false" ht="18" hidden="false" customHeight="true" outlineLevel="0" collapsed="false">
      <c r="B11" s="1200"/>
      <c r="C11" s="1200"/>
      <c r="D11" s="1200"/>
      <c r="E11" s="1201" t="n">
        <v>1</v>
      </c>
      <c r="F11" s="1201" t="n">
        <v>2</v>
      </c>
      <c r="G11" s="1201" t="n">
        <v>3</v>
      </c>
      <c r="H11" s="1201" t="n">
        <v>4</v>
      </c>
      <c r="I11" s="1201" t="n">
        <v>5</v>
      </c>
      <c r="J11" s="1201" t="n">
        <v>6</v>
      </c>
      <c r="K11" s="1201" t="n">
        <v>7</v>
      </c>
      <c r="L11" s="1201" t="n">
        <v>8</v>
      </c>
      <c r="M11" s="1201" t="n">
        <v>9</v>
      </c>
      <c r="N11" s="1201" t="n">
        <v>10</v>
      </c>
      <c r="O11" s="1201" t="n">
        <v>11</v>
      </c>
      <c r="P11" s="1201" t="n">
        <v>12</v>
      </c>
      <c r="Q11" s="1201" t="n">
        <v>13</v>
      </c>
      <c r="R11" s="1201" t="n">
        <v>14</v>
      </c>
      <c r="S11" s="1201" t="n">
        <v>15</v>
      </c>
      <c r="T11" s="1201" t="n">
        <v>16</v>
      </c>
      <c r="U11" s="1201" t="n">
        <v>17</v>
      </c>
      <c r="V11" s="1201" t="n">
        <v>18</v>
      </c>
      <c r="W11" s="1201" t="n">
        <v>19</v>
      </c>
      <c r="X11" s="1201" t="n">
        <v>20</v>
      </c>
      <c r="Y11" s="1201" t="n">
        <v>21</v>
      </c>
      <c r="Z11" s="1201" t="n">
        <v>22</v>
      </c>
      <c r="AA11" s="1201" t="n">
        <v>23</v>
      </c>
      <c r="AB11" s="1201" t="n">
        <v>24</v>
      </c>
      <c r="AC11" s="1201" t="n">
        <v>25</v>
      </c>
      <c r="AD11" s="1201" t="n">
        <v>26</v>
      </c>
      <c r="AE11" s="1201" t="n">
        <v>27</v>
      </c>
      <c r="AF11" s="1204" t="n">
        <v>28</v>
      </c>
      <c r="AG11" s="1203"/>
      <c r="AH11" s="1200"/>
      <c r="AI11" s="1200"/>
      <c r="AJ11" s="1199"/>
      <c r="AK11" s="1199"/>
    </row>
    <row r="12" customFormat="false" ht="18" hidden="false" customHeight="true" outlineLevel="0" collapsed="false">
      <c r="B12" s="1200"/>
      <c r="C12" s="1200"/>
      <c r="D12" s="1200"/>
      <c r="E12" s="1201" t="s">
        <v>980</v>
      </c>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6"/>
      <c r="AG12" s="1203"/>
      <c r="AH12" s="1200"/>
      <c r="AI12" s="1200"/>
      <c r="AJ12" s="1199"/>
      <c r="AK12" s="1199"/>
    </row>
    <row r="13" customFormat="false" ht="18" hidden="false" customHeight="true" outlineLevel="0" collapsed="false">
      <c r="B13" s="1200" t="s">
        <v>981</v>
      </c>
      <c r="C13" s="1200"/>
      <c r="D13" s="1200"/>
      <c r="E13" s="1200" t="s">
        <v>51</v>
      </c>
      <c r="F13" s="1200" t="s">
        <v>51</v>
      </c>
      <c r="G13" s="1200" t="s">
        <v>982</v>
      </c>
      <c r="H13" s="1200" t="s">
        <v>983</v>
      </c>
      <c r="I13" s="1200" t="s">
        <v>984</v>
      </c>
      <c r="J13" s="1200" t="s">
        <v>51</v>
      </c>
      <c r="K13" s="1200" t="s">
        <v>984</v>
      </c>
      <c r="L13" s="1207"/>
      <c r="M13" s="1207"/>
      <c r="N13" s="1207"/>
      <c r="O13" s="1207"/>
      <c r="P13" s="1207"/>
      <c r="Q13" s="1207"/>
      <c r="R13" s="1207"/>
      <c r="S13" s="1207"/>
      <c r="T13" s="1207"/>
      <c r="U13" s="1207"/>
      <c r="V13" s="1207"/>
      <c r="W13" s="1207"/>
      <c r="X13" s="1207"/>
      <c r="Y13" s="1207"/>
      <c r="Z13" s="1207"/>
      <c r="AA13" s="1207"/>
      <c r="AB13" s="1207"/>
      <c r="AC13" s="1207"/>
      <c r="AD13" s="1207"/>
      <c r="AE13" s="1207"/>
      <c r="AF13" s="1208"/>
      <c r="AG13" s="1209"/>
      <c r="AH13" s="1210"/>
      <c r="AI13" s="1210"/>
    </row>
    <row r="14" customFormat="false" ht="18" hidden="false" customHeight="true" outlineLevel="0" collapsed="false">
      <c r="B14" s="1200" t="s">
        <v>985</v>
      </c>
      <c r="C14" s="1200"/>
      <c r="D14" s="1200"/>
      <c r="E14" s="1200" t="s">
        <v>986</v>
      </c>
      <c r="F14" s="1200" t="s">
        <v>986</v>
      </c>
      <c r="G14" s="1200" t="s">
        <v>986</v>
      </c>
      <c r="H14" s="1200" t="s">
        <v>987</v>
      </c>
      <c r="I14" s="1200" t="s">
        <v>987</v>
      </c>
      <c r="J14" s="1200" t="s">
        <v>988</v>
      </c>
      <c r="K14" s="1200" t="s">
        <v>988</v>
      </c>
      <c r="L14" s="1207"/>
      <c r="M14" s="1207"/>
      <c r="N14" s="1207"/>
      <c r="O14" s="1207"/>
      <c r="P14" s="1207"/>
      <c r="Q14" s="1207"/>
      <c r="R14" s="1207"/>
      <c r="S14" s="1207"/>
      <c r="T14" s="1207"/>
      <c r="U14" s="1207"/>
      <c r="V14" s="1207"/>
      <c r="W14" s="1207"/>
      <c r="X14" s="1207"/>
      <c r="Y14" s="1207"/>
      <c r="Z14" s="1207"/>
      <c r="AA14" s="1207"/>
      <c r="AB14" s="1207"/>
      <c r="AC14" s="1207"/>
      <c r="AD14" s="1207"/>
      <c r="AE14" s="1207"/>
      <c r="AF14" s="1208"/>
      <c r="AG14" s="1209"/>
      <c r="AH14" s="1210"/>
      <c r="AI14" s="1210"/>
    </row>
    <row r="15" customFormat="false" ht="18" hidden="false" customHeight="true" outlineLevel="0" collapsed="false">
      <c r="B15" s="1210"/>
      <c r="C15" s="1210"/>
      <c r="D15" s="1210"/>
      <c r="E15" s="1200"/>
      <c r="F15" s="1200"/>
      <c r="G15" s="1200"/>
      <c r="H15" s="1200"/>
      <c r="I15" s="1200"/>
      <c r="J15" s="1200"/>
      <c r="K15" s="1200"/>
      <c r="L15" s="1200"/>
      <c r="M15" s="1200"/>
      <c r="N15" s="1200"/>
      <c r="O15" s="1200"/>
      <c r="P15" s="1200"/>
      <c r="Q15" s="1200"/>
      <c r="R15" s="1200"/>
      <c r="S15" s="1200"/>
      <c r="T15" s="1200"/>
      <c r="U15" s="1200"/>
      <c r="V15" s="1200"/>
      <c r="W15" s="1200"/>
      <c r="X15" s="1200"/>
      <c r="Y15" s="1200"/>
      <c r="Z15" s="1200"/>
      <c r="AA15" s="1200"/>
      <c r="AB15" s="1200"/>
      <c r="AC15" s="1200"/>
      <c r="AD15" s="1200"/>
      <c r="AE15" s="1200"/>
      <c r="AF15" s="1211"/>
      <c r="AG15" s="1209"/>
      <c r="AH15" s="1210"/>
      <c r="AI15" s="1210"/>
    </row>
    <row r="16" customFormat="false" ht="18" hidden="false" customHeight="true" outlineLevel="0" collapsed="false">
      <c r="B16" s="1210"/>
      <c r="C16" s="1210"/>
      <c r="D16" s="1210"/>
      <c r="E16" s="1200"/>
      <c r="F16" s="1200"/>
      <c r="G16" s="1200"/>
      <c r="H16" s="1200"/>
      <c r="I16" s="1200"/>
      <c r="J16" s="1200"/>
      <c r="K16" s="1200"/>
      <c r="L16" s="1200"/>
      <c r="M16" s="1200"/>
      <c r="N16" s="1200"/>
      <c r="O16" s="1200"/>
      <c r="P16" s="1200"/>
      <c r="Q16" s="1200"/>
      <c r="R16" s="1200"/>
      <c r="S16" s="1200"/>
      <c r="T16" s="1200"/>
      <c r="U16" s="1200"/>
      <c r="V16" s="1200"/>
      <c r="W16" s="1200"/>
      <c r="X16" s="1200"/>
      <c r="Y16" s="1200"/>
      <c r="Z16" s="1200"/>
      <c r="AA16" s="1200"/>
      <c r="AB16" s="1200"/>
      <c r="AC16" s="1200"/>
      <c r="AD16" s="1200"/>
      <c r="AE16" s="1200"/>
      <c r="AF16" s="1211"/>
      <c r="AG16" s="1209"/>
      <c r="AH16" s="1210"/>
      <c r="AI16" s="1210"/>
    </row>
    <row r="17" customFormat="false" ht="18" hidden="false" customHeight="true" outlineLevel="0" collapsed="false">
      <c r="B17" s="1210"/>
      <c r="C17" s="1210"/>
      <c r="D17" s="1210"/>
      <c r="E17" s="1200"/>
      <c r="F17" s="1200"/>
      <c r="G17" s="1200"/>
      <c r="H17" s="1200"/>
      <c r="I17" s="1200"/>
      <c r="J17" s="1200"/>
      <c r="K17" s="1200"/>
      <c r="L17" s="1200"/>
      <c r="M17" s="1200"/>
      <c r="N17" s="1200"/>
      <c r="O17" s="1200"/>
      <c r="P17" s="1200"/>
      <c r="Q17" s="1200"/>
      <c r="R17" s="1200"/>
      <c r="S17" s="1200"/>
      <c r="T17" s="1200"/>
      <c r="U17" s="1200"/>
      <c r="V17" s="1200"/>
      <c r="W17" s="1200"/>
      <c r="X17" s="1200"/>
      <c r="Y17" s="1200"/>
      <c r="Z17" s="1200"/>
      <c r="AA17" s="1200"/>
      <c r="AB17" s="1200"/>
      <c r="AC17" s="1200"/>
      <c r="AD17" s="1200"/>
      <c r="AE17" s="1200"/>
      <c r="AF17" s="1211"/>
      <c r="AG17" s="1209"/>
      <c r="AH17" s="1210"/>
      <c r="AI17" s="1210"/>
    </row>
    <row r="18" customFormat="false" ht="18" hidden="false" customHeight="true" outlineLevel="0" collapsed="false">
      <c r="B18" s="1210"/>
      <c r="C18" s="1210"/>
      <c r="D18" s="1210"/>
      <c r="E18" s="1200"/>
      <c r="F18" s="1200"/>
      <c r="G18" s="1200"/>
      <c r="H18" s="1200"/>
      <c r="I18" s="1200"/>
      <c r="J18" s="1200"/>
      <c r="K18" s="1200"/>
      <c r="L18" s="1200"/>
      <c r="M18" s="1200"/>
      <c r="N18" s="1200"/>
      <c r="O18" s="1200"/>
      <c r="P18" s="1200"/>
      <c r="Q18" s="1200"/>
      <c r="R18" s="1200"/>
      <c r="S18" s="1200"/>
      <c r="T18" s="1200"/>
      <c r="U18" s="1200"/>
      <c r="V18" s="1200"/>
      <c r="W18" s="1200"/>
      <c r="X18" s="1200"/>
      <c r="Y18" s="1200"/>
      <c r="Z18" s="1200"/>
      <c r="AA18" s="1200"/>
      <c r="AB18" s="1200"/>
      <c r="AC18" s="1200"/>
      <c r="AD18" s="1200"/>
      <c r="AE18" s="1200"/>
      <c r="AF18" s="1211"/>
      <c r="AG18" s="1209"/>
      <c r="AH18" s="1210"/>
      <c r="AI18" s="1210"/>
    </row>
    <row r="19" customFormat="false" ht="18" hidden="false" customHeight="true" outlineLevel="0" collapsed="false">
      <c r="B19" s="1210"/>
      <c r="C19" s="1210"/>
      <c r="D19" s="1210"/>
      <c r="E19" s="1200"/>
      <c r="F19" s="1200"/>
      <c r="G19" s="1200"/>
      <c r="H19" s="1200"/>
      <c r="I19" s="1200"/>
      <c r="J19" s="1200"/>
      <c r="K19" s="1200"/>
      <c r="L19" s="1200"/>
      <c r="M19" s="1200"/>
      <c r="N19" s="1200"/>
      <c r="O19" s="1200"/>
      <c r="P19" s="1200"/>
      <c r="Q19" s="1200"/>
      <c r="R19" s="1200"/>
      <c r="S19" s="1200"/>
      <c r="T19" s="1200"/>
      <c r="U19" s="1200"/>
      <c r="V19" s="1200"/>
      <c r="W19" s="1200"/>
      <c r="X19" s="1200"/>
      <c r="Y19" s="1200"/>
      <c r="Z19" s="1200"/>
      <c r="AA19" s="1200"/>
      <c r="AB19" s="1200"/>
      <c r="AC19" s="1200"/>
      <c r="AD19" s="1200"/>
      <c r="AE19" s="1200"/>
      <c r="AF19" s="1211"/>
      <c r="AG19" s="1209"/>
      <c r="AH19" s="1210"/>
      <c r="AI19" s="1210"/>
    </row>
    <row r="20" customFormat="false" ht="18" hidden="false" customHeight="true" outlineLevel="0" collapsed="false">
      <c r="B20" s="1210"/>
      <c r="C20" s="1210"/>
      <c r="D20" s="1210"/>
      <c r="E20" s="1200"/>
      <c r="F20" s="1200"/>
      <c r="G20" s="1200"/>
      <c r="H20" s="1200"/>
      <c r="I20" s="1200"/>
      <c r="J20" s="1200"/>
      <c r="K20" s="1200"/>
      <c r="L20" s="1200"/>
      <c r="M20" s="1200"/>
      <c r="N20" s="1200"/>
      <c r="O20" s="1200"/>
      <c r="P20" s="1200"/>
      <c r="Q20" s="1200"/>
      <c r="R20" s="1200"/>
      <c r="S20" s="1200"/>
      <c r="T20" s="1200"/>
      <c r="U20" s="1200"/>
      <c r="V20" s="1200"/>
      <c r="W20" s="1200"/>
      <c r="X20" s="1200"/>
      <c r="Y20" s="1200"/>
      <c r="Z20" s="1200"/>
      <c r="AA20" s="1200"/>
      <c r="AB20" s="1200"/>
      <c r="AC20" s="1200"/>
      <c r="AD20" s="1200"/>
      <c r="AE20" s="1200"/>
      <c r="AF20" s="1211"/>
      <c r="AG20" s="1209"/>
      <c r="AH20" s="1210"/>
      <c r="AI20" s="1210"/>
    </row>
    <row r="21" customFormat="false" ht="18" hidden="false" customHeight="true" outlineLevel="0" collapsed="false">
      <c r="B21" s="1210"/>
      <c r="C21" s="1210"/>
      <c r="D21" s="1210"/>
      <c r="E21" s="1200"/>
      <c r="F21" s="1200"/>
      <c r="G21" s="1200"/>
      <c r="H21" s="1200"/>
      <c r="I21" s="1200"/>
      <c r="J21" s="1200"/>
      <c r="K21" s="1200"/>
      <c r="L21" s="1200"/>
      <c r="M21" s="1200"/>
      <c r="N21" s="1200"/>
      <c r="O21" s="1200"/>
      <c r="P21" s="1200"/>
      <c r="Q21" s="1200"/>
      <c r="R21" s="1200"/>
      <c r="S21" s="1200"/>
      <c r="T21" s="1200"/>
      <c r="U21" s="1200"/>
      <c r="V21" s="1200"/>
      <c r="W21" s="1200"/>
      <c r="X21" s="1200"/>
      <c r="Y21" s="1200"/>
      <c r="Z21" s="1200"/>
      <c r="AA21" s="1200"/>
      <c r="AB21" s="1200"/>
      <c r="AC21" s="1200"/>
      <c r="AD21" s="1200"/>
      <c r="AE21" s="1200"/>
      <c r="AF21" s="1211"/>
      <c r="AG21" s="1209"/>
      <c r="AH21" s="1210"/>
      <c r="AI21" s="1210"/>
    </row>
    <row r="22" customFormat="false" ht="18" hidden="false" customHeight="true" outlineLevel="0" collapsed="false">
      <c r="B22" s="1210"/>
      <c r="C22" s="1210"/>
      <c r="D22" s="1210"/>
      <c r="E22" s="1200"/>
      <c r="F22" s="1200"/>
      <c r="G22" s="1200"/>
      <c r="H22" s="1200"/>
      <c r="I22" s="1200"/>
      <c r="J22" s="1200"/>
      <c r="K22" s="1200"/>
      <c r="L22" s="1200"/>
      <c r="M22" s="1200"/>
      <c r="N22" s="1200"/>
      <c r="O22" s="1200"/>
      <c r="P22" s="1200"/>
      <c r="Q22" s="1200"/>
      <c r="R22" s="1200"/>
      <c r="S22" s="1200"/>
      <c r="T22" s="1200"/>
      <c r="U22" s="1200"/>
      <c r="V22" s="1200"/>
      <c r="W22" s="1200"/>
      <c r="X22" s="1200"/>
      <c r="Y22" s="1200"/>
      <c r="Z22" s="1200"/>
      <c r="AA22" s="1200"/>
      <c r="AB22" s="1200"/>
      <c r="AC22" s="1200"/>
      <c r="AD22" s="1200"/>
      <c r="AE22" s="1200"/>
      <c r="AF22" s="1200"/>
      <c r="AG22" s="1209"/>
      <c r="AH22" s="1210"/>
      <c r="AI22" s="1210"/>
    </row>
    <row r="23" customFormat="false" ht="18" hidden="false" customHeight="true" outlineLevel="0" collapsed="false">
      <c r="B23" s="1210"/>
      <c r="C23" s="1210"/>
      <c r="D23" s="1210"/>
      <c r="E23" s="1200"/>
      <c r="F23" s="1200"/>
      <c r="G23" s="1200"/>
      <c r="H23" s="1200"/>
      <c r="I23" s="1200"/>
      <c r="J23" s="1200"/>
      <c r="K23" s="1200"/>
      <c r="L23" s="1200"/>
      <c r="M23" s="1200"/>
      <c r="N23" s="1200"/>
      <c r="O23" s="1200"/>
      <c r="P23" s="1200"/>
      <c r="Q23" s="1200"/>
      <c r="R23" s="1200"/>
      <c r="S23" s="1200"/>
      <c r="T23" s="1200"/>
      <c r="U23" s="1200"/>
      <c r="V23" s="1200"/>
      <c r="W23" s="1200"/>
      <c r="X23" s="1200"/>
      <c r="Y23" s="1200"/>
      <c r="Z23" s="1200"/>
      <c r="AA23" s="1200"/>
      <c r="AB23" s="1200"/>
      <c r="AC23" s="1200"/>
      <c r="AD23" s="1200"/>
      <c r="AE23" s="1200"/>
      <c r="AF23" s="1200"/>
      <c r="AG23" s="1209"/>
      <c r="AH23" s="1210"/>
      <c r="AI23" s="1210"/>
    </row>
    <row r="24" customFormat="false" ht="18" hidden="false" customHeight="true" outlineLevel="0" collapsed="false">
      <c r="B24" s="1212"/>
      <c r="D24" s="1212"/>
      <c r="E24" s="1213"/>
      <c r="F24" s="1213"/>
      <c r="G24" s="1213"/>
      <c r="H24" s="1213"/>
      <c r="I24" s="1213"/>
      <c r="J24" s="1213"/>
      <c r="K24" s="1213"/>
      <c r="L24" s="1213"/>
      <c r="M24" s="1213"/>
      <c r="N24" s="1213"/>
      <c r="O24" s="1213"/>
      <c r="P24" s="1213"/>
      <c r="Q24" s="1213"/>
      <c r="R24" s="1213"/>
      <c r="S24" s="1213"/>
      <c r="T24" s="1213"/>
      <c r="U24" s="1213"/>
      <c r="V24" s="1213"/>
      <c r="W24" s="1213"/>
      <c r="X24" s="1213"/>
      <c r="Y24" s="1213"/>
      <c r="Z24" s="1213"/>
      <c r="AA24" s="1213"/>
      <c r="AB24" s="1213"/>
      <c r="AC24" s="1213"/>
      <c r="AD24" s="1213"/>
      <c r="AE24" s="1213"/>
      <c r="AF24" s="1213"/>
      <c r="AG24" s="1209"/>
      <c r="AH24" s="1210"/>
      <c r="AI24" s="1210"/>
    </row>
    <row r="25" customFormat="false" ht="18" hidden="false" customHeight="true" outlineLevel="0" collapsed="false">
      <c r="B25" s="1214" t="s">
        <v>989</v>
      </c>
      <c r="C25" s="1215" t="s">
        <v>990</v>
      </c>
      <c r="D25" s="1215"/>
      <c r="E25" s="1214"/>
      <c r="F25" s="1214"/>
      <c r="G25" s="1214"/>
      <c r="H25" s="1214"/>
      <c r="I25" s="1214"/>
      <c r="J25" s="1214"/>
      <c r="K25" s="1214"/>
      <c r="L25" s="1214"/>
      <c r="M25" s="1214"/>
      <c r="N25" s="1214"/>
      <c r="O25" s="1214"/>
      <c r="P25" s="1214"/>
      <c r="Q25" s="1214"/>
      <c r="R25" s="1214"/>
      <c r="S25" s="1214"/>
      <c r="T25" s="1214"/>
      <c r="U25" s="1214"/>
      <c r="V25" s="1214"/>
      <c r="W25" s="1214"/>
      <c r="X25" s="1214"/>
      <c r="Y25" s="1214"/>
      <c r="Z25" s="1214"/>
      <c r="AA25" s="1214"/>
      <c r="AB25" s="1214"/>
      <c r="AC25" s="1214"/>
      <c r="AD25" s="1214"/>
      <c r="AE25" s="1214"/>
      <c r="AF25" s="1214"/>
      <c r="AI25" s="1216"/>
    </row>
    <row r="26" customFormat="false" ht="30" hidden="false" customHeight="true" outlineLevel="0" collapsed="false">
      <c r="B26" s="1214"/>
      <c r="C26" s="1200" t="s">
        <v>991</v>
      </c>
      <c r="D26" s="1200"/>
      <c r="E26" s="1217"/>
      <c r="F26" s="1217"/>
      <c r="G26" s="1217"/>
      <c r="H26" s="1217"/>
      <c r="I26" s="1217"/>
      <c r="J26" s="1217"/>
      <c r="K26" s="1217"/>
      <c r="L26" s="1217"/>
      <c r="M26" s="1217"/>
      <c r="N26" s="1217"/>
      <c r="O26" s="1217"/>
      <c r="P26" s="1217"/>
      <c r="Q26" s="1217"/>
      <c r="R26" s="1217"/>
      <c r="S26" s="1217"/>
      <c r="T26" s="1217"/>
      <c r="U26" s="1217"/>
      <c r="V26" s="1217"/>
      <c r="W26" s="1217"/>
      <c r="X26" s="1217"/>
      <c r="Y26" s="1217"/>
      <c r="Z26" s="1217"/>
      <c r="AA26" s="1217"/>
      <c r="AB26" s="1217"/>
      <c r="AC26" s="1217"/>
      <c r="AD26" s="1217"/>
      <c r="AE26" s="1217"/>
      <c r="AF26" s="1217"/>
      <c r="AI26" s="1191"/>
    </row>
    <row r="27" customFormat="false" ht="8.25" hidden="false" customHeight="true" outlineLevel="0" collapsed="false">
      <c r="B27" s="1218"/>
      <c r="C27" s="1219"/>
      <c r="D27" s="1219"/>
      <c r="E27" s="1219"/>
      <c r="F27" s="1219"/>
      <c r="G27" s="1219"/>
      <c r="H27" s="1219"/>
      <c r="I27" s="1219"/>
      <c r="J27" s="1219"/>
      <c r="K27" s="1219"/>
      <c r="L27" s="1219"/>
      <c r="M27" s="1219"/>
      <c r="N27" s="1219"/>
      <c r="O27" s="1219"/>
      <c r="P27" s="1219"/>
      <c r="Q27" s="1219"/>
      <c r="R27" s="1219"/>
      <c r="S27" s="1219"/>
      <c r="T27" s="1219"/>
      <c r="U27" s="1219"/>
      <c r="V27" s="1219"/>
      <c r="W27" s="1219"/>
      <c r="X27" s="1219"/>
      <c r="Y27" s="1219"/>
      <c r="Z27" s="1219"/>
      <c r="AA27" s="1219"/>
      <c r="AB27" s="1219"/>
      <c r="AC27" s="1219"/>
      <c r="AD27" s="1219"/>
      <c r="AE27" s="1219"/>
      <c r="AF27" s="1219"/>
      <c r="AI27" s="1191"/>
    </row>
    <row r="28" customFormat="false" ht="13.8" hidden="false" customHeight="false" outlineLevel="0" collapsed="false">
      <c r="B28" s="1220" t="s">
        <v>992</v>
      </c>
      <c r="E28" s="1221"/>
      <c r="AI28" s="1222"/>
      <c r="AJ28" s="1223"/>
      <c r="AK28" s="1223"/>
    </row>
    <row r="29" customFormat="false" ht="6" hidden="false" customHeight="true" outlineLevel="0" collapsed="false">
      <c r="B29" s="1220"/>
      <c r="AI29" s="1191"/>
    </row>
    <row r="30" customFormat="false" ht="13.8" hidden="false" customHeight="false" outlineLevel="0" collapsed="false">
      <c r="B30" s="1220" t="s">
        <v>993</v>
      </c>
      <c r="AI30" s="1191"/>
    </row>
    <row r="31" customFormat="false" ht="13.8" hidden="false" customHeight="false" outlineLevel="0" collapsed="false">
      <c r="B31" s="1220" t="s">
        <v>994</v>
      </c>
      <c r="AI31" s="1191"/>
    </row>
    <row r="32" customFormat="false" ht="6.75" hidden="false" customHeight="true" outlineLevel="0" collapsed="false">
      <c r="B32" s="1220"/>
      <c r="AI32" s="1191"/>
    </row>
    <row r="33" customFormat="false" ht="13.8" hidden="false" customHeight="false" outlineLevel="0" collapsed="false">
      <c r="B33" s="1220" t="s">
        <v>995</v>
      </c>
      <c r="AI33" s="1191"/>
    </row>
    <row r="34" customFormat="false" ht="13.8" hidden="false" customHeight="false" outlineLevel="0" collapsed="false">
      <c r="B34" s="1220" t="s">
        <v>994</v>
      </c>
      <c r="AI34" s="1191"/>
    </row>
    <row r="35" customFormat="false" ht="6.75" hidden="false" customHeight="true" outlineLevel="0" collapsed="false">
      <c r="B35" s="1220"/>
      <c r="AI35" s="1191"/>
    </row>
    <row r="36" customFormat="false" ht="13.8" hidden="false" customHeight="false" outlineLevel="0" collapsed="false">
      <c r="B36" s="1220" t="s">
        <v>996</v>
      </c>
      <c r="AI36" s="1191"/>
    </row>
    <row r="37" customFormat="false" ht="13.8" hidden="false" customHeight="false" outlineLevel="0" collapsed="false">
      <c r="B37" s="1220" t="s">
        <v>994</v>
      </c>
      <c r="AI37" s="1191"/>
    </row>
    <row r="38" customFormat="false" ht="6" hidden="false" customHeight="true" outlineLevel="0" collapsed="false">
      <c r="B38" s="1224"/>
      <c r="C38" s="1225"/>
      <c r="D38" s="1225"/>
      <c r="E38" s="1225"/>
      <c r="F38" s="1225"/>
      <c r="G38" s="1225"/>
      <c r="H38" s="1225"/>
      <c r="I38" s="1225"/>
      <c r="J38" s="1225"/>
      <c r="K38" s="1225"/>
      <c r="L38" s="1225"/>
      <c r="M38" s="1225"/>
      <c r="N38" s="1225"/>
      <c r="O38" s="1225"/>
      <c r="P38" s="1225"/>
      <c r="Q38" s="1225"/>
      <c r="R38" s="1225"/>
      <c r="S38" s="1225"/>
      <c r="T38" s="1225"/>
      <c r="U38" s="1225"/>
      <c r="V38" s="1225"/>
      <c r="W38" s="1225"/>
      <c r="X38" s="1225"/>
      <c r="Y38" s="1225"/>
      <c r="Z38" s="1225"/>
      <c r="AA38" s="1225"/>
      <c r="AB38" s="1225"/>
      <c r="AC38" s="1225"/>
      <c r="AD38" s="1225"/>
      <c r="AE38" s="1225"/>
      <c r="AF38" s="1225"/>
      <c r="AG38" s="1225"/>
      <c r="AH38" s="1225"/>
      <c r="AI38" s="1194"/>
    </row>
    <row r="39" customFormat="false" ht="6" hidden="false" customHeight="true" outlineLevel="0" collapsed="false">
      <c r="B39" s="1196"/>
      <c r="C39" s="1226"/>
    </row>
    <row r="40" customFormat="false" ht="6.75" hidden="false" customHeight="true" outlineLevel="0" collapsed="false">
      <c r="B40" s="1196"/>
    </row>
    <row r="41" customFormat="false" ht="13.8" hidden="false" customHeight="false" outlineLevel="0" collapsed="false">
      <c r="B41" s="772" t="s">
        <v>997</v>
      </c>
    </row>
    <row r="42" customFormat="false" ht="13.8" hidden="false" customHeight="false" outlineLevel="0" collapsed="false">
      <c r="B42" s="772" t="s">
        <v>998</v>
      </c>
    </row>
    <row r="43" customFormat="false" ht="13.8" hidden="false" customHeight="false" outlineLevel="0" collapsed="false">
      <c r="B43" s="772" t="s">
        <v>999</v>
      </c>
    </row>
    <row r="44" customFormat="false" ht="13.8" hidden="false" customHeight="false" outlineLevel="0" collapsed="false">
      <c r="B44" s="772" t="s">
        <v>1000</v>
      </c>
    </row>
    <row r="45" customFormat="false" ht="13.8" hidden="false" customHeight="false" outlineLevel="0" collapsed="false">
      <c r="B45" s="772" t="s">
        <v>1001</v>
      </c>
    </row>
    <row r="46" customFormat="false" ht="13.8" hidden="false" customHeight="false" outlineLevel="0" collapsed="false">
      <c r="B46" s="772" t="s">
        <v>1002</v>
      </c>
    </row>
    <row r="47" customFormat="false" ht="13.8" hidden="false" customHeight="false" outlineLevel="0" collapsed="false">
      <c r="B47" s="772" t="s">
        <v>1003</v>
      </c>
    </row>
    <row r="48" customFormat="false" ht="13.8" hidden="false" customHeight="false" outlineLevel="0" collapsed="false">
      <c r="B48" s="772" t="s">
        <v>1004</v>
      </c>
    </row>
    <row r="49" customFormat="false" ht="13.8" hidden="false" customHeight="false" outlineLevel="0" collapsed="false">
      <c r="B49" s="772" t="s">
        <v>1005</v>
      </c>
    </row>
    <row r="50" customFormat="false" ht="13.8" hidden="false" customHeight="false" outlineLevel="0" collapsed="false">
      <c r="B50" s="772" t="s">
        <v>1006</v>
      </c>
    </row>
    <row r="51" customFormat="false" ht="15" hidden="false" customHeight="false" outlineLevel="0" collapsed="false">
      <c r="B51" s="1227" t="s">
        <v>1007</v>
      </c>
    </row>
    <row r="52" customFormat="false" ht="13.8" hidden="false" customHeight="false" outlineLevel="0" collapsed="false">
      <c r="B52" s="772" t="s">
        <v>1008</v>
      </c>
    </row>
    <row r="53" customFormat="false" ht="13.8" hidden="false" customHeight="false" outlineLevel="0" collapsed="false">
      <c r="B53" s="772" t="s">
        <v>1009</v>
      </c>
    </row>
    <row r="54" customFormat="false" ht="13.8" hidden="false" customHeight="false" outlineLevel="0" collapsed="false">
      <c r="B54" s="772" t="s">
        <v>1010</v>
      </c>
    </row>
    <row r="55" customFormat="false" ht="13.8" hidden="false" customHeight="false" outlineLevel="0" collapsed="false">
      <c r="B55" s="772" t="s">
        <v>1011</v>
      </c>
    </row>
    <row r="56" customFormat="false" ht="13.8" hidden="false" customHeight="false" outlineLevel="0" collapsed="false">
      <c r="B56" s="772" t="s">
        <v>1012</v>
      </c>
    </row>
    <row r="57" customFormat="false" ht="13.8" hidden="false" customHeight="false" outlineLevel="0" collapsed="false">
      <c r="B57" s="772" t="s">
        <v>1013</v>
      </c>
    </row>
    <row r="58" customFormat="false" ht="13.8" hidden="false" customHeight="false" outlineLevel="0" collapsed="false">
      <c r="B58" s="772" t="s">
        <v>1014</v>
      </c>
    </row>
    <row r="59" customFormat="false" ht="13.8" hidden="false" customHeight="false" outlineLevel="0" collapsed="false">
      <c r="B59" s="772" t="s">
        <v>1015</v>
      </c>
    </row>
    <row r="60" customFormat="false" ht="13.8" hidden="false" customHeight="false" outlineLevel="0" collapsed="false">
      <c r="B60" s="772" t="s">
        <v>1016</v>
      </c>
    </row>
    <row r="61" customFormat="false" ht="13.8" hidden="false" customHeight="false" outlineLevel="0" collapsed="false">
      <c r="B61" s="772" t="s">
        <v>1017</v>
      </c>
    </row>
    <row r="62" customFormat="false" ht="13.8" hidden="false" customHeight="false" outlineLevel="0" collapsed="false">
      <c r="B62" s="772"/>
    </row>
    <row r="63" customFormat="false" ht="13.8" hidden="false" customHeight="false" outlineLevel="0" collapsed="false">
      <c r="B63" s="772"/>
    </row>
    <row r="64" customFormat="false" ht="13.8" hidden="false" customHeight="false" outlineLevel="0" collapsed="false">
      <c r="B64" s="772"/>
    </row>
    <row r="65" customFormat="false" ht="13.8" hidden="false" customHeight="false" outlineLevel="0" collapsed="false">
      <c r="B65" s="772"/>
    </row>
    <row r="66" customFormat="false" ht="13.8" hidden="false" customHeight="false" outlineLevel="0" collapsed="false">
      <c r="B66" s="772"/>
    </row>
    <row r="67" customFormat="false" ht="13.8" hidden="false" customHeight="false" outlineLevel="0" collapsed="false">
      <c r="B67" s="772"/>
    </row>
    <row r="68" customFormat="false" ht="13.8" hidden="false" customHeight="false" outlineLevel="0" collapsed="false">
      <c r="B68" s="772"/>
    </row>
    <row r="69" customFormat="false" ht="13.8" hidden="false" customHeight="false" outlineLevel="0" collapsed="false">
      <c r="B69" s="772"/>
    </row>
    <row r="70" customFormat="false" ht="13.8" hidden="false" customHeight="false" outlineLevel="0" collapsed="false">
      <c r="B70" s="772"/>
    </row>
    <row r="71" customFormat="false" ht="13.8" hidden="false" customHeight="false" outlineLevel="0" collapsed="false">
      <c r="B71" s="772"/>
    </row>
    <row r="72" customFormat="false" ht="13.8" hidden="false" customHeight="false" outlineLevel="0" collapsed="false">
      <c r="B72" s="772"/>
    </row>
    <row r="73" customFormat="false" ht="13.8" hidden="false" customHeight="false" outlineLevel="0" collapsed="false">
      <c r="B73" s="772"/>
    </row>
    <row r="74" customFormat="false" ht="13.8" hidden="false" customHeight="false" outlineLevel="0" collapsed="false">
      <c r="B74" s="772"/>
    </row>
    <row r="75" customFormat="false" ht="13.8" hidden="false" customHeight="false" outlineLevel="0" collapsed="false">
      <c r="B75" s="772"/>
    </row>
    <row r="76" customFormat="false" ht="13.8" hidden="false" customHeight="false" outlineLevel="0" collapsed="false">
      <c r="B76" s="772"/>
    </row>
    <row r="77" customFormat="false" ht="13.8" hidden="false" customHeight="false" outlineLevel="0" collapsed="false">
      <c r="B77" s="772"/>
    </row>
    <row r="78" customFormat="false" ht="13.8" hidden="false" customHeight="false" outlineLevel="0" collapsed="false">
      <c r="B78" s="772"/>
    </row>
    <row r="79" customFormat="false" ht="13.8" hidden="false" customHeight="false" outlineLevel="0" collapsed="false">
      <c r="B79" s="772"/>
    </row>
    <row r="80" customFormat="false" ht="13.8" hidden="false" customHeight="false" outlineLevel="0" collapsed="false">
      <c r="B80" s="772"/>
    </row>
    <row r="81" customFormat="false" ht="13.8" hidden="false" customHeight="false" outlineLevel="0" collapsed="false">
      <c r="B81" s="772"/>
    </row>
    <row r="82" customFormat="false" ht="13.8" hidden="false" customHeight="false" outlineLevel="0" collapsed="false">
      <c r="B82" s="772"/>
      <c r="L82" s="1228"/>
    </row>
    <row r="83" customFormat="false" ht="12.75" hidden="false" customHeight="false" outlineLevel="0" collapsed="false">
      <c r="B83" s="772"/>
    </row>
    <row r="84" customFormat="false" ht="12.75" hidden="false" customHeight="false" outlineLevel="0" collapsed="false">
      <c r="B84" s="772"/>
    </row>
    <row r="85" customFormat="false" ht="12.75" hidden="false" customHeight="false" outlineLevel="0" collapsed="false">
      <c r="B85" s="772"/>
    </row>
    <row r="86" customFormat="false" ht="12.75" hidden="false" customHeight="false" outlineLevel="0" collapsed="false">
      <c r="B86" s="772"/>
    </row>
    <row r="87" customFormat="false" ht="12.75" hidden="false" customHeight="false" outlineLevel="0" collapsed="false">
      <c r="B87" s="772"/>
    </row>
    <row r="88" customFormat="false" ht="12.75" hidden="false" customHeight="false" outlineLevel="0" collapsed="false">
      <c r="B88" s="772"/>
    </row>
    <row r="89" customFormat="false" ht="12.75" hidden="false" customHeight="false" outlineLevel="0" collapsed="false">
      <c r="B89" s="772"/>
    </row>
  </sheetData>
  <mergeCells count="15">
    <mergeCell ref="B10:B12"/>
    <mergeCell ref="C10:C12"/>
    <mergeCell ref="D10:D12"/>
    <mergeCell ref="E10:K10"/>
    <mergeCell ref="L10:R10"/>
    <mergeCell ref="S10:Y10"/>
    <mergeCell ref="Z10:AF10"/>
    <mergeCell ref="AG10:AG12"/>
    <mergeCell ref="AH10:AH12"/>
    <mergeCell ref="AI10:AI12"/>
    <mergeCell ref="B13:D13"/>
    <mergeCell ref="B14:D14"/>
    <mergeCell ref="B25:B26"/>
    <mergeCell ref="C25:D25"/>
    <mergeCell ref="C26:D26"/>
  </mergeCells>
  <printOptions headings="false" gridLines="false" gridLinesSet="true" horizontalCentered="false" verticalCentered="false"/>
  <pageMargins left="0.7" right="0.7" top="0.75" bottom="0.75" header="0.511811023622047" footer="0.511811023622047"/>
  <pageSetup paperSize="9" scale="51"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6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M18" activeCellId="0" sqref="M18"/>
    </sheetView>
  </sheetViews>
  <sheetFormatPr defaultColWidth="9.00390625" defaultRowHeight="12.75" customHeight="false" zeroHeight="false" outlineLevelRow="0" outlineLevelCol="0"/>
  <cols>
    <col collapsed="false" customWidth="true" hidden="false" outlineLevel="0" max="1" min="1" style="1229" width="1.66"/>
    <col collapsed="false" customWidth="true" hidden="false" outlineLevel="0" max="2" min="2" style="1229" width="9.66"/>
    <col collapsed="false" customWidth="true" hidden="false" outlineLevel="0" max="3" min="3" style="1229" width="8.66"/>
    <col collapsed="false" customWidth="true" hidden="false" outlineLevel="0" max="4" min="4" style="1229" width="5.66"/>
    <col collapsed="false" customWidth="true" hidden="false" outlineLevel="0" max="6" min="5" style="1229" width="15.66"/>
    <col collapsed="false" customWidth="true" hidden="false" outlineLevel="0" max="7" min="7" style="1229" width="5.66"/>
    <col collapsed="false" customWidth="true" hidden="false" outlineLevel="0" max="8" min="8" style="1229" width="16.66"/>
    <col collapsed="false" customWidth="true" hidden="false" outlineLevel="0" max="9" min="9" style="1229" width="5.66"/>
    <col collapsed="false" customWidth="true" hidden="false" outlineLevel="0" max="10" min="10" style="1229" width="15.66"/>
    <col collapsed="false" customWidth="true" hidden="false" outlineLevel="0" max="11" min="11" style="1229" width="5.66"/>
    <col collapsed="false" customWidth="true" hidden="false" outlineLevel="0" max="12" min="12" style="1229" width="3.11"/>
    <col collapsed="false" customWidth="true" hidden="false" outlineLevel="0" max="18" min="13" style="1229" width="4.66"/>
    <col collapsed="false" customWidth="true" hidden="false" outlineLevel="0" max="19" min="19" style="1229" width="1.66"/>
    <col collapsed="false" customWidth="false" hidden="false" outlineLevel="0" max="21" min="20" style="1229" width="9"/>
    <col collapsed="false" customWidth="true" hidden="false" outlineLevel="0" max="22" min="22" style="1229" width="18.45"/>
    <col collapsed="false" customWidth="true" hidden="false" outlineLevel="0" max="23" min="23" style="1229" width="29.89"/>
    <col collapsed="false" customWidth="true" hidden="false" outlineLevel="0" max="24" min="24" style="1229" width="30.34"/>
    <col collapsed="false" customWidth="false" hidden="false" outlineLevel="0" max="16384" min="25" style="1229" width="9"/>
  </cols>
  <sheetData>
    <row r="1" customFormat="false" ht="13.8" hidden="false" customHeight="false" outlineLevel="0" collapsed="false">
      <c r="B1" s="1229" t="s">
        <v>1018</v>
      </c>
      <c r="K1" s="1230" t="s">
        <v>388</v>
      </c>
      <c r="L1" s="1231"/>
      <c r="M1" s="1231"/>
      <c r="N1" s="1232" t="s">
        <v>389</v>
      </c>
      <c r="O1" s="1233"/>
      <c r="P1" s="1232" t="s">
        <v>390</v>
      </c>
      <c r="Q1" s="1233"/>
      <c r="R1" s="1232" t="s">
        <v>391</v>
      </c>
    </row>
    <row r="2" customFormat="false" ht="17.45" hidden="false" customHeight="false" outlineLevel="0" collapsed="false">
      <c r="B2" s="1234" t="s">
        <v>1019</v>
      </c>
      <c r="C2" s="1234"/>
      <c r="D2" s="1234"/>
      <c r="E2" s="1234"/>
      <c r="F2" s="1234"/>
      <c r="G2" s="1234"/>
      <c r="H2" s="1234"/>
      <c r="I2" s="1234"/>
      <c r="J2" s="1234"/>
      <c r="K2" s="1234"/>
      <c r="L2" s="1234"/>
      <c r="M2" s="1234"/>
      <c r="N2" s="1234"/>
      <c r="O2" s="1234"/>
      <c r="P2" s="1234"/>
      <c r="Q2" s="1234"/>
      <c r="R2" s="1234"/>
    </row>
    <row r="3" customFormat="false" ht="7.5" hidden="false" customHeight="true" outlineLevel="0" collapsed="false">
      <c r="B3" s="1235"/>
      <c r="C3" s="1235"/>
      <c r="D3" s="1235"/>
      <c r="E3" s="1235"/>
      <c r="F3" s="1235"/>
      <c r="G3" s="1235"/>
      <c r="H3" s="1235"/>
      <c r="I3" s="1235"/>
      <c r="J3" s="1235"/>
      <c r="K3" s="1235"/>
      <c r="L3" s="1235"/>
      <c r="M3" s="1235"/>
      <c r="N3" s="1235"/>
      <c r="O3" s="1235"/>
      <c r="P3" s="1235"/>
      <c r="Q3" s="1235"/>
      <c r="R3" s="1235"/>
    </row>
    <row r="4" customFormat="false" ht="24.75" hidden="false" customHeight="true" outlineLevel="0" collapsed="false">
      <c r="I4" s="1230" t="s">
        <v>1020</v>
      </c>
      <c r="J4" s="1236"/>
      <c r="K4" s="1236"/>
      <c r="L4" s="1236"/>
      <c r="M4" s="1236"/>
      <c r="N4" s="1236"/>
      <c r="O4" s="1236"/>
      <c r="P4" s="1236"/>
      <c r="Q4" s="1236"/>
      <c r="R4" s="1236"/>
    </row>
    <row r="5" customFormat="false" ht="24.75" hidden="false" customHeight="true" outlineLevel="0" collapsed="false">
      <c r="I5" s="1230" t="s">
        <v>915</v>
      </c>
      <c r="J5" s="1237"/>
      <c r="K5" s="1237"/>
      <c r="L5" s="1237"/>
      <c r="M5" s="1237"/>
      <c r="N5" s="1237"/>
      <c r="O5" s="1237"/>
      <c r="P5" s="1237"/>
      <c r="Q5" s="1237"/>
      <c r="R5" s="1237"/>
    </row>
    <row r="6" customFormat="false" ht="24.75" hidden="false" customHeight="true" outlineLevel="0" collapsed="false">
      <c r="I6" s="1230" t="s">
        <v>1021</v>
      </c>
      <c r="J6" s="1237"/>
      <c r="K6" s="1237"/>
      <c r="L6" s="1237"/>
      <c r="M6" s="1237"/>
      <c r="N6" s="1237"/>
      <c r="O6" s="1237"/>
      <c r="P6" s="1237"/>
      <c r="Q6" s="1237"/>
      <c r="R6" s="1237"/>
    </row>
    <row r="7" customFormat="false" ht="9" hidden="false" customHeight="true" outlineLevel="0" collapsed="false">
      <c r="I7" s="1230"/>
      <c r="J7" s="1238"/>
      <c r="K7" s="1238"/>
      <c r="L7" s="1238"/>
      <c r="M7" s="1238"/>
      <c r="N7" s="1238"/>
      <c r="O7" s="1238"/>
      <c r="P7" s="1238"/>
      <c r="Q7" s="1238"/>
      <c r="R7" s="1238"/>
    </row>
    <row r="8" customFormat="false" ht="13.8" hidden="false" customHeight="false" outlineLevel="0" collapsed="false">
      <c r="B8" s="1239" t="s">
        <v>1022</v>
      </c>
      <c r="C8" s="1239"/>
      <c r="D8" s="1239"/>
      <c r="E8" s="1240"/>
      <c r="F8" s="1241" t="s">
        <v>1023</v>
      </c>
      <c r="G8" s="1241"/>
      <c r="H8" s="1241"/>
      <c r="I8" s="1241"/>
    </row>
    <row r="9" customFormat="false" ht="13.8" hidden="false" customHeight="false" outlineLevel="0" collapsed="false">
      <c r="E9" s="1240"/>
      <c r="F9" s="1242" t="s">
        <v>1024</v>
      </c>
      <c r="G9" s="1242"/>
      <c r="H9" s="1242"/>
      <c r="I9" s="1242"/>
    </row>
    <row r="10" customFormat="false" ht="9" hidden="false" customHeight="true" outlineLevel="0" collapsed="false"/>
    <row r="11" customFormat="false" ht="13.8" hidden="false" customHeight="false" outlineLevel="0" collapsed="false">
      <c r="B11" s="1243" t="s">
        <v>1025</v>
      </c>
      <c r="F11" s="1244" t="s">
        <v>1026</v>
      </c>
      <c r="G11" s="1244"/>
      <c r="H11" s="1244"/>
      <c r="I11" s="1244"/>
      <c r="J11" s="1230" t="s">
        <v>1027</v>
      </c>
      <c r="K11" s="1241"/>
    </row>
    <row r="12" customFormat="false" ht="9" hidden="false" customHeight="true" outlineLevel="0" collapsed="false"/>
    <row r="13" customFormat="false" ht="13.8" hidden="false" customHeight="false" outlineLevel="0" collapsed="false">
      <c r="B13" s="1243" t="s">
        <v>1028</v>
      </c>
    </row>
    <row r="14" customFormat="false" ht="13.8" hidden="false" customHeight="false" outlineLevel="0" collapsed="false">
      <c r="B14" s="1233" t="s">
        <v>27</v>
      </c>
      <c r="C14" s="1245" t="s">
        <v>1026</v>
      </c>
      <c r="D14" s="1245"/>
      <c r="E14" s="1245"/>
      <c r="F14" s="1245"/>
      <c r="G14" s="1245"/>
      <c r="H14" s="1245"/>
      <c r="I14" s="1245"/>
      <c r="J14" s="1245"/>
      <c r="K14" s="1245"/>
      <c r="M14" s="1242" t="s">
        <v>1029</v>
      </c>
      <c r="N14" s="1242"/>
      <c r="O14" s="1242"/>
      <c r="P14" s="1242"/>
      <c r="Q14" s="1242"/>
      <c r="R14" s="1242"/>
    </row>
    <row r="15" customFormat="false" ht="79.5" hidden="false" customHeight="true" outlineLevel="0" collapsed="false">
      <c r="B15" s="1246"/>
      <c r="C15" s="1247" t="s">
        <v>1030</v>
      </c>
      <c r="D15" s="1247"/>
      <c r="E15" s="1246"/>
      <c r="F15" s="1248" t="s">
        <v>1031</v>
      </c>
      <c r="G15" s="1248"/>
      <c r="H15" s="1249" t="s">
        <v>1032</v>
      </c>
      <c r="I15" s="1249"/>
      <c r="J15" s="1247" t="s">
        <v>1033</v>
      </c>
      <c r="K15" s="1247"/>
      <c r="M15" s="1247" t="str">
        <f aca="false">F8</f>
        <v>介護福祉士</v>
      </c>
      <c r="N15" s="1247"/>
      <c r="O15" s="1247"/>
      <c r="P15" s="1247" t="str">
        <f aca="false">F9</f>
        <v>介護職員</v>
      </c>
      <c r="Q15" s="1247"/>
      <c r="R15" s="1247"/>
    </row>
    <row r="16" customFormat="false" ht="25.5" hidden="false" customHeight="true" outlineLevel="0" collapsed="false">
      <c r="B16" s="1250" t="s">
        <v>1034</v>
      </c>
      <c r="C16" s="1251"/>
      <c r="D16" s="1242" t="s">
        <v>1035</v>
      </c>
      <c r="E16" s="1252" t="str">
        <f aca="false">$F$8</f>
        <v>介護福祉士</v>
      </c>
      <c r="F16" s="1253"/>
      <c r="G16" s="1254" t="s">
        <v>1036</v>
      </c>
      <c r="H16" s="1253"/>
      <c r="I16" s="1254" t="s">
        <v>1035</v>
      </c>
      <c r="J16" s="1253"/>
      <c r="K16" s="1254" t="s">
        <v>1035</v>
      </c>
      <c r="M16" s="1255" t="str">
        <f aca="false">IF(C16="","",F16+ROUNDDOWN((H16+J16)/C16,1))</f>
        <v/>
      </c>
      <c r="N16" s="1255"/>
      <c r="O16" s="1255"/>
      <c r="P16" s="1255" t="str">
        <f aca="false">IF(C16="","",F17+ROUNDDOWN((H17+J17)/C16,1))</f>
        <v/>
      </c>
      <c r="Q16" s="1255"/>
      <c r="R16" s="1255"/>
      <c r="V16" s="1256"/>
      <c r="W16" s="1257" t="s">
        <v>1037</v>
      </c>
      <c r="X16" s="1257" t="s">
        <v>1038</v>
      </c>
    </row>
    <row r="17" customFormat="false" ht="25.5" hidden="false" customHeight="true" outlineLevel="0" collapsed="false">
      <c r="B17" s="1258" t="s">
        <v>1039</v>
      </c>
      <c r="C17" s="1251"/>
      <c r="D17" s="1242"/>
      <c r="E17" s="1259" t="str">
        <f aca="false">$F$9</f>
        <v>介護職員</v>
      </c>
      <c r="F17" s="1260"/>
      <c r="G17" s="1261" t="s">
        <v>1036</v>
      </c>
      <c r="H17" s="1260"/>
      <c r="I17" s="1261" t="s">
        <v>1035</v>
      </c>
      <c r="J17" s="1260"/>
      <c r="K17" s="1261" t="s">
        <v>1035</v>
      </c>
      <c r="M17" s="1255"/>
      <c r="N17" s="1255"/>
      <c r="O17" s="1255"/>
      <c r="P17" s="1255"/>
      <c r="Q17" s="1255"/>
      <c r="R17" s="1255"/>
      <c r="V17" s="1257" t="s">
        <v>1040</v>
      </c>
      <c r="W17" s="1256" t="s">
        <v>1023</v>
      </c>
      <c r="X17" s="1256" t="s">
        <v>1024</v>
      </c>
    </row>
    <row r="18" customFormat="false" ht="25.5" hidden="false" customHeight="true" outlineLevel="0" collapsed="false">
      <c r="B18" s="1262"/>
      <c r="C18" s="1251"/>
      <c r="D18" s="1242" t="s">
        <v>1035</v>
      </c>
      <c r="E18" s="1263" t="str">
        <f aca="false">$F$8</f>
        <v>介護福祉士</v>
      </c>
      <c r="F18" s="1264"/>
      <c r="G18" s="1265" t="s">
        <v>1036</v>
      </c>
      <c r="H18" s="1253"/>
      <c r="I18" s="1265" t="s">
        <v>1035</v>
      </c>
      <c r="J18" s="1253"/>
      <c r="K18" s="1265" t="s">
        <v>1035</v>
      </c>
      <c r="M18" s="1255" t="str">
        <f aca="false">IF(C18="","",F18+ROUNDDOWN((H18+J18)/C18,1))</f>
        <v/>
      </c>
      <c r="N18" s="1255"/>
      <c r="O18" s="1255"/>
      <c r="P18" s="1255" t="str">
        <f aca="false">IF(C18="","",F19+ROUNDDOWN((H19+J19)/C18,1))</f>
        <v/>
      </c>
      <c r="Q18" s="1255"/>
      <c r="R18" s="1255"/>
      <c r="V18" s="1257"/>
      <c r="W18" s="1256" t="s">
        <v>1041</v>
      </c>
      <c r="X18" s="1256" t="s">
        <v>1042</v>
      </c>
    </row>
    <row r="19" customFormat="false" ht="25.5" hidden="false" customHeight="true" outlineLevel="0" collapsed="false">
      <c r="B19" s="1258" t="s">
        <v>1043</v>
      </c>
      <c r="C19" s="1251"/>
      <c r="D19" s="1242"/>
      <c r="E19" s="1259" t="str">
        <f aca="false">$F$9</f>
        <v>介護職員</v>
      </c>
      <c r="F19" s="1260"/>
      <c r="G19" s="1261" t="s">
        <v>1036</v>
      </c>
      <c r="H19" s="1260"/>
      <c r="I19" s="1261" t="s">
        <v>1035</v>
      </c>
      <c r="J19" s="1260"/>
      <c r="K19" s="1261" t="s">
        <v>1035</v>
      </c>
      <c r="M19" s="1255"/>
      <c r="N19" s="1255"/>
      <c r="O19" s="1255"/>
      <c r="P19" s="1255"/>
      <c r="Q19" s="1255"/>
      <c r="R19" s="1255"/>
      <c r="V19" s="1257"/>
      <c r="W19" s="1256" t="s">
        <v>1044</v>
      </c>
      <c r="X19" s="1256" t="s">
        <v>1045</v>
      </c>
    </row>
    <row r="20" customFormat="false" ht="25.5" hidden="false" customHeight="true" outlineLevel="0" collapsed="false">
      <c r="B20" s="1262"/>
      <c r="C20" s="1251"/>
      <c r="D20" s="1242" t="s">
        <v>1035</v>
      </c>
      <c r="E20" s="1263" t="str">
        <f aca="false">$F$8</f>
        <v>介護福祉士</v>
      </c>
      <c r="F20" s="1264"/>
      <c r="G20" s="1265" t="s">
        <v>1036</v>
      </c>
      <c r="H20" s="1253"/>
      <c r="I20" s="1265" t="s">
        <v>1035</v>
      </c>
      <c r="J20" s="1253"/>
      <c r="K20" s="1265" t="s">
        <v>1035</v>
      </c>
      <c r="M20" s="1255" t="str">
        <f aca="false">IF(C20="","",F20+ROUNDDOWN((H20+J20)/C20,1))</f>
        <v/>
      </c>
      <c r="N20" s="1255"/>
      <c r="O20" s="1255"/>
      <c r="P20" s="1255" t="str">
        <f aca="false">IF(C20="","",F21+ROUNDDOWN((H21+J21)/C20,1))</f>
        <v/>
      </c>
      <c r="Q20" s="1255"/>
      <c r="R20" s="1255"/>
      <c r="V20" s="1257"/>
      <c r="W20" s="1256" t="s">
        <v>1045</v>
      </c>
      <c r="X20" s="1256" t="s">
        <v>1045</v>
      </c>
    </row>
    <row r="21" customFormat="false" ht="25.5" hidden="false" customHeight="true" outlineLevel="0" collapsed="false">
      <c r="B21" s="1258" t="s">
        <v>1046</v>
      </c>
      <c r="C21" s="1251"/>
      <c r="D21" s="1242"/>
      <c r="E21" s="1259" t="str">
        <f aca="false">$F$9</f>
        <v>介護職員</v>
      </c>
      <c r="F21" s="1260"/>
      <c r="G21" s="1261" t="s">
        <v>1036</v>
      </c>
      <c r="H21" s="1260"/>
      <c r="I21" s="1261" t="s">
        <v>1035</v>
      </c>
      <c r="J21" s="1260"/>
      <c r="K21" s="1261" t="s">
        <v>1035</v>
      </c>
      <c r="M21" s="1255"/>
      <c r="N21" s="1255"/>
      <c r="O21" s="1255"/>
      <c r="P21" s="1255"/>
      <c r="Q21" s="1255"/>
      <c r="R21" s="1255"/>
      <c r="V21" s="1257"/>
      <c r="W21" s="1256" t="s">
        <v>1045</v>
      </c>
      <c r="X21" s="1256" t="s">
        <v>1045</v>
      </c>
    </row>
    <row r="22" customFormat="false" ht="25.5" hidden="false" customHeight="true" outlineLevel="0" collapsed="false">
      <c r="B22" s="1262"/>
      <c r="C22" s="1251"/>
      <c r="D22" s="1242" t="s">
        <v>1035</v>
      </c>
      <c r="E22" s="1263" t="str">
        <f aca="false">$F$8</f>
        <v>介護福祉士</v>
      </c>
      <c r="F22" s="1264"/>
      <c r="G22" s="1265" t="s">
        <v>1036</v>
      </c>
      <c r="H22" s="1253"/>
      <c r="I22" s="1265" t="s">
        <v>1035</v>
      </c>
      <c r="J22" s="1253"/>
      <c r="K22" s="1265" t="s">
        <v>1035</v>
      </c>
      <c r="M22" s="1255" t="str">
        <f aca="false">IF(C22="","",F22+ROUNDDOWN((H22+J22)/C22,1))</f>
        <v/>
      </c>
      <c r="N22" s="1255"/>
      <c r="O22" s="1255"/>
      <c r="P22" s="1255" t="str">
        <f aca="false">IF(C22="","",F23+ROUNDDOWN((H23+J23)/C22,1))</f>
        <v/>
      </c>
      <c r="Q22" s="1255"/>
      <c r="R22" s="1255"/>
      <c r="V22" s="1257"/>
      <c r="W22" s="1256" t="s">
        <v>1045</v>
      </c>
      <c r="X22" s="1256" t="s">
        <v>1045</v>
      </c>
    </row>
    <row r="23" customFormat="false" ht="25.5" hidden="false" customHeight="true" outlineLevel="0" collapsed="false">
      <c r="B23" s="1258" t="s">
        <v>1047</v>
      </c>
      <c r="C23" s="1251"/>
      <c r="D23" s="1242"/>
      <c r="E23" s="1259" t="str">
        <f aca="false">$F$9</f>
        <v>介護職員</v>
      </c>
      <c r="F23" s="1260"/>
      <c r="G23" s="1261" t="s">
        <v>1036</v>
      </c>
      <c r="H23" s="1260"/>
      <c r="I23" s="1261" t="s">
        <v>1035</v>
      </c>
      <c r="J23" s="1260"/>
      <c r="K23" s="1261" t="s">
        <v>1035</v>
      </c>
      <c r="M23" s="1255"/>
      <c r="N23" s="1255"/>
      <c r="O23" s="1255"/>
      <c r="P23" s="1255"/>
      <c r="Q23" s="1255"/>
      <c r="R23" s="1255"/>
    </row>
    <row r="24" customFormat="false" ht="25.5" hidden="false" customHeight="true" outlineLevel="0" collapsed="false">
      <c r="B24" s="1262"/>
      <c r="C24" s="1251"/>
      <c r="D24" s="1242" t="s">
        <v>1035</v>
      </c>
      <c r="E24" s="1263" t="str">
        <f aca="false">$F$8</f>
        <v>介護福祉士</v>
      </c>
      <c r="F24" s="1264"/>
      <c r="G24" s="1265" t="s">
        <v>1036</v>
      </c>
      <c r="H24" s="1253"/>
      <c r="I24" s="1265" t="s">
        <v>1035</v>
      </c>
      <c r="J24" s="1253"/>
      <c r="K24" s="1265" t="s">
        <v>1035</v>
      </c>
      <c r="M24" s="1255" t="str">
        <f aca="false">IF(C24="","",F24+ROUNDDOWN((H24+J24)/C24,1))</f>
        <v/>
      </c>
      <c r="N24" s="1255"/>
      <c r="O24" s="1255"/>
      <c r="P24" s="1255" t="str">
        <f aca="false">IF(C24="","",F25+ROUNDDOWN((H25+J25)/C24,1))</f>
        <v/>
      </c>
      <c r="Q24" s="1255"/>
      <c r="R24" s="1255"/>
    </row>
    <row r="25" customFormat="false" ht="25.5" hidden="false" customHeight="true" outlineLevel="0" collapsed="false">
      <c r="B25" s="1258" t="s">
        <v>1048</v>
      </c>
      <c r="C25" s="1251"/>
      <c r="D25" s="1242"/>
      <c r="E25" s="1259" t="str">
        <f aca="false">$F$9</f>
        <v>介護職員</v>
      </c>
      <c r="F25" s="1260"/>
      <c r="G25" s="1261" t="s">
        <v>1036</v>
      </c>
      <c r="H25" s="1260"/>
      <c r="I25" s="1261" t="s">
        <v>1035</v>
      </c>
      <c r="J25" s="1260"/>
      <c r="K25" s="1261" t="s">
        <v>1035</v>
      </c>
      <c r="M25" s="1255"/>
      <c r="N25" s="1255"/>
      <c r="O25" s="1255"/>
      <c r="P25" s="1255"/>
      <c r="Q25" s="1255"/>
      <c r="R25" s="1255"/>
    </row>
    <row r="26" customFormat="false" ht="25.5" hidden="false" customHeight="true" outlineLevel="0" collapsed="false">
      <c r="B26" s="1262"/>
      <c r="C26" s="1251"/>
      <c r="D26" s="1242" t="s">
        <v>1035</v>
      </c>
      <c r="E26" s="1263" t="str">
        <f aca="false">$F$8</f>
        <v>介護福祉士</v>
      </c>
      <c r="F26" s="1264"/>
      <c r="G26" s="1265" t="s">
        <v>1036</v>
      </c>
      <c r="H26" s="1253"/>
      <c r="I26" s="1265" t="s">
        <v>1035</v>
      </c>
      <c r="J26" s="1253"/>
      <c r="K26" s="1265" t="s">
        <v>1035</v>
      </c>
      <c r="M26" s="1255" t="str">
        <f aca="false">IF(C26="","",F26+ROUNDDOWN((H26+J26)/C26,1))</f>
        <v/>
      </c>
      <c r="N26" s="1255"/>
      <c r="O26" s="1255"/>
      <c r="P26" s="1255" t="str">
        <f aca="false">IF(C26="","",F27+ROUNDDOWN((H27+J27)/C26,1))</f>
        <v/>
      </c>
      <c r="Q26" s="1255"/>
      <c r="R26" s="1255"/>
    </row>
    <row r="27" customFormat="false" ht="25.5" hidden="false" customHeight="true" outlineLevel="0" collapsed="false">
      <c r="B27" s="1258" t="s">
        <v>1049</v>
      </c>
      <c r="C27" s="1251"/>
      <c r="D27" s="1242"/>
      <c r="E27" s="1259" t="str">
        <f aca="false">$F$9</f>
        <v>介護職員</v>
      </c>
      <c r="F27" s="1260"/>
      <c r="G27" s="1261" t="s">
        <v>1036</v>
      </c>
      <c r="H27" s="1260"/>
      <c r="I27" s="1261" t="s">
        <v>1035</v>
      </c>
      <c r="J27" s="1260"/>
      <c r="K27" s="1261" t="s">
        <v>1035</v>
      </c>
      <c r="M27" s="1255"/>
      <c r="N27" s="1255"/>
      <c r="O27" s="1255"/>
      <c r="P27" s="1255"/>
      <c r="Q27" s="1255"/>
      <c r="R27" s="1255"/>
    </row>
    <row r="28" customFormat="false" ht="25.5" hidden="false" customHeight="true" outlineLevel="0" collapsed="false">
      <c r="B28" s="1262"/>
      <c r="C28" s="1251"/>
      <c r="D28" s="1242" t="s">
        <v>1035</v>
      </c>
      <c r="E28" s="1263" t="str">
        <f aca="false">$F$8</f>
        <v>介護福祉士</v>
      </c>
      <c r="F28" s="1264"/>
      <c r="G28" s="1265" t="s">
        <v>1036</v>
      </c>
      <c r="H28" s="1253"/>
      <c r="I28" s="1265" t="s">
        <v>1035</v>
      </c>
      <c r="J28" s="1253"/>
      <c r="K28" s="1265" t="s">
        <v>1035</v>
      </c>
      <c r="M28" s="1255" t="str">
        <f aca="false">IF(C28="","",F28+ROUNDDOWN((H28+J28)/C28,1))</f>
        <v/>
      </c>
      <c r="N28" s="1255"/>
      <c r="O28" s="1255"/>
      <c r="P28" s="1255" t="str">
        <f aca="false">IF(C28="","",F29+ROUNDDOWN((H29+J29)/C28,1))</f>
        <v/>
      </c>
      <c r="Q28" s="1255"/>
      <c r="R28" s="1255"/>
    </row>
    <row r="29" customFormat="false" ht="25.5" hidden="false" customHeight="true" outlineLevel="0" collapsed="false">
      <c r="B29" s="1258" t="s">
        <v>1050</v>
      </c>
      <c r="C29" s="1251"/>
      <c r="D29" s="1242"/>
      <c r="E29" s="1259" t="str">
        <f aca="false">$F$9</f>
        <v>介護職員</v>
      </c>
      <c r="F29" s="1260"/>
      <c r="G29" s="1261" t="s">
        <v>1036</v>
      </c>
      <c r="H29" s="1260"/>
      <c r="I29" s="1261" t="s">
        <v>1035</v>
      </c>
      <c r="J29" s="1260"/>
      <c r="K29" s="1261" t="s">
        <v>1035</v>
      </c>
      <c r="M29" s="1255"/>
      <c r="N29" s="1255"/>
      <c r="O29" s="1255"/>
      <c r="P29" s="1255"/>
      <c r="Q29" s="1255"/>
      <c r="R29" s="1255"/>
    </row>
    <row r="30" customFormat="false" ht="25.5" hidden="false" customHeight="true" outlineLevel="0" collapsed="false">
      <c r="B30" s="1262"/>
      <c r="C30" s="1251"/>
      <c r="D30" s="1242" t="s">
        <v>1035</v>
      </c>
      <c r="E30" s="1263" t="str">
        <f aca="false">$F$8</f>
        <v>介護福祉士</v>
      </c>
      <c r="F30" s="1264"/>
      <c r="G30" s="1265" t="s">
        <v>1036</v>
      </c>
      <c r="H30" s="1253"/>
      <c r="I30" s="1265" t="s">
        <v>1035</v>
      </c>
      <c r="J30" s="1253"/>
      <c r="K30" s="1265" t="s">
        <v>1035</v>
      </c>
      <c r="M30" s="1255" t="str">
        <f aca="false">IF(C30="","",F30+ROUNDDOWN((H30+J30)/C30,1))</f>
        <v/>
      </c>
      <c r="N30" s="1255"/>
      <c r="O30" s="1255"/>
      <c r="P30" s="1255" t="str">
        <f aca="false">IF(C30="","",F31+ROUNDDOWN((H31+J31)/C30,1))</f>
        <v/>
      </c>
      <c r="Q30" s="1255"/>
      <c r="R30" s="1255"/>
    </row>
    <row r="31" customFormat="false" ht="25.5" hidden="false" customHeight="true" outlineLevel="0" collapsed="false">
      <c r="B31" s="1258" t="s">
        <v>1051</v>
      </c>
      <c r="C31" s="1251"/>
      <c r="D31" s="1242"/>
      <c r="E31" s="1259" t="str">
        <f aca="false">$F$9</f>
        <v>介護職員</v>
      </c>
      <c r="F31" s="1260"/>
      <c r="G31" s="1261" t="s">
        <v>1036</v>
      </c>
      <c r="H31" s="1260"/>
      <c r="I31" s="1261" t="s">
        <v>1035</v>
      </c>
      <c r="J31" s="1260"/>
      <c r="K31" s="1261" t="s">
        <v>1035</v>
      </c>
      <c r="M31" s="1255"/>
      <c r="N31" s="1255"/>
      <c r="O31" s="1255"/>
      <c r="P31" s="1255"/>
      <c r="Q31" s="1255"/>
      <c r="R31" s="1255"/>
    </row>
    <row r="32" customFormat="false" ht="25.5" hidden="false" customHeight="true" outlineLevel="0" collapsed="false">
      <c r="B32" s="1262"/>
      <c r="C32" s="1251"/>
      <c r="D32" s="1242" t="s">
        <v>1035</v>
      </c>
      <c r="E32" s="1263" t="str">
        <f aca="false">$F$8</f>
        <v>介護福祉士</v>
      </c>
      <c r="F32" s="1264"/>
      <c r="G32" s="1265" t="s">
        <v>1036</v>
      </c>
      <c r="H32" s="1253"/>
      <c r="I32" s="1265" t="s">
        <v>1035</v>
      </c>
      <c r="J32" s="1253"/>
      <c r="K32" s="1265" t="s">
        <v>1035</v>
      </c>
      <c r="M32" s="1255" t="str">
        <f aca="false">IF(C32="","",F32+ROUNDDOWN((H32+J32)/C32,1))</f>
        <v/>
      </c>
      <c r="N32" s="1255"/>
      <c r="O32" s="1255"/>
      <c r="P32" s="1255" t="str">
        <f aca="false">IF(C32="","",F33+ROUNDDOWN((H33+J33)/C32,1))</f>
        <v/>
      </c>
      <c r="Q32" s="1255"/>
      <c r="R32" s="1255"/>
    </row>
    <row r="33" customFormat="false" ht="25.5" hidden="false" customHeight="true" outlineLevel="0" collapsed="false">
      <c r="B33" s="1258" t="s">
        <v>1052</v>
      </c>
      <c r="C33" s="1251"/>
      <c r="D33" s="1242"/>
      <c r="E33" s="1259" t="str">
        <f aca="false">$F$9</f>
        <v>介護職員</v>
      </c>
      <c r="F33" s="1260"/>
      <c r="G33" s="1261" t="s">
        <v>1036</v>
      </c>
      <c r="H33" s="1260"/>
      <c r="I33" s="1261" t="s">
        <v>1035</v>
      </c>
      <c r="J33" s="1260"/>
      <c r="K33" s="1261" t="s">
        <v>1035</v>
      </c>
      <c r="M33" s="1255"/>
      <c r="N33" s="1255"/>
      <c r="O33" s="1255"/>
      <c r="P33" s="1255"/>
      <c r="Q33" s="1255"/>
      <c r="R33" s="1255"/>
    </row>
    <row r="34" customFormat="false" ht="25.5" hidden="false" customHeight="true" outlineLevel="0" collapsed="false">
      <c r="B34" s="1250" t="s">
        <v>1034</v>
      </c>
      <c r="C34" s="1251"/>
      <c r="D34" s="1242" t="s">
        <v>1035</v>
      </c>
      <c r="E34" s="1263" t="str">
        <f aca="false">$F$8</f>
        <v>介護福祉士</v>
      </c>
      <c r="F34" s="1264"/>
      <c r="G34" s="1265" t="s">
        <v>1036</v>
      </c>
      <c r="H34" s="1253"/>
      <c r="I34" s="1265" t="s">
        <v>1035</v>
      </c>
      <c r="J34" s="1253"/>
      <c r="K34" s="1265" t="s">
        <v>1035</v>
      </c>
      <c r="M34" s="1255" t="str">
        <f aca="false">IF(C34="","",F34+ROUNDDOWN((H34+J34)/C34,1))</f>
        <v/>
      </c>
      <c r="N34" s="1255"/>
      <c r="O34" s="1255"/>
      <c r="P34" s="1255" t="str">
        <f aca="false">IF(C34="","",F35+ROUNDDOWN((H35+J35)/C34,1))</f>
        <v/>
      </c>
      <c r="Q34" s="1255"/>
      <c r="R34" s="1255"/>
    </row>
    <row r="35" customFormat="false" ht="25.5" hidden="false" customHeight="true" outlineLevel="0" collapsed="false">
      <c r="B35" s="1258" t="s">
        <v>1053</v>
      </c>
      <c r="C35" s="1251"/>
      <c r="D35" s="1242"/>
      <c r="E35" s="1259" t="str">
        <f aca="false">$F$9</f>
        <v>介護職員</v>
      </c>
      <c r="F35" s="1260"/>
      <c r="G35" s="1261" t="s">
        <v>1036</v>
      </c>
      <c r="H35" s="1260"/>
      <c r="I35" s="1261" t="s">
        <v>1035</v>
      </c>
      <c r="J35" s="1260"/>
      <c r="K35" s="1261" t="s">
        <v>1035</v>
      </c>
      <c r="M35" s="1255"/>
      <c r="N35" s="1255"/>
      <c r="O35" s="1255"/>
      <c r="P35" s="1255"/>
      <c r="Q35" s="1255"/>
      <c r="R35" s="1255"/>
    </row>
    <row r="36" customFormat="false" ht="25.5" hidden="false" customHeight="true" outlineLevel="0" collapsed="false">
      <c r="B36" s="1262"/>
      <c r="C36" s="1251"/>
      <c r="D36" s="1242" t="s">
        <v>1035</v>
      </c>
      <c r="E36" s="1263" t="str">
        <f aca="false">$F$8</f>
        <v>介護福祉士</v>
      </c>
      <c r="F36" s="1264"/>
      <c r="G36" s="1265" t="s">
        <v>1036</v>
      </c>
      <c r="H36" s="1253"/>
      <c r="I36" s="1265" t="s">
        <v>1035</v>
      </c>
      <c r="J36" s="1253"/>
      <c r="K36" s="1265" t="s">
        <v>1035</v>
      </c>
      <c r="M36" s="1255" t="str">
        <f aca="false">IF(C36="","",F36+ROUNDDOWN((H36+J36)/C36,1))</f>
        <v/>
      </c>
      <c r="N36" s="1255"/>
      <c r="O36" s="1255"/>
      <c r="P36" s="1255" t="str">
        <f aca="false">IF(C36="","",F37+ROUNDDOWN((H37+J37)/C36,1))</f>
        <v/>
      </c>
      <c r="Q36" s="1255"/>
      <c r="R36" s="1255"/>
    </row>
    <row r="37" customFormat="false" ht="25.5" hidden="false" customHeight="true" outlineLevel="0" collapsed="false">
      <c r="B37" s="1258" t="s">
        <v>1054</v>
      </c>
      <c r="C37" s="1251"/>
      <c r="D37" s="1242"/>
      <c r="E37" s="1259" t="str">
        <f aca="false">$F$9</f>
        <v>介護職員</v>
      </c>
      <c r="F37" s="1260"/>
      <c r="G37" s="1261" t="s">
        <v>1036</v>
      </c>
      <c r="H37" s="1260"/>
      <c r="I37" s="1261" t="s">
        <v>1035</v>
      </c>
      <c r="J37" s="1260"/>
      <c r="K37" s="1261" t="s">
        <v>1035</v>
      </c>
      <c r="M37" s="1255"/>
      <c r="N37" s="1255"/>
      <c r="O37" s="1255"/>
      <c r="P37" s="1255"/>
      <c r="Q37" s="1255"/>
      <c r="R37" s="1255"/>
    </row>
    <row r="38" customFormat="false" ht="6.75" hidden="false" customHeight="true" outlineLevel="0" collapsed="false">
      <c r="B38" s="1266"/>
      <c r="C38" s="1267"/>
      <c r="D38" s="1266"/>
      <c r="E38" s="1268"/>
      <c r="F38" s="1269"/>
      <c r="G38" s="1270"/>
      <c r="H38" s="1269"/>
      <c r="I38" s="1270"/>
      <c r="J38" s="1271"/>
      <c r="K38" s="1272"/>
      <c r="L38" s="1272"/>
      <c r="M38" s="1273"/>
      <c r="N38" s="1273"/>
      <c r="O38" s="1273"/>
      <c r="P38" s="1273"/>
      <c r="Q38" s="1273"/>
      <c r="R38" s="1273"/>
    </row>
    <row r="39" customFormat="false" ht="19.5" hidden="false" customHeight="true" outlineLevel="0" collapsed="false">
      <c r="H39" s="1232"/>
      <c r="J39" s="1258" t="s">
        <v>1055</v>
      </c>
      <c r="K39" s="1258"/>
      <c r="L39" s="1258"/>
      <c r="M39" s="1274" t="str">
        <f aca="false">IF(SUM(M16:O37)=0,"",SUM(M16:O37))</f>
        <v/>
      </c>
      <c r="N39" s="1274"/>
      <c r="O39" s="1274"/>
      <c r="P39" s="1275" t="str">
        <f aca="false">IF(SUM(P16:R37)=0,"",SUM(P16:R37))</f>
        <v/>
      </c>
      <c r="Q39" s="1275"/>
      <c r="R39" s="1275"/>
      <c r="S39" s="1276"/>
    </row>
    <row r="40" customFormat="false" ht="19.5" hidden="false" customHeight="true" outlineLevel="0" collapsed="false">
      <c r="H40" s="1232"/>
      <c r="J40" s="1242" t="s">
        <v>1056</v>
      </c>
      <c r="K40" s="1242"/>
      <c r="L40" s="1242"/>
      <c r="M40" s="1255" t="str">
        <f aca="false">IF(M39="","",ROUNDDOWN(M39/$K$11,1))</f>
        <v/>
      </c>
      <c r="N40" s="1255"/>
      <c r="O40" s="1255"/>
      <c r="P40" s="1255" t="str">
        <f aca="false">IF(P39="","",ROUNDDOWN(P39/$K$11,1))</f>
        <v/>
      </c>
      <c r="Q40" s="1255"/>
      <c r="R40" s="1255"/>
    </row>
    <row r="41" customFormat="false" ht="18.75" hidden="false" customHeight="true" outlineLevel="0" collapsed="false">
      <c r="J41" s="1277" t="str">
        <f aca="false">$M$15</f>
        <v>介護福祉士</v>
      </c>
      <c r="K41" s="1277"/>
      <c r="L41" s="1277"/>
      <c r="M41" s="1277"/>
      <c r="N41" s="1277"/>
      <c r="O41" s="1277"/>
      <c r="P41" s="1278" t="str">
        <f aca="false">IF(M40="","",M40/P40)</f>
        <v/>
      </c>
      <c r="Q41" s="1278"/>
      <c r="R41" s="1278"/>
    </row>
    <row r="42" customFormat="false" ht="18.75" hidden="false" customHeight="true" outlineLevel="0" collapsed="false">
      <c r="J42" s="1258" t="s">
        <v>1057</v>
      </c>
      <c r="K42" s="1258"/>
      <c r="L42" s="1258"/>
      <c r="M42" s="1258"/>
      <c r="N42" s="1258"/>
      <c r="O42" s="1258"/>
      <c r="P42" s="1278"/>
      <c r="Q42" s="1278"/>
      <c r="R42" s="1278"/>
    </row>
    <row r="43" customFormat="false" ht="18.75" hidden="false" customHeight="true" outlineLevel="0" collapsed="false">
      <c r="J43" s="1232"/>
      <c r="K43" s="1232"/>
      <c r="L43" s="1232"/>
      <c r="M43" s="1232"/>
      <c r="N43" s="1232"/>
      <c r="O43" s="1232"/>
      <c r="P43" s="1232"/>
      <c r="Q43" s="1232"/>
      <c r="R43" s="1279"/>
    </row>
    <row r="44" customFormat="false" ht="18.75" hidden="false" customHeight="true" outlineLevel="0" collapsed="false">
      <c r="B44" s="1233" t="s">
        <v>27</v>
      </c>
      <c r="C44" s="1245" t="s">
        <v>1058</v>
      </c>
      <c r="D44" s="1245"/>
      <c r="E44" s="1245"/>
      <c r="F44" s="1245"/>
      <c r="G44" s="1245"/>
      <c r="H44" s="1245"/>
      <c r="I44" s="1245"/>
      <c r="J44" s="1245"/>
      <c r="K44" s="1245"/>
      <c r="M44" s="1242" t="s">
        <v>1029</v>
      </c>
      <c r="N44" s="1242"/>
      <c r="O44" s="1242"/>
      <c r="P44" s="1242"/>
      <c r="Q44" s="1242"/>
      <c r="R44" s="1242"/>
    </row>
    <row r="45" customFormat="false" ht="79.5" hidden="false" customHeight="true" outlineLevel="0" collapsed="false">
      <c r="B45" s="1246"/>
      <c r="C45" s="1247" t="s">
        <v>1030</v>
      </c>
      <c r="D45" s="1247"/>
      <c r="E45" s="1246"/>
      <c r="F45" s="1248" t="s">
        <v>1059</v>
      </c>
      <c r="G45" s="1248"/>
      <c r="H45" s="1249" t="s">
        <v>1032</v>
      </c>
      <c r="I45" s="1249"/>
      <c r="J45" s="1247" t="s">
        <v>1033</v>
      </c>
      <c r="K45" s="1247"/>
      <c r="M45" s="1247" t="str">
        <f aca="false">F8</f>
        <v>介護福祉士</v>
      </c>
      <c r="N45" s="1247"/>
      <c r="O45" s="1247"/>
      <c r="P45" s="1247" t="str">
        <f aca="false">F9</f>
        <v>介護職員</v>
      </c>
      <c r="Q45" s="1247"/>
      <c r="R45" s="1247"/>
    </row>
    <row r="46" customFormat="false" ht="25.5" hidden="false" customHeight="true" outlineLevel="0" collapsed="false">
      <c r="B46" s="1250" t="s">
        <v>1034</v>
      </c>
      <c r="C46" s="1251"/>
      <c r="D46" s="1242" t="s">
        <v>1035</v>
      </c>
      <c r="E46" s="1280" t="str">
        <f aca="false">$F$8</f>
        <v>介護福祉士</v>
      </c>
      <c r="F46" s="1253"/>
      <c r="G46" s="1254" t="s">
        <v>1036</v>
      </c>
      <c r="H46" s="1253"/>
      <c r="I46" s="1254" t="s">
        <v>1035</v>
      </c>
      <c r="J46" s="1253"/>
      <c r="K46" s="1254" t="s">
        <v>1035</v>
      </c>
      <c r="M46" s="1255" t="str">
        <f aca="false">IF(C46="","",F46+ROUNDDOWN((H46+J46)/C46,1))</f>
        <v/>
      </c>
      <c r="N46" s="1255"/>
      <c r="O46" s="1255"/>
      <c r="P46" s="1255" t="str">
        <f aca="false">IF(C46="","",F47+ROUNDDOWN((H47+J47)/C46,1))</f>
        <v/>
      </c>
      <c r="Q46" s="1255"/>
      <c r="R46" s="1255"/>
    </row>
    <row r="47" customFormat="false" ht="25.5" hidden="false" customHeight="true" outlineLevel="0" collapsed="false">
      <c r="B47" s="1281" t="s">
        <v>1039</v>
      </c>
      <c r="C47" s="1251"/>
      <c r="D47" s="1242"/>
      <c r="E47" s="1282" t="str">
        <f aca="false">$F$9</f>
        <v>介護職員</v>
      </c>
      <c r="F47" s="1260"/>
      <c r="G47" s="1261" t="s">
        <v>1036</v>
      </c>
      <c r="H47" s="1260"/>
      <c r="I47" s="1261" t="s">
        <v>1035</v>
      </c>
      <c r="J47" s="1260"/>
      <c r="K47" s="1261" t="s">
        <v>1035</v>
      </c>
      <c r="M47" s="1255"/>
      <c r="N47" s="1255"/>
      <c r="O47" s="1255"/>
      <c r="P47" s="1255"/>
      <c r="Q47" s="1255"/>
      <c r="R47" s="1255"/>
    </row>
    <row r="48" customFormat="false" ht="25.5" hidden="false" customHeight="true" outlineLevel="0" collapsed="false">
      <c r="B48" s="1283"/>
      <c r="C48" s="1251"/>
      <c r="D48" s="1242" t="s">
        <v>1035</v>
      </c>
      <c r="E48" s="1284" t="str">
        <f aca="false">$F$8</f>
        <v>介護福祉士</v>
      </c>
      <c r="F48" s="1264"/>
      <c r="G48" s="1265" t="s">
        <v>1036</v>
      </c>
      <c r="H48" s="1253"/>
      <c r="I48" s="1265" t="s">
        <v>1035</v>
      </c>
      <c r="J48" s="1253"/>
      <c r="K48" s="1265" t="s">
        <v>1035</v>
      </c>
      <c r="M48" s="1255" t="str">
        <f aca="false">IF(C48="","",F48+ROUNDDOWN((H48+J48)/C48,1))</f>
        <v/>
      </c>
      <c r="N48" s="1255"/>
      <c r="O48" s="1255"/>
      <c r="P48" s="1255" t="str">
        <f aca="false">IF(C48="","",F49+ROUNDDOWN((H49+J49)/C48,1))</f>
        <v/>
      </c>
      <c r="Q48" s="1255"/>
      <c r="R48" s="1255"/>
    </row>
    <row r="49" customFormat="false" ht="25.5" hidden="false" customHeight="true" outlineLevel="0" collapsed="false">
      <c r="B49" s="1281" t="s">
        <v>1043</v>
      </c>
      <c r="C49" s="1251"/>
      <c r="D49" s="1242"/>
      <c r="E49" s="1282" t="str">
        <f aca="false">$F$9</f>
        <v>介護職員</v>
      </c>
      <c r="F49" s="1260"/>
      <c r="G49" s="1261" t="s">
        <v>1036</v>
      </c>
      <c r="H49" s="1260"/>
      <c r="I49" s="1261" t="s">
        <v>1035</v>
      </c>
      <c r="J49" s="1260"/>
      <c r="K49" s="1261" t="s">
        <v>1035</v>
      </c>
      <c r="M49" s="1255"/>
      <c r="N49" s="1255"/>
      <c r="O49" s="1255"/>
      <c r="P49" s="1255"/>
      <c r="Q49" s="1255"/>
      <c r="R49" s="1255"/>
    </row>
    <row r="50" customFormat="false" ht="25.5" hidden="false" customHeight="true" outlineLevel="0" collapsed="false">
      <c r="B50" s="1283"/>
      <c r="C50" s="1251"/>
      <c r="D50" s="1242" t="s">
        <v>1035</v>
      </c>
      <c r="E50" s="1284" t="str">
        <f aca="false">$F$8</f>
        <v>介護福祉士</v>
      </c>
      <c r="F50" s="1264"/>
      <c r="G50" s="1265" t="s">
        <v>1036</v>
      </c>
      <c r="H50" s="1253"/>
      <c r="I50" s="1265" t="s">
        <v>1035</v>
      </c>
      <c r="J50" s="1253"/>
      <c r="K50" s="1265" t="s">
        <v>1035</v>
      </c>
      <c r="M50" s="1255" t="str">
        <f aca="false">IF(C50="","",F50+ROUNDDOWN((H50+J50)/C50,1))</f>
        <v/>
      </c>
      <c r="N50" s="1255"/>
      <c r="O50" s="1255"/>
      <c r="P50" s="1255" t="str">
        <f aca="false">IF(C50="","",F51+ROUNDDOWN((H51+J51)/C50,1))</f>
        <v/>
      </c>
      <c r="Q50" s="1255"/>
      <c r="R50" s="1255"/>
    </row>
    <row r="51" customFormat="false" ht="25.5" hidden="false" customHeight="true" outlineLevel="0" collapsed="false">
      <c r="B51" s="1281" t="s">
        <v>1046</v>
      </c>
      <c r="C51" s="1251"/>
      <c r="D51" s="1242"/>
      <c r="E51" s="1282" t="str">
        <f aca="false">$F$9</f>
        <v>介護職員</v>
      </c>
      <c r="F51" s="1260"/>
      <c r="G51" s="1261" t="s">
        <v>1036</v>
      </c>
      <c r="H51" s="1260"/>
      <c r="I51" s="1261" t="s">
        <v>1035</v>
      </c>
      <c r="J51" s="1260"/>
      <c r="K51" s="1261" t="s">
        <v>1035</v>
      </c>
      <c r="M51" s="1255"/>
      <c r="N51" s="1255"/>
      <c r="O51" s="1255"/>
      <c r="P51" s="1255"/>
      <c r="Q51" s="1255"/>
      <c r="R51" s="1255"/>
    </row>
    <row r="52" customFormat="false" ht="6.75" hidden="false" customHeight="true" outlineLevel="0" collapsed="false">
      <c r="J52" s="1232"/>
      <c r="K52" s="1232"/>
      <c r="L52" s="1232"/>
      <c r="M52" s="1232"/>
      <c r="N52" s="1232"/>
      <c r="O52" s="1232"/>
      <c r="P52" s="1232"/>
      <c r="Q52" s="1232"/>
      <c r="R52" s="1279"/>
    </row>
    <row r="53" customFormat="false" ht="19.5" hidden="false" customHeight="true" outlineLevel="0" collapsed="false">
      <c r="J53" s="1242" t="s">
        <v>1055</v>
      </c>
      <c r="K53" s="1242"/>
      <c r="L53" s="1242"/>
      <c r="M53" s="1255" t="str">
        <f aca="false">IF(SUM(M46:O51)=0,"",SUM(M46:O51))</f>
        <v/>
      </c>
      <c r="N53" s="1255"/>
      <c r="O53" s="1255"/>
      <c r="P53" s="1255" t="str">
        <f aca="false">IF(SUM(P46:R51)=0,"",SUM(P46:R51))</f>
        <v/>
      </c>
      <c r="Q53" s="1255"/>
      <c r="R53" s="1255"/>
    </row>
    <row r="54" customFormat="false" ht="19.5" hidden="false" customHeight="true" outlineLevel="0" collapsed="false">
      <c r="J54" s="1242" t="s">
        <v>1056</v>
      </c>
      <c r="K54" s="1242"/>
      <c r="L54" s="1242"/>
      <c r="M54" s="1255" t="str">
        <f aca="false">IF(M53="","",ROUNDDOWN(M53/3,1))</f>
        <v/>
      </c>
      <c r="N54" s="1255"/>
      <c r="O54" s="1255"/>
      <c r="P54" s="1255" t="str">
        <f aca="false">IF(P53="","",ROUNDDOWN(P53/3,1))</f>
        <v/>
      </c>
      <c r="Q54" s="1255"/>
      <c r="R54" s="1255"/>
    </row>
    <row r="55" customFormat="false" ht="18.75" hidden="false" customHeight="true" outlineLevel="0" collapsed="false">
      <c r="J55" s="1277" t="str">
        <f aca="false">$M$15</f>
        <v>介護福祉士</v>
      </c>
      <c r="K55" s="1277"/>
      <c r="L55" s="1277"/>
      <c r="M55" s="1277"/>
      <c r="N55" s="1277"/>
      <c r="O55" s="1277"/>
      <c r="P55" s="1278" t="str">
        <f aca="false">IF(M54="","",M54/P54)</f>
        <v/>
      </c>
      <c r="Q55" s="1278"/>
      <c r="R55" s="1278"/>
    </row>
    <row r="56" customFormat="false" ht="18.75" hidden="false" customHeight="true" outlineLevel="0" collapsed="false">
      <c r="J56" s="1258" t="s">
        <v>1057</v>
      </c>
      <c r="K56" s="1258"/>
      <c r="L56" s="1258"/>
      <c r="M56" s="1258"/>
      <c r="N56" s="1258"/>
      <c r="O56" s="1258"/>
      <c r="P56" s="1278"/>
      <c r="Q56" s="1278"/>
      <c r="R56" s="1278"/>
    </row>
    <row r="57" customFormat="false" ht="18.75" hidden="false" customHeight="true" outlineLevel="0" collapsed="false">
      <c r="J57" s="1232"/>
      <c r="K57" s="1232"/>
      <c r="L57" s="1232"/>
      <c r="M57" s="1232"/>
      <c r="N57" s="1232"/>
      <c r="O57" s="1232"/>
      <c r="P57" s="1232"/>
      <c r="Q57" s="1232"/>
      <c r="R57" s="1279"/>
    </row>
    <row r="58" customFormat="false" ht="13.8" hidden="false" customHeight="false" outlineLevel="0" collapsed="false"/>
    <row r="59" customFormat="false" ht="13.8" hidden="false" customHeight="false" outlineLevel="0" collapsed="false">
      <c r="B59" s="1229" t="s">
        <v>1060</v>
      </c>
    </row>
    <row r="60" customFormat="false" ht="13.8" hidden="false" customHeight="false" outlineLevel="0" collapsed="false">
      <c r="B60" s="1285" t="s">
        <v>1061</v>
      </c>
      <c r="C60" s="1285"/>
      <c r="D60" s="1285"/>
      <c r="E60" s="1285"/>
      <c r="F60" s="1285"/>
      <c r="G60" s="1285"/>
      <c r="H60" s="1285"/>
      <c r="I60" s="1285"/>
      <c r="J60" s="1285"/>
      <c r="K60" s="1285"/>
      <c r="L60" s="1285"/>
      <c r="M60" s="1285"/>
      <c r="N60" s="1285"/>
      <c r="O60" s="1285"/>
      <c r="P60" s="1285"/>
      <c r="Q60" s="1285"/>
      <c r="R60" s="1285"/>
    </row>
    <row r="61" customFormat="false" ht="13.8" hidden="false" customHeight="false" outlineLevel="0" collapsed="false">
      <c r="B61" s="1285" t="s">
        <v>1062</v>
      </c>
      <c r="C61" s="1285"/>
      <c r="D61" s="1285"/>
      <c r="E61" s="1285"/>
      <c r="F61" s="1285"/>
      <c r="G61" s="1285"/>
      <c r="H61" s="1285"/>
      <c r="I61" s="1285"/>
      <c r="J61" s="1285"/>
      <c r="K61" s="1285"/>
      <c r="L61" s="1285"/>
      <c r="M61" s="1285"/>
      <c r="N61" s="1285"/>
      <c r="O61" s="1285"/>
      <c r="P61" s="1285"/>
      <c r="Q61" s="1285"/>
      <c r="R61" s="1285"/>
    </row>
    <row r="62" customFormat="false" ht="13.8" hidden="false" customHeight="false" outlineLevel="0" collapsed="false">
      <c r="B62" s="1285" t="s">
        <v>1063</v>
      </c>
      <c r="C62" s="1285"/>
      <c r="D62" s="1285"/>
      <c r="E62" s="1285"/>
      <c r="F62" s="1285"/>
      <c r="G62" s="1285"/>
      <c r="H62" s="1285"/>
      <c r="I62" s="1285"/>
      <c r="J62" s="1285"/>
      <c r="K62" s="1285"/>
      <c r="L62" s="1285"/>
      <c r="M62" s="1285"/>
      <c r="N62" s="1285"/>
      <c r="O62" s="1285"/>
      <c r="P62" s="1285"/>
      <c r="Q62" s="1285"/>
      <c r="R62" s="1285"/>
    </row>
    <row r="63" customFormat="false" ht="13.8" hidden="false" customHeight="false" outlineLevel="0" collapsed="false">
      <c r="B63" s="1286" t="s">
        <v>1064</v>
      </c>
      <c r="C63" s="1286"/>
      <c r="D63" s="1286"/>
      <c r="E63" s="1286"/>
      <c r="F63" s="1286"/>
      <c r="G63" s="1286"/>
      <c r="H63" s="1286"/>
      <c r="I63" s="1286"/>
      <c r="J63" s="1286"/>
      <c r="K63" s="1286"/>
      <c r="L63" s="1286"/>
      <c r="M63" s="1286"/>
      <c r="N63" s="1286"/>
      <c r="O63" s="1286"/>
      <c r="P63" s="1286"/>
      <c r="Q63" s="1286"/>
      <c r="R63" s="1286"/>
    </row>
    <row r="64" customFormat="false" ht="13.8" hidden="false" customHeight="false" outlineLevel="0" collapsed="false">
      <c r="B64" s="1285" t="s">
        <v>1065</v>
      </c>
      <c r="C64" s="1285"/>
      <c r="D64" s="1285"/>
      <c r="E64" s="1285"/>
      <c r="F64" s="1285"/>
      <c r="G64" s="1285"/>
      <c r="H64" s="1285"/>
      <c r="I64" s="1285"/>
      <c r="J64" s="1285"/>
      <c r="K64" s="1285"/>
      <c r="L64" s="1285"/>
      <c r="M64" s="1285"/>
      <c r="N64" s="1285"/>
      <c r="O64" s="1285"/>
      <c r="P64" s="1285"/>
      <c r="Q64" s="1285"/>
      <c r="R64" s="1285"/>
    </row>
    <row r="65" customFormat="false" ht="13.8" hidden="false" customHeight="false" outlineLevel="0" collapsed="false">
      <c r="B65" s="1285" t="s">
        <v>1066</v>
      </c>
      <c r="C65" s="1285"/>
      <c r="D65" s="1285"/>
      <c r="E65" s="1285"/>
      <c r="F65" s="1285"/>
      <c r="G65" s="1285"/>
      <c r="H65" s="1285"/>
      <c r="I65" s="1285"/>
      <c r="J65" s="1285"/>
      <c r="K65" s="1285"/>
      <c r="L65" s="1285"/>
      <c r="M65" s="1285"/>
      <c r="N65" s="1285"/>
      <c r="O65" s="1285"/>
      <c r="P65" s="1285"/>
      <c r="Q65" s="1285"/>
      <c r="R65" s="1285"/>
    </row>
    <row r="66" customFormat="false" ht="13.8" hidden="false" customHeight="false" outlineLevel="0" collapsed="false">
      <c r="B66" s="1285" t="s">
        <v>1067</v>
      </c>
      <c r="C66" s="1285"/>
      <c r="D66" s="1285"/>
      <c r="E66" s="1285"/>
      <c r="F66" s="1285"/>
      <c r="G66" s="1285"/>
      <c r="H66" s="1285"/>
      <c r="I66" s="1285"/>
      <c r="J66" s="1285"/>
      <c r="K66" s="1285"/>
      <c r="L66" s="1285"/>
      <c r="M66" s="1285"/>
      <c r="N66" s="1285"/>
      <c r="O66" s="1285"/>
      <c r="P66" s="1285"/>
      <c r="Q66" s="1285"/>
      <c r="R66" s="1285"/>
    </row>
    <row r="67" customFormat="false" ht="13.8" hidden="false" customHeight="false" outlineLevel="0" collapsed="false">
      <c r="B67" s="1285" t="s">
        <v>1068</v>
      </c>
      <c r="C67" s="1285"/>
      <c r="D67" s="1285"/>
      <c r="E67" s="1285"/>
      <c r="F67" s="1285"/>
      <c r="G67" s="1285"/>
      <c r="H67" s="1285"/>
      <c r="I67" s="1285"/>
      <c r="J67" s="1285"/>
      <c r="K67" s="1285"/>
      <c r="L67" s="1285"/>
      <c r="M67" s="1285"/>
      <c r="N67" s="1285"/>
      <c r="O67" s="1285"/>
      <c r="P67" s="1285"/>
      <c r="Q67" s="1285"/>
      <c r="R67" s="1285"/>
    </row>
    <row r="68" customFormat="false" ht="13.8" hidden="false" customHeight="false" outlineLevel="0" collapsed="false">
      <c r="B68" s="1285" t="s">
        <v>1069</v>
      </c>
      <c r="C68" s="1285"/>
      <c r="D68" s="1285"/>
      <c r="E68" s="1285"/>
      <c r="F68" s="1285"/>
      <c r="G68" s="1285"/>
      <c r="H68" s="1285"/>
      <c r="I68" s="1285"/>
      <c r="J68" s="1285"/>
      <c r="K68" s="1285"/>
      <c r="L68" s="1285"/>
      <c r="M68" s="1285"/>
      <c r="N68" s="1285"/>
      <c r="O68" s="1285"/>
      <c r="P68" s="1285"/>
      <c r="Q68" s="1285"/>
      <c r="R68" s="1285"/>
    </row>
    <row r="69" customFormat="false" ht="13.8" hidden="false" customHeight="false" outlineLevel="0" collapsed="false">
      <c r="B69" s="1285" t="s">
        <v>1070</v>
      </c>
      <c r="C69" s="1285"/>
      <c r="D69" s="1285"/>
      <c r="E69" s="1285"/>
      <c r="F69" s="1285"/>
      <c r="G69" s="1285"/>
      <c r="H69" s="1285"/>
      <c r="I69" s="1285"/>
      <c r="J69" s="1285"/>
      <c r="K69" s="1285"/>
      <c r="L69" s="1285"/>
      <c r="M69" s="1285"/>
      <c r="N69" s="1285"/>
      <c r="O69" s="1285"/>
      <c r="P69" s="1285"/>
      <c r="Q69" s="1285"/>
      <c r="R69" s="1285"/>
    </row>
    <row r="70" customFormat="false" ht="13.8" hidden="false" customHeight="false" outlineLevel="0" collapsed="false">
      <c r="B70" s="1285" t="s">
        <v>1071</v>
      </c>
      <c r="C70" s="1285"/>
      <c r="D70" s="1285"/>
      <c r="E70" s="1285"/>
      <c r="F70" s="1285"/>
      <c r="G70" s="1285"/>
      <c r="H70" s="1285"/>
      <c r="I70" s="1285"/>
      <c r="J70" s="1285"/>
      <c r="K70" s="1285"/>
      <c r="L70" s="1285"/>
      <c r="M70" s="1285"/>
      <c r="N70" s="1285"/>
      <c r="O70" s="1285"/>
      <c r="P70" s="1285"/>
      <c r="Q70" s="1285"/>
      <c r="R70" s="1285"/>
    </row>
    <row r="71" customFormat="false" ht="13.8" hidden="false" customHeight="false" outlineLevel="0" collapsed="false">
      <c r="B71" s="1285" t="s">
        <v>1072</v>
      </c>
      <c r="C71" s="1285"/>
      <c r="D71" s="1285"/>
      <c r="E71" s="1285"/>
      <c r="F71" s="1285"/>
      <c r="G71" s="1285"/>
      <c r="H71" s="1285"/>
      <c r="I71" s="1285"/>
      <c r="J71" s="1285"/>
      <c r="K71" s="1285"/>
      <c r="L71" s="1285"/>
      <c r="M71" s="1285"/>
      <c r="N71" s="1285"/>
      <c r="O71" s="1285"/>
      <c r="P71" s="1285"/>
      <c r="Q71" s="1285"/>
      <c r="R71" s="1285"/>
    </row>
    <row r="72" customFormat="false" ht="13.8" hidden="false" customHeight="false" outlineLevel="0" collapsed="false">
      <c r="B72" s="1285" t="s">
        <v>1073</v>
      </c>
      <c r="C72" s="1285"/>
      <c r="D72" s="1285"/>
      <c r="E72" s="1285"/>
      <c r="F72" s="1285"/>
      <c r="G72" s="1285"/>
      <c r="H72" s="1285"/>
      <c r="I72" s="1285"/>
      <c r="J72" s="1285"/>
      <c r="K72" s="1285"/>
      <c r="L72" s="1285"/>
      <c r="M72" s="1285"/>
      <c r="N72" s="1285"/>
      <c r="O72" s="1285"/>
      <c r="P72" s="1285"/>
      <c r="Q72" s="1285"/>
      <c r="R72" s="1285"/>
    </row>
    <row r="73" customFormat="false" ht="13.8" hidden="false" customHeight="false" outlineLevel="0" collapsed="false">
      <c r="B73" s="1285" t="s">
        <v>1074</v>
      </c>
      <c r="C73" s="1285"/>
      <c r="D73" s="1285"/>
      <c r="E73" s="1285"/>
      <c r="F73" s="1285"/>
      <c r="G73" s="1285"/>
      <c r="H73" s="1285"/>
      <c r="I73" s="1285"/>
      <c r="J73" s="1285"/>
      <c r="K73" s="1285"/>
      <c r="L73" s="1285"/>
      <c r="M73" s="1285"/>
      <c r="N73" s="1285"/>
      <c r="O73" s="1285"/>
      <c r="P73" s="1285"/>
      <c r="Q73" s="1285"/>
      <c r="R73" s="1285"/>
    </row>
    <row r="74" customFormat="false" ht="13.8" hidden="false" customHeight="false" outlineLevel="0" collapsed="false">
      <c r="B74" s="1285" t="s">
        <v>1075</v>
      </c>
      <c r="C74" s="1285"/>
      <c r="D74" s="1285"/>
      <c r="E74" s="1285"/>
      <c r="F74" s="1285"/>
      <c r="G74" s="1285"/>
      <c r="H74" s="1285"/>
      <c r="I74" s="1285"/>
      <c r="J74" s="1285"/>
      <c r="K74" s="1285"/>
      <c r="L74" s="1285"/>
      <c r="M74" s="1285"/>
      <c r="N74" s="1285"/>
      <c r="O74" s="1285"/>
      <c r="P74" s="1285"/>
      <c r="Q74" s="1285"/>
      <c r="R74" s="1285"/>
    </row>
    <row r="75" customFormat="false" ht="13.8" hidden="false" customHeight="false" outlineLevel="0" collapsed="false">
      <c r="B75" s="1285" t="s">
        <v>1076</v>
      </c>
      <c r="C75" s="1285"/>
      <c r="D75" s="1285"/>
      <c r="E75" s="1285"/>
      <c r="F75" s="1285"/>
      <c r="G75" s="1285"/>
      <c r="H75" s="1285"/>
      <c r="I75" s="1285"/>
      <c r="J75" s="1285"/>
      <c r="K75" s="1285"/>
      <c r="L75" s="1285"/>
      <c r="M75" s="1285"/>
      <c r="N75" s="1285"/>
      <c r="O75" s="1285"/>
      <c r="P75" s="1285"/>
      <c r="Q75" s="1285"/>
      <c r="R75" s="1285"/>
    </row>
    <row r="76" customFormat="false" ht="13.8" hidden="false" customHeight="false" outlineLevel="0" collapsed="false">
      <c r="B76" s="1285" t="s">
        <v>1077</v>
      </c>
      <c r="C76" s="1285"/>
      <c r="D76" s="1285"/>
      <c r="E76" s="1285"/>
      <c r="F76" s="1285"/>
      <c r="G76" s="1285"/>
      <c r="H76" s="1285"/>
      <c r="I76" s="1285"/>
      <c r="J76" s="1285"/>
      <c r="K76" s="1285"/>
      <c r="L76" s="1285"/>
      <c r="M76" s="1285"/>
      <c r="N76" s="1285"/>
      <c r="O76" s="1285"/>
      <c r="P76" s="1285"/>
      <c r="Q76" s="1285"/>
      <c r="R76" s="1285"/>
    </row>
    <row r="77" customFormat="false" ht="13.8" hidden="false" customHeight="false" outlineLevel="0" collapsed="false">
      <c r="B77" s="1285" t="s">
        <v>1078</v>
      </c>
      <c r="C77" s="1285"/>
      <c r="D77" s="1285"/>
      <c r="E77" s="1285"/>
      <c r="F77" s="1285"/>
      <c r="G77" s="1285"/>
      <c r="H77" s="1285"/>
      <c r="I77" s="1285"/>
      <c r="J77" s="1285"/>
      <c r="K77" s="1285"/>
      <c r="L77" s="1285"/>
      <c r="M77" s="1285"/>
      <c r="N77" s="1285"/>
      <c r="O77" s="1285"/>
      <c r="P77" s="1285"/>
      <c r="Q77" s="1285"/>
      <c r="R77" s="1285"/>
    </row>
    <row r="78" customFormat="false" ht="13.8" hidden="false" customHeight="false" outlineLevel="0" collapsed="false">
      <c r="B78" s="1285" t="s">
        <v>1079</v>
      </c>
      <c r="C78" s="1285"/>
      <c r="D78" s="1285"/>
      <c r="E78" s="1285"/>
      <c r="F78" s="1285"/>
      <c r="G78" s="1285"/>
      <c r="H78" s="1285"/>
      <c r="I78" s="1285"/>
      <c r="J78" s="1285"/>
      <c r="K78" s="1285"/>
      <c r="L78" s="1285"/>
      <c r="M78" s="1285"/>
      <c r="N78" s="1285"/>
      <c r="O78" s="1285"/>
      <c r="P78" s="1285"/>
      <c r="Q78" s="1285"/>
      <c r="R78" s="1285"/>
    </row>
    <row r="79" customFormat="false" ht="13.8" hidden="false" customHeight="false" outlineLevel="0" collapsed="false">
      <c r="B79" s="1285" t="s">
        <v>1080</v>
      </c>
      <c r="C79" s="1285"/>
      <c r="D79" s="1285"/>
      <c r="E79" s="1285"/>
      <c r="F79" s="1285"/>
      <c r="G79" s="1285"/>
      <c r="H79" s="1285"/>
      <c r="I79" s="1285"/>
      <c r="J79" s="1285"/>
      <c r="K79" s="1285"/>
      <c r="L79" s="1285"/>
      <c r="M79" s="1285"/>
      <c r="N79" s="1285"/>
      <c r="O79" s="1285"/>
      <c r="P79" s="1285"/>
      <c r="Q79" s="1285"/>
      <c r="R79" s="1285"/>
    </row>
    <row r="80" customFormat="false" ht="13.8" hidden="false" customHeight="false" outlineLevel="0" collapsed="false">
      <c r="B80" s="1285" t="s">
        <v>1081</v>
      </c>
      <c r="C80" s="1285"/>
      <c r="D80" s="1285"/>
      <c r="E80" s="1285"/>
      <c r="F80" s="1285"/>
      <c r="G80" s="1285"/>
      <c r="H80" s="1285"/>
      <c r="I80" s="1285"/>
      <c r="J80" s="1285"/>
      <c r="K80" s="1285"/>
      <c r="L80" s="1285"/>
      <c r="M80" s="1285"/>
      <c r="N80" s="1285"/>
      <c r="O80" s="1285"/>
      <c r="P80" s="1285"/>
      <c r="Q80" s="1285"/>
      <c r="R80" s="1285"/>
    </row>
    <row r="81" customFormat="false" ht="13.8" hidden="false" customHeight="false" outlineLevel="0" collapsed="false">
      <c r="B81" s="1285" t="s">
        <v>1082</v>
      </c>
      <c r="C81" s="1285"/>
      <c r="D81" s="1285"/>
      <c r="E81" s="1285"/>
      <c r="F81" s="1285"/>
      <c r="G81" s="1285"/>
      <c r="H81" s="1285"/>
      <c r="I81" s="1285"/>
      <c r="J81" s="1285"/>
      <c r="K81" s="1285"/>
      <c r="L81" s="1285"/>
      <c r="M81" s="1285"/>
      <c r="N81" s="1285"/>
      <c r="O81" s="1285"/>
      <c r="P81" s="1285"/>
      <c r="Q81" s="1285"/>
      <c r="R81" s="1285"/>
    </row>
    <row r="82" customFormat="false" ht="13.8" hidden="false" customHeight="false" outlineLevel="0" collapsed="false">
      <c r="B82" s="1285" t="s">
        <v>1083</v>
      </c>
      <c r="C82" s="1285"/>
      <c r="D82" s="1285"/>
      <c r="E82" s="1285"/>
      <c r="F82" s="1285"/>
      <c r="G82" s="1285"/>
      <c r="H82" s="1285"/>
      <c r="I82" s="1285"/>
      <c r="J82" s="1285"/>
      <c r="K82" s="1285"/>
      <c r="L82" s="1285"/>
      <c r="M82" s="1285"/>
      <c r="N82" s="1285"/>
      <c r="O82" s="1285"/>
      <c r="P82" s="1285"/>
      <c r="Q82" s="1285"/>
      <c r="R82" s="1285"/>
    </row>
    <row r="83" customFormat="false" ht="13.8" hidden="false" customHeight="true" outlineLevel="0" collapsed="false">
      <c r="B83" s="1287" t="s">
        <v>1084</v>
      </c>
      <c r="C83" s="1287"/>
      <c r="D83" s="1287"/>
      <c r="E83" s="1287"/>
      <c r="F83" s="1287"/>
      <c r="G83" s="1287"/>
      <c r="H83" s="1287"/>
      <c r="I83" s="1287"/>
      <c r="J83" s="1287"/>
      <c r="K83" s="1287"/>
      <c r="L83" s="1287"/>
      <c r="M83" s="1287"/>
      <c r="N83" s="1287"/>
      <c r="O83" s="1287"/>
      <c r="P83" s="1287"/>
      <c r="Q83" s="1287"/>
      <c r="R83" s="1287"/>
    </row>
    <row r="84" customFormat="false" ht="13.8" hidden="false" customHeight="false" outlineLevel="0" collapsed="false">
      <c r="B84" s="1285" t="s">
        <v>1085</v>
      </c>
      <c r="C84" s="1285"/>
      <c r="D84" s="1285"/>
      <c r="E84" s="1285"/>
      <c r="F84" s="1285"/>
      <c r="G84" s="1285"/>
      <c r="H84" s="1285"/>
      <c r="I84" s="1285"/>
      <c r="J84" s="1285"/>
      <c r="K84" s="1285"/>
      <c r="L84" s="1285"/>
      <c r="M84" s="1285"/>
      <c r="N84" s="1285"/>
      <c r="O84" s="1285"/>
      <c r="P84" s="1285"/>
      <c r="Q84" s="1285"/>
      <c r="R84" s="1285"/>
    </row>
    <row r="85" customFormat="false" ht="13.8" hidden="false" customHeight="false" outlineLevel="0" collapsed="false">
      <c r="B85" s="1285" t="s">
        <v>1086</v>
      </c>
      <c r="C85" s="1285"/>
      <c r="D85" s="1285"/>
      <c r="E85" s="1285"/>
      <c r="F85" s="1285"/>
      <c r="G85" s="1285"/>
      <c r="H85" s="1285"/>
      <c r="I85" s="1285"/>
      <c r="J85" s="1285"/>
      <c r="K85" s="1285"/>
      <c r="L85" s="1285"/>
      <c r="M85" s="1285"/>
      <c r="N85" s="1285"/>
      <c r="O85" s="1285"/>
      <c r="P85" s="1285"/>
      <c r="Q85" s="1285"/>
      <c r="R85" s="1285"/>
    </row>
    <row r="86" customFormat="false" ht="13.8" hidden="false" customHeight="false" outlineLevel="0" collapsed="false">
      <c r="B86" s="1285"/>
      <c r="C86" s="1285"/>
      <c r="D86" s="1285"/>
      <c r="E86" s="1285"/>
      <c r="F86" s="1285"/>
      <c r="G86" s="1285"/>
      <c r="H86" s="1285"/>
      <c r="I86" s="1285"/>
      <c r="J86" s="1285"/>
      <c r="K86" s="1285"/>
      <c r="L86" s="1285"/>
      <c r="M86" s="1285"/>
      <c r="N86" s="1285"/>
      <c r="O86" s="1285"/>
      <c r="P86" s="1285"/>
      <c r="Q86" s="1285"/>
      <c r="R86" s="1285"/>
    </row>
    <row r="87" customFormat="false" ht="13.8" hidden="false" customHeight="false" outlineLevel="0" collapsed="false">
      <c r="B87" s="1285"/>
      <c r="C87" s="1285"/>
      <c r="D87" s="1285"/>
      <c r="E87" s="1285"/>
      <c r="F87" s="1285"/>
      <c r="G87" s="1285"/>
      <c r="H87" s="1285"/>
      <c r="I87" s="1285"/>
      <c r="J87" s="1285"/>
      <c r="K87" s="1285"/>
      <c r="L87" s="1285"/>
      <c r="M87" s="1285"/>
      <c r="N87" s="1285"/>
      <c r="O87" s="1285"/>
      <c r="P87" s="1285"/>
      <c r="Q87" s="1285"/>
      <c r="R87" s="1285"/>
    </row>
    <row r="88" customFormat="false" ht="13.8" hidden="false" customHeight="false" outlineLevel="0" collapsed="false">
      <c r="B88" s="1285"/>
      <c r="C88" s="1285"/>
      <c r="D88" s="1285"/>
      <c r="E88" s="1285"/>
      <c r="F88" s="1285"/>
      <c r="G88" s="1285"/>
      <c r="H88" s="1285"/>
      <c r="I88" s="1285"/>
      <c r="J88" s="1285"/>
      <c r="K88" s="1285"/>
      <c r="L88" s="1285"/>
      <c r="M88" s="1285"/>
      <c r="N88" s="1285"/>
      <c r="O88" s="1285"/>
      <c r="P88" s="1285"/>
      <c r="Q88" s="1285"/>
      <c r="R88" s="1285"/>
    </row>
    <row r="89" customFormat="false" ht="13.8" hidden="false" customHeight="false" outlineLevel="0" collapsed="false">
      <c r="B89" s="1285"/>
      <c r="C89" s="1285"/>
      <c r="D89" s="1285"/>
      <c r="E89" s="1285"/>
      <c r="F89" s="1285"/>
      <c r="G89" s="1285"/>
      <c r="H89" s="1285"/>
      <c r="I89" s="1285"/>
      <c r="J89" s="1285"/>
      <c r="K89" s="1285"/>
      <c r="L89" s="1285"/>
      <c r="M89" s="1285"/>
      <c r="N89" s="1285"/>
      <c r="O89" s="1285"/>
      <c r="P89" s="1285"/>
      <c r="Q89" s="1285"/>
      <c r="R89" s="1285"/>
    </row>
    <row r="90" customFormat="false" ht="13.8" hidden="false" customHeight="false" outlineLevel="0" collapsed="false">
      <c r="B90" s="1285"/>
      <c r="C90" s="1285"/>
      <c r="D90" s="1285"/>
      <c r="E90" s="1285"/>
      <c r="F90" s="1285"/>
      <c r="G90" s="1285"/>
      <c r="H90" s="1285"/>
      <c r="I90" s="1285"/>
      <c r="J90" s="1285"/>
      <c r="K90" s="1285"/>
      <c r="L90" s="1285"/>
      <c r="M90" s="1285"/>
      <c r="N90" s="1285"/>
      <c r="O90" s="1285"/>
      <c r="P90" s="1285"/>
      <c r="Q90" s="1285"/>
      <c r="R90" s="1285"/>
    </row>
    <row r="91" customFormat="false" ht="13.8" hidden="false" customHeight="false" outlineLevel="0" collapsed="false">
      <c r="B91" s="1285"/>
      <c r="C91" s="1285"/>
      <c r="D91" s="1285"/>
      <c r="E91" s="1285"/>
      <c r="F91" s="1285"/>
      <c r="G91" s="1285"/>
      <c r="H91" s="1285"/>
      <c r="I91" s="1285"/>
      <c r="J91" s="1285"/>
      <c r="K91" s="1285"/>
      <c r="L91" s="1285"/>
      <c r="M91" s="1285"/>
      <c r="N91" s="1285"/>
      <c r="O91" s="1285"/>
      <c r="P91" s="1285"/>
      <c r="Q91" s="1285"/>
      <c r="R91" s="1285"/>
    </row>
    <row r="92" customFormat="false" ht="13.8" hidden="false" customHeight="false" outlineLevel="0" collapsed="false">
      <c r="B92" s="1285"/>
      <c r="C92" s="1285"/>
      <c r="D92" s="1285"/>
      <c r="E92" s="1285"/>
      <c r="F92" s="1285"/>
      <c r="G92" s="1285"/>
      <c r="H92" s="1285"/>
      <c r="I92" s="1285"/>
      <c r="J92" s="1285"/>
      <c r="K92" s="1285"/>
      <c r="L92" s="1285"/>
      <c r="M92" s="1285"/>
      <c r="N92" s="1285"/>
      <c r="O92" s="1285"/>
      <c r="P92" s="1285"/>
      <c r="Q92" s="1285"/>
      <c r="R92" s="1285"/>
    </row>
    <row r="93" customFormat="false" ht="13.8" hidden="false" customHeight="false" outlineLevel="0" collapsed="false">
      <c r="B93" s="1285"/>
      <c r="C93" s="1285"/>
      <c r="D93" s="1285"/>
      <c r="E93" s="1285"/>
      <c r="F93" s="1285"/>
      <c r="G93" s="1285"/>
      <c r="H93" s="1285"/>
      <c r="I93" s="1285"/>
      <c r="J93" s="1285"/>
      <c r="K93" s="1285"/>
      <c r="L93" s="1285"/>
      <c r="M93" s="1285"/>
      <c r="N93" s="1285"/>
      <c r="O93" s="1285"/>
      <c r="P93" s="1285"/>
      <c r="Q93" s="1285"/>
      <c r="R93" s="1285"/>
    </row>
    <row r="94" customFormat="false" ht="13.8" hidden="false" customHeight="false" outlineLevel="0" collapsed="false">
      <c r="B94" s="1285"/>
      <c r="C94" s="1285"/>
      <c r="D94" s="1285"/>
      <c r="E94" s="1285"/>
      <c r="F94" s="1285"/>
      <c r="G94" s="1285"/>
      <c r="H94" s="1285"/>
      <c r="I94" s="1285"/>
      <c r="J94" s="1285"/>
      <c r="K94" s="1285"/>
      <c r="L94" s="1285"/>
      <c r="M94" s="1285"/>
      <c r="N94" s="1285"/>
      <c r="O94" s="1285"/>
      <c r="P94" s="1285"/>
      <c r="Q94" s="1285"/>
      <c r="R94" s="1285"/>
    </row>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A122" s="1272"/>
      <c r="C122" s="1272"/>
      <c r="D122" s="1272"/>
      <c r="E122" s="1272"/>
      <c r="F122" s="1272"/>
      <c r="G122" s="1272"/>
    </row>
    <row r="123" customFormat="false" ht="13.8" hidden="false" customHeight="false" outlineLevel="0" collapsed="false">
      <c r="C123" s="1270"/>
    </row>
    <row r="151" customFormat="false" ht="12.75" hidden="false" customHeight="false" outlineLevel="0" collapsed="false">
      <c r="A151" s="1272"/>
    </row>
    <row r="187" customFormat="false" ht="12.75" hidden="false" customHeight="false" outlineLevel="0" collapsed="false">
      <c r="A187" s="1288"/>
    </row>
    <row r="238" customFormat="false" ht="12.75" hidden="false" customHeight="false" outlineLevel="0" collapsed="false">
      <c r="A238" s="1288"/>
    </row>
    <row r="287" customFormat="false" ht="12.75" hidden="false" customHeight="false" outlineLevel="0" collapsed="false">
      <c r="A287" s="1288"/>
    </row>
    <row r="314" customFormat="false" ht="12.75" hidden="false" customHeight="false" outlineLevel="0" collapsed="false">
      <c r="A314" s="1272"/>
    </row>
    <row r="364" customFormat="false" ht="12.75" hidden="false" customHeight="false" outlineLevel="0" collapsed="false">
      <c r="A364" s="1288"/>
    </row>
    <row r="388" customFormat="false" ht="12.75" hidden="false" customHeight="false" outlineLevel="0" collapsed="false">
      <c r="A388" s="1272"/>
    </row>
    <row r="416" customFormat="false" ht="12.75" hidden="false" customHeight="false" outlineLevel="0" collapsed="false">
      <c r="A416" s="1272"/>
    </row>
    <row r="444" customFormat="false" ht="12.75" hidden="false" customHeight="false" outlineLevel="0" collapsed="false">
      <c r="A444" s="1272"/>
    </row>
    <row r="468" customFormat="false" ht="12.75" hidden="false" customHeight="false" outlineLevel="0" collapsed="false">
      <c r="A468" s="1272"/>
    </row>
    <row r="497" customFormat="false" ht="12.75" hidden="false" customHeight="false" outlineLevel="0" collapsed="false">
      <c r="A497" s="1272"/>
    </row>
    <row r="526" customFormat="false" ht="12.75" hidden="false" customHeight="false" outlineLevel="0" collapsed="false">
      <c r="A526" s="1272"/>
    </row>
    <row r="575" customFormat="false" ht="12.75" hidden="false" customHeight="false" outlineLevel="0" collapsed="false">
      <c r="A575" s="1288"/>
    </row>
    <row r="606" customFormat="false" ht="12.75" hidden="false" customHeight="false" outlineLevel="0" collapsed="false">
      <c r="A606" s="1288"/>
    </row>
    <row r="650" customFormat="false" ht="12.75" hidden="false" customHeight="false" outlineLevel="0" collapsed="false">
      <c r="A650" s="1288"/>
    </row>
    <row r="686" customFormat="false" ht="12.75" hidden="false" customHeight="false" outlineLevel="0" collapsed="false">
      <c r="A686" s="1272"/>
    </row>
    <row r="725" customFormat="false" ht="12.75" hidden="false" customHeight="false" outlineLevel="0" collapsed="false">
      <c r="A725" s="1288"/>
    </row>
    <row r="754" customFormat="false" ht="12.75" hidden="false" customHeight="false" outlineLevel="0" collapsed="false">
      <c r="A754" s="1288"/>
    </row>
    <row r="793" customFormat="false" ht="12.75" hidden="false" customHeight="false" outlineLevel="0" collapsed="false">
      <c r="A793" s="1288"/>
    </row>
    <row r="832" customFormat="false" ht="12.75" hidden="false" customHeight="false" outlineLevel="0" collapsed="false">
      <c r="A832" s="1288"/>
    </row>
    <row r="860" customFormat="false" ht="12.75" hidden="false" customHeight="false" outlineLevel="0" collapsed="false">
      <c r="A860" s="1288"/>
    </row>
    <row r="900" customFormat="false" ht="12.75" hidden="false" customHeight="false" outlineLevel="0" collapsed="false">
      <c r="A900" s="1288"/>
    </row>
    <row r="940" customFormat="false" ht="12.75" hidden="false" customHeight="false" outlineLevel="0" collapsed="false">
      <c r="A940" s="1288"/>
    </row>
    <row r="969" customFormat="false" ht="12.75" hidden="false" customHeight="false" outlineLevel="0" collapsed="false">
      <c r="A969" s="128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s>
  <dataValidations count="4">
    <dataValidation allowBlank="true" errorStyle="stop" operator="between" showDropDown="false" showErrorMessage="true" showInputMessage="true" sqref="F8:I8" type="list">
      <formula1>$W$17:$W$22</formula1>
      <formula2>0</formula2>
    </dataValidation>
    <dataValidation allowBlank="true" errorStyle="stop" operator="between" showDropDown="false" showErrorMessage="true" showInputMessage="true" sqref="F11" type="list">
      <formula1>"前年度（３月を除く）,届出日の属する月の前３月"</formula1>
      <formula2>0</formula2>
    </dataValidation>
    <dataValidation allowBlank="true" errorStyle="stop" operator="between" showDropDown="false" showErrorMessage="true" showInputMessage="true" sqref="B14 B44" type="list">
      <formula1>"□,■"</formula1>
      <formula2>0</formula2>
    </dataValidation>
    <dataValidation allowBlank="true" errorStyle="stop" operator="between" showDropDown="false" showErrorMessage="true" showInputMessage="true" sqref="F9:I9" type="list">
      <formula1>$X$17:$X$22</formula1>
      <formula2>0</formula2>
    </dataValidation>
  </dataValidations>
  <printOptions headings="false" gridLines="false" gridLinesSet="true" horizontalCentered="false" verticalCentered="false"/>
  <pageMargins left="0.7" right="0.7" top="0.75" bottom="0.75" header="0.511811023622047" footer="0.511811023622047"/>
  <pageSetup paperSize="9" scale="6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42" man="true" max="16383" min="0"/>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23"/>
  <sheetViews>
    <sheetView showFormulas="false" showGridLines="true" showRowColHeaders="true" showZeros="true" rightToLeft="false" tabSelected="false" showOutlineSymbols="true" defaultGridColor="true" view="pageBreakPreview" topLeftCell="A7" colorId="64" zoomScale="100" zoomScaleNormal="100" zoomScalePageLayoutView="100" workbookViewId="0">
      <selection pane="topLeft" activeCell="A7" activeCellId="0" sqref="A7"/>
    </sheetView>
  </sheetViews>
  <sheetFormatPr defaultColWidth="3.44921875" defaultRowHeight="12.75" customHeight="false" zeroHeight="false" outlineLevelRow="0" outlineLevelCol="0"/>
  <cols>
    <col collapsed="false" customWidth="false" hidden="false" outlineLevel="0" max="1" min="1" style="780" width="3.45"/>
    <col collapsed="false" customWidth="true" hidden="false" outlineLevel="0" max="2" min="2" style="778" width="3"/>
    <col collapsed="false" customWidth="false" hidden="false" outlineLevel="0" max="7" min="3" style="780" width="3.45"/>
    <col collapsed="false" customWidth="true" hidden="false" outlineLevel="0" max="8" min="8" style="780" width="2.44"/>
    <col collapsed="false" customWidth="false" hidden="false" outlineLevel="0" max="16384" min="9" style="780" width="3.45"/>
  </cols>
  <sheetData>
    <row r="1" s="772" customFormat="true" ht="13.8" hidden="false" customHeight="false" outlineLevel="0" collapsed="false"/>
    <row r="2" s="772" customFormat="true" ht="13.8" hidden="false" customHeight="false" outlineLevel="0" collapsed="false">
      <c r="B2" s="772" t="s">
        <v>1087</v>
      </c>
      <c r="T2" s="1178"/>
      <c r="U2" s="1178" t="s">
        <v>388</v>
      </c>
      <c r="V2" s="1179"/>
      <c r="W2" s="1179"/>
      <c r="X2" s="771" t="s">
        <v>389</v>
      </c>
      <c r="Y2" s="1179"/>
      <c r="Z2" s="1179"/>
      <c r="AA2" s="771" t="s">
        <v>390</v>
      </c>
      <c r="AB2" s="1179"/>
      <c r="AC2" s="1179"/>
      <c r="AD2" s="771" t="s">
        <v>391</v>
      </c>
    </row>
    <row r="3" s="772" customFormat="true" ht="13.8" hidden="false" customHeight="false" outlineLevel="0" collapsed="false"/>
    <row r="4" s="772" customFormat="true" ht="13.8" hidden="false" customHeight="false" outlineLevel="0" collapsed="false">
      <c r="B4" s="1179" t="s">
        <v>1088</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c r="AB4" s="1179"/>
      <c r="AC4" s="1179"/>
      <c r="AD4" s="1179"/>
    </row>
    <row r="5" s="772" customFormat="true" ht="13.8" hidden="false" customHeight="false" outlineLevel="0" collapsed="false"/>
    <row r="6" s="772" customFormat="true" ht="19.5" hidden="false" customHeight="true" outlineLevel="0" collapsed="false">
      <c r="B6" s="789" t="s">
        <v>939</v>
      </c>
      <c r="C6" s="789"/>
      <c r="D6" s="789"/>
      <c r="E6" s="789"/>
      <c r="F6" s="789"/>
      <c r="G6" s="966"/>
      <c r="H6" s="966"/>
      <c r="I6" s="966"/>
      <c r="J6" s="966"/>
      <c r="K6" s="966"/>
      <c r="L6" s="966"/>
      <c r="M6" s="966"/>
      <c r="N6" s="966"/>
      <c r="O6" s="966"/>
      <c r="P6" s="966"/>
      <c r="Q6" s="966"/>
      <c r="R6" s="966"/>
      <c r="S6" s="966"/>
      <c r="T6" s="966"/>
      <c r="U6" s="966"/>
      <c r="V6" s="966"/>
      <c r="W6" s="966"/>
      <c r="X6" s="966"/>
      <c r="Y6" s="966"/>
      <c r="Z6" s="966"/>
      <c r="AA6" s="966"/>
      <c r="AB6" s="966"/>
      <c r="AC6" s="966"/>
      <c r="AD6" s="966"/>
    </row>
    <row r="7" s="772" customFormat="true" ht="19.5" hidden="false" customHeight="true" outlineLevel="0" collapsed="false">
      <c r="B7" s="789" t="s">
        <v>940</v>
      </c>
      <c r="C7" s="789"/>
      <c r="D7" s="789"/>
      <c r="E7" s="789"/>
      <c r="F7" s="789"/>
      <c r="G7" s="1289" t="s">
        <v>27</v>
      </c>
      <c r="H7" s="1290" t="s">
        <v>1089</v>
      </c>
      <c r="I7" s="1290"/>
      <c r="J7" s="1290"/>
      <c r="K7" s="1290"/>
      <c r="L7" s="771" t="s">
        <v>27</v>
      </c>
      <c r="M7" s="1290" t="s">
        <v>1090</v>
      </c>
      <c r="N7" s="1290"/>
      <c r="O7" s="1290"/>
      <c r="P7" s="1290"/>
      <c r="Q7" s="771" t="s">
        <v>27</v>
      </c>
      <c r="R7" s="1290" t="s">
        <v>1091</v>
      </c>
      <c r="S7" s="1290"/>
      <c r="T7" s="1290"/>
      <c r="U7" s="1290"/>
      <c r="V7" s="1290"/>
      <c r="W7" s="1290"/>
      <c r="X7" s="1290"/>
      <c r="Y7" s="1290"/>
      <c r="Z7" s="1290"/>
      <c r="AA7" s="1290"/>
      <c r="AB7" s="1290"/>
      <c r="AC7" s="1290"/>
      <c r="AD7" s="1189"/>
    </row>
    <row r="8" customFormat="false" ht="19.5" hidden="false" customHeight="true" outlineLevel="0" collapsed="false">
      <c r="B8" s="789" t="s">
        <v>942</v>
      </c>
      <c r="C8" s="789"/>
      <c r="D8" s="789"/>
      <c r="E8" s="789"/>
      <c r="F8" s="789"/>
      <c r="G8" s="771" t="s">
        <v>27</v>
      </c>
      <c r="H8" s="968" t="s">
        <v>1092</v>
      </c>
      <c r="I8" s="968"/>
      <c r="J8" s="968"/>
      <c r="K8" s="968"/>
      <c r="L8" s="968"/>
      <c r="M8" s="968"/>
      <c r="N8" s="968"/>
      <c r="O8" s="968"/>
      <c r="P8" s="771" t="s">
        <v>27</v>
      </c>
      <c r="Q8" s="968" t="s">
        <v>1093</v>
      </c>
      <c r="R8" s="1291"/>
      <c r="S8" s="1291"/>
      <c r="T8" s="1291"/>
      <c r="U8" s="1291"/>
      <c r="V8" s="1291"/>
      <c r="W8" s="1291"/>
      <c r="X8" s="1291"/>
      <c r="Y8" s="1291"/>
      <c r="Z8" s="1291"/>
      <c r="AA8" s="1291"/>
      <c r="AB8" s="1291"/>
      <c r="AC8" s="1291"/>
      <c r="AD8" s="1292"/>
    </row>
    <row r="9" customFormat="false" ht="19.5" hidden="false" customHeight="true" outlineLevel="0" collapsed="false">
      <c r="B9" s="789"/>
      <c r="C9" s="789"/>
      <c r="D9" s="789"/>
      <c r="E9" s="789"/>
      <c r="F9" s="789"/>
      <c r="G9" s="972" t="s">
        <v>27</v>
      </c>
      <c r="H9" s="977" t="s">
        <v>1094</v>
      </c>
      <c r="I9" s="977"/>
      <c r="J9" s="977"/>
      <c r="K9" s="977"/>
      <c r="L9" s="977"/>
      <c r="M9" s="977"/>
      <c r="N9" s="977"/>
      <c r="O9" s="977"/>
      <c r="P9" s="1293"/>
      <c r="Q9" s="1294"/>
      <c r="R9" s="1294"/>
      <c r="S9" s="1294"/>
      <c r="T9" s="1294"/>
      <c r="U9" s="1294"/>
      <c r="V9" s="1294"/>
      <c r="W9" s="1294"/>
      <c r="X9" s="1294"/>
      <c r="Y9" s="1294"/>
      <c r="Z9" s="1294"/>
      <c r="AA9" s="1294"/>
      <c r="AB9" s="1294"/>
      <c r="AC9" s="1294"/>
      <c r="AD9" s="1295"/>
    </row>
    <row r="10" s="772" customFormat="true" ht="13.8" hidden="false" customHeight="false" outlineLevel="0" collapsed="false"/>
    <row r="11" s="772" customFormat="true" ht="13.8" hidden="false" customHeight="false" outlineLevel="0" collapsed="false">
      <c r="B11" s="964"/>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964"/>
      <c r="AA11" s="1185"/>
      <c r="AB11" s="1185"/>
      <c r="AC11" s="1185"/>
      <c r="AD11" s="963"/>
    </row>
    <row r="12" s="772" customFormat="true" ht="13.8" hidden="false" customHeight="false" outlineLevel="0" collapsed="false">
      <c r="B12" s="985"/>
      <c r="Z12" s="985"/>
      <c r="AA12" s="1296" t="s">
        <v>1095</v>
      </c>
      <c r="AB12" s="1296" t="s">
        <v>29</v>
      </c>
      <c r="AC12" s="1296" t="s">
        <v>1096</v>
      </c>
      <c r="AD12" s="1187"/>
    </row>
    <row r="13" s="772" customFormat="true" ht="13.8" hidden="false" customHeight="false" outlineLevel="0" collapsed="false">
      <c r="B13" s="985"/>
      <c r="Z13" s="985"/>
      <c r="AD13" s="1187"/>
    </row>
    <row r="14" s="772" customFormat="true" ht="19.5" hidden="false" customHeight="true" outlineLevel="0" collapsed="false">
      <c r="B14" s="985"/>
      <c r="C14" s="772" t="s">
        <v>945</v>
      </c>
      <c r="D14" s="771"/>
      <c r="E14" s="771"/>
      <c r="F14" s="771"/>
      <c r="G14" s="771"/>
      <c r="H14" s="771"/>
      <c r="I14" s="771"/>
      <c r="J14" s="771"/>
      <c r="K14" s="771"/>
      <c r="L14" s="771"/>
      <c r="M14" s="771"/>
      <c r="N14" s="771"/>
      <c r="O14" s="771"/>
      <c r="Z14" s="1297"/>
      <c r="AA14" s="771" t="s">
        <v>27</v>
      </c>
      <c r="AB14" s="771" t="s">
        <v>29</v>
      </c>
      <c r="AC14" s="771" t="s">
        <v>27</v>
      </c>
      <c r="AD14" s="1187"/>
    </row>
    <row r="15" s="772" customFormat="true" ht="13.8" hidden="false" customHeight="false" outlineLevel="0" collapsed="false">
      <c r="B15" s="985"/>
      <c r="D15" s="771"/>
      <c r="E15" s="771"/>
      <c r="F15" s="771"/>
      <c r="G15" s="771"/>
      <c r="H15" s="771"/>
      <c r="I15" s="771"/>
      <c r="J15" s="771"/>
      <c r="K15" s="771"/>
      <c r="L15" s="771"/>
      <c r="M15" s="771"/>
      <c r="N15" s="771"/>
      <c r="O15" s="771"/>
      <c r="Z15" s="1298"/>
      <c r="AA15" s="771"/>
      <c r="AB15" s="771"/>
      <c r="AC15" s="771"/>
      <c r="AD15" s="1187"/>
    </row>
    <row r="16" s="772" customFormat="true" ht="19.5" hidden="false" customHeight="true" outlineLevel="0" collapsed="false">
      <c r="B16" s="985"/>
      <c r="C16" s="772" t="s">
        <v>947</v>
      </c>
      <c r="D16" s="771"/>
      <c r="E16" s="771"/>
      <c r="F16" s="771"/>
      <c r="G16" s="771"/>
      <c r="H16" s="771"/>
      <c r="I16" s="771"/>
      <c r="J16" s="771"/>
      <c r="K16" s="771"/>
      <c r="L16" s="771"/>
      <c r="M16" s="771"/>
      <c r="N16" s="771"/>
      <c r="O16" s="771"/>
      <c r="Z16" s="1297"/>
      <c r="AA16" s="771" t="s">
        <v>27</v>
      </c>
      <c r="AB16" s="771" t="s">
        <v>29</v>
      </c>
      <c r="AC16" s="771" t="s">
        <v>27</v>
      </c>
      <c r="AD16" s="1187"/>
    </row>
    <row r="17" s="772" customFormat="true" ht="13.8" hidden="false" customHeight="false" outlineLevel="0" collapsed="false">
      <c r="B17" s="985"/>
      <c r="L17" s="771"/>
      <c r="Q17" s="771"/>
      <c r="W17" s="771"/>
      <c r="Z17" s="985"/>
      <c r="AD17" s="1187"/>
    </row>
    <row r="18" s="772" customFormat="true" ht="13.8" hidden="false" customHeight="false" outlineLevel="0" collapsed="false">
      <c r="B18" s="985"/>
      <c r="C18" s="772" t="s">
        <v>948</v>
      </c>
      <c r="Z18" s="985"/>
      <c r="AD18" s="1187"/>
    </row>
    <row r="19" s="772" customFormat="true" ht="6.75" hidden="false" customHeight="true" outlineLevel="0" collapsed="false">
      <c r="B19" s="985"/>
      <c r="Z19" s="985"/>
      <c r="AD19" s="1187"/>
    </row>
    <row r="20" s="772" customFormat="true" ht="23.25" hidden="false" customHeight="true" outlineLevel="0" collapsed="false">
      <c r="B20" s="985" t="s">
        <v>239</v>
      </c>
      <c r="C20" s="789" t="s">
        <v>949</v>
      </c>
      <c r="D20" s="789"/>
      <c r="E20" s="789"/>
      <c r="F20" s="789"/>
      <c r="G20" s="789"/>
      <c r="H20" s="789"/>
      <c r="I20" s="789"/>
      <c r="J20" s="789"/>
      <c r="K20" s="789"/>
      <c r="L20" s="789"/>
      <c r="M20" s="789"/>
      <c r="N20" s="789"/>
      <c r="O20" s="789"/>
      <c r="P20" s="789"/>
      <c r="Q20" s="789"/>
      <c r="R20" s="789"/>
      <c r="S20" s="789"/>
      <c r="T20" s="789"/>
      <c r="U20" s="789"/>
      <c r="V20" s="789"/>
      <c r="W20" s="789"/>
      <c r="X20" s="789"/>
      <c r="Y20" s="781"/>
      <c r="Z20" s="983"/>
      <c r="AA20" s="781"/>
      <c r="AB20" s="781"/>
      <c r="AC20" s="781"/>
      <c r="AD20" s="1187"/>
    </row>
    <row r="21" s="772" customFormat="true" ht="23.25" hidden="false" customHeight="true" outlineLevel="0" collapsed="false">
      <c r="B21" s="985" t="s">
        <v>239</v>
      </c>
      <c r="C21" s="789" t="s">
        <v>950</v>
      </c>
      <c r="D21" s="789"/>
      <c r="E21" s="789"/>
      <c r="F21" s="789"/>
      <c r="G21" s="789"/>
      <c r="H21" s="789"/>
      <c r="I21" s="789"/>
      <c r="J21" s="789"/>
      <c r="K21" s="789"/>
      <c r="L21" s="789"/>
      <c r="M21" s="789"/>
      <c r="N21" s="789"/>
      <c r="O21" s="789"/>
      <c r="P21" s="789"/>
      <c r="Q21" s="789"/>
      <c r="R21" s="789"/>
      <c r="S21" s="789"/>
      <c r="T21" s="789"/>
      <c r="U21" s="789"/>
      <c r="V21" s="789"/>
      <c r="W21" s="789"/>
      <c r="X21" s="789"/>
      <c r="Y21" s="781"/>
      <c r="Z21" s="983"/>
      <c r="AA21" s="781"/>
      <c r="AB21" s="781"/>
      <c r="AC21" s="781"/>
      <c r="AD21" s="1187"/>
    </row>
    <row r="22" s="772" customFormat="true" ht="23.25" hidden="false" customHeight="true" outlineLevel="0" collapsed="false">
      <c r="B22" s="985" t="s">
        <v>239</v>
      </c>
      <c r="C22" s="789" t="s">
        <v>951</v>
      </c>
      <c r="D22" s="789"/>
      <c r="E22" s="789"/>
      <c r="F22" s="789"/>
      <c r="G22" s="789"/>
      <c r="H22" s="789"/>
      <c r="I22" s="789"/>
      <c r="J22" s="789"/>
      <c r="K22" s="789"/>
      <c r="L22" s="789"/>
      <c r="M22" s="789"/>
      <c r="N22" s="789"/>
      <c r="O22" s="789"/>
      <c r="P22" s="789"/>
      <c r="Q22" s="789"/>
      <c r="R22" s="789"/>
      <c r="S22" s="789"/>
      <c r="T22" s="789"/>
      <c r="U22" s="789"/>
      <c r="V22" s="789"/>
      <c r="W22" s="789"/>
      <c r="X22" s="789"/>
      <c r="Y22" s="781"/>
      <c r="Z22" s="983"/>
      <c r="AA22" s="781"/>
      <c r="AB22" s="781"/>
      <c r="AC22" s="781"/>
      <c r="AD22" s="1187"/>
    </row>
    <row r="23" s="772" customFormat="true" ht="13.8" hidden="false" customHeight="false" outlineLevel="0" collapsed="false">
      <c r="B23" s="985"/>
      <c r="C23" s="771"/>
      <c r="D23" s="771"/>
      <c r="E23" s="771"/>
      <c r="F23" s="771"/>
      <c r="G23" s="771"/>
      <c r="H23" s="771"/>
      <c r="I23" s="781"/>
      <c r="J23" s="781"/>
      <c r="K23" s="781"/>
      <c r="L23" s="781"/>
      <c r="M23" s="781"/>
      <c r="N23" s="781"/>
      <c r="O23" s="781"/>
      <c r="P23" s="781"/>
      <c r="Q23" s="781"/>
      <c r="R23" s="781"/>
      <c r="S23" s="781"/>
      <c r="T23" s="781"/>
      <c r="U23" s="781"/>
      <c r="V23" s="781"/>
      <c r="W23" s="781"/>
      <c r="X23" s="781"/>
      <c r="Y23" s="781"/>
      <c r="Z23" s="983"/>
      <c r="AA23" s="781"/>
      <c r="AB23" s="781"/>
      <c r="AC23" s="781"/>
      <c r="AD23" s="1187"/>
    </row>
    <row r="24" s="772" customFormat="true" ht="27" hidden="false" customHeight="true" outlineLevel="0" collapsed="false">
      <c r="B24" s="985"/>
      <c r="C24" s="782" t="s">
        <v>1097</v>
      </c>
      <c r="D24" s="782"/>
      <c r="E24" s="782"/>
      <c r="F24" s="782"/>
      <c r="G24" s="782"/>
      <c r="H24" s="782"/>
      <c r="I24" s="782"/>
      <c r="J24" s="782"/>
      <c r="K24" s="782"/>
      <c r="L24" s="782"/>
      <c r="M24" s="782"/>
      <c r="N24" s="782"/>
      <c r="O24" s="782"/>
      <c r="P24" s="782"/>
      <c r="Q24" s="782"/>
      <c r="R24" s="782"/>
      <c r="S24" s="782"/>
      <c r="T24" s="782"/>
      <c r="U24" s="782"/>
      <c r="V24" s="782"/>
      <c r="W24" s="782"/>
      <c r="X24" s="782"/>
      <c r="Y24" s="776"/>
      <c r="Z24" s="987"/>
      <c r="AA24" s="1296" t="s">
        <v>1095</v>
      </c>
      <c r="AB24" s="1296" t="s">
        <v>29</v>
      </c>
      <c r="AC24" s="1296" t="s">
        <v>1096</v>
      </c>
      <c r="AD24" s="1187"/>
    </row>
    <row r="25" s="772" customFormat="true" ht="6" hidden="false" customHeight="true" outlineLevel="0" collapsed="false">
      <c r="B25" s="985"/>
      <c r="C25" s="771"/>
      <c r="D25" s="771"/>
      <c r="E25" s="771"/>
      <c r="F25" s="771"/>
      <c r="G25" s="771"/>
      <c r="H25" s="771"/>
      <c r="I25" s="771"/>
      <c r="J25" s="771"/>
      <c r="K25" s="771"/>
      <c r="L25" s="771"/>
      <c r="M25" s="771"/>
      <c r="N25" s="771"/>
      <c r="O25" s="771"/>
      <c r="Z25" s="985"/>
      <c r="AD25" s="1187"/>
    </row>
    <row r="26" s="772" customFormat="true" ht="19.5" hidden="false" customHeight="true" outlineLevel="0" collapsed="false">
      <c r="B26" s="985"/>
      <c r="D26" s="772" t="s">
        <v>1098</v>
      </c>
      <c r="E26" s="771"/>
      <c r="F26" s="771"/>
      <c r="G26" s="771"/>
      <c r="H26" s="771"/>
      <c r="I26" s="771"/>
      <c r="J26" s="771"/>
      <c r="K26" s="771"/>
      <c r="L26" s="771"/>
      <c r="M26" s="771"/>
      <c r="N26" s="771"/>
      <c r="O26" s="771"/>
      <c r="Z26" s="1297"/>
      <c r="AA26" s="1179" t="s">
        <v>27</v>
      </c>
      <c r="AB26" s="771" t="s">
        <v>29</v>
      </c>
      <c r="AC26" s="1179" t="s">
        <v>27</v>
      </c>
      <c r="AD26" s="1187"/>
    </row>
    <row r="27" s="772" customFormat="true" ht="19.5" hidden="false" customHeight="true" outlineLevel="0" collapsed="false">
      <c r="B27" s="985"/>
      <c r="D27" s="772" t="s">
        <v>1099</v>
      </c>
      <c r="E27" s="771"/>
      <c r="F27" s="771"/>
      <c r="G27" s="771"/>
      <c r="H27" s="771"/>
      <c r="I27" s="771"/>
      <c r="J27" s="771"/>
      <c r="K27" s="771"/>
      <c r="L27" s="771"/>
      <c r="M27" s="771"/>
      <c r="N27" s="771"/>
      <c r="O27" s="771"/>
      <c r="Z27" s="1297"/>
      <c r="AA27" s="1179"/>
      <c r="AB27" s="771"/>
      <c r="AC27" s="1179"/>
      <c r="AD27" s="1187"/>
    </row>
    <row r="28" s="772" customFormat="true" ht="6.75" hidden="false" customHeight="true" outlineLevel="0" collapsed="false">
      <c r="B28" s="985"/>
      <c r="Z28" s="985"/>
      <c r="AD28" s="1187"/>
    </row>
    <row r="29" s="781" customFormat="true" ht="18" hidden="false" customHeight="true" outlineLevel="0" collapsed="false">
      <c r="B29" s="926"/>
      <c r="D29" s="781" t="s">
        <v>954</v>
      </c>
      <c r="Z29" s="1297"/>
      <c r="AA29" s="771" t="s">
        <v>27</v>
      </c>
      <c r="AB29" s="771" t="s">
        <v>29</v>
      </c>
      <c r="AC29" s="771" t="s">
        <v>27</v>
      </c>
      <c r="AD29" s="988"/>
    </row>
    <row r="30" s="772" customFormat="true" ht="6.75" hidden="false" customHeight="true" outlineLevel="0" collapsed="false">
      <c r="B30" s="985"/>
      <c r="Z30" s="985"/>
      <c r="AD30" s="1187"/>
    </row>
    <row r="31" s="781" customFormat="true" ht="18" hidden="false" customHeight="true" outlineLevel="0" collapsed="false">
      <c r="B31" s="926"/>
      <c r="D31" s="781" t="s">
        <v>955</v>
      </c>
      <c r="Z31" s="1297"/>
      <c r="AA31" s="771" t="s">
        <v>27</v>
      </c>
      <c r="AB31" s="771" t="s">
        <v>29</v>
      </c>
      <c r="AC31" s="771" t="s">
        <v>27</v>
      </c>
      <c r="AD31" s="988"/>
    </row>
    <row r="32" s="772" customFormat="true" ht="6.75" hidden="false" customHeight="true" outlineLevel="0" collapsed="false">
      <c r="B32" s="985"/>
      <c r="Z32" s="985"/>
      <c r="AD32" s="1187"/>
    </row>
    <row r="33" s="781" customFormat="true" ht="18" hidden="false" customHeight="true" outlineLevel="0" collapsed="false">
      <c r="B33" s="926"/>
      <c r="D33" s="781" t="s">
        <v>956</v>
      </c>
      <c r="Z33" s="1297"/>
      <c r="AA33" s="771" t="s">
        <v>27</v>
      </c>
      <c r="AB33" s="771" t="s">
        <v>29</v>
      </c>
      <c r="AC33" s="771" t="s">
        <v>27</v>
      </c>
      <c r="AD33" s="988"/>
    </row>
    <row r="34" s="772" customFormat="true" ht="6.75" hidden="false" customHeight="true" outlineLevel="0" collapsed="false">
      <c r="B34" s="985"/>
      <c r="Z34" s="985"/>
      <c r="AD34" s="1187"/>
    </row>
    <row r="35" s="781" customFormat="true" ht="18" hidden="false" customHeight="true" outlineLevel="0" collapsed="false">
      <c r="B35" s="926"/>
      <c r="D35" s="781" t="s">
        <v>957</v>
      </c>
      <c r="Z35" s="1297"/>
      <c r="AA35" s="771" t="s">
        <v>27</v>
      </c>
      <c r="AB35" s="771" t="s">
        <v>29</v>
      </c>
      <c r="AC35" s="771" t="s">
        <v>27</v>
      </c>
      <c r="AD35" s="988"/>
    </row>
    <row r="36" s="772" customFormat="true" ht="6.75" hidden="false" customHeight="true" outlineLevel="0" collapsed="false">
      <c r="B36" s="985"/>
      <c r="Z36" s="985"/>
      <c r="AD36" s="1187"/>
    </row>
    <row r="37" customFormat="false" ht="18" hidden="false" customHeight="true" outlineLevel="0" collapsed="false">
      <c r="B37" s="1190"/>
      <c r="D37" s="781" t="s">
        <v>958</v>
      </c>
      <c r="Z37" s="1297"/>
      <c r="AA37" s="771" t="s">
        <v>27</v>
      </c>
      <c r="AB37" s="771" t="s">
        <v>29</v>
      </c>
      <c r="AC37" s="771" t="s">
        <v>27</v>
      </c>
      <c r="AD37" s="1191"/>
    </row>
    <row r="38" customFormat="false" ht="13.8" hidden="false" customHeight="false" outlineLevel="0" collapsed="false">
      <c r="B38" s="1190"/>
      <c r="Y38" s="1191"/>
      <c r="AE38" s="1299"/>
    </row>
    <row r="39" customFormat="false" ht="27" hidden="false" customHeight="true" outlineLevel="0" collapsed="false">
      <c r="A39" s="1191"/>
      <c r="B39" s="1192"/>
      <c r="C39" s="981" t="s">
        <v>959</v>
      </c>
      <c r="D39" s="981"/>
      <c r="E39" s="981"/>
      <c r="F39" s="981"/>
      <c r="G39" s="981"/>
      <c r="H39" s="981"/>
      <c r="I39" s="981"/>
      <c r="J39" s="981"/>
      <c r="K39" s="981"/>
      <c r="L39" s="981"/>
      <c r="M39" s="981"/>
      <c r="N39" s="981"/>
      <c r="O39" s="981"/>
      <c r="P39" s="981"/>
      <c r="Q39" s="981"/>
      <c r="R39" s="981"/>
      <c r="S39" s="981"/>
      <c r="T39" s="981"/>
      <c r="U39" s="981"/>
      <c r="V39" s="981"/>
      <c r="W39" s="981"/>
      <c r="X39" s="981"/>
      <c r="Y39" s="981"/>
      <c r="Z39" s="1300"/>
      <c r="AA39" s="1301" t="s">
        <v>27</v>
      </c>
      <c r="AB39" s="1301" t="s">
        <v>29</v>
      </c>
      <c r="AC39" s="1301" t="s">
        <v>27</v>
      </c>
      <c r="AD39" s="1194"/>
      <c r="AE39" s="1299"/>
    </row>
    <row r="40" s="781" customFormat="true" ht="13.8" hidden="false" customHeight="false" outlineLevel="0" collapsed="false">
      <c r="B40" s="1195" t="s">
        <v>960</v>
      </c>
    </row>
    <row r="41" s="781" customFormat="true" ht="13.8" hidden="false" customHeight="false" outlineLevel="0" collapsed="false">
      <c r="B41" s="1195" t="s">
        <v>961</v>
      </c>
    </row>
    <row r="42" s="781" customFormat="true" ht="13.8" hidden="false" customHeight="false" outlineLevel="0" collapsed="false">
      <c r="B42" s="1195" t="s">
        <v>1100</v>
      </c>
    </row>
    <row r="43" customFormat="false" ht="13.8" hidden="false" customHeight="false" outlineLevel="0" collapsed="false"/>
    <row r="44" customFormat="false" ht="13.8" hidden="false" customHeight="false" outlineLevel="0" collapsed="false"/>
    <row r="45" customFormat="false" ht="13.8" hidden="false" customHeight="false" outlineLevel="0" collapsed="false"/>
    <row r="46" customFormat="false" ht="13.8" hidden="false" customHeight="false" outlineLevel="0" collapsed="false"/>
    <row r="47" customFormat="false" ht="13.8" hidden="false" customHeight="false" outlineLevel="0" collapsed="false"/>
    <row r="48" customFormat="false" ht="13.8" hidden="false" customHeight="false" outlineLevel="0" collapsed="false"/>
    <row r="49" customFormat="false" ht="13.8" hidden="false" customHeight="false" outlineLevel="0" collapsed="false"/>
    <row r="50" customFormat="false" ht="13.8" hidden="false" customHeight="false" outlineLevel="0" collapsed="false"/>
    <row r="51" customFormat="false" ht="13.8" hidden="false" customHeight="false" outlineLevel="0" collapsed="false"/>
    <row r="52" customFormat="false" ht="13.8" hidden="false" customHeight="false" outlineLevel="0" collapsed="false"/>
    <row r="53" customFormat="false" ht="13.8" hidden="false" customHeight="false" outlineLevel="0" collapsed="false"/>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1225"/>
      <c r="D122" s="1225"/>
      <c r="E122" s="1225"/>
      <c r="F122" s="1225"/>
      <c r="G122" s="1225"/>
    </row>
    <row r="123" customFormat="false" ht="13.8" hidden="false" customHeight="false" outlineLevel="0" collapsed="false">
      <c r="C123" s="1226"/>
    </row>
  </sheetData>
  <mergeCells count="18">
    <mergeCell ref="V2:W2"/>
    <mergeCell ref="Y2:Z2"/>
    <mergeCell ref="AB2:AC2"/>
    <mergeCell ref="B4:AD4"/>
    <mergeCell ref="B6:F6"/>
    <mergeCell ref="G6:AD6"/>
    <mergeCell ref="B7:F7"/>
    <mergeCell ref="B8:F9"/>
    <mergeCell ref="C20:H20"/>
    <mergeCell ref="I20:X20"/>
    <mergeCell ref="C21:H21"/>
    <mergeCell ref="I21:X21"/>
    <mergeCell ref="C22:H22"/>
    <mergeCell ref="I22:X22"/>
    <mergeCell ref="C24:X24"/>
    <mergeCell ref="AA26:AA27"/>
    <mergeCell ref="AC26:AC27"/>
    <mergeCell ref="C39:X39"/>
  </mergeCells>
  <dataValidations count="1">
    <dataValidation allowBlank="true" errorStyle="stop" operator="between" showDropDown="false" showErrorMessage="true" showInputMessage="true" sqref="G7:G9 L7 Q7 P8 AA14 AC14 AA16 AC16 AA26 AC26 AA29 AC29 AA31 AC31 AA33 AC33 AA35 AC35 AA37 AC37 AA39 AC39"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79"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Y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2.33"/>
    <col collapsed="false" customWidth="true" hidden="false" outlineLevel="0" max="2" min="2" style="778" width="3"/>
    <col collapsed="false" customWidth="false" hidden="false" outlineLevel="0" max="7" min="3" style="780" width="3.45"/>
    <col collapsed="false" customWidth="true" hidden="false" outlineLevel="0" max="25" min="8" style="780" width="4.45"/>
    <col collapsed="false" customWidth="false" hidden="false" outlineLevel="0" max="16384" min="26" style="780" width="3.45"/>
  </cols>
  <sheetData>
    <row r="1" customFormat="false" ht="13.8" hidden="false" customHeight="false" outlineLevel="0" collapsed="false"/>
    <row r="2" customFormat="false" ht="13.8" hidden="false" customHeight="false" outlineLevel="0" collapsed="false">
      <c r="B2" s="780" t="s">
        <v>1101</v>
      </c>
    </row>
    <row r="3" customFormat="false" ht="13.8" hidden="false" customHeight="false" outlineLevel="0" collapsed="false">
      <c r="Q3" s="772"/>
      <c r="R3" s="1178" t="s">
        <v>388</v>
      </c>
      <c r="S3" s="1179"/>
      <c r="T3" s="1179"/>
      <c r="U3" s="1178" t="s">
        <v>389</v>
      </c>
      <c r="V3" s="771"/>
      <c r="W3" s="1178" t="s">
        <v>390</v>
      </c>
      <c r="X3" s="771"/>
      <c r="Y3" s="1178" t="s">
        <v>391</v>
      </c>
    </row>
    <row r="4" customFormat="false" ht="13.8" hidden="false" customHeight="false" outlineLevel="0" collapsed="false">
      <c r="B4" s="1302" t="s">
        <v>1102</v>
      </c>
      <c r="C4" s="1302"/>
      <c r="D4" s="1302"/>
      <c r="E4" s="1302"/>
      <c r="F4" s="1302"/>
      <c r="G4" s="1302"/>
      <c r="H4" s="1302"/>
      <c r="I4" s="1302"/>
      <c r="J4" s="1302"/>
      <c r="K4" s="1302"/>
      <c r="L4" s="1302"/>
      <c r="M4" s="1302"/>
      <c r="N4" s="1302"/>
      <c r="O4" s="1302"/>
      <c r="P4" s="1302"/>
      <c r="Q4" s="1302"/>
      <c r="R4" s="1302"/>
      <c r="S4" s="1302"/>
      <c r="T4" s="1302"/>
      <c r="U4" s="1302"/>
      <c r="V4" s="1302"/>
      <c r="W4" s="1302"/>
      <c r="X4" s="1302"/>
      <c r="Y4" s="1302"/>
    </row>
    <row r="5" customFormat="false" ht="13.8" hidden="false" customHeight="false" outlineLevel="0" collapsed="false"/>
    <row r="6" customFormat="false" ht="30" hidden="false" customHeight="true" outlineLevel="0" collapsed="false">
      <c r="B6" s="1289" t="n">
        <v>1</v>
      </c>
      <c r="C6" s="1290" t="s">
        <v>1020</v>
      </c>
      <c r="D6" s="1303"/>
      <c r="E6" s="1303"/>
      <c r="F6" s="1303"/>
      <c r="G6" s="1304"/>
      <c r="H6" s="966"/>
      <c r="I6" s="966"/>
      <c r="J6" s="966"/>
      <c r="K6" s="966"/>
      <c r="L6" s="966"/>
      <c r="M6" s="966"/>
      <c r="N6" s="966"/>
      <c r="O6" s="966"/>
      <c r="P6" s="966"/>
      <c r="Q6" s="966"/>
      <c r="R6" s="966"/>
      <c r="S6" s="966"/>
      <c r="T6" s="966"/>
      <c r="U6" s="966"/>
      <c r="V6" s="966"/>
      <c r="W6" s="966"/>
      <c r="X6" s="966"/>
      <c r="Y6" s="966"/>
    </row>
    <row r="7" customFormat="false" ht="30" hidden="false" customHeight="true" outlineLevel="0" collapsed="false">
      <c r="B7" s="1289" t="n">
        <v>2</v>
      </c>
      <c r="C7" s="1290" t="s">
        <v>1103</v>
      </c>
      <c r="D7" s="1290"/>
      <c r="E7" s="1290"/>
      <c r="F7" s="1290"/>
      <c r="G7" s="1189"/>
      <c r="H7" s="1305" t="s">
        <v>27</v>
      </c>
      <c r="I7" s="1290" t="s">
        <v>1089</v>
      </c>
      <c r="J7" s="1290"/>
      <c r="K7" s="1290"/>
      <c r="L7" s="1290"/>
      <c r="M7" s="1306" t="s">
        <v>27</v>
      </c>
      <c r="N7" s="1290" t="s">
        <v>1090</v>
      </c>
      <c r="O7" s="1290"/>
      <c r="P7" s="1290"/>
      <c r="Q7" s="1290"/>
      <c r="R7" s="1306" t="s">
        <v>27</v>
      </c>
      <c r="S7" s="1290" t="s">
        <v>1091</v>
      </c>
      <c r="T7" s="1290"/>
      <c r="U7" s="1290"/>
      <c r="V7" s="1290"/>
      <c r="W7" s="1290"/>
      <c r="X7" s="1290"/>
      <c r="Y7" s="1189"/>
    </row>
    <row r="8" customFormat="false" ht="30" hidden="false" customHeight="true" outlineLevel="0" collapsed="false">
      <c r="B8" s="926" t="n">
        <v>3</v>
      </c>
      <c r="C8" s="781" t="s">
        <v>1104</v>
      </c>
      <c r="D8" s="781"/>
      <c r="E8" s="781"/>
      <c r="F8" s="781"/>
      <c r="G8" s="988"/>
      <c r="H8" s="1307" t="s">
        <v>27</v>
      </c>
      <c r="I8" s="772" t="s">
        <v>1105</v>
      </c>
      <c r="J8" s="781"/>
      <c r="K8" s="781"/>
      <c r="L8" s="781"/>
      <c r="M8" s="781"/>
      <c r="N8" s="781"/>
      <c r="O8" s="781"/>
      <c r="P8" s="1307"/>
      <c r="Q8" s="772"/>
      <c r="R8" s="781"/>
      <c r="S8" s="781"/>
      <c r="T8" s="781"/>
      <c r="U8" s="781"/>
      <c r="V8" s="781"/>
      <c r="W8" s="781"/>
      <c r="X8" s="781"/>
      <c r="Y8" s="988"/>
    </row>
    <row r="9" customFormat="false" ht="30" hidden="false" customHeight="true" outlineLevel="0" collapsed="false">
      <c r="B9" s="926"/>
      <c r="C9" s="781"/>
      <c r="D9" s="781"/>
      <c r="E9" s="781"/>
      <c r="F9" s="781"/>
      <c r="G9" s="988"/>
      <c r="H9" s="1307" t="s">
        <v>27</v>
      </c>
      <c r="I9" s="772" t="s">
        <v>1106</v>
      </c>
      <c r="J9" s="781"/>
      <c r="K9" s="781"/>
      <c r="L9" s="781"/>
      <c r="M9" s="781"/>
      <c r="N9" s="781"/>
      <c r="O9" s="781"/>
      <c r="P9" s="1307"/>
      <c r="Q9" s="772"/>
      <c r="R9" s="781"/>
      <c r="S9" s="781"/>
      <c r="T9" s="781"/>
      <c r="U9" s="781"/>
      <c r="V9" s="781"/>
      <c r="W9" s="781"/>
      <c r="X9" s="781"/>
      <c r="Y9" s="988"/>
    </row>
    <row r="10" customFormat="false" ht="30" hidden="false" customHeight="true" outlineLevel="0" collapsed="false">
      <c r="B10" s="926"/>
      <c r="C10" s="781"/>
      <c r="D10" s="781"/>
      <c r="E10" s="781"/>
      <c r="F10" s="781"/>
      <c r="G10" s="988"/>
      <c r="H10" s="1307" t="s">
        <v>27</v>
      </c>
      <c r="I10" s="772" t="s">
        <v>1107</v>
      </c>
      <c r="J10" s="781"/>
      <c r="K10" s="781"/>
      <c r="L10" s="781"/>
      <c r="M10" s="781"/>
      <c r="N10" s="781"/>
      <c r="O10" s="781"/>
      <c r="P10" s="1307"/>
      <c r="Q10" s="772"/>
      <c r="R10" s="781"/>
      <c r="S10" s="781"/>
      <c r="T10" s="781"/>
      <c r="U10" s="781"/>
      <c r="V10" s="781"/>
      <c r="W10" s="781"/>
      <c r="X10" s="781"/>
      <c r="Y10" s="988"/>
    </row>
    <row r="11" customFormat="false" ht="30" hidden="false" customHeight="true" outlineLevel="0" collapsed="false">
      <c r="B11" s="926"/>
      <c r="C11" s="781"/>
      <c r="D11" s="781"/>
      <c r="E11" s="781"/>
      <c r="F11" s="781"/>
      <c r="G11" s="988"/>
      <c r="H11" s="1307" t="s">
        <v>27</v>
      </c>
      <c r="I11" s="772" t="s">
        <v>1108</v>
      </c>
      <c r="J11" s="781"/>
      <c r="K11" s="781"/>
      <c r="L11" s="781"/>
      <c r="M11" s="781"/>
      <c r="N11" s="781"/>
      <c r="O11" s="781"/>
      <c r="P11" s="1307"/>
      <c r="Q11" s="772"/>
      <c r="R11" s="781"/>
      <c r="S11" s="781"/>
      <c r="T11" s="781"/>
      <c r="U11" s="781"/>
      <c r="V11" s="781"/>
      <c r="W11" s="781"/>
      <c r="X11" s="781"/>
      <c r="Y11" s="988"/>
    </row>
    <row r="12" customFormat="false" ht="30" hidden="false" customHeight="true" outlineLevel="0" collapsed="false">
      <c r="B12" s="926"/>
      <c r="C12" s="781"/>
      <c r="D12" s="781"/>
      <c r="E12" s="781"/>
      <c r="F12" s="781"/>
      <c r="G12" s="988"/>
      <c r="H12" s="1307" t="s">
        <v>27</v>
      </c>
      <c r="I12" s="772" t="s">
        <v>1109</v>
      </c>
      <c r="J12" s="781"/>
      <c r="K12" s="781"/>
      <c r="L12" s="781"/>
      <c r="M12" s="781"/>
      <c r="N12" s="781"/>
      <c r="O12" s="781"/>
      <c r="P12" s="1307"/>
      <c r="Q12" s="772"/>
      <c r="R12" s="781"/>
      <c r="S12" s="781"/>
      <c r="T12" s="781"/>
      <c r="U12" s="781"/>
      <c r="V12" s="781"/>
      <c r="W12" s="781"/>
      <c r="X12" s="781"/>
      <c r="Y12" s="988"/>
    </row>
    <row r="13" customFormat="false" ht="30" hidden="false" customHeight="true" outlineLevel="0" collapsed="false">
      <c r="B13" s="926"/>
      <c r="C13" s="781"/>
      <c r="D13" s="781"/>
      <c r="E13" s="781"/>
      <c r="F13" s="781"/>
      <c r="G13" s="988"/>
      <c r="H13" s="1307" t="s">
        <v>27</v>
      </c>
      <c r="I13" s="772" t="s">
        <v>1110</v>
      </c>
      <c r="J13" s="781"/>
      <c r="K13" s="781"/>
      <c r="L13" s="781"/>
      <c r="M13" s="781"/>
      <c r="N13" s="781"/>
      <c r="O13" s="781"/>
      <c r="P13" s="781"/>
      <c r="Q13" s="772"/>
      <c r="R13" s="781"/>
      <c r="S13" s="781"/>
      <c r="T13" s="781"/>
      <c r="U13" s="781"/>
      <c r="V13" s="781"/>
      <c r="W13" s="781"/>
      <c r="X13" s="781"/>
      <c r="Y13" s="988"/>
    </row>
    <row r="14" customFormat="false" ht="13.8" hidden="false" customHeight="false" outlineLevel="0" collapsed="false">
      <c r="B14" s="1308"/>
      <c r="C14" s="1226"/>
      <c r="D14" s="1226"/>
      <c r="E14" s="1226"/>
      <c r="F14" s="1226"/>
      <c r="G14" s="1216"/>
      <c r="H14" s="1309"/>
      <c r="I14" s="1226"/>
      <c r="J14" s="1226"/>
      <c r="K14" s="1226"/>
      <c r="L14" s="1226"/>
      <c r="M14" s="1226"/>
      <c r="N14" s="1226"/>
      <c r="O14" s="1226"/>
      <c r="P14" s="1226"/>
      <c r="Q14" s="1226"/>
      <c r="R14" s="1226"/>
      <c r="S14" s="1226"/>
      <c r="T14" s="1226"/>
      <c r="U14" s="1226"/>
      <c r="V14" s="1226"/>
      <c r="W14" s="1226"/>
      <c r="X14" s="1226"/>
      <c r="Y14" s="1216"/>
    </row>
    <row r="15" customFormat="false" ht="29.25" hidden="false" customHeight="true" outlineLevel="0" collapsed="false">
      <c r="B15" s="1310" t="n">
        <v>4</v>
      </c>
      <c r="C15" s="1311" t="s">
        <v>1111</v>
      </c>
      <c r="D15" s="1311"/>
      <c r="E15" s="1311"/>
      <c r="F15" s="1311"/>
      <c r="G15" s="1311"/>
      <c r="H15" s="983" t="s">
        <v>1112</v>
      </c>
      <c r="I15" s="781"/>
      <c r="Y15" s="1191"/>
    </row>
    <row r="16" customFormat="false" ht="12" hidden="false" customHeight="true" outlineLevel="0" collapsed="false">
      <c r="B16" s="1190"/>
      <c r="G16" s="1191"/>
      <c r="H16" s="1299"/>
      <c r="I16" s="789" t="s">
        <v>1113</v>
      </c>
      <c r="J16" s="789"/>
      <c r="K16" s="789"/>
      <c r="L16" s="789"/>
      <c r="M16" s="789"/>
      <c r="N16" s="789"/>
      <c r="O16" s="789"/>
      <c r="P16" s="789"/>
      <c r="Q16" s="789"/>
      <c r="R16" s="789"/>
      <c r="S16" s="789"/>
      <c r="T16" s="789"/>
      <c r="U16" s="789"/>
      <c r="V16" s="789"/>
      <c r="W16" s="789"/>
      <c r="Y16" s="1191"/>
    </row>
    <row r="17" customFormat="false" ht="12" hidden="false" customHeight="true" outlineLevel="0" collapsed="false">
      <c r="B17" s="1190"/>
      <c r="G17" s="1191"/>
      <c r="H17" s="1299"/>
      <c r="I17" s="789"/>
      <c r="J17" s="789"/>
      <c r="K17" s="789"/>
      <c r="L17" s="789"/>
      <c r="M17" s="789"/>
      <c r="N17" s="789"/>
      <c r="O17" s="789"/>
      <c r="P17" s="789"/>
      <c r="Q17" s="789"/>
      <c r="R17" s="789"/>
      <c r="S17" s="789"/>
      <c r="T17" s="789"/>
      <c r="U17" s="789"/>
      <c r="V17" s="789"/>
      <c r="W17" s="789"/>
      <c r="Y17" s="1191"/>
    </row>
    <row r="18" customFormat="false" ht="12" hidden="false" customHeight="true" outlineLevel="0" collapsed="false">
      <c r="B18" s="1190"/>
      <c r="G18" s="1191"/>
      <c r="H18" s="1299"/>
      <c r="I18" s="789" t="s">
        <v>394</v>
      </c>
      <c r="J18" s="789"/>
      <c r="K18" s="789"/>
      <c r="L18" s="789"/>
      <c r="M18" s="789"/>
      <c r="N18" s="789"/>
      <c r="O18" s="789"/>
      <c r="P18" s="789"/>
      <c r="Q18" s="789"/>
      <c r="R18" s="789"/>
      <c r="S18" s="789"/>
      <c r="T18" s="789"/>
      <c r="U18" s="789"/>
      <c r="V18" s="789"/>
      <c r="W18" s="789"/>
      <c r="Y18" s="1191"/>
    </row>
    <row r="19" customFormat="false" ht="12" hidden="false" customHeight="true" outlineLevel="0" collapsed="false">
      <c r="B19" s="1190"/>
      <c r="G19" s="1191"/>
      <c r="H19" s="1299"/>
      <c r="I19" s="789"/>
      <c r="J19" s="789"/>
      <c r="K19" s="789"/>
      <c r="L19" s="789"/>
      <c r="M19" s="789"/>
      <c r="N19" s="789"/>
      <c r="O19" s="789"/>
      <c r="P19" s="789"/>
      <c r="Q19" s="789"/>
      <c r="R19" s="789"/>
      <c r="S19" s="789"/>
      <c r="T19" s="789"/>
      <c r="U19" s="789"/>
      <c r="V19" s="789"/>
      <c r="W19" s="789"/>
      <c r="Y19" s="1191"/>
    </row>
    <row r="20" customFormat="false" ht="12" hidden="false" customHeight="true" outlineLevel="0" collapsed="false">
      <c r="B20" s="1190"/>
      <c r="G20" s="1191"/>
      <c r="H20" s="1299"/>
      <c r="I20" s="789"/>
      <c r="J20" s="789"/>
      <c r="K20" s="789"/>
      <c r="L20" s="789"/>
      <c r="M20" s="789"/>
      <c r="N20" s="789"/>
      <c r="O20" s="789"/>
      <c r="P20" s="789"/>
      <c r="Q20" s="789"/>
      <c r="R20" s="789"/>
      <c r="S20" s="789"/>
      <c r="T20" s="789"/>
      <c r="U20" s="789"/>
      <c r="V20" s="789"/>
      <c r="W20" s="789"/>
      <c r="Y20" s="1191"/>
    </row>
    <row r="21" customFormat="false" ht="12" hidden="false" customHeight="true" outlineLevel="0" collapsed="false">
      <c r="B21" s="1190"/>
      <c r="G21" s="1191"/>
      <c r="H21" s="1299"/>
      <c r="I21" s="789"/>
      <c r="J21" s="789"/>
      <c r="K21" s="789"/>
      <c r="L21" s="789"/>
      <c r="M21" s="789"/>
      <c r="N21" s="789"/>
      <c r="O21" s="789"/>
      <c r="P21" s="789"/>
      <c r="Q21" s="789"/>
      <c r="R21" s="789"/>
      <c r="S21" s="789"/>
      <c r="T21" s="789"/>
      <c r="U21" s="789"/>
      <c r="V21" s="789"/>
      <c r="W21" s="789"/>
      <c r="Y21" s="1191"/>
    </row>
    <row r="22" customFormat="false" ht="12" hidden="false" customHeight="true" outlineLevel="0" collapsed="false">
      <c r="B22" s="1190"/>
      <c r="G22" s="1191"/>
      <c r="H22" s="1299"/>
      <c r="I22" s="789" t="s">
        <v>1114</v>
      </c>
      <c r="J22" s="789"/>
      <c r="K22" s="789"/>
      <c r="L22" s="789"/>
      <c r="M22" s="789"/>
      <c r="N22" s="789"/>
      <c r="O22" s="789"/>
      <c r="P22" s="789"/>
      <c r="Q22" s="966"/>
      <c r="R22" s="966"/>
      <c r="S22" s="966"/>
      <c r="T22" s="966"/>
      <c r="U22" s="966"/>
      <c r="V22" s="966"/>
      <c r="W22" s="966"/>
      <c r="Y22" s="1191"/>
    </row>
    <row r="23" customFormat="false" ht="12" hidden="false" customHeight="true" outlineLevel="0" collapsed="false">
      <c r="B23" s="1190"/>
      <c r="G23" s="1191"/>
      <c r="H23" s="1299"/>
      <c r="I23" s="789"/>
      <c r="J23" s="789"/>
      <c r="K23" s="789"/>
      <c r="L23" s="789"/>
      <c r="M23" s="789"/>
      <c r="N23" s="789"/>
      <c r="O23" s="789"/>
      <c r="P23" s="789"/>
      <c r="Q23" s="966"/>
      <c r="R23" s="966"/>
      <c r="S23" s="966"/>
      <c r="T23" s="966"/>
      <c r="U23" s="966"/>
      <c r="V23" s="966"/>
      <c r="W23" s="966"/>
      <c r="Y23" s="1191"/>
    </row>
    <row r="24" customFormat="false" ht="12" hidden="false" customHeight="true" outlineLevel="0" collapsed="false">
      <c r="B24" s="1190"/>
      <c r="G24" s="1191"/>
      <c r="H24" s="1299"/>
      <c r="I24" s="789" t="s">
        <v>1115</v>
      </c>
      <c r="J24" s="789"/>
      <c r="K24" s="789"/>
      <c r="L24" s="789"/>
      <c r="M24" s="789"/>
      <c r="N24" s="789"/>
      <c r="O24" s="789"/>
      <c r="P24" s="789"/>
      <c r="Q24" s="966" t="s">
        <v>1116</v>
      </c>
      <c r="R24" s="966"/>
      <c r="S24" s="966"/>
      <c r="T24" s="966"/>
      <c r="U24" s="966"/>
      <c r="V24" s="966"/>
      <c r="W24" s="966"/>
      <c r="Y24" s="1191"/>
    </row>
    <row r="25" customFormat="false" ht="12" hidden="false" customHeight="true" outlineLevel="0" collapsed="false">
      <c r="B25" s="1190"/>
      <c r="G25" s="1191"/>
      <c r="H25" s="1299"/>
      <c r="I25" s="789"/>
      <c r="J25" s="789"/>
      <c r="K25" s="789"/>
      <c r="L25" s="789"/>
      <c r="M25" s="789"/>
      <c r="N25" s="789"/>
      <c r="O25" s="789"/>
      <c r="P25" s="789"/>
      <c r="Q25" s="966"/>
      <c r="R25" s="966"/>
      <c r="S25" s="966"/>
      <c r="T25" s="966"/>
      <c r="U25" s="966"/>
      <c r="V25" s="966"/>
      <c r="W25" s="966"/>
      <c r="Y25" s="1191"/>
    </row>
    <row r="26" customFormat="false" ht="12" hidden="false" customHeight="true" outlineLevel="0" collapsed="false">
      <c r="B26" s="1190"/>
      <c r="G26" s="1191"/>
      <c r="H26" s="1299"/>
      <c r="I26" s="789" t="s">
        <v>1117</v>
      </c>
      <c r="J26" s="789"/>
      <c r="K26" s="789"/>
      <c r="L26" s="789"/>
      <c r="M26" s="789"/>
      <c r="N26" s="789"/>
      <c r="O26" s="789"/>
      <c r="P26" s="789"/>
      <c r="Q26" s="966"/>
      <c r="R26" s="966"/>
      <c r="S26" s="966"/>
      <c r="T26" s="966"/>
      <c r="U26" s="966"/>
      <c r="V26" s="966"/>
      <c r="W26" s="966"/>
      <c r="Y26" s="1191"/>
    </row>
    <row r="27" customFormat="false" ht="12" hidden="false" customHeight="true" outlineLevel="0" collapsed="false">
      <c r="B27" s="1190"/>
      <c r="G27" s="1191"/>
      <c r="H27" s="1299"/>
      <c r="I27" s="789"/>
      <c r="J27" s="789"/>
      <c r="K27" s="789"/>
      <c r="L27" s="789"/>
      <c r="M27" s="789"/>
      <c r="N27" s="789"/>
      <c r="O27" s="789"/>
      <c r="P27" s="789"/>
      <c r="Q27" s="966"/>
      <c r="R27" s="966"/>
      <c r="S27" s="966"/>
      <c r="T27" s="966"/>
      <c r="U27" s="966"/>
      <c r="V27" s="966"/>
      <c r="W27" s="966"/>
      <c r="Y27" s="1191"/>
    </row>
    <row r="28" customFormat="false" ht="15" hidden="false" customHeight="true" outlineLevel="0" collapsed="false">
      <c r="B28" s="1190"/>
      <c r="G28" s="1191"/>
      <c r="H28" s="1299"/>
      <c r="I28" s="781"/>
      <c r="J28" s="781"/>
      <c r="K28" s="781"/>
      <c r="L28" s="781"/>
      <c r="M28" s="781"/>
      <c r="N28" s="781"/>
      <c r="O28" s="781"/>
      <c r="P28" s="781"/>
      <c r="Q28" s="781"/>
      <c r="R28" s="781"/>
      <c r="S28" s="781"/>
      <c r="T28" s="781"/>
      <c r="U28" s="781"/>
      <c r="Y28" s="986"/>
    </row>
    <row r="29" customFormat="false" ht="29.25" hidden="false" customHeight="true" outlineLevel="0" collapsed="false">
      <c r="B29" s="1310"/>
      <c r="C29" s="1312"/>
      <c r="D29" s="1312"/>
      <c r="E29" s="1312"/>
      <c r="F29" s="1312"/>
      <c r="G29" s="1313"/>
      <c r="H29" s="983" t="s">
        <v>1118</v>
      </c>
      <c r="I29" s="781"/>
      <c r="Y29" s="1191"/>
    </row>
    <row r="30" customFormat="false" ht="12" hidden="false" customHeight="true" outlineLevel="0" collapsed="false">
      <c r="B30" s="1190"/>
      <c r="G30" s="1191"/>
      <c r="H30" s="1299"/>
      <c r="I30" s="789" t="s">
        <v>1113</v>
      </c>
      <c r="J30" s="789"/>
      <c r="K30" s="789"/>
      <c r="L30" s="789"/>
      <c r="M30" s="789"/>
      <c r="N30" s="789"/>
      <c r="O30" s="789"/>
      <c r="P30" s="789"/>
      <c r="Q30" s="789"/>
      <c r="R30" s="789"/>
      <c r="S30" s="789"/>
      <c r="T30" s="789"/>
      <c r="U30" s="789"/>
      <c r="V30" s="789"/>
      <c r="W30" s="789"/>
      <c r="Y30" s="1191"/>
    </row>
    <row r="31" customFormat="false" ht="12" hidden="false" customHeight="true" outlineLevel="0" collapsed="false">
      <c r="B31" s="1190"/>
      <c r="G31" s="1191"/>
      <c r="H31" s="1299"/>
      <c r="I31" s="789"/>
      <c r="J31" s="789"/>
      <c r="K31" s="789"/>
      <c r="L31" s="789"/>
      <c r="M31" s="789"/>
      <c r="N31" s="789"/>
      <c r="O31" s="789"/>
      <c r="P31" s="789"/>
      <c r="Q31" s="789"/>
      <c r="R31" s="789"/>
      <c r="S31" s="789"/>
      <c r="T31" s="789"/>
      <c r="U31" s="789"/>
      <c r="V31" s="789"/>
      <c r="W31" s="789"/>
      <c r="Y31" s="1191"/>
    </row>
    <row r="32" customFormat="false" ht="12" hidden="false" customHeight="true" outlineLevel="0" collapsed="false">
      <c r="B32" s="1190"/>
      <c r="G32" s="1191"/>
      <c r="H32" s="1299"/>
      <c r="I32" s="789" t="s">
        <v>394</v>
      </c>
      <c r="J32" s="789"/>
      <c r="K32" s="789"/>
      <c r="L32" s="789"/>
      <c r="M32" s="789"/>
      <c r="N32" s="789"/>
      <c r="O32" s="789"/>
      <c r="P32" s="789"/>
      <c r="Q32" s="789"/>
      <c r="R32" s="789"/>
      <c r="S32" s="789"/>
      <c r="T32" s="789"/>
      <c r="U32" s="789"/>
      <c r="V32" s="789"/>
      <c r="W32" s="789"/>
      <c r="Y32" s="1191"/>
    </row>
    <row r="33" customFormat="false" ht="12" hidden="false" customHeight="true" outlineLevel="0" collapsed="false">
      <c r="B33" s="1190"/>
      <c r="G33" s="1191"/>
      <c r="H33" s="1299"/>
      <c r="I33" s="789"/>
      <c r="J33" s="789"/>
      <c r="K33" s="789"/>
      <c r="L33" s="789"/>
      <c r="M33" s="789"/>
      <c r="N33" s="789"/>
      <c r="O33" s="789"/>
      <c r="P33" s="789"/>
      <c r="Q33" s="789"/>
      <c r="R33" s="789"/>
      <c r="S33" s="789"/>
      <c r="T33" s="789"/>
      <c r="U33" s="789"/>
      <c r="V33" s="789"/>
      <c r="W33" s="789"/>
      <c r="Y33" s="1191"/>
    </row>
    <row r="34" customFormat="false" ht="12" hidden="false" customHeight="true" outlineLevel="0" collapsed="false">
      <c r="B34" s="1190"/>
      <c r="G34" s="1191"/>
      <c r="H34" s="1299"/>
      <c r="I34" s="789"/>
      <c r="J34" s="789"/>
      <c r="K34" s="789"/>
      <c r="L34" s="789"/>
      <c r="M34" s="789"/>
      <c r="N34" s="789"/>
      <c r="O34" s="789"/>
      <c r="P34" s="789"/>
      <c r="Q34" s="789"/>
      <c r="R34" s="789"/>
      <c r="S34" s="789"/>
      <c r="T34" s="789"/>
      <c r="U34" s="789"/>
      <c r="V34" s="789"/>
      <c r="W34" s="789"/>
      <c r="Y34" s="1191"/>
    </row>
    <row r="35" customFormat="false" ht="12" hidden="false" customHeight="true" outlineLevel="0" collapsed="false">
      <c r="B35" s="1190"/>
      <c r="G35" s="1191"/>
      <c r="H35" s="1299"/>
      <c r="I35" s="789"/>
      <c r="J35" s="789"/>
      <c r="K35" s="789"/>
      <c r="L35" s="789"/>
      <c r="M35" s="789"/>
      <c r="N35" s="789"/>
      <c r="O35" s="789"/>
      <c r="P35" s="789"/>
      <c r="Q35" s="789"/>
      <c r="R35" s="789"/>
      <c r="S35" s="789"/>
      <c r="T35" s="789"/>
      <c r="U35" s="789"/>
      <c r="V35" s="789"/>
      <c r="W35" s="789"/>
      <c r="Y35" s="1191"/>
    </row>
    <row r="36" customFormat="false" ht="12" hidden="false" customHeight="true" outlineLevel="0" collapsed="false">
      <c r="B36" s="1190"/>
      <c r="G36" s="1191"/>
      <c r="H36" s="1299"/>
      <c r="I36" s="789" t="s">
        <v>1114</v>
      </c>
      <c r="J36" s="789"/>
      <c r="K36" s="789"/>
      <c r="L36" s="789"/>
      <c r="M36" s="789"/>
      <c r="N36" s="789"/>
      <c r="O36" s="789"/>
      <c r="P36" s="789"/>
      <c r="Q36" s="966"/>
      <c r="R36" s="966"/>
      <c r="S36" s="966"/>
      <c r="T36" s="966"/>
      <c r="U36" s="966"/>
      <c r="V36" s="966"/>
      <c r="W36" s="966"/>
      <c r="Y36" s="1191"/>
    </row>
    <row r="37" customFormat="false" ht="12" hidden="false" customHeight="true" outlineLevel="0" collapsed="false">
      <c r="B37" s="1190"/>
      <c r="G37" s="1191"/>
      <c r="H37" s="1299"/>
      <c r="I37" s="789"/>
      <c r="J37" s="789"/>
      <c r="K37" s="789"/>
      <c r="L37" s="789"/>
      <c r="M37" s="789"/>
      <c r="N37" s="789"/>
      <c r="O37" s="789"/>
      <c r="P37" s="789"/>
      <c r="Q37" s="966"/>
      <c r="R37" s="966"/>
      <c r="S37" s="966"/>
      <c r="T37" s="966"/>
      <c r="U37" s="966"/>
      <c r="V37" s="966"/>
      <c r="W37" s="966"/>
      <c r="Y37" s="1191"/>
    </row>
    <row r="38" customFormat="false" ht="12" hidden="false" customHeight="true" outlineLevel="0" collapsed="false">
      <c r="B38" s="1190"/>
      <c r="G38" s="1191"/>
      <c r="H38" s="1314"/>
      <c r="I38" s="792" t="s">
        <v>1115</v>
      </c>
      <c r="J38" s="792"/>
      <c r="K38" s="792"/>
      <c r="L38" s="792"/>
      <c r="M38" s="792"/>
      <c r="N38" s="792"/>
      <c r="O38" s="792"/>
      <c r="P38" s="792"/>
      <c r="Q38" s="1180" t="s">
        <v>1116</v>
      </c>
      <c r="R38" s="1180"/>
      <c r="S38" s="1180"/>
      <c r="T38" s="1180"/>
      <c r="U38" s="1180"/>
      <c r="V38" s="1180"/>
      <c r="W38" s="1180"/>
      <c r="X38" s="1299"/>
      <c r="Y38" s="1191"/>
    </row>
    <row r="39" customFormat="false" ht="12" hidden="false" customHeight="true" outlineLevel="0" collapsed="false">
      <c r="B39" s="1190"/>
      <c r="G39" s="1191"/>
      <c r="H39" s="1299"/>
      <c r="I39" s="792"/>
      <c r="J39" s="792"/>
      <c r="K39" s="792"/>
      <c r="L39" s="792"/>
      <c r="M39" s="792"/>
      <c r="N39" s="792"/>
      <c r="O39" s="792"/>
      <c r="P39" s="792"/>
      <c r="Q39" s="1180"/>
      <c r="R39" s="1180"/>
      <c r="S39" s="1180"/>
      <c r="T39" s="1180"/>
      <c r="U39" s="1180"/>
      <c r="V39" s="1180"/>
      <c r="W39" s="1180"/>
      <c r="Y39" s="1191"/>
    </row>
    <row r="40" customFormat="false" ht="12" hidden="false" customHeight="true" outlineLevel="0" collapsed="false">
      <c r="B40" s="1190"/>
      <c r="G40" s="1191"/>
      <c r="H40" s="1299"/>
      <c r="I40" s="789" t="s">
        <v>1117</v>
      </c>
      <c r="J40" s="789"/>
      <c r="K40" s="789"/>
      <c r="L40" s="789"/>
      <c r="M40" s="789"/>
      <c r="N40" s="789"/>
      <c r="O40" s="789"/>
      <c r="P40" s="789"/>
      <c r="Q40" s="966"/>
      <c r="R40" s="966"/>
      <c r="S40" s="966"/>
      <c r="T40" s="966"/>
      <c r="U40" s="966"/>
      <c r="V40" s="966"/>
      <c r="W40" s="966"/>
      <c r="Y40" s="1191"/>
    </row>
    <row r="41" customFormat="false" ht="12" hidden="false" customHeight="true" outlineLevel="0" collapsed="false">
      <c r="B41" s="1190"/>
      <c r="G41" s="1191"/>
      <c r="H41" s="1299"/>
      <c r="I41" s="789"/>
      <c r="J41" s="789"/>
      <c r="K41" s="789"/>
      <c r="L41" s="789"/>
      <c r="M41" s="789"/>
      <c r="N41" s="789"/>
      <c r="O41" s="789"/>
      <c r="P41" s="789"/>
      <c r="Q41" s="966"/>
      <c r="R41" s="966"/>
      <c r="S41" s="966"/>
      <c r="T41" s="966"/>
      <c r="U41" s="966"/>
      <c r="V41" s="966"/>
      <c r="W41" s="966"/>
      <c r="Y41" s="1191"/>
    </row>
    <row r="42" customFormat="false" ht="15" hidden="false" customHeight="true" outlineLevel="0" collapsed="false">
      <c r="B42" s="1190"/>
      <c r="G42" s="1191"/>
      <c r="H42" s="1299"/>
      <c r="I42" s="781"/>
      <c r="J42" s="781"/>
      <c r="K42" s="781"/>
      <c r="L42" s="781"/>
      <c r="M42" s="781"/>
      <c r="N42" s="781"/>
      <c r="O42" s="781"/>
      <c r="P42" s="781"/>
      <c r="Q42" s="781"/>
      <c r="R42" s="781"/>
      <c r="S42" s="781"/>
      <c r="T42" s="781"/>
      <c r="U42" s="781"/>
      <c r="Y42" s="986"/>
    </row>
    <row r="43" customFormat="false" ht="29.25" hidden="false" customHeight="true" outlineLevel="0" collapsed="false">
      <c r="B43" s="1310"/>
      <c r="C43" s="1312"/>
      <c r="D43" s="1312"/>
      <c r="E43" s="1312"/>
      <c r="F43" s="1312"/>
      <c r="G43" s="1313"/>
      <c r="H43" s="983" t="s">
        <v>1119</v>
      </c>
      <c r="I43" s="781"/>
      <c r="Y43" s="1191"/>
    </row>
    <row r="44" customFormat="false" ht="12" hidden="false" customHeight="true" outlineLevel="0" collapsed="false">
      <c r="B44" s="1190"/>
      <c r="G44" s="1191"/>
      <c r="H44" s="1299"/>
      <c r="I44" s="789" t="s">
        <v>1113</v>
      </c>
      <c r="J44" s="789"/>
      <c r="K44" s="789"/>
      <c r="L44" s="789"/>
      <c r="M44" s="789"/>
      <c r="N44" s="789"/>
      <c r="O44" s="789"/>
      <c r="P44" s="789"/>
      <c r="Q44" s="789"/>
      <c r="R44" s="789"/>
      <c r="S44" s="789"/>
      <c r="T44" s="789"/>
      <c r="U44" s="789"/>
      <c r="V44" s="789"/>
      <c r="W44" s="789"/>
      <c r="Y44" s="1191"/>
    </row>
    <row r="45" customFormat="false" ht="12" hidden="false" customHeight="true" outlineLevel="0" collapsed="false">
      <c r="B45" s="1190"/>
      <c r="G45" s="1191"/>
      <c r="H45" s="1299"/>
      <c r="I45" s="789"/>
      <c r="J45" s="789"/>
      <c r="K45" s="789"/>
      <c r="L45" s="789"/>
      <c r="M45" s="789"/>
      <c r="N45" s="789"/>
      <c r="O45" s="789"/>
      <c r="P45" s="789"/>
      <c r="Q45" s="789"/>
      <c r="R45" s="789"/>
      <c r="S45" s="789"/>
      <c r="T45" s="789"/>
      <c r="U45" s="789"/>
      <c r="V45" s="789"/>
      <c r="W45" s="789"/>
      <c r="Y45" s="1191"/>
    </row>
    <row r="46" customFormat="false" ht="12" hidden="false" customHeight="true" outlineLevel="0" collapsed="false">
      <c r="B46" s="1190"/>
      <c r="G46" s="1191"/>
      <c r="H46" s="1299"/>
      <c r="I46" s="789" t="s">
        <v>394</v>
      </c>
      <c r="J46" s="789"/>
      <c r="K46" s="789"/>
      <c r="L46" s="789"/>
      <c r="M46" s="789"/>
      <c r="N46" s="789"/>
      <c r="O46" s="789"/>
      <c r="P46" s="789"/>
      <c r="Q46" s="789"/>
      <c r="R46" s="789"/>
      <c r="S46" s="789"/>
      <c r="T46" s="789"/>
      <c r="U46" s="789"/>
      <c r="V46" s="789"/>
      <c r="W46" s="789"/>
      <c r="Y46" s="1191"/>
    </row>
    <row r="47" customFormat="false" ht="12" hidden="false" customHeight="true" outlineLevel="0" collapsed="false">
      <c r="B47" s="1190"/>
      <c r="G47" s="1191"/>
      <c r="H47" s="1299"/>
      <c r="I47" s="789"/>
      <c r="J47" s="789"/>
      <c r="K47" s="789"/>
      <c r="L47" s="789"/>
      <c r="M47" s="789"/>
      <c r="N47" s="789"/>
      <c r="O47" s="789"/>
      <c r="P47" s="789"/>
      <c r="Q47" s="789"/>
      <c r="R47" s="789"/>
      <c r="S47" s="789"/>
      <c r="T47" s="789"/>
      <c r="U47" s="789"/>
      <c r="V47" s="789"/>
      <c r="W47" s="789"/>
      <c r="Y47" s="1191"/>
    </row>
    <row r="48" customFormat="false" ht="12" hidden="false" customHeight="true" outlineLevel="0" collapsed="false">
      <c r="B48" s="1190"/>
      <c r="G48" s="1191"/>
      <c r="H48" s="1299"/>
      <c r="I48" s="789"/>
      <c r="J48" s="789"/>
      <c r="K48" s="789"/>
      <c r="L48" s="789"/>
      <c r="M48" s="789"/>
      <c r="N48" s="789"/>
      <c r="O48" s="789"/>
      <c r="P48" s="789"/>
      <c r="Q48" s="789"/>
      <c r="R48" s="789"/>
      <c r="S48" s="789"/>
      <c r="T48" s="789"/>
      <c r="U48" s="789"/>
      <c r="V48" s="789"/>
      <c r="W48" s="789"/>
      <c r="Y48" s="1191"/>
    </row>
    <row r="49" customFormat="false" ht="12" hidden="false" customHeight="true" outlineLevel="0" collapsed="false">
      <c r="B49" s="1190"/>
      <c r="G49" s="1191"/>
      <c r="H49" s="1299"/>
      <c r="I49" s="789"/>
      <c r="J49" s="789"/>
      <c r="K49" s="789"/>
      <c r="L49" s="789"/>
      <c r="M49" s="789"/>
      <c r="N49" s="789"/>
      <c r="O49" s="789"/>
      <c r="P49" s="789"/>
      <c r="Q49" s="789"/>
      <c r="R49" s="789"/>
      <c r="S49" s="789"/>
      <c r="T49" s="789"/>
      <c r="U49" s="789"/>
      <c r="V49" s="789"/>
      <c r="W49" s="789"/>
      <c r="Y49" s="1191"/>
    </row>
    <row r="50" customFormat="false" ht="12" hidden="false" customHeight="true" outlineLevel="0" collapsed="false">
      <c r="B50" s="1190"/>
      <c r="G50" s="1191"/>
      <c r="H50" s="1299"/>
      <c r="I50" s="789" t="s">
        <v>1114</v>
      </c>
      <c r="J50" s="789"/>
      <c r="K50" s="789"/>
      <c r="L50" s="789"/>
      <c r="M50" s="789"/>
      <c r="N50" s="789"/>
      <c r="O50" s="789"/>
      <c r="P50" s="789"/>
      <c r="Q50" s="966"/>
      <c r="R50" s="966"/>
      <c r="S50" s="966"/>
      <c r="T50" s="966"/>
      <c r="U50" s="966"/>
      <c r="V50" s="966"/>
      <c r="W50" s="966"/>
      <c r="Y50" s="1191"/>
    </row>
    <row r="51" customFormat="false" ht="12" hidden="false" customHeight="true" outlineLevel="0" collapsed="false">
      <c r="B51" s="1190"/>
      <c r="G51" s="1191"/>
      <c r="H51" s="1299"/>
      <c r="I51" s="789"/>
      <c r="J51" s="789"/>
      <c r="K51" s="789"/>
      <c r="L51" s="789"/>
      <c r="M51" s="789"/>
      <c r="N51" s="789"/>
      <c r="O51" s="789"/>
      <c r="P51" s="789"/>
      <c r="Q51" s="966"/>
      <c r="R51" s="966"/>
      <c r="S51" s="966"/>
      <c r="T51" s="966"/>
      <c r="U51" s="966"/>
      <c r="V51" s="966"/>
      <c r="W51" s="966"/>
      <c r="Y51" s="1191"/>
    </row>
    <row r="52" customFormat="false" ht="12" hidden="false" customHeight="true" outlineLevel="0" collapsed="false">
      <c r="B52" s="1190"/>
      <c r="G52" s="1191"/>
      <c r="H52" s="1299"/>
      <c r="I52" s="789" t="s">
        <v>1115</v>
      </c>
      <c r="J52" s="789"/>
      <c r="K52" s="789"/>
      <c r="L52" s="789"/>
      <c r="M52" s="789"/>
      <c r="N52" s="789"/>
      <c r="O52" s="789"/>
      <c r="P52" s="789"/>
      <c r="Q52" s="966" t="s">
        <v>1116</v>
      </c>
      <c r="R52" s="966"/>
      <c r="S52" s="966"/>
      <c r="T52" s="966"/>
      <c r="U52" s="966"/>
      <c r="V52" s="966"/>
      <c r="W52" s="966"/>
      <c r="Y52" s="1191"/>
    </row>
    <row r="53" customFormat="false" ht="12" hidden="false" customHeight="true" outlineLevel="0" collapsed="false">
      <c r="B53" s="1190"/>
      <c r="G53" s="1191"/>
      <c r="H53" s="1299"/>
      <c r="I53" s="789"/>
      <c r="J53" s="789"/>
      <c r="K53" s="789"/>
      <c r="L53" s="789"/>
      <c r="M53" s="789"/>
      <c r="N53" s="789"/>
      <c r="O53" s="789"/>
      <c r="P53" s="789"/>
      <c r="Q53" s="966"/>
      <c r="R53" s="966"/>
      <c r="S53" s="966"/>
      <c r="T53" s="966"/>
      <c r="U53" s="966"/>
      <c r="V53" s="966"/>
      <c r="W53" s="966"/>
      <c r="Y53" s="1191"/>
    </row>
    <row r="54" customFormat="false" ht="12" hidden="false" customHeight="true" outlineLevel="0" collapsed="false">
      <c r="B54" s="1190"/>
      <c r="G54" s="1191"/>
      <c r="H54" s="1299"/>
      <c r="I54" s="789" t="s">
        <v>1117</v>
      </c>
      <c r="J54" s="789"/>
      <c r="K54" s="789"/>
      <c r="L54" s="789"/>
      <c r="M54" s="789"/>
      <c r="N54" s="789"/>
      <c r="O54" s="789"/>
      <c r="P54" s="789"/>
      <c r="Q54" s="966"/>
      <c r="R54" s="966"/>
      <c r="S54" s="966"/>
      <c r="T54" s="966"/>
      <c r="U54" s="966"/>
      <c r="V54" s="966"/>
      <c r="W54" s="966"/>
      <c r="Y54" s="1191"/>
    </row>
    <row r="55" customFormat="false" ht="12" hidden="false" customHeight="true" outlineLevel="0" collapsed="false">
      <c r="B55" s="1190"/>
      <c r="G55" s="1191"/>
      <c r="H55" s="1299"/>
      <c r="I55" s="789"/>
      <c r="J55" s="789"/>
      <c r="K55" s="789"/>
      <c r="L55" s="789"/>
      <c r="M55" s="789"/>
      <c r="N55" s="789"/>
      <c r="O55" s="789"/>
      <c r="P55" s="789"/>
      <c r="Q55" s="966"/>
      <c r="R55" s="966"/>
      <c r="S55" s="966"/>
      <c r="T55" s="966"/>
      <c r="U55" s="966"/>
      <c r="V55" s="966"/>
      <c r="W55" s="966"/>
      <c r="Y55" s="1191"/>
    </row>
    <row r="56" customFormat="false" ht="15" hidden="false" customHeight="true" outlineLevel="0" collapsed="false">
      <c r="B56" s="1192"/>
      <c r="C56" s="1225"/>
      <c r="D56" s="1225"/>
      <c r="E56" s="1225"/>
      <c r="F56" s="1225"/>
      <c r="G56" s="1194"/>
      <c r="H56" s="1315"/>
      <c r="I56" s="1225"/>
      <c r="J56" s="1225"/>
      <c r="K56" s="1225"/>
      <c r="L56" s="1225"/>
      <c r="M56" s="1225"/>
      <c r="N56" s="1225"/>
      <c r="O56" s="1225"/>
      <c r="P56" s="1225"/>
      <c r="Q56" s="1225"/>
      <c r="R56" s="1225"/>
      <c r="S56" s="1225"/>
      <c r="T56" s="1225"/>
      <c r="U56" s="1225"/>
      <c r="V56" s="1225"/>
      <c r="W56" s="1003"/>
      <c r="X56" s="1003"/>
      <c r="Y56" s="1003"/>
    </row>
    <row r="57" customFormat="false" ht="15" hidden="false" customHeight="true" outlineLevel="0" collapsed="false">
      <c r="Y57" s="1316"/>
    </row>
    <row r="58" customFormat="false" ht="38.25" hidden="false" customHeight="true" outlineLevel="0" collapsed="false">
      <c r="B58" s="1317" t="s">
        <v>1120</v>
      </c>
      <c r="C58" s="1317"/>
      <c r="D58" s="1317"/>
      <c r="E58" s="1317"/>
      <c r="F58" s="1317"/>
      <c r="G58" s="1317"/>
      <c r="H58" s="1317"/>
      <c r="I58" s="1317"/>
      <c r="J58" s="1317"/>
      <c r="K58" s="1317"/>
      <c r="L58" s="1317"/>
      <c r="M58" s="1317"/>
      <c r="N58" s="1317"/>
      <c r="O58" s="1317"/>
      <c r="P58" s="1317"/>
      <c r="Q58" s="1317"/>
      <c r="R58" s="1317"/>
      <c r="S58" s="1317"/>
      <c r="T58" s="1317"/>
      <c r="U58" s="1317"/>
      <c r="V58" s="1317"/>
      <c r="W58" s="1317"/>
      <c r="X58" s="1317"/>
      <c r="Y58" s="1317"/>
    </row>
    <row r="59" customFormat="false" ht="24" hidden="false" customHeight="true" outlineLevel="0" collapsed="false">
      <c r="B59" s="1317" t="s">
        <v>1121</v>
      </c>
      <c r="C59" s="1317"/>
      <c r="D59" s="1317"/>
      <c r="E59" s="1317"/>
      <c r="F59" s="1317"/>
      <c r="G59" s="1317"/>
      <c r="H59" s="1317"/>
      <c r="I59" s="1317"/>
      <c r="J59" s="1317"/>
      <c r="K59" s="1317"/>
      <c r="L59" s="1317"/>
      <c r="M59" s="1317"/>
      <c r="N59" s="1317"/>
      <c r="O59" s="1317"/>
      <c r="P59" s="1317"/>
      <c r="Q59" s="1317"/>
      <c r="R59" s="1317"/>
      <c r="S59" s="1317"/>
      <c r="T59" s="1317"/>
      <c r="U59" s="1317"/>
      <c r="V59" s="1317"/>
      <c r="W59" s="1317"/>
      <c r="X59" s="1317"/>
      <c r="Y59" s="1317"/>
    </row>
    <row r="60" customFormat="false" ht="24" hidden="false" customHeight="true" outlineLevel="0" collapsed="false">
      <c r="B60" s="1317" t="s">
        <v>1122</v>
      </c>
      <c r="C60" s="1317"/>
      <c r="D60" s="1317"/>
      <c r="E60" s="1317"/>
      <c r="F60" s="1317"/>
      <c r="G60" s="1317"/>
      <c r="H60" s="1317"/>
      <c r="I60" s="1317"/>
      <c r="J60" s="1317"/>
      <c r="K60" s="1317"/>
      <c r="L60" s="1317"/>
      <c r="M60" s="1317"/>
      <c r="N60" s="1317"/>
      <c r="O60" s="1317"/>
      <c r="P60" s="1317"/>
      <c r="Q60" s="1317"/>
      <c r="R60" s="1317"/>
      <c r="S60" s="1317"/>
      <c r="T60" s="1317"/>
      <c r="U60" s="1317"/>
      <c r="V60" s="1317"/>
      <c r="W60" s="1317"/>
      <c r="X60" s="1317"/>
      <c r="Y60" s="1317"/>
    </row>
    <row r="61" customFormat="false" ht="13.8" hidden="false" customHeight="false" outlineLevel="0" collapsed="false">
      <c r="B61" s="1318" t="s">
        <v>1123</v>
      </c>
      <c r="D61" s="1312"/>
      <c r="E61" s="1312"/>
      <c r="F61" s="1312"/>
      <c r="G61" s="1312"/>
      <c r="H61" s="1312"/>
      <c r="I61" s="1312"/>
      <c r="J61" s="1312"/>
      <c r="K61" s="1312"/>
      <c r="L61" s="1312"/>
      <c r="M61" s="1312"/>
      <c r="N61" s="1312"/>
      <c r="O61" s="1312"/>
      <c r="P61" s="1312"/>
      <c r="Q61" s="1312"/>
      <c r="R61" s="1312"/>
      <c r="S61" s="1312"/>
      <c r="T61" s="1312"/>
      <c r="U61" s="1312"/>
      <c r="V61" s="1312"/>
      <c r="W61" s="1312"/>
      <c r="X61" s="1312"/>
      <c r="Y61" s="1312"/>
    </row>
    <row r="62" customFormat="false" ht="13.8" hidden="false" customHeight="false" outlineLevel="0" collapsed="false">
      <c r="B62" s="1318"/>
      <c r="D62" s="1319"/>
      <c r="E62" s="1319"/>
      <c r="F62" s="1319"/>
      <c r="G62" s="1319"/>
      <c r="H62" s="1319"/>
      <c r="I62" s="1319"/>
      <c r="J62" s="1319"/>
      <c r="K62" s="1319"/>
      <c r="L62" s="1319"/>
      <c r="M62" s="1319"/>
      <c r="N62" s="1319"/>
      <c r="O62" s="1319"/>
      <c r="P62" s="1319"/>
      <c r="Q62" s="1319"/>
      <c r="R62" s="1319"/>
      <c r="S62" s="1319"/>
      <c r="T62" s="1319"/>
      <c r="U62" s="1319"/>
      <c r="V62" s="1319"/>
      <c r="W62" s="1319"/>
      <c r="X62" s="1319"/>
      <c r="Y62" s="1319"/>
    </row>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1225"/>
      <c r="D122" s="1225"/>
      <c r="E122" s="1225"/>
      <c r="F122" s="1225"/>
      <c r="G122" s="1225"/>
    </row>
    <row r="123" customFormat="false" ht="13.8" hidden="false" customHeight="false" outlineLevel="0" collapsed="false">
      <c r="C123" s="1226"/>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 ref="W56:Y56"/>
    <mergeCell ref="B58:Y58"/>
    <mergeCell ref="B59:Y59"/>
    <mergeCell ref="B60:Y60"/>
  </mergeCells>
  <dataValidations count="1">
    <dataValidation allowBlank="true" errorStyle="stop" operator="between" showDropDown="false" showErrorMessage="true" showInputMessage="true" sqref="H7:H13 M7 R7 P8:P12"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81"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AJ123"/>
  <sheetViews>
    <sheetView showFormulas="false" showGridLines="true" showRowColHeaders="true" showZeros="true" rightToLeft="false" tabSelected="false" showOutlineSymbols="true" defaultGridColor="true" view="pageBreakPreview" topLeftCell="A7" colorId="64" zoomScale="100" zoomScaleNormal="100" zoomScalePageLayoutView="100" workbookViewId="0">
      <selection pane="topLeft" activeCell="A7" activeCellId="0" sqref="A7"/>
    </sheetView>
  </sheetViews>
  <sheetFormatPr defaultColWidth="4.00390625" defaultRowHeight="12.75" customHeight="false" zeroHeight="false" outlineLevelRow="0" outlineLevelCol="0"/>
  <cols>
    <col collapsed="false" customWidth="true" hidden="false" outlineLevel="0" max="1" min="1" style="772" width="2.89"/>
    <col collapsed="false" customWidth="true" hidden="false" outlineLevel="0" max="2" min="2" style="772" width="2.33"/>
    <col collapsed="false" customWidth="true" hidden="false" outlineLevel="0" max="3" min="3" style="772" width="3.45"/>
    <col collapsed="false" customWidth="true" hidden="false" outlineLevel="0" max="15" min="4" style="772" width="3.66"/>
    <col collapsed="false" customWidth="true" hidden="false" outlineLevel="0" max="16" min="16" style="772" width="1.44"/>
    <col collapsed="false" customWidth="true" hidden="false" outlineLevel="0" max="18" min="17" style="772" width="3.66"/>
    <col collapsed="false" customWidth="true" hidden="false" outlineLevel="0" max="19" min="19" style="772" width="2.78"/>
    <col collapsed="false" customWidth="true" hidden="false" outlineLevel="0" max="31" min="20" style="772" width="3.66"/>
    <col collapsed="false" customWidth="false" hidden="false" outlineLevel="0" max="16384" min="32" style="772" width="4"/>
  </cols>
  <sheetData>
    <row r="1" customFormat="false" ht="13.8" hidden="false" customHeight="false" outlineLevel="0" collapsed="false"/>
    <row r="2" customFormat="false" ht="13.8" hidden="false" customHeight="false" outlineLevel="0" collapsed="false">
      <c r="B2" s="772" t="s">
        <v>1124</v>
      </c>
    </row>
    <row r="3" customFormat="false" ht="13.8" hidden="false" customHeight="false" outlineLevel="0" collapsed="false">
      <c r="U3" s="781"/>
      <c r="X3" s="1178" t="s">
        <v>388</v>
      </c>
      <c r="Y3" s="1179"/>
      <c r="Z3" s="1179"/>
      <c r="AA3" s="1178" t="s">
        <v>389</v>
      </c>
      <c r="AB3" s="771"/>
      <c r="AC3" s="1178" t="s">
        <v>390</v>
      </c>
      <c r="AD3" s="771"/>
      <c r="AE3" s="1178" t="s">
        <v>391</v>
      </c>
    </row>
    <row r="4" customFormat="false" ht="13.8" hidden="false" customHeight="false" outlineLevel="0" collapsed="false">
      <c r="T4" s="785"/>
      <c r="U4" s="785"/>
      <c r="V4" s="785"/>
    </row>
    <row r="5" customFormat="false" ht="13.8" hidden="false" customHeight="false" outlineLevel="0" collapsed="false">
      <c r="B5" s="1179" t="s">
        <v>1125</v>
      </c>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row>
    <row r="6" customFormat="false" ht="65.25" hidden="false" customHeight="true" outlineLevel="0" collapsed="false">
      <c r="B6" s="1320" t="s">
        <v>1126</v>
      </c>
      <c r="C6" s="1320"/>
      <c r="D6" s="1320"/>
      <c r="E6" s="1320"/>
      <c r="F6" s="1320"/>
      <c r="G6" s="1320"/>
      <c r="H6" s="1320"/>
      <c r="I6" s="1320"/>
      <c r="J6" s="1320"/>
      <c r="K6" s="1320"/>
      <c r="L6" s="1320"/>
      <c r="M6" s="1320"/>
      <c r="N6" s="1320"/>
      <c r="O6" s="1320"/>
      <c r="P6" s="1320"/>
      <c r="Q6" s="1320"/>
      <c r="R6" s="1320"/>
      <c r="S6" s="1320"/>
      <c r="T6" s="1320"/>
      <c r="U6" s="1320"/>
      <c r="V6" s="1320"/>
      <c r="W6" s="1320"/>
      <c r="X6" s="1320"/>
      <c r="Y6" s="1320"/>
      <c r="Z6" s="1320"/>
      <c r="AA6" s="1320"/>
      <c r="AB6" s="1320"/>
      <c r="AC6" s="1320"/>
      <c r="AD6" s="1320"/>
      <c r="AE6" s="771"/>
    </row>
    <row r="7" customFormat="false" ht="23.25" hidden="false" customHeight="true" outlineLevel="0" collapsed="false"/>
    <row r="8" customFormat="false" ht="23.25" hidden="false" customHeight="true" outlineLevel="0" collapsed="false">
      <c r="B8" s="789" t="s">
        <v>939</v>
      </c>
      <c r="C8" s="789"/>
      <c r="D8" s="789"/>
      <c r="E8" s="789"/>
      <c r="F8" s="789"/>
      <c r="G8" s="789"/>
      <c r="H8" s="789"/>
      <c r="I8" s="789"/>
      <c r="J8" s="789"/>
      <c r="K8" s="789"/>
      <c r="L8" s="789"/>
      <c r="M8" s="789"/>
      <c r="N8" s="789"/>
      <c r="O8" s="789"/>
      <c r="P8" s="789"/>
      <c r="Q8" s="789"/>
      <c r="R8" s="789"/>
      <c r="S8" s="789"/>
      <c r="T8" s="789"/>
      <c r="U8" s="789"/>
      <c r="V8" s="789"/>
      <c r="W8" s="789"/>
      <c r="X8" s="789"/>
      <c r="Y8" s="789"/>
      <c r="Z8" s="789"/>
      <c r="AA8" s="789"/>
      <c r="AB8" s="789"/>
      <c r="AC8" s="789"/>
      <c r="AD8" s="789"/>
      <c r="AE8" s="789"/>
    </row>
    <row r="9" customFormat="false" ht="24.75" hidden="false" customHeight="true" outlineLevel="0" collapsed="false">
      <c r="B9" s="789" t="s">
        <v>940</v>
      </c>
      <c r="C9" s="789"/>
      <c r="D9" s="789"/>
      <c r="E9" s="789"/>
      <c r="F9" s="1289" t="s">
        <v>27</v>
      </c>
      <c r="G9" s="1290" t="s">
        <v>1127</v>
      </c>
      <c r="H9" s="1290"/>
      <c r="I9" s="1290"/>
      <c r="J9" s="1290"/>
      <c r="K9" s="1182" t="s">
        <v>27</v>
      </c>
      <c r="L9" s="1290" t="s">
        <v>1128</v>
      </c>
      <c r="M9" s="1290"/>
      <c r="N9" s="1290"/>
      <c r="O9" s="1290"/>
      <c r="P9" s="1290"/>
      <c r="Q9" s="1182" t="s">
        <v>27</v>
      </c>
      <c r="R9" s="1290" t="s">
        <v>1129</v>
      </c>
      <c r="S9" s="1290"/>
      <c r="T9" s="1290"/>
      <c r="U9" s="1290"/>
      <c r="V9" s="1290"/>
      <c r="W9" s="1290"/>
      <c r="X9" s="1290"/>
      <c r="Y9" s="1290"/>
      <c r="Z9" s="1290"/>
      <c r="AA9" s="1290"/>
      <c r="AB9" s="1290"/>
      <c r="AC9" s="1290"/>
      <c r="AD9" s="1181"/>
      <c r="AE9" s="1321"/>
    </row>
    <row r="10" customFormat="false" ht="24.75" hidden="false" customHeight="true" outlineLevel="0" collapsed="false">
      <c r="B10" s="1322" t="s">
        <v>942</v>
      </c>
      <c r="C10" s="1322"/>
      <c r="D10" s="1322"/>
      <c r="E10" s="1322"/>
      <c r="F10" s="771" t="s">
        <v>27</v>
      </c>
      <c r="G10" s="781" t="s">
        <v>1130</v>
      </c>
      <c r="H10" s="781"/>
      <c r="I10" s="781"/>
      <c r="J10" s="781"/>
      <c r="K10" s="781"/>
      <c r="L10" s="781"/>
      <c r="M10" s="781"/>
      <c r="N10" s="781"/>
      <c r="O10" s="781"/>
      <c r="Q10" s="1185"/>
      <c r="R10" s="1323" t="s">
        <v>27</v>
      </c>
      <c r="S10" s="781" t="s">
        <v>1131</v>
      </c>
      <c r="T10" s="781"/>
      <c r="U10" s="781"/>
      <c r="V10" s="781"/>
      <c r="W10" s="968"/>
      <c r="X10" s="968"/>
      <c r="Y10" s="968"/>
      <c r="Z10" s="968"/>
      <c r="AA10" s="968"/>
      <c r="AB10" s="968"/>
      <c r="AC10" s="968"/>
      <c r="AD10" s="1185"/>
      <c r="AE10" s="963"/>
    </row>
    <row r="11" customFormat="false" ht="24.75" hidden="false" customHeight="true" outlineLevel="0" collapsed="false">
      <c r="B11" s="1322"/>
      <c r="C11" s="1322"/>
      <c r="D11" s="1322"/>
      <c r="E11" s="1322"/>
      <c r="F11" s="771" t="s">
        <v>27</v>
      </c>
      <c r="G11" s="781" t="s">
        <v>1132</v>
      </c>
      <c r="H11" s="781"/>
      <c r="I11" s="781"/>
      <c r="J11" s="781"/>
      <c r="K11" s="781"/>
      <c r="L11" s="781"/>
      <c r="M11" s="781"/>
      <c r="N11" s="781"/>
      <c r="O11" s="781"/>
      <c r="R11" s="771" t="s">
        <v>27</v>
      </c>
      <c r="S11" s="781" t="s">
        <v>1133</v>
      </c>
      <c r="T11" s="781"/>
      <c r="U11" s="781"/>
      <c r="V11" s="781"/>
      <c r="W11" s="781"/>
      <c r="X11" s="781"/>
      <c r="Y11" s="781"/>
      <c r="Z11" s="781"/>
      <c r="AA11" s="781"/>
      <c r="AB11" s="781"/>
      <c r="AC11" s="781"/>
      <c r="AE11" s="1187"/>
    </row>
    <row r="12" customFormat="false" ht="24.75" hidden="false" customHeight="true" outlineLevel="0" collapsed="false">
      <c r="B12" s="1322"/>
      <c r="C12" s="1322"/>
      <c r="D12" s="1322"/>
      <c r="E12" s="1322"/>
      <c r="F12" s="771" t="s">
        <v>27</v>
      </c>
      <c r="G12" s="1324" t="s">
        <v>1134</v>
      </c>
      <c r="H12" s="781"/>
      <c r="I12" s="781"/>
      <c r="J12" s="781"/>
      <c r="K12" s="781"/>
      <c r="L12" s="781"/>
      <c r="M12" s="781"/>
      <c r="N12" s="781"/>
      <c r="O12" s="781"/>
      <c r="R12" s="771" t="s">
        <v>27</v>
      </c>
      <c r="S12" s="1324" t="s">
        <v>1135</v>
      </c>
      <c r="T12" s="781"/>
      <c r="U12" s="781"/>
      <c r="V12" s="781"/>
      <c r="W12" s="781"/>
      <c r="X12" s="781"/>
      <c r="Y12" s="781"/>
      <c r="Z12" s="781"/>
      <c r="AA12" s="781"/>
      <c r="AB12" s="781"/>
      <c r="AC12" s="781"/>
      <c r="AE12" s="1187"/>
    </row>
    <row r="13" customFormat="false" ht="24.75" hidden="false" customHeight="true" outlineLevel="0" collapsed="false">
      <c r="B13" s="1322"/>
      <c r="C13" s="1322"/>
      <c r="D13" s="1322"/>
      <c r="E13" s="1322"/>
      <c r="F13" s="771" t="s">
        <v>27</v>
      </c>
      <c r="G13" s="781" t="s">
        <v>1136</v>
      </c>
      <c r="H13" s="781"/>
      <c r="I13" s="781"/>
      <c r="J13" s="781"/>
      <c r="K13" s="781"/>
      <c r="L13" s="781"/>
      <c r="N13" s="781"/>
      <c r="O13" s="781"/>
      <c r="R13" s="771" t="s">
        <v>27</v>
      </c>
      <c r="S13" s="781" t="s">
        <v>1137</v>
      </c>
      <c r="T13" s="781"/>
      <c r="U13" s="781"/>
      <c r="V13" s="781"/>
      <c r="W13" s="781"/>
      <c r="X13" s="781"/>
      <c r="Y13" s="781"/>
      <c r="Z13" s="781"/>
      <c r="AA13" s="781"/>
      <c r="AB13" s="781"/>
      <c r="AC13" s="781"/>
      <c r="AE13" s="1187"/>
    </row>
    <row r="14" customFormat="false" ht="24.75" hidden="false" customHeight="true" outlineLevel="0" collapsed="false">
      <c r="B14" s="1322"/>
      <c r="C14" s="1322"/>
      <c r="D14" s="1322"/>
      <c r="E14" s="1322"/>
      <c r="F14" s="771" t="s">
        <v>27</v>
      </c>
      <c r="G14" s="781" t="s">
        <v>1138</v>
      </c>
      <c r="H14" s="781"/>
      <c r="I14" s="781"/>
      <c r="J14" s="781"/>
      <c r="L14" s="1324"/>
      <c r="M14" s="1325"/>
      <c r="N14" s="1325"/>
      <c r="O14" s="1324"/>
      <c r="R14" s="771"/>
      <c r="S14" s="781"/>
      <c r="T14" s="1324"/>
      <c r="U14" s="1324"/>
      <c r="V14" s="1324"/>
      <c r="W14" s="1324"/>
      <c r="X14" s="1324"/>
      <c r="Y14" s="1324"/>
      <c r="Z14" s="1324"/>
      <c r="AA14" s="1324"/>
      <c r="AB14" s="1324"/>
      <c r="AC14" s="1324"/>
      <c r="AE14" s="1187"/>
    </row>
    <row r="15" customFormat="false" ht="24.75" hidden="false" customHeight="true" outlineLevel="0" collapsed="false">
      <c r="B15" s="789" t="s">
        <v>1139</v>
      </c>
      <c r="C15" s="789"/>
      <c r="D15" s="789"/>
      <c r="E15" s="789"/>
      <c r="F15" s="1289" t="s">
        <v>27</v>
      </c>
      <c r="G15" s="1290" t="s">
        <v>1140</v>
      </c>
      <c r="H15" s="1326"/>
      <c r="I15" s="1326"/>
      <c r="J15" s="1326"/>
      <c r="K15" s="1326"/>
      <c r="L15" s="1326"/>
      <c r="M15" s="1326"/>
      <c r="N15" s="1326"/>
      <c r="O15" s="1326"/>
      <c r="P15" s="1326"/>
      <c r="Q15" s="1181"/>
      <c r="R15" s="1182" t="s">
        <v>27</v>
      </c>
      <c r="S15" s="1290" t="s">
        <v>1141</v>
      </c>
      <c r="T15" s="1326"/>
      <c r="U15" s="1326"/>
      <c r="V15" s="1326"/>
      <c r="W15" s="1326"/>
      <c r="X15" s="1326"/>
      <c r="Y15" s="1326"/>
      <c r="Z15" s="1326"/>
      <c r="AA15" s="1326"/>
      <c r="AB15" s="1326"/>
      <c r="AC15" s="1326"/>
      <c r="AD15" s="1181"/>
      <c r="AE15" s="1321"/>
    </row>
    <row r="16" customFormat="false" ht="30.75" hidden="false" customHeight="true" outlineLevel="0" collapsed="false"/>
    <row r="17" customFormat="false" ht="13.8" hidden="false" customHeight="false" outlineLevel="0" collapsed="false">
      <c r="B17" s="1180"/>
      <c r="C17" s="1181"/>
      <c r="D17" s="1181"/>
      <c r="E17" s="1181"/>
      <c r="F17" s="1181"/>
      <c r="G17" s="1181"/>
      <c r="H17" s="1181"/>
      <c r="I17" s="1181"/>
      <c r="J17" s="1181"/>
      <c r="K17" s="1181"/>
      <c r="L17" s="1181"/>
      <c r="M17" s="1181"/>
      <c r="N17" s="1181"/>
      <c r="O17" s="1181"/>
      <c r="P17" s="1181"/>
      <c r="Q17" s="1181"/>
      <c r="R17" s="1181"/>
      <c r="S17" s="1181"/>
      <c r="T17" s="1181"/>
      <c r="U17" s="1181"/>
      <c r="V17" s="1181"/>
      <c r="W17" s="1181"/>
      <c r="X17" s="1181"/>
      <c r="Y17" s="1181"/>
      <c r="Z17" s="1321"/>
      <c r="AA17" s="1289"/>
      <c r="AB17" s="1182" t="s">
        <v>1095</v>
      </c>
      <c r="AC17" s="1182" t="s">
        <v>29</v>
      </c>
      <c r="AD17" s="1182" t="s">
        <v>1096</v>
      </c>
      <c r="AE17" s="1321"/>
    </row>
    <row r="18" customFormat="false" ht="13.8" hidden="false" customHeight="false" outlineLevel="0" collapsed="false">
      <c r="B18" s="964" t="s">
        <v>1142</v>
      </c>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965"/>
      <c r="AA18" s="962"/>
      <c r="AB18" s="1323"/>
      <c r="AC18" s="1323"/>
      <c r="AD18" s="1185"/>
      <c r="AE18" s="963"/>
    </row>
    <row r="19" customFormat="false" ht="13.8" hidden="false" customHeight="false" outlineLevel="0" collapsed="false">
      <c r="B19" s="985"/>
      <c r="C19" s="1327" t="s">
        <v>1143</v>
      </c>
      <c r="D19" s="772" t="s">
        <v>1144</v>
      </c>
      <c r="Z19" s="1328"/>
      <c r="AA19" s="1298"/>
      <c r="AB19" s="771" t="s">
        <v>27</v>
      </c>
      <c r="AC19" s="771" t="s">
        <v>29</v>
      </c>
      <c r="AD19" s="771" t="s">
        <v>27</v>
      </c>
      <c r="AE19" s="1187"/>
    </row>
    <row r="20" customFormat="false" ht="13.8" hidden="false" customHeight="false" outlineLevel="0" collapsed="false">
      <c r="B20" s="985"/>
      <c r="D20" s="772" t="s">
        <v>1145</v>
      </c>
      <c r="Z20" s="988"/>
      <c r="AA20" s="926"/>
      <c r="AB20" s="771"/>
      <c r="AC20" s="771"/>
      <c r="AE20" s="1187"/>
    </row>
    <row r="21" customFormat="false" ht="13.8" hidden="false" customHeight="false" outlineLevel="0" collapsed="false">
      <c r="B21" s="985"/>
      <c r="Z21" s="988"/>
      <c r="AA21" s="926"/>
      <c r="AB21" s="771"/>
      <c r="AC21" s="771"/>
      <c r="AE21" s="1187"/>
    </row>
    <row r="22" customFormat="false" ht="13.5" hidden="false" customHeight="true" outlineLevel="0" collapsed="false">
      <c r="B22" s="985"/>
      <c r="D22" s="1329" t="s">
        <v>1146</v>
      </c>
      <c r="E22" s="1290"/>
      <c r="F22" s="1290"/>
      <c r="G22" s="1290"/>
      <c r="H22" s="1290"/>
      <c r="I22" s="1290"/>
      <c r="J22" s="1290"/>
      <c r="K22" s="1290"/>
      <c r="L22" s="1290"/>
      <c r="M22" s="1290"/>
      <c r="N22" s="1290"/>
      <c r="O22" s="1181"/>
      <c r="P22" s="1181"/>
      <c r="Q22" s="1181"/>
      <c r="R22" s="1181"/>
      <c r="S22" s="1290"/>
      <c r="T22" s="1290"/>
      <c r="U22" s="1289"/>
      <c r="V22" s="1289"/>
      <c r="W22" s="1289"/>
      <c r="X22" s="1181" t="s">
        <v>1036</v>
      </c>
      <c r="Y22" s="985"/>
      <c r="Z22" s="988"/>
      <c r="AA22" s="926"/>
      <c r="AB22" s="771"/>
      <c r="AC22" s="771"/>
      <c r="AE22" s="1187"/>
    </row>
    <row r="23" customFormat="false" ht="13.8" hidden="false" customHeight="false" outlineLevel="0" collapsed="false">
      <c r="B23" s="985"/>
      <c r="D23" s="1329" t="s">
        <v>1147</v>
      </c>
      <c r="E23" s="1290"/>
      <c r="F23" s="1290"/>
      <c r="G23" s="1290"/>
      <c r="H23" s="1290"/>
      <c r="I23" s="1290"/>
      <c r="J23" s="1290"/>
      <c r="K23" s="1290"/>
      <c r="L23" s="1290"/>
      <c r="M23" s="1290"/>
      <c r="N23" s="1290"/>
      <c r="O23" s="1181"/>
      <c r="P23" s="1181"/>
      <c r="Q23" s="1181"/>
      <c r="R23" s="1181"/>
      <c r="S23" s="1290"/>
      <c r="T23" s="1290"/>
      <c r="U23" s="1289"/>
      <c r="V23" s="1289"/>
      <c r="W23" s="1289"/>
      <c r="X23" s="1181" t="s">
        <v>1036</v>
      </c>
      <c r="Y23" s="985"/>
      <c r="Z23" s="1187"/>
      <c r="AA23" s="926"/>
      <c r="AB23" s="771"/>
      <c r="AC23" s="771"/>
      <c r="AE23" s="1187"/>
    </row>
    <row r="24" customFormat="false" ht="13.8" hidden="false" customHeight="false" outlineLevel="0" collapsed="false">
      <c r="B24" s="985"/>
      <c r="D24" s="1329" t="s">
        <v>1148</v>
      </c>
      <c r="E24" s="1290"/>
      <c r="F24" s="1290"/>
      <c r="G24" s="1290"/>
      <c r="H24" s="1290"/>
      <c r="I24" s="1290"/>
      <c r="J24" s="1290"/>
      <c r="K24" s="1290"/>
      <c r="L24" s="1290"/>
      <c r="M24" s="1290"/>
      <c r="N24" s="1290"/>
      <c r="O24" s="1181"/>
      <c r="P24" s="1181"/>
      <c r="Q24" s="1181"/>
      <c r="R24" s="1181"/>
      <c r="S24" s="1290"/>
      <c r="T24" s="1330" t="str">
        <f aca="false">(IFERROR(ROUNDDOWN(T23/T22*100,0),""))</f>
        <v/>
      </c>
      <c r="U24" s="1331" t="str">
        <f aca="false">(IFERROR(ROUNDDOWN(U23/U22*100,0),""))</f>
        <v/>
      </c>
      <c r="V24" s="1331"/>
      <c r="W24" s="1331"/>
      <c r="X24" s="1181" t="s">
        <v>899</v>
      </c>
      <c r="Y24" s="985"/>
      <c r="Z24" s="927"/>
      <c r="AA24" s="926"/>
      <c r="AB24" s="771"/>
      <c r="AC24" s="771"/>
      <c r="AE24" s="1187"/>
    </row>
    <row r="25" customFormat="false" ht="13.8" hidden="false" customHeight="false" outlineLevel="0" collapsed="false">
      <c r="B25" s="985"/>
      <c r="D25" s="772" t="s">
        <v>1149</v>
      </c>
      <c r="Z25" s="927"/>
      <c r="AA25" s="926"/>
      <c r="AB25" s="771"/>
      <c r="AC25" s="771"/>
      <c r="AE25" s="1187"/>
    </row>
    <row r="26" customFormat="false" ht="13.8" hidden="false" customHeight="false" outlineLevel="0" collapsed="false">
      <c r="B26" s="985"/>
      <c r="E26" s="772" t="s">
        <v>1150</v>
      </c>
      <c r="Z26" s="927"/>
      <c r="AA26" s="926"/>
      <c r="AB26" s="771"/>
      <c r="AC26" s="771"/>
      <c r="AE26" s="1187"/>
    </row>
    <row r="27" customFormat="false" ht="13.8" hidden="false" customHeight="false" outlineLevel="0" collapsed="false">
      <c r="B27" s="985"/>
      <c r="Z27" s="927"/>
      <c r="AA27" s="926"/>
      <c r="AB27" s="771"/>
      <c r="AC27" s="771"/>
      <c r="AE27" s="1187"/>
    </row>
    <row r="28" customFormat="false" ht="13.8" hidden="false" customHeight="false" outlineLevel="0" collapsed="false">
      <c r="B28" s="985"/>
      <c r="C28" s="1327" t="s">
        <v>1151</v>
      </c>
      <c r="D28" s="772" t="s">
        <v>1152</v>
      </c>
      <c r="Z28" s="1328"/>
      <c r="AA28" s="926"/>
      <c r="AB28" s="771" t="s">
        <v>27</v>
      </c>
      <c r="AC28" s="771" t="s">
        <v>29</v>
      </c>
      <c r="AD28" s="771" t="s">
        <v>27</v>
      </c>
      <c r="AE28" s="1187"/>
    </row>
    <row r="29" customFormat="false" ht="13.8" hidden="false" customHeight="false" outlineLevel="0" collapsed="false">
      <c r="B29" s="985"/>
      <c r="C29" s="1327"/>
      <c r="D29" s="772" t="s">
        <v>1153</v>
      </c>
      <c r="Z29" s="1328"/>
      <c r="AA29" s="926"/>
      <c r="AB29" s="771"/>
      <c r="AC29" s="771"/>
      <c r="AD29" s="771"/>
      <c r="AE29" s="1187"/>
    </row>
    <row r="30" customFormat="false" ht="13.8" hidden="false" customHeight="false" outlineLevel="0" collapsed="false">
      <c r="B30" s="985"/>
      <c r="C30" s="1327"/>
      <c r="D30" s="772" t="s">
        <v>1154</v>
      </c>
      <c r="Z30" s="1328"/>
      <c r="AA30" s="1298"/>
      <c r="AB30" s="771"/>
      <c r="AC30" s="1188"/>
      <c r="AE30" s="1187"/>
    </row>
    <row r="31" customFormat="false" ht="13.8" hidden="false" customHeight="false" outlineLevel="0" collapsed="false">
      <c r="B31" s="985"/>
      <c r="Z31" s="927"/>
      <c r="AA31" s="926"/>
      <c r="AB31" s="771"/>
      <c r="AC31" s="771"/>
      <c r="AE31" s="1187"/>
    </row>
    <row r="32" customFormat="false" ht="13.5" hidden="false" customHeight="true" outlineLevel="0" collapsed="false">
      <c r="B32" s="985"/>
      <c r="C32" s="1327"/>
      <c r="D32" s="1329" t="s">
        <v>1155</v>
      </c>
      <c r="E32" s="1290"/>
      <c r="F32" s="1290"/>
      <c r="G32" s="1290"/>
      <c r="H32" s="1290"/>
      <c r="I32" s="1290"/>
      <c r="J32" s="1290"/>
      <c r="K32" s="1290"/>
      <c r="L32" s="1290"/>
      <c r="M32" s="1290"/>
      <c r="N32" s="1290"/>
      <c r="O32" s="1181"/>
      <c r="P32" s="1181"/>
      <c r="Q32" s="1181"/>
      <c r="R32" s="1181"/>
      <c r="S32" s="1181"/>
      <c r="T32" s="1321"/>
      <c r="U32" s="1289"/>
      <c r="V32" s="1289"/>
      <c r="W32" s="1289"/>
      <c r="X32" s="1321" t="s">
        <v>1036</v>
      </c>
      <c r="Y32" s="985"/>
      <c r="Z32" s="927"/>
      <c r="AA32" s="926"/>
      <c r="AB32" s="771"/>
      <c r="AC32" s="771"/>
      <c r="AE32" s="1187"/>
    </row>
    <row r="33" customFormat="false" ht="13.8" hidden="false" customHeight="false" outlineLevel="0" collapsed="false">
      <c r="B33" s="985"/>
      <c r="C33" s="1327"/>
      <c r="D33" s="781"/>
      <c r="E33" s="781"/>
      <c r="F33" s="781"/>
      <c r="G33" s="781"/>
      <c r="H33" s="781"/>
      <c r="I33" s="781"/>
      <c r="J33" s="781"/>
      <c r="K33" s="781"/>
      <c r="L33" s="781"/>
      <c r="M33" s="781"/>
      <c r="N33" s="781"/>
      <c r="U33" s="771"/>
      <c r="V33" s="771"/>
      <c r="W33" s="771"/>
      <c r="Z33" s="927"/>
      <c r="AA33" s="926"/>
      <c r="AB33" s="771"/>
      <c r="AC33" s="771"/>
      <c r="AE33" s="1187"/>
    </row>
    <row r="34" customFormat="false" ht="13.5" hidden="false" customHeight="true" outlineLevel="0" collapsed="false">
      <c r="B34" s="985"/>
      <c r="C34" s="1327"/>
      <c r="E34" s="1332" t="s">
        <v>1156</v>
      </c>
      <c r="Z34" s="927"/>
      <c r="AA34" s="926"/>
      <c r="AB34" s="771"/>
      <c r="AC34" s="771"/>
      <c r="AE34" s="1187"/>
    </row>
    <row r="35" customFormat="false" ht="13.8" hidden="false" customHeight="false" outlineLevel="0" collapsed="false">
      <c r="B35" s="985"/>
      <c r="C35" s="1327"/>
      <c r="E35" s="1333" t="s">
        <v>1157</v>
      </c>
      <c r="F35" s="1333"/>
      <c r="G35" s="1333"/>
      <c r="H35" s="1333"/>
      <c r="I35" s="1333"/>
      <c r="J35" s="1333"/>
      <c r="K35" s="1333"/>
      <c r="L35" s="1333"/>
      <c r="M35" s="1333"/>
      <c r="N35" s="1333"/>
      <c r="O35" s="1333" t="s">
        <v>1158</v>
      </c>
      <c r="P35" s="1333"/>
      <c r="Q35" s="1333"/>
      <c r="R35" s="1333"/>
      <c r="S35" s="1333"/>
      <c r="Z35" s="927"/>
      <c r="AA35" s="926"/>
      <c r="AB35" s="771"/>
      <c r="AC35" s="771"/>
      <c r="AE35" s="1187"/>
    </row>
    <row r="36" customFormat="false" ht="13.8" hidden="false" customHeight="false" outlineLevel="0" collapsed="false">
      <c r="B36" s="985"/>
      <c r="C36" s="1327"/>
      <c r="E36" s="1333" t="s">
        <v>1159</v>
      </c>
      <c r="F36" s="1333"/>
      <c r="G36" s="1333"/>
      <c r="H36" s="1333"/>
      <c r="I36" s="1333"/>
      <c r="J36" s="1333"/>
      <c r="K36" s="1333"/>
      <c r="L36" s="1333"/>
      <c r="M36" s="1333"/>
      <c r="N36" s="1333"/>
      <c r="O36" s="1333" t="s">
        <v>1160</v>
      </c>
      <c r="P36" s="1333"/>
      <c r="Q36" s="1333"/>
      <c r="R36" s="1333"/>
      <c r="S36" s="1333"/>
      <c r="Z36" s="927"/>
      <c r="AA36" s="926"/>
      <c r="AB36" s="771"/>
      <c r="AC36" s="771"/>
      <c r="AE36" s="1187"/>
    </row>
    <row r="37" customFormat="false" ht="13.8" hidden="false" customHeight="false" outlineLevel="0" collapsed="false">
      <c r="B37" s="985"/>
      <c r="C37" s="1327"/>
      <c r="E37" s="1333" t="s">
        <v>1161</v>
      </c>
      <c r="F37" s="1333"/>
      <c r="G37" s="1333"/>
      <c r="H37" s="1333"/>
      <c r="I37" s="1333"/>
      <c r="J37" s="1333"/>
      <c r="K37" s="1333"/>
      <c r="L37" s="1333"/>
      <c r="M37" s="1333"/>
      <c r="N37" s="1333"/>
      <c r="O37" s="1333" t="s">
        <v>1162</v>
      </c>
      <c r="P37" s="1333"/>
      <c r="Q37" s="1333"/>
      <c r="R37" s="1333"/>
      <c r="S37" s="1333"/>
      <c r="Z37" s="927"/>
      <c r="AA37" s="926"/>
      <c r="AB37" s="771"/>
      <c r="AC37" s="771"/>
      <c r="AE37" s="1187"/>
    </row>
    <row r="38" customFormat="false" ht="13.8" hidden="false" customHeight="false" outlineLevel="0" collapsed="false">
      <c r="B38" s="985"/>
      <c r="C38" s="1327"/>
      <c r="D38" s="1187"/>
      <c r="E38" s="1334" t="s">
        <v>1163</v>
      </c>
      <c r="F38" s="1334"/>
      <c r="G38" s="1334"/>
      <c r="H38" s="1334"/>
      <c r="I38" s="1334"/>
      <c r="J38" s="1334"/>
      <c r="K38" s="1334"/>
      <c r="L38" s="1334"/>
      <c r="M38" s="1334"/>
      <c r="N38" s="1334"/>
      <c r="O38" s="1335" t="s">
        <v>1164</v>
      </c>
      <c r="P38" s="1335"/>
      <c r="Q38" s="1335"/>
      <c r="R38" s="1335"/>
      <c r="S38" s="1335"/>
      <c r="T38" s="985"/>
      <c r="Z38" s="927"/>
      <c r="AA38" s="926"/>
      <c r="AB38" s="771"/>
      <c r="AC38" s="771"/>
      <c r="AE38" s="1187"/>
    </row>
    <row r="39" customFormat="false" ht="13.8" hidden="false" customHeight="false" outlineLevel="0" collapsed="false">
      <c r="B39" s="985"/>
      <c r="C39" s="1327"/>
      <c r="E39" s="1336" t="s">
        <v>1165</v>
      </c>
      <c r="F39" s="1336"/>
      <c r="G39" s="1336"/>
      <c r="H39" s="1336"/>
      <c r="I39" s="1336"/>
      <c r="J39" s="1336"/>
      <c r="K39" s="1336"/>
      <c r="L39" s="1336"/>
      <c r="M39" s="1336"/>
      <c r="N39" s="1336"/>
      <c r="O39" s="1336" t="s">
        <v>1166</v>
      </c>
      <c r="P39" s="1336"/>
      <c r="Q39" s="1336"/>
      <c r="R39" s="1336"/>
      <c r="S39" s="1336"/>
      <c r="Z39" s="927"/>
      <c r="AA39" s="926"/>
      <c r="AB39" s="771"/>
      <c r="AC39" s="771"/>
      <c r="AE39" s="1187"/>
      <c r="AF39" s="985"/>
    </row>
    <row r="40" customFormat="false" ht="13.8" hidden="false" customHeight="false" outlineLevel="0" collapsed="false">
      <c r="B40" s="985"/>
      <c r="C40" s="1327"/>
      <c r="E40" s="1333" t="s">
        <v>1167</v>
      </c>
      <c r="F40" s="1333"/>
      <c r="G40" s="1333"/>
      <c r="H40" s="1333"/>
      <c r="I40" s="1333"/>
      <c r="J40" s="1333"/>
      <c r="K40" s="1333"/>
      <c r="L40" s="1333"/>
      <c r="M40" s="1333"/>
      <c r="N40" s="1333"/>
      <c r="O40" s="1333" t="s">
        <v>1168</v>
      </c>
      <c r="P40" s="1333"/>
      <c r="Q40" s="1333"/>
      <c r="R40" s="1333"/>
      <c r="S40" s="1333"/>
      <c r="Z40" s="927"/>
      <c r="AA40" s="926"/>
      <c r="AB40" s="771"/>
      <c r="AC40" s="771"/>
      <c r="AE40" s="1187"/>
    </row>
    <row r="41" customFormat="false" ht="13.8" hidden="false" customHeight="false" outlineLevel="0" collapsed="false">
      <c r="B41" s="985"/>
      <c r="C41" s="1327"/>
      <c r="E41" s="1333" t="s">
        <v>1169</v>
      </c>
      <c r="F41" s="1333"/>
      <c r="G41" s="1333"/>
      <c r="H41" s="1333"/>
      <c r="I41" s="1333"/>
      <c r="J41" s="1333"/>
      <c r="K41" s="1333"/>
      <c r="L41" s="1333"/>
      <c r="M41" s="1333"/>
      <c r="N41" s="1333"/>
      <c r="O41" s="1333" t="s">
        <v>1170</v>
      </c>
      <c r="P41" s="1333"/>
      <c r="Q41" s="1333"/>
      <c r="R41" s="1333"/>
      <c r="S41" s="1333"/>
      <c r="Z41" s="927"/>
      <c r="AA41" s="926"/>
      <c r="AB41" s="771"/>
      <c r="AC41" s="771"/>
      <c r="AE41" s="1187"/>
    </row>
    <row r="42" customFormat="false" ht="13.8" hidden="false" customHeight="false" outlineLevel="0" collapsed="false">
      <c r="B42" s="985"/>
      <c r="C42" s="1327"/>
      <c r="E42" s="1333" t="s">
        <v>1171</v>
      </c>
      <c r="F42" s="1333"/>
      <c r="G42" s="1333"/>
      <c r="H42" s="1333"/>
      <c r="I42" s="1333"/>
      <c r="J42" s="1333"/>
      <c r="K42" s="1333"/>
      <c r="L42" s="1333"/>
      <c r="M42" s="1333"/>
      <c r="N42" s="1333"/>
      <c r="O42" s="1333" t="s">
        <v>1171</v>
      </c>
      <c r="P42" s="1333"/>
      <c r="Q42" s="1333"/>
      <c r="R42" s="1333"/>
      <c r="S42" s="1333"/>
      <c r="Z42" s="988"/>
      <c r="AA42" s="926"/>
      <c r="AB42" s="771"/>
      <c r="AC42" s="771"/>
      <c r="AE42" s="1187"/>
    </row>
    <row r="43" customFormat="false" ht="13.8" hidden="false" customHeight="false" outlineLevel="0" collapsed="false">
      <c r="B43" s="985"/>
      <c r="C43" s="1327"/>
      <c r="J43" s="1179"/>
      <c r="K43" s="1179"/>
      <c r="L43" s="1179"/>
      <c r="M43" s="1179"/>
      <c r="N43" s="1179"/>
      <c r="O43" s="1179"/>
      <c r="P43" s="1179"/>
      <c r="Q43" s="1179"/>
      <c r="R43" s="1179"/>
      <c r="S43" s="1179"/>
      <c r="T43" s="1179"/>
      <c r="U43" s="1179"/>
      <c r="V43" s="1179"/>
      <c r="Z43" s="988"/>
      <c r="AA43" s="926"/>
      <c r="AB43" s="771"/>
      <c r="AC43" s="771"/>
      <c r="AE43" s="1187"/>
    </row>
    <row r="44" customFormat="false" ht="13.8" hidden="false" customHeight="false" outlineLevel="0" collapsed="false">
      <c r="B44" s="985"/>
      <c r="C44" s="1327" t="s">
        <v>1172</v>
      </c>
      <c r="D44" s="772" t="s">
        <v>1173</v>
      </c>
      <c r="Z44" s="1328"/>
      <c r="AA44" s="1298"/>
      <c r="AB44" s="771" t="s">
        <v>27</v>
      </c>
      <c r="AC44" s="771" t="s">
        <v>29</v>
      </c>
      <c r="AD44" s="771" t="s">
        <v>27</v>
      </c>
      <c r="AE44" s="1187"/>
    </row>
    <row r="45" customFormat="false" ht="14.25" hidden="false" customHeight="true" outlineLevel="0" collapsed="false">
      <c r="B45" s="985"/>
      <c r="D45" s="772" t="s">
        <v>1174</v>
      </c>
      <c r="Z45" s="927"/>
      <c r="AA45" s="926"/>
      <c r="AB45" s="771"/>
      <c r="AC45" s="771"/>
      <c r="AE45" s="1187"/>
    </row>
    <row r="46" customFormat="false" ht="13.8" hidden="false" customHeight="false" outlineLevel="0" collapsed="false">
      <c r="B46" s="985"/>
      <c r="Z46" s="988"/>
      <c r="AA46" s="926"/>
      <c r="AB46" s="771"/>
      <c r="AC46" s="771"/>
      <c r="AE46" s="1187"/>
    </row>
    <row r="47" customFormat="false" ht="13.8" hidden="false" customHeight="false" outlineLevel="0" collapsed="false">
      <c r="B47" s="985" t="s">
        <v>1175</v>
      </c>
      <c r="Z47" s="927"/>
      <c r="AA47" s="926"/>
      <c r="AB47" s="771"/>
      <c r="AC47" s="771"/>
      <c r="AE47" s="1187"/>
    </row>
    <row r="48" customFormat="false" ht="13.8" hidden="false" customHeight="false" outlineLevel="0" collapsed="false">
      <c r="B48" s="985"/>
      <c r="C48" s="1327" t="s">
        <v>1143</v>
      </c>
      <c r="D48" s="772" t="s">
        <v>1176</v>
      </c>
      <c r="Z48" s="1328"/>
      <c r="AA48" s="1298"/>
      <c r="AB48" s="771" t="s">
        <v>27</v>
      </c>
      <c r="AC48" s="771" t="s">
        <v>29</v>
      </c>
      <c r="AD48" s="771" t="s">
        <v>27</v>
      </c>
      <c r="AE48" s="1187"/>
    </row>
    <row r="49" customFormat="false" ht="17.25" hidden="false" customHeight="true" outlineLevel="0" collapsed="false">
      <c r="B49" s="985"/>
      <c r="D49" s="772" t="s">
        <v>1177</v>
      </c>
      <c r="Z49" s="927"/>
      <c r="AA49" s="926"/>
      <c r="AB49" s="771"/>
      <c r="AC49" s="771"/>
      <c r="AE49" s="1187"/>
    </row>
    <row r="50" customFormat="false" ht="18.75" hidden="false" customHeight="true" outlineLevel="0" collapsed="false">
      <c r="B50" s="985"/>
      <c r="W50" s="776"/>
      <c r="Z50" s="1187"/>
      <c r="AA50" s="926"/>
      <c r="AB50" s="771"/>
      <c r="AC50" s="771"/>
      <c r="AE50" s="1187"/>
      <c r="AJ50" s="1316"/>
    </row>
    <row r="51" customFormat="false" ht="13.5" hidden="false" customHeight="true" outlineLevel="0" collapsed="false">
      <c r="B51" s="985"/>
      <c r="C51" s="1327" t="s">
        <v>1151</v>
      </c>
      <c r="D51" s="772" t="s">
        <v>1178</v>
      </c>
      <c r="Z51" s="1328"/>
      <c r="AA51" s="1298"/>
      <c r="AB51" s="771" t="s">
        <v>27</v>
      </c>
      <c r="AC51" s="771" t="s">
        <v>29</v>
      </c>
      <c r="AD51" s="771" t="s">
        <v>27</v>
      </c>
      <c r="AE51" s="1187"/>
    </row>
    <row r="52" customFormat="false" ht="13.8" hidden="false" customHeight="false" outlineLevel="0" collapsed="false">
      <c r="B52" s="985"/>
      <c r="D52" s="772" t="s">
        <v>1179</v>
      </c>
      <c r="E52" s="781"/>
      <c r="F52" s="781"/>
      <c r="G52" s="781"/>
      <c r="H52" s="781"/>
      <c r="I52" s="781"/>
      <c r="J52" s="781"/>
      <c r="K52" s="781"/>
      <c r="L52" s="781"/>
      <c r="M52" s="781"/>
      <c r="N52" s="781"/>
      <c r="O52" s="1316"/>
      <c r="P52" s="1316"/>
      <c r="Q52" s="1316"/>
      <c r="Z52" s="927"/>
      <c r="AA52" s="926"/>
      <c r="AB52" s="771"/>
      <c r="AC52" s="771"/>
      <c r="AE52" s="1187"/>
    </row>
    <row r="53" customFormat="false" ht="13.8" hidden="false" customHeight="false" outlineLevel="0" collapsed="false">
      <c r="B53" s="985"/>
      <c r="D53" s="771"/>
      <c r="E53" s="779"/>
      <c r="F53" s="779"/>
      <c r="G53" s="779"/>
      <c r="H53" s="779"/>
      <c r="I53" s="779"/>
      <c r="J53" s="779"/>
      <c r="K53" s="779"/>
      <c r="L53" s="779"/>
      <c r="M53" s="779"/>
      <c r="N53" s="779"/>
      <c r="Q53" s="771"/>
      <c r="S53" s="776"/>
      <c r="T53" s="776"/>
      <c r="U53" s="776"/>
      <c r="V53" s="776"/>
      <c r="Z53" s="988"/>
      <c r="AA53" s="926"/>
      <c r="AB53" s="771"/>
      <c r="AC53" s="771"/>
      <c r="AE53" s="1187"/>
    </row>
    <row r="54" customFormat="false" ht="13.8" hidden="false" customHeight="false" outlineLevel="0" collapsed="false">
      <c r="B54" s="985"/>
      <c r="C54" s="1327" t="s">
        <v>1172</v>
      </c>
      <c r="D54" s="772" t="s">
        <v>1180</v>
      </c>
      <c r="Z54" s="1328"/>
      <c r="AA54" s="1298"/>
      <c r="AB54" s="771" t="s">
        <v>27</v>
      </c>
      <c r="AC54" s="771" t="s">
        <v>29</v>
      </c>
      <c r="AD54" s="771" t="s">
        <v>27</v>
      </c>
      <c r="AE54" s="1187"/>
    </row>
    <row r="55" customFormat="false" ht="13.8" hidden="false" customHeight="false" outlineLevel="0" collapsed="false">
      <c r="B55" s="974"/>
      <c r="C55" s="1337"/>
      <c r="D55" s="980" t="s">
        <v>1181</v>
      </c>
      <c r="E55" s="980"/>
      <c r="F55" s="980"/>
      <c r="G55" s="980"/>
      <c r="H55" s="980"/>
      <c r="I55" s="980"/>
      <c r="J55" s="980"/>
      <c r="K55" s="980"/>
      <c r="L55" s="980"/>
      <c r="M55" s="980"/>
      <c r="N55" s="980"/>
      <c r="O55" s="980"/>
      <c r="P55" s="980"/>
      <c r="Q55" s="980"/>
      <c r="R55" s="980"/>
      <c r="S55" s="980"/>
      <c r="T55" s="980"/>
      <c r="U55" s="980"/>
      <c r="V55" s="980"/>
      <c r="W55" s="980"/>
      <c r="X55" s="980"/>
      <c r="Y55" s="980"/>
      <c r="Z55" s="973"/>
      <c r="AA55" s="972"/>
      <c r="AB55" s="1301"/>
      <c r="AC55" s="1301"/>
      <c r="AD55" s="980"/>
      <c r="AE55" s="973"/>
    </row>
    <row r="56" customFormat="false" ht="13.8" hidden="false" customHeight="false" outlineLevel="0" collapsed="false">
      <c r="B56" s="772" t="s">
        <v>1182</v>
      </c>
    </row>
    <row r="57" customFormat="false" ht="13.8" hidden="false" customHeight="false" outlineLevel="0" collapsed="false">
      <c r="C57" s="772" t="s">
        <v>1183</v>
      </c>
    </row>
    <row r="58" customFormat="false" ht="13.8" hidden="false" customHeight="false" outlineLevel="0" collapsed="false">
      <c r="B58" s="772" t="s">
        <v>1184</v>
      </c>
    </row>
    <row r="59" customFormat="false" ht="13.8" hidden="false" customHeight="false" outlineLevel="0" collapsed="false">
      <c r="C59" s="772" t="s">
        <v>1185</v>
      </c>
    </row>
    <row r="60" customFormat="false" ht="13.8" hidden="false" customHeight="false" outlineLevel="0" collapsed="false">
      <c r="C60" s="772" t="s">
        <v>1186</v>
      </c>
    </row>
    <row r="61" customFormat="false" ht="13.8" hidden="false" customHeight="false" outlineLevel="0" collapsed="false">
      <c r="C61" s="772" t="s">
        <v>1187</v>
      </c>
      <c r="K61" s="772" t="s">
        <v>1188</v>
      </c>
    </row>
    <row r="62" customFormat="false" ht="13.8" hidden="false" customHeight="false" outlineLevel="0" collapsed="false">
      <c r="K62" s="772" t="s">
        <v>1189</v>
      </c>
    </row>
    <row r="63" customFormat="false" ht="13.8" hidden="false" customHeight="false" outlineLevel="0" collapsed="false">
      <c r="K63" s="772" t="s">
        <v>1190</v>
      </c>
    </row>
    <row r="64" customFormat="false" ht="13.8" hidden="false" customHeight="false" outlineLevel="0" collapsed="false">
      <c r="K64" s="772" t="s">
        <v>1191</v>
      </c>
    </row>
    <row r="65" customFormat="false" ht="13.8" hidden="false" customHeight="false" outlineLevel="0" collapsed="false">
      <c r="K65" s="772" t="s">
        <v>1192</v>
      </c>
    </row>
    <row r="66" customFormat="false" ht="13.8" hidden="false" customHeight="false" outlineLevel="0" collapsed="false">
      <c r="B66" s="772" t="s">
        <v>1193</v>
      </c>
    </row>
    <row r="67" customFormat="false" ht="13.8" hidden="false" customHeight="false" outlineLevel="0" collapsed="false">
      <c r="C67" s="772" t="s">
        <v>1194</v>
      </c>
    </row>
    <row r="68" customFormat="false" ht="13.8" hidden="false" customHeight="false" outlineLevel="0" collapsed="false">
      <c r="C68" s="772" t="s">
        <v>1195</v>
      </c>
    </row>
    <row r="69" customFormat="false" ht="13.8" hidden="false" customHeight="false" outlineLevel="0" collapsed="false">
      <c r="C69" s="772" t="s">
        <v>1196</v>
      </c>
    </row>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c r="L81" s="1338"/>
    </row>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980"/>
      <c r="D122" s="980"/>
      <c r="E122" s="980"/>
      <c r="F122" s="980"/>
      <c r="G122" s="980"/>
    </row>
    <row r="123" customFormat="false" ht="13.8" hidden="false" customHeight="false" outlineLevel="0" collapsed="false">
      <c r="C123" s="1185"/>
    </row>
  </sheetData>
  <mergeCells count="31">
    <mergeCell ref="Y3:Z3"/>
    <mergeCell ref="B5:AE5"/>
    <mergeCell ref="B6:AD6"/>
    <mergeCell ref="B8:E8"/>
    <mergeCell ref="F8:AE8"/>
    <mergeCell ref="B9:E9"/>
    <mergeCell ref="B10:E14"/>
    <mergeCell ref="B15:E15"/>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s>
  <dataValidations count="1">
    <dataValidation allowBlank="true" errorStyle="stop" operator="between" showDropDown="false" showErrorMessage="true" showInputMessage="true" sqref="F9:F15 K9 Q9 R10:R15 AB19 AD19 AB28:AB29 AD28:AD29 AB44 AD44 AB48 AD48 AB51 AD51 AB54 AD54" type="list">
      <formula1>"□,■"</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9" scale="7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Y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4.00390625" defaultRowHeight="12.75" customHeight="false" zeroHeight="false" outlineLevelRow="0" outlineLevelCol="0"/>
  <cols>
    <col collapsed="false" customWidth="true" hidden="false" outlineLevel="0" max="1" min="1" style="772" width="1.44"/>
    <col collapsed="false" customWidth="true" hidden="false" outlineLevel="0" max="2" min="2" style="772" width="2.33"/>
    <col collapsed="false" customWidth="true" hidden="false" outlineLevel="0" max="3" min="3" style="772" width="1.11"/>
    <col collapsed="false" customWidth="false" hidden="false" outlineLevel="0" max="20" min="4" style="772" width="4"/>
    <col collapsed="false" customWidth="true" hidden="false" outlineLevel="0" max="21" min="21" style="772" width="2.33"/>
    <col collapsed="false" customWidth="false" hidden="false" outlineLevel="0" max="22" min="22" style="772" width="4"/>
    <col collapsed="false" customWidth="true" hidden="false" outlineLevel="0" max="23" min="23" style="772" width="2.22"/>
    <col collapsed="false" customWidth="false" hidden="false" outlineLevel="0" max="24" min="24" style="772" width="4"/>
    <col collapsed="false" customWidth="true" hidden="false" outlineLevel="0" max="25" min="25" style="772" width="2.33"/>
    <col collapsed="false" customWidth="true" hidden="false" outlineLevel="0" max="26" min="26" style="772" width="1.44"/>
    <col collapsed="false" customWidth="false" hidden="false" outlineLevel="0" max="16384" min="27" style="772" width="4"/>
  </cols>
  <sheetData>
    <row r="1" customFormat="false" ht="13.8" hidden="false" customHeight="false" outlineLevel="0" collapsed="false"/>
    <row r="2" customFormat="false" ht="13.8" hidden="false" customHeight="false" outlineLevel="0" collapsed="false">
      <c r="B2" s="772" t="s">
        <v>1197</v>
      </c>
    </row>
    <row r="3" customFormat="false" ht="13.8" hidden="false" customHeight="false" outlineLevel="0" collapsed="false"/>
    <row r="4" customFormat="false" ht="13.8" hidden="false" customHeight="false" outlineLevel="0" collapsed="false">
      <c r="B4" s="1179" t="s">
        <v>1198</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row>
    <row r="5" customFormat="false" ht="13.8" hidden="false" customHeight="false" outlineLevel="0" collapsed="false">
      <c r="B5" s="1179" t="s">
        <v>1199</v>
      </c>
      <c r="C5" s="1179"/>
      <c r="D5" s="1179"/>
      <c r="E5" s="1179"/>
      <c r="F5" s="1179"/>
      <c r="G5" s="1179"/>
      <c r="H5" s="1179"/>
      <c r="I5" s="1179"/>
      <c r="J5" s="1179"/>
      <c r="K5" s="1179"/>
      <c r="L5" s="1179"/>
      <c r="M5" s="1179"/>
      <c r="N5" s="1179"/>
      <c r="O5" s="1179"/>
      <c r="P5" s="1179"/>
      <c r="Q5" s="1179"/>
      <c r="R5" s="1179"/>
      <c r="S5" s="1179"/>
      <c r="T5" s="1179"/>
      <c r="U5" s="1179"/>
      <c r="V5" s="1179"/>
      <c r="W5" s="1179"/>
      <c r="X5" s="1179"/>
      <c r="Y5" s="1179"/>
    </row>
    <row r="6" customFormat="false" ht="12.75" hidden="false" customHeight="true" outlineLevel="0" collapsed="false"/>
    <row r="7" customFormat="false" ht="23.25" hidden="false" customHeight="true" outlineLevel="0" collapsed="false">
      <c r="B7" s="789" t="s">
        <v>939</v>
      </c>
      <c r="C7" s="789"/>
      <c r="D7" s="789"/>
      <c r="E7" s="789"/>
      <c r="F7" s="789"/>
      <c r="G7" s="966"/>
      <c r="H7" s="966"/>
      <c r="I7" s="966"/>
      <c r="J7" s="966"/>
      <c r="K7" s="966"/>
      <c r="L7" s="966"/>
      <c r="M7" s="966"/>
      <c r="N7" s="966"/>
      <c r="O7" s="966"/>
      <c r="P7" s="966"/>
      <c r="Q7" s="966"/>
      <c r="R7" s="966"/>
      <c r="S7" s="966"/>
      <c r="T7" s="966"/>
      <c r="U7" s="966"/>
      <c r="V7" s="966"/>
      <c r="W7" s="966"/>
      <c r="X7" s="966"/>
      <c r="Y7" s="966"/>
    </row>
    <row r="8" customFormat="false" ht="26.25" hidden="false" customHeight="true" outlineLevel="0" collapsed="false">
      <c r="B8" s="789" t="s">
        <v>940</v>
      </c>
      <c r="C8" s="789"/>
      <c r="D8" s="789"/>
      <c r="E8" s="789"/>
      <c r="F8" s="789"/>
      <c r="G8" s="1182" t="s">
        <v>27</v>
      </c>
      <c r="H8" s="1290" t="s">
        <v>1089</v>
      </c>
      <c r="I8" s="1290"/>
      <c r="J8" s="1290"/>
      <c r="K8" s="1290"/>
      <c r="L8" s="1182" t="s">
        <v>27</v>
      </c>
      <c r="M8" s="1290" t="s">
        <v>1090</v>
      </c>
      <c r="N8" s="1290"/>
      <c r="O8" s="1290"/>
      <c r="P8" s="1290"/>
      <c r="Q8" s="1182" t="s">
        <v>27</v>
      </c>
      <c r="R8" s="1290" t="s">
        <v>1091</v>
      </c>
      <c r="S8" s="1290"/>
      <c r="T8" s="1290"/>
      <c r="U8" s="1290"/>
      <c r="V8" s="1290"/>
      <c r="W8" s="1181"/>
      <c r="X8" s="1181"/>
      <c r="Y8" s="1321"/>
    </row>
    <row r="9" customFormat="false" ht="19.5" hidden="false" customHeight="true" outlineLevel="0" collapsed="false">
      <c r="B9" s="789" t="s">
        <v>1200</v>
      </c>
      <c r="C9" s="789"/>
      <c r="D9" s="789"/>
      <c r="E9" s="789"/>
      <c r="F9" s="789"/>
      <c r="G9" s="962" t="s">
        <v>27</v>
      </c>
      <c r="H9" s="1185" t="s">
        <v>1201</v>
      </c>
      <c r="I9" s="1339"/>
      <c r="J9" s="1339"/>
      <c r="K9" s="1339"/>
      <c r="L9" s="1339"/>
      <c r="M9" s="1339"/>
      <c r="N9" s="1339"/>
      <c r="O9" s="1339"/>
      <c r="P9" s="1339"/>
      <c r="Q9" s="1339"/>
      <c r="R9" s="1339"/>
      <c r="S9" s="1339"/>
      <c r="T9" s="1339"/>
      <c r="U9" s="1339"/>
      <c r="V9" s="1339"/>
      <c r="W9" s="1339"/>
      <c r="X9" s="1339"/>
      <c r="Y9" s="1340"/>
    </row>
    <row r="10" customFormat="false" ht="18.75" hidden="false" customHeight="true" outlineLevel="0" collapsed="false">
      <c r="B10" s="789"/>
      <c r="C10" s="789"/>
      <c r="D10" s="789"/>
      <c r="E10" s="789"/>
      <c r="F10" s="789"/>
      <c r="G10" s="926" t="s">
        <v>27</v>
      </c>
      <c r="H10" s="772" t="s">
        <v>1202</v>
      </c>
      <c r="I10" s="776"/>
      <c r="J10" s="776"/>
      <c r="K10" s="776"/>
      <c r="L10" s="776"/>
      <c r="M10" s="776"/>
      <c r="N10" s="776"/>
      <c r="O10" s="776"/>
      <c r="P10" s="776"/>
      <c r="Q10" s="776"/>
      <c r="R10" s="776"/>
      <c r="S10" s="776"/>
      <c r="T10" s="776"/>
      <c r="U10" s="776"/>
      <c r="V10" s="776"/>
      <c r="W10" s="776"/>
      <c r="X10" s="776"/>
      <c r="Y10" s="1341"/>
    </row>
    <row r="11" customFormat="false" ht="17.25" hidden="false" customHeight="true" outlineLevel="0" collapsed="false">
      <c r="B11" s="789"/>
      <c r="C11" s="789"/>
      <c r="D11" s="789"/>
      <c r="E11" s="789"/>
      <c r="F11" s="789"/>
      <c r="G11" s="972" t="s">
        <v>27</v>
      </c>
      <c r="H11" s="980" t="s">
        <v>1203</v>
      </c>
      <c r="I11" s="981"/>
      <c r="J11" s="981"/>
      <c r="K11" s="981"/>
      <c r="L11" s="981"/>
      <c r="M11" s="981"/>
      <c r="N11" s="981"/>
      <c r="O11" s="981"/>
      <c r="P11" s="981"/>
      <c r="Q11" s="981"/>
      <c r="R11" s="981"/>
      <c r="S11" s="981"/>
      <c r="T11" s="981"/>
      <c r="U11" s="981"/>
      <c r="V11" s="981"/>
      <c r="W11" s="981"/>
      <c r="X11" s="981"/>
      <c r="Y11" s="982"/>
    </row>
    <row r="12" customFormat="false" ht="20.25" hidden="false" customHeight="true" outlineLevel="0" collapsed="false"/>
    <row r="13" customFormat="false" ht="3.75" hidden="false" customHeight="true" outlineLevel="0" collapsed="false">
      <c r="B13" s="964"/>
      <c r="C13" s="1185"/>
      <c r="D13" s="1185"/>
      <c r="E13" s="1185"/>
      <c r="F13" s="1185"/>
      <c r="G13" s="1185"/>
      <c r="H13" s="1185"/>
      <c r="I13" s="1185"/>
      <c r="J13" s="1185"/>
      <c r="K13" s="1185"/>
      <c r="L13" s="1185"/>
      <c r="M13" s="1185"/>
      <c r="N13" s="1185"/>
      <c r="O13" s="1185"/>
      <c r="P13" s="1185"/>
      <c r="Q13" s="1185"/>
      <c r="R13" s="1185"/>
      <c r="S13" s="1185"/>
      <c r="T13" s="963"/>
      <c r="U13" s="1185"/>
      <c r="V13" s="1185"/>
      <c r="W13" s="1185"/>
      <c r="X13" s="1185"/>
      <c r="Y13" s="963"/>
    </row>
    <row r="14" customFormat="false" ht="15" hidden="false" customHeight="true" outlineLevel="0" collapsed="false">
      <c r="B14" s="985" t="s">
        <v>1204</v>
      </c>
      <c r="T14" s="1187"/>
      <c r="V14" s="1296" t="s">
        <v>1095</v>
      </c>
      <c r="W14" s="1296" t="s">
        <v>29</v>
      </c>
      <c r="X14" s="1296" t="s">
        <v>1096</v>
      </c>
      <c r="Y14" s="1187"/>
    </row>
    <row r="15" customFormat="false" ht="9" hidden="false" customHeight="true" outlineLevel="0" collapsed="false">
      <c r="B15" s="985"/>
      <c r="T15" s="1187"/>
      <c r="Y15" s="1187"/>
    </row>
    <row r="16" customFormat="false" ht="72.75" hidden="false" customHeight="true" outlineLevel="0" collapsed="false">
      <c r="B16" s="985"/>
      <c r="C16" s="1342" t="s">
        <v>1205</v>
      </c>
      <c r="D16" s="1342"/>
      <c r="E16" s="1342"/>
      <c r="F16" s="789" t="s">
        <v>51</v>
      </c>
      <c r="G16" s="1343" t="s">
        <v>1206</v>
      </c>
      <c r="H16" s="1343"/>
      <c r="I16" s="1343"/>
      <c r="J16" s="1343"/>
      <c r="K16" s="1343"/>
      <c r="L16" s="1343"/>
      <c r="M16" s="1343"/>
      <c r="N16" s="1343"/>
      <c r="O16" s="1343"/>
      <c r="P16" s="1343"/>
      <c r="Q16" s="1343"/>
      <c r="R16" s="1343"/>
      <c r="S16" s="1343"/>
      <c r="T16" s="988"/>
      <c r="V16" s="771" t="s">
        <v>27</v>
      </c>
      <c r="W16" s="771" t="s">
        <v>29</v>
      </c>
      <c r="X16" s="771" t="s">
        <v>27</v>
      </c>
      <c r="Y16" s="988"/>
    </row>
    <row r="17" customFormat="false" ht="45" hidden="false" customHeight="true" outlineLevel="0" collapsed="false">
      <c r="B17" s="985"/>
      <c r="C17" s="1342"/>
      <c r="D17" s="1342"/>
      <c r="E17" s="1342"/>
      <c r="F17" s="789" t="s">
        <v>983</v>
      </c>
      <c r="G17" s="1343" t="s">
        <v>1207</v>
      </c>
      <c r="H17" s="1343"/>
      <c r="I17" s="1343"/>
      <c r="J17" s="1343"/>
      <c r="K17" s="1343"/>
      <c r="L17" s="1343"/>
      <c r="M17" s="1343"/>
      <c r="N17" s="1343"/>
      <c r="O17" s="1343"/>
      <c r="P17" s="1343"/>
      <c r="Q17" s="1343"/>
      <c r="R17" s="1343"/>
      <c r="S17" s="1343"/>
      <c r="T17" s="986"/>
      <c r="V17" s="771" t="s">
        <v>27</v>
      </c>
      <c r="W17" s="771" t="s">
        <v>29</v>
      </c>
      <c r="X17" s="771" t="s">
        <v>27</v>
      </c>
      <c r="Y17" s="988"/>
    </row>
    <row r="18" customFormat="false" ht="24.75" hidden="false" customHeight="true" outlineLevel="0" collapsed="false">
      <c r="B18" s="985"/>
      <c r="C18" s="1342"/>
      <c r="D18" s="1342"/>
      <c r="E18" s="1342"/>
      <c r="F18" s="789" t="s">
        <v>982</v>
      </c>
      <c r="G18" s="1343" t="s">
        <v>1208</v>
      </c>
      <c r="H18" s="1343"/>
      <c r="I18" s="1343"/>
      <c r="J18" s="1343"/>
      <c r="K18" s="1343"/>
      <c r="L18" s="1343"/>
      <c r="M18" s="1343"/>
      <c r="N18" s="1343"/>
      <c r="O18" s="1343"/>
      <c r="P18" s="1343"/>
      <c r="Q18" s="1343"/>
      <c r="R18" s="1343"/>
      <c r="S18" s="1343"/>
      <c r="T18" s="986"/>
      <c r="V18" s="771" t="s">
        <v>27</v>
      </c>
      <c r="W18" s="771" t="s">
        <v>29</v>
      </c>
      <c r="X18" s="771" t="s">
        <v>27</v>
      </c>
      <c r="Y18" s="988"/>
    </row>
    <row r="19" customFormat="false" ht="41.25" hidden="false" customHeight="true" outlineLevel="0" collapsed="false">
      <c r="B19" s="985"/>
      <c r="C19" s="1342"/>
      <c r="D19" s="1342"/>
      <c r="E19" s="1342"/>
      <c r="F19" s="789" t="s">
        <v>984</v>
      </c>
      <c r="G19" s="1343" t="s">
        <v>1209</v>
      </c>
      <c r="H19" s="1343"/>
      <c r="I19" s="1343"/>
      <c r="J19" s="1343"/>
      <c r="K19" s="1343"/>
      <c r="L19" s="1343"/>
      <c r="M19" s="1343"/>
      <c r="N19" s="1343"/>
      <c r="O19" s="1343"/>
      <c r="P19" s="1343"/>
      <c r="Q19" s="1343"/>
      <c r="R19" s="1343"/>
      <c r="S19" s="1343"/>
      <c r="T19" s="986"/>
      <c r="V19" s="771" t="s">
        <v>27</v>
      </c>
      <c r="W19" s="771" t="s">
        <v>29</v>
      </c>
      <c r="X19" s="771" t="s">
        <v>27</v>
      </c>
      <c r="Y19" s="988"/>
    </row>
    <row r="20" customFormat="false" ht="18.75" hidden="false" customHeight="true" outlineLevel="0" collapsed="false">
      <c r="B20" s="985"/>
      <c r="T20" s="1187"/>
      <c r="Y20" s="1187"/>
    </row>
    <row r="21" customFormat="false" ht="34.5" hidden="false" customHeight="true" outlineLevel="0" collapsed="false">
      <c r="B21" s="985"/>
      <c r="C21" s="1342" t="s">
        <v>1210</v>
      </c>
      <c r="D21" s="1342"/>
      <c r="E21" s="1342"/>
      <c r="F21" s="789" t="s">
        <v>51</v>
      </c>
      <c r="G21" s="1343" t="s">
        <v>1211</v>
      </c>
      <c r="H21" s="1343"/>
      <c r="I21" s="1343"/>
      <c r="J21" s="1343"/>
      <c r="K21" s="1343"/>
      <c r="L21" s="1343"/>
      <c r="M21" s="1343"/>
      <c r="N21" s="1343"/>
      <c r="O21" s="1343"/>
      <c r="P21" s="1343"/>
      <c r="Q21" s="1343"/>
      <c r="R21" s="1343"/>
      <c r="S21" s="1343"/>
      <c r="T21" s="988"/>
      <c r="V21" s="771" t="s">
        <v>27</v>
      </c>
      <c r="W21" s="771" t="s">
        <v>29</v>
      </c>
      <c r="X21" s="771" t="s">
        <v>27</v>
      </c>
      <c r="Y21" s="988"/>
    </row>
    <row r="22" customFormat="false" ht="78" hidden="false" customHeight="true" outlineLevel="0" collapsed="false">
      <c r="B22" s="985"/>
      <c r="C22" s="1342"/>
      <c r="D22" s="1342"/>
      <c r="E22" s="1342"/>
      <c r="F22" s="789" t="s">
        <v>983</v>
      </c>
      <c r="G22" s="1343" t="s">
        <v>1212</v>
      </c>
      <c r="H22" s="1343"/>
      <c r="I22" s="1343"/>
      <c r="J22" s="1343"/>
      <c r="K22" s="1343"/>
      <c r="L22" s="1343"/>
      <c r="M22" s="1343"/>
      <c r="N22" s="1343"/>
      <c r="O22" s="1343"/>
      <c r="P22" s="1343"/>
      <c r="Q22" s="1343"/>
      <c r="R22" s="1343"/>
      <c r="S22" s="1343"/>
      <c r="T22" s="988"/>
      <c r="V22" s="771" t="s">
        <v>27</v>
      </c>
      <c r="W22" s="771" t="s">
        <v>29</v>
      </c>
      <c r="X22" s="771" t="s">
        <v>27</v>
      </c>
      <c r="Y22" s="988"/>
    </row>
    <row r="23" customFormat="false" ht="45.75" hidden="false" customHeight="true" outlineLevel="0" collapsed="false">
      <c r="B23" s="985"/>
      <c r="C23" s="1342"/>
      <c r="D23" s="1342"/>
      <c r="E23" s="1342"/>
      <c r="F23" s="789" t="s">
        <v>982</v>
      </c>
      <c r="G23" s="1343" t="s">
        <v>1213</v>
      </c>
      <c r="H23" s="1343"/>
      <c r="I23" s="1343"/>
      <c r="J23" s="1343"/>
      <c r="K23" s="1343"/>
      <c r="L23" s="1343"/>
      <c r="M23" s="1343"/>
      <c r="N23" s="1343"/>
      <c r="O23" s="1343"/>
      <c r="P23" s="1343"/>
      <c r="Q23" s="1343"/>
      <c r="R23" s="1343"/>
      <c r="S23" s="1343"/>
      <c r="T23" s="986"/>
      <c r="V23" s="771" t="s">
        <v>27</v>
      </c>
      <c r="W23" s="771" t="s">
        <v>29</v>
      </c>
      <c r="X23" s="771" t="s">
        <v>27</v>
      </c>
      <c r="Y23" s="988"/>
    </row>
    <row r="24" customFormat="false" ht="42.75" hidden="false" customHeight="true" outlineLevel="0" collapsed="false">
      <c r="B24" s="985"/>
      <c r="C24" s="1342"/>
      <c r="D24" s="1342"/>
      <c r="E24" s="1342"/>
      <c r="F24" s="789" t="s">
        <v>984</v>
      </c>
      <c r="G24" s="1343" t="s">
        <v>1214</v>
      </c>
      <c r="H24" s="1343"/>
      <c r="I24" s="1343"/>
      <c r="J24" s="1343"/>
      <c r="K24" s="1343"/>
      <c r="L24" s="1343"/>
      <c r="M24" s="1343"/>
      <c r="N24" s="1343"/>
      <c r="O24" s="1343"/>
      <c r="P24" s="1343"/>
      <c r="Q24" s="1343"/>
      <c r="R24" s="1343"/>
      <c r="S24" s="1343"/>
      <c r="T24" s="986"/>
      <c r="V24" s="771" t="s">
        <v>27</v>
      </c>
      <c r="W24" s="771" t="s">
        <v>29</v>
      </c>
      <c r="X24" s="771" t="s">
        <v>27</v>
      </c>
      <c r="Y24" s="988"/>
    </row>
    <row r="25" customFormat="false" ht="42" hidden="false" customHeight="true" outlineLevel="0" collapsed="false">
      <c r="B25" s="985"/>
      <c r="C25" s="1342"/>
      <c r="D25" s="1342"/>
      <c r="E25" s="1342"/>
      <c r="F25" s="789" t="s">
        <v>1215</v>
      </c>
      <c r="G25" s="1343" t="s">
        <v>1216</v>
      </c>
      <c r="H25" s="1343"/>
      <c r="I25" s="1343"/>
      <c r="J25" s="1343"/>
      <c r="K25" s="1343"/>
      <c r="L25" s="1343"/>
      <c r="M25" s="1343"/>
      <c r="N25" s="1343"/>
      <c r="O25" s="1343"/>
      <c r="P25" s="1343"/>
      <c r="Q25" s="1343"/>
      <c r="R25" s="1343"/>
      <c r="S25" s="1343"/>
      <c r="T25" s="986"/>
      <c r="V25" s="771" t="s">
        <v>27</v>
      </c>
      <c r="W25" s="771" t="s">
        <v>29</v>
      </c>
      <c r="X25" s="771" t="s">
        <v>27</v>
      </c>
      <c r="Y25" s="988"/>
    </row>
    <row r="26" customFormat="false" ht="51" hidden="false" customHeight="true" outlineLevel="0" collapsed="false">
      <c r="B26" s="985"/>
      <c r="C26" s="1342"/>
      <c r="D26" s="1342"/>
      <c r="E26" s="1342"/>
      <c r="F26" s="789" t="s">
        <v>1217</v>
      </c>
      <c r="G26" s="1343" t="s">
        <v>1209</v>
      </c>
      <c r="H26" s="1343"/>
      <c r="I26" s="1343"/>
      <c r="J26" s="1343"/>
      <c r="K26" s="1343"/>
      <c r="L26" s="1343"/>
      <c r="M26" s="1343"/>
      <c r="N26" s="1343"/>
      <c r="O26" s="1343"/>
      <c r="P26" s="1343"/>
      <c r="Q26" s="1343"/>
      <c r="R26" s="1343"/>
      <c r="S26" s="1343"/>
      <c r="T26" s="986"/>
      <c r="V26" s="771" t="s">
        <v>27</v>
      </c>
      <c r="W26" s="771" t="s">
        <v>29</v>
      </c>
      <c r="X26" s="771" t="s">
        <v>27</v>
      </c>
      <c r="Y26" s="988"/>
    </row>
    <row r="27" customFormat="false" ht="16.5" hidden="false" customHeight="true" outlineLevel="0" collapsed="false">
      <c r="B27" s="985"/>
      <c r="T27" s="1187"/>
      <c r="Y27" s="1187"/>
    </row>
    <row r="28" customFormat="false" ht="27" hidden="false" customHeight="true" outlineLevel="0" collapsed="false">
      <c r="B28" s="985"/>
      <c r="C28" s="1342" t="s">
        <v>446</v>
      </c>
      <c r="D28" s="1342"/>
      <c r="E28" s="1342"/>
      <c r="F28" s="789" t="s">
        <v>51</v>
      </c>
      <c r="G28" s="966" t="s">
        <v>1218</v>
      </c>
      <c r="H28" s="966"/>
      <c r="I28" s="966"/>
      <c r="J28" s="966"/>
      <c r="K28" s="966"/>
      <c r="L28" s="966"/>
      <c r="M28" s="966"/>
      <c r="N28" s="966"/>
      <c r="O28" s="966"/>
      <c r="P28" s="966"/>
      <c r="Q28" s="966"/>
      <c r="R28" s="966"/>
      <c r="S28" s="966"/>
      <c r="T28" s="988"/>
      <c r="V28" s="771" t="s">
        <v>27</v>
      </c>
      <c r="W28" s="771" t="s">
        <v>29</v>
      </c>
      <c r="X28" s="771" t="s">
        <v>27</v>
      </c>
      <c r="Y28" s="988"/>
    </row>
    <row r="29" customFormat="false" ht="24.75" hidden="false" customHeight="true" outlineLevel="0" collapsed="false">
      <c r="B29" s="985"/>
      <c r="C29" s="1342"/>
      <c r="D29" s="1342"/>
      <c r="E29" s="1342"/>
      <c r="F29" s="789" t="s">
        <v>983</v>
      </c>
      <c r="G29" s="966" t="s">
        <v>1219</v>
      </c>
      <c r="H29" s="966"/>
      <c r="I29" s="966"/>
      <c r="J29" s="966"/>
      <c r="K29" s="966"/>
      <c r="L29" s="966"/>
      <c r="M29" s="966"/>
      <c r="N29" s="966"/>
      <c r="O29" s="966"/>
      <c r="P29" s="966"/>
      <c r="Q29" s="966"/>
      <c r="R29" s="966"/>
      <c r="S29" s="966"/>
      <c r="T29" s="988"/>
      <c r="V29" s="771" t="s">
        <v>27</v>
      </c>
      <c r="W29" s="771" t="s">
        <v>29</v>
      </c>
      <c r="X29" s="771" t="s">
        <v>27</v>
      </c>
      <c r="Y29" s="988"/>
    </row>
    <row r="30" customFormat="false" ht="45" hidden="false" customHeight="true" outlineLevel="0" collapsed="false">
      <c r="B30" s="985"/>
      <c r="C30" s="1342"/>
      <c r="D30" s="1342"/>
      <c r="E30" s="1342"/>
      <c r="F30" s="789" t="s">
        <v>982</v>
      </c>
      <c r="G30" s="1343" t="s">
        <v>1213</v>
      </c>
      <c r="H30" s="1343"/>
      <c r="I30" s="1343"/>
      <c r="J30" s="1343"/>
      <c r="K30" s="1343"/>
      <c r="L30" s="1343"/>
      <c r="M30" s="1343"/>
      <c r="N30" s="1343"/>
      <c r="O30" s="1343"/>
      <c r="P30" s="1343"/>
      <c r="Q30" s="1343"/>
      <c r="R30" s="1343"/>
      <c r="S30" s="1343"/>
      <c r="T30" s="986"/>
      <c r="V30" s="771" t="s">
        <v>27</v>
      </c>
      <c r="W30" s="771" t="s">
        <v>29</v>
      </c>
      <c r="X30" s="771" t="s">
        <v>27</v>
      </c>
      <c r="Y30" s="988"/>
    </row>
    <row r="31" customFormat="false" ht="40.5" hidden="false" customHeight="true" outlineLevel="0" collapsed="false">
      <c r="B31" s="985"/>
      <c r="C31" s="1342"/>
      <c r="D31" s="1342"/>
      <c r="E31" s="1342"/>
      <c r="F31" s="789" t="s">
        <v>984</v>
      </c>
      <c r="G31" s="1343" t="s">
        <v>1214</v>
      </c>
      <c r="H31" s="1343"/>
      <c r="I31" s="1343"/>
      <c r="J31" s="1343"/>
      <c r="K31" s="1343"/>
      <c r="L31" s="1343"/>
      <c r="M31" s="1343"/>
      <c r="N31" s="1343"/>
      <c r="O31" s="1343"/>
      <c r="P31" s="1343"/>
      <c r="Q31" s="1343"/>
      <c r="R31" s="1343"/>
      <c r="S31" s="1343"/>
      <c r="T31" s="986"/>
      <c r="V31" s="771" t="s">
        <v>27</v>
      </c>
      <c r="W31" s="771" t="s">
        <v>29</v>
      </c>
      <c r="X31" s="771" t="s">
        <v>27</v>
      </c>
      <c r="Y31" s="988"/>
    </row>
    <row r="32" customFormat="false" ht="41.25" hidden="false" customHeight="true" outlineLevel="0" collapsed="false">
      <c r="B32" s="985"/>
      <c r="C32" s="1342"/>
      <c r="D32" s="1342"/>
      <c r="E32" s="1342"/>
      <c r="F32" s="789" t="s">
        <v>1215</v>
      </c>
      <c r="G32" s="1343" t="s">
        <v>1220</v>
      </c>
      <c r="H32" s="1343"/>
      <c r="I32" s="1343"/>
      <c r="J32" s="1343"/>
      <c r="K32" s="1343"/>
      <c r="L32" s="1343"/>
      <c r="M32" s="1343"/>
      <c r="N32" s="1343"/>
      <c r="O32" s="1343"/>
      <c r="P32" s="1343"/>
      <c r="Q32" s="1343"/>
      <c r="R32" s="1343"/>
      <c r="S32" s="1343"/>
      <c r="T32" s="986"/>
      <c r="V32" s="771" t="s">
        <v>27</v>
      </c>
      <c r="W32" s="771" t="s">
        <v>29</v>
      </c>
      <c r="X32" s="771" t="s">
        <v>27</v>
      </c>
      <c r="Y32" s="988"/>
    </row>
    <row r="33" customFormat="false" ht="45" hidden="false" customHeight="true" outlineLevel="0" collapsed="false">
      <c r="B33" s="985"/>
      <c r="C33" s="1342"/>
      <c r="D33" s="1342"/>
      <c r="E33" s="1342"/>
      <c r="F33" s="789" t="s">
        <v>1217</v>
      </c>
      <c r="G33" s="1343" t="s">
        <v>1209</v>
      </c>
      <c r="H33" s="1343"/>
      <c r="I33" s="1343"/>
      <c r="J33" s="1343"/>
      <c r="K33" s="1343"/>
      <c r="L33" s="1343"/>
      <c r="M33" s="1343"/>
      <c r="N33" s="1343"/>
      <c r="O33" s="1343"/>
      <c r="P33" s="1343"/>
      <c r="Q33" s="1343"/>
      <c r="R33" s="1343"/>
      <c r="S33" s="1343"/>
      <c r="T33" s="986"/>
      <c r="V33" s="771" t="s">
        <v>27</v>
      </c>
      <c r="W33" s="771" t="s">
        <v>29</v>
      </c>
      <c r="X33" s="771" t="s">
        <v>27</v>
      </c>
      <c r="Y33" s="988"/>
    </row>
    <row r="34" customFormat="false" ht="17.25" hidden="false" customHeight="true" outlineLevel="0" collapsed="false">
      <c r="B34" s="974"/>
      <c r="C34" s="980"/>
      <c r="D34" s="980"/>
      <c r="E34" s="980"/>
      <c r="F34" s="980"/>
      <c r="G34" s="980"/>
      <c r="H34" s="980"/>
      <c r="I34" s="980"/>
      <c r="J34" s="980"/>
      <c r="K34" s="980"/>
      <c r="L34" s="980"/>
      <c r="M34" s="980"/>
      <c r="N34" s="980"/>
      <c r="O34" s="980"/>
      <c r="P34" s="980"/>
      <c r="Q34" s="980"/>
      <c r="R34" s="980"/>
      <c r="S34" s="980"/>
      <c r="T34" s="973"/>
      <c r="U34" s="980"/>
      <c r="V34" s="980"/>
      <c r="W34" s="980"/>
      <c r="X34" s="980"/>
      <c r="Y34" s="973"/>
    </row>
    <row r="35" customFormat="false" ht="13.8" hidden="false" customHeight="false" outlineLevel="0" collapsed="false"/>
    <row r="36" customFormat="false" ht="13.8" hidden="false" customHeight="false" outlineLevel="0" collapsed="false">
      <c r="B36" s="772" t="s">
        <v>1221</v>
      </c>
    </row>
    <row r="37" customFormat="false" ht="13.8" hidden="false" customHeight="false" outlineLevel="0" collapsed="false">
      <c r="B37" s="772" t="s">
        <v>1222</v>
      </c>
    </row>
    <row r="122" customFormat="false" ht="12.75" hidden="false" customHeight="false" outlineLevel="0" collapsed="false">
      <c r="C122" s="980"/>
      <c r="D122" s="980"/>
      <c r="E122" s="980"/>
      <c r="F122" s="980"/>
      <c r="G122" s="980"/>
    </row>
    <row r="123" customFormat="false" ht="12.75" hidden="false" customHeight="false" outlineLevel="0" collapsed="false">
      <c r="C123" s="1185"/>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dataValidations count="1">
    <dataValidation allowBlank="true" errorStyle="stop" operator="between" showDropDown="false" showErrorMessage="true" showInputMessage="true" sqref="G8:G9 L8 Q8 G10:G11 V16:V19 X16:X19 V21:V26 X21:X26 V28:V33 X28:X33" type="list">
      <formula1>"□,■"</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9" scale="77"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38" man="true" max="16383" min="0"/>
  </rowBreak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AE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22"/>
    <col collapsed="false" customWidth="true" hidden="false" outlineLevel="0" max="2" min="2" style="778" width="3.11"/>
    <col collapsed="false" customWidth="true" hidden="false" outlineLevel="0" max="31" min="3" style="780" width="3.11"/>
    <col collapsed="false" customWidth="true" hidden="false" outlineLevel="0" max="32" min="32" style="780" width="1.22"/>
    <col collapsed="false" customWidth="false" hidden="false" outlineLevel="0" max="16384" min="33" style="780" width="3.45"/>
  </cols>
  <sheetData>
    <row r="1" s="772" customFormat="true" ht="13.8" hidden="false" customHeight="false" outlineLevel="0" collapsed="false"/>
    <row r="2" s="772" customFormat="true" ht="13.8" hidden="false" customHeight="false" outlineLevel="0" collapsed="false">
      <c r="B2" s="772" t="s">
        <v>1223</v>
      </c>
    </row>
    <row r="3" s="772" customFormat="true" ht="13.8" hidden="false" customHeight="false" outlineLevel="0" collapsed="false">
      <c r="V3" s="1178" t="s">
        <v>388</v>
      </c>
      <c r="W3" s="1179"/>
      <c r="X3" s="1179"/>
      <c r="Y3" s="1178" t="s">
        <v>389</v>
      </c>
      <c r="Z3" s="1179"/>
      <c r="AA3" s="1179"/>
      <c r="AB3" s="1178" t="s">
        <v>390</v>
      </c>
      <c r="AC3" s="1179"/>
      <c r="AD3" s="1179"/>
      <c r="AE3" s="1178" t="s">
        <v>391</v>
      </c>
    </row>
    <row r="4" s="772" customFormat="true" ht="13.8" hidden="false" customHeight="false" outlineLevel="0" collapsed="false">
      <c r="AE4" s="1178"/>
    </row>
    <row r="5" s="772" customFormat="true" ht="13.8" hidden="false" customHeight="false" outlineLevel="0" collapsed="false">
      <c r="B5" s="1179" t="s">
        <v>1224</v>
      </c>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row>
    <row r="6" s="772" customFormat="true" ht="26.25" hidden="false" customHeight="true" outlineLevel="0" collapsed="false">
      <c r="B6" s="1320" t="s">
        <v>1225</v>
      </c>
      <c r="C6" s="1320"/>
      <c r="D6" s="1320"/>
      <c r="E6" s="1320"/>
      <c r="F6" s="1320"/>
      <c r="G6" s="1320"/>
      <c r="H6" s="1320"/>
      <c r="I6" s="1320"/>
      <c r="J6" s="1320"/>
      <c r="K6" s="1320"/>
      <c r="L6" s="1320"/>
      <c r="M6" s="1320"/>
      <c r="N6" s="1320"/>
      <c r="O6" s="1320"/>
      <c r="P6" s="1320"/>
      <c r="Q6" s="1320"/>
      <c r="R6" s="1320"/>
      <c r="S6" s="1320"/>
      <c r="T6" s="1320"/>
      <c r="U6" s="1320"/>
      <c r="V6" s="1320"/>
      <c r="W6" s="1320"/>
      <c r="X6" s="1320"/>
      <c r="Y6" s="1320"/>
      <c r="Z6" s="1320"/>
      <c r="AA6" s="1320"/>
      <c r="AB6" s="1320"/>
      <c r="AC6" s="1320"/>
      <c r="AD6" s="1320"/>
      <c r="AE6" s="1320"/>
    </row>
    <row r="7" s="772" customFormat="true" ht="13.8" hidden="false" customHeight="false" outlineLevel="0" collapsed="false"/>
    <row r="8" s="772" customFormat="true" ht="23.25" hidden="false" customHeight="true" outlineLevel="0" collapsed="false">
      <c r="B8" s="1180" t="s">
        <v>1226</v>
      </c>
      <c r="C8" s="1180"/>
      <c r="D8" s="1180"/>
      <c r="E8" s="1180"/>
      <c r="F8" s="1180"/>
      <c r="G8" s="1344"/>
      <c r="H8" s="1344"/>
      <c r="I8" s="1344"/>
      <c r="J8" s="1344"/>
      <c r="K8" s="1344"/>
      <c r="L8" s="1344"/>
      <c r="M8" s="1344"/>
      <c r="N8" s="1344"/>
      <c r="O8" s="1344"/>
      <c r="P8" s="1344"/>
      <c r="Q8" s="1344"/>
      <c r="R8" s="1344"/>
      <c r="S8" s="1344"/>
      <c r="T8" s="1344"/>
      <c r="U8" s="1344"/>
      <c r="V8" s="1344"/>
      <c r="W8" s="1344"/>
      <c r="X8" s="1344"/>
      <c r="Y8" s="1344"/>
      <c r="Z8" s="1344"/>
      <c r="AA8" s="1344"/>
      <c r="AB8" s="1344"/>
      <c r="AC8" s="1344"/>
      <c r="AD8" s="1344"/>
      <c r="AE8" s="1344"/>
    </row>
    <row r="9" customFormat="false" ht="23.25" hidden="false" customHeight="true" outlineLevel="0" collapsed="false">
      <c r="B9" s="966" t="s">
        <v>1227</v>
      </c>
      <c r="C9" s="966"/>
      <c r="D9" s="966"/>
      <c r="E9" s="966"/>
      <c r="F9" s="966"/>
      <c r="G9" s="1305" t="s">
        <v>27</v>
      </c>
      <c r="H9" s="1290" t="s">
        <v>1089</v>
      </c>
      <c r="I9" s="1290"/>
      <c r="J9" s="1290"/>
      <c r="K9" s="1290"/>
      <c r="L9" s="1306" t="s">
        <v>27</v>
      </c>
      <c r="M9" s="1290" t="s">
        <v>1090</v>
      </c>
      <c r="N9" s="1290"/>
      <c r="O9" s="1290"/>
      <c r="P9" s="1290"/>
      <c r="Q9" s="1306" t="s">
        <v>27</v>
      </c>
      <c r="R9" s="1290" t="s">
        <v>1091</v>
      </c>
      <c r="S9" s="1345"/>
      <c r="T9" s="1345"/>
      <c r="U9" s="1345"/>
      <c r="V9" s="1345"/>
      <c r="W9" s="1345"/>
      <c r="X9" s="1345"/>
      <c r="Y9" s="1345"/>
      <c r="Z9" s="1345"/>
      <c r="AA9" s="1345"/>
      <c r="AB9" s="1345"/>
      <c r="AC9" s="1345"/>
      <c r="AD9" s="1345"/>
      <c r="AE9" s="1346"/>
    </row>
    <row r="10" customFormat="false" ht="23.25" hidden="false" customHeight="true" outlineLevel="0" collapsed="false">
      <c r="B10" s="966" t="s">
        <v>1228</v>
      </c>
      <c r="C10" s="966"/>
      <c r="D10" s="966"/>
      <c r="E10" s="966"/>
      <c r="F10" s="966"/>
      <c r="G10" s="1307" t="s">
        <v>27</v>
      </c>
      <c r="H10" s="772" t="s">
        <v>1229</v>
      </c>
      <c r="I10" s="781"/>
      <c r="J10" s="781"/>
      <c r="K10" s="781"/>
      <c r="L10" s="781"/>
      <c r="M10" s="781"/>
      <c r="N10" s="781"/>
      <c r="O10" s="781"/>
      <c r="P10" s="781"/>
      <c r="Q10" s="781"/>
      <c r="R10" s="1307" t="s">
        <v>27</v>
      </c>
      <c r="S10" s="1347" t="s">
        <v>1230</v>
      </c>
      <c r="T10" s="1347"/>
      <c r="U10" s="1347"/>
      <c r="V10" s="1307" t="s">
        <v>27</v>
      </c>
      <c r="W10" s="1347" t="s">
        <v>1231</v>
      </c>
      <c r="X10" s="1347"/>
      <c r="Y10" s="1347"/>
      <c r="Z10" s="1307" t="s">
        <v>27</v>
      </c>
      <c r="AA10" s="1347" t="s">
        <v>1232</v>
      </c>
      <c r="AB10" s="1347"/>
      <c r="AC10" s="1347"/>
      <c r="AD10" s="1347"/>
      <c r="AE10" s="1348"/>
    </row>
    <row r="11" customFormat="false" ht="23.25" hidden="false" customHeight="true" outlineLevel="0" collapsed="false">
      <c r="B11" s="966"/>
      <c r="C11" s="966"/>
      <c r="D11" s="966"/>
      <c r="E11" s="966"/>
      <c r="F11" s="966"/>
      <c r="G11" s="1307" t="s">
        <v>27</v>
      </c>
      <c r="H11" s="772" t="s">
        <v>1233</v>
      </c>
      <c r="I11" s="781"/>
      <c r="J11" s="781"/>
      <c r="K11" s="781"/>
      <c r="L11" s="781"/>
      <c r="M11" s="781"/>
      <c r="N11" s="781"/>
      <c r="O11" s="781"/>
      <c r="P11" s="781"/>
      <c r="Q11" s="781"/>
      <c r="R11" s="1307" t="s">
        <v>27</v>
      </c>
      <c r="S11" s="772" t="s">
        <v>1234</v>
      </c>
      <c r="T11" s="1347"/>
      <c r="U11" s="1347"/>
      <c r="V11" s="1347"/>
      <c r="W11" s="1347"/>
      <c r="X11" s="1347"/>
      <c r="Y11" s="1347"/>
      <c r="Z11" s="1347"/>
      <c r="AA11" s="1347"/>
      <c r="AB11" s="1347"/>
      <c r="AC11" s="1347"/>
      <c r="AD11" s="1347"/>
      <c r="AE11" s="1348"/>
    </row>
    <row r="12" customFormat="false" ht="23.25" hidden="false" customHeight="true" outlineLevel="0" collapsed="false">
      <c r="B12" s="966"/>
      <c r="C12" s="966"/>
      <c r="D12" s="966"/>
      <c r="E12" s="966"/>
      <c r="F12" s="966"/>
      <c r="G12" s="1307" t="s">
        <v>27</v>
      </c>
      <c r="H12" s="772" t="s">
        <v>1235</v>
      </c>
      <c r="I12" s="781"/>
      <c r="J12" s="781"/>
      <c r="K12" s="781"/>
      <c r="L12" s="781"/>
      <c r="M12" s="781"/>
      <c r="N12" s="781"/>
      <c r="O12" s="781"/>
      <c r="P12" s="781"/>
      <c r="Q12" s="781"/>
      <c r="R12" s="1307" t="s">
        <v>27</v>
      </c>
      <c r="S12" s="772" t="s">
        <v>1236</v>
      </c>
      <c r="T12" s="1347"/>
      <c r="U12" s="1347"/>
      <c r="V12" s="1347"/>
      <c r="W12" s="1347"/>
      <c r="X12" s="1347"/>
      <c r="Y12" s="1347"/>
      <c r="Z12" s="1347"/>
      <c r="AA12" s="1347"/>
      <c r="AB12" s="1347"/>
      <c r="AC12" s="1347"/>
      <c r="AD12" s="1347"/>
      <c r="AE12" s="1348"/>
    </row>
    <row r="13" customFormat="false" ht="23.25" hidden="false" customHeight="true" outlineLevel="0" collapsed="false">
      <c r="B13" s="966"/>
      <c r="C13" s="966"/>
      <c r="D13" s="966"/>
      <c r="E13" s="966"/>
      <c r="F13" s="966"/>
      <c r="G13" s="1307" t="s">
        <v>27</v>
      </c>
      <c r="H13" s="772" t="s">
        <v>1237</v>
      </c>
      <c r="I13" s="1347"/>
      <c r="J13" s="1347"/>
      <c r="K13" s="1347"/>
      <c r="L13" s="1347"/>
      <c r="M13" s="781"/>
      <c r="N13" s="781"/>
      <c r="O13" s="781"/>
      <c r="P13" s="781"/>
      <c r="Q13" s="781"/>
      <c r="X13" s="1347"/>
      <c r="Y13" s="1347"/>
      <c r="Z13" s="1347"/>
      <c r="AA13" s="1347"/>
      <c r="AB13" s="1347"/>
      <c r="AC13" s="1347"/>
      <c r="AD13" s="1347"/>
      <c r="AE13" s="1348"/>
    </row>
    <row r="14" customFormat="false" ht="23.25" hidden="false" customHeight="true" outlineLevel="0" collapsed="false">
      <c r="B14" s="966" t="s">
        <v>1238</v>
      </c>
      <c r="C14" s="966"/>
      <c r="D14" s="966"/>
      <c r="E14" s="966"/>
      <c r="F14" s="966"/>
      <c r="G14" s="1349" t="s">
        <v>27</v>
      </c>
      <c r="H14" s="1185" t="s">
        <v>1239</v>
      </c>
      <c r="I14" s="968"/>
      <c r="J14" s="968"/>
      <c r="K14" s="968"/>
      <c r="L14" s="968"/>
      <c r="M14" s="968"/>
      <c r="N14" s="968"/>
      <c r="O14" s="968"/>
      <c r="P14" s="968"/>
      <c r="Q14" s="968"/>
      <c r="R14" s="968"/>
      <c r="S14" s="1350" t="s">
        <v>27</v>
      </c>
      <c r="T14" s="1185" t="s">
        <v>1240</v>
      </c>
      <c r="U14" s="1351"/>
      <c r="V14" s="1351"/>
      <c r="W14" s="1351"/>
      <c r="X14" s="1351"/>
      <c r="Y14" s="1351"/>
      <c r="Z14" s="1351"/>
      <c r="AA14" s="1351"/>
      <c r="AB14" s="1351"/>
      <c r="AC14" s="1351"/>
      <c r="AD14" s="1351"/>
      <c r="AE14" s="1352"/>
    </row>
    <row r="15" customFormat="false" ht="23.25" hidden="false" customHeight="true" outlineLevel="0" collapsed="false">
      <c r="B15" s="966"/>
      <c r="C15" s="966"/>
      <c r="D15" s="966"/>
      <c r="E15" s="966"/>
      <c r="F15" s="966"/>
      <c r="G15" s="1353" t="s">
        <v>27</v>
      </c>
      <c r="H15" s="980" t="s">
        <v>1241</v>
      </c>
      <c r="I15" s="977"/>
      <c r="J15" s="977"/>
      <c r="K15" s="977"/>
      <c r="L15" s="977"/>
      <c r="M15" s="977"/>
      <c r="N15" s="977"/>
      <c r="O15" s="977"/>
      <c r="P15" s="977"/>
      <c r="Q15" s="977"/>
      <c r="R15" s="977"/>
      <c r="S15" s="1354"/>
      <c r="T15" s="1354"/>
      <c r="U15" s="1354"/>
      <c r="V15" s="1354"/>
      <c r="W15" s="1354"/>
      <c r="X15" s="1354"/>
      <c r="Y15" s="1354"/>
      <c r="Z15" s="1354"/>
      <c r="AA15" s="1354"/>
      <c r="AB15" s="1354"/>
      <c r="AC15" s="1354"/>
      <c r="AD15" s="1354"/>
      <c r="AE15" s="1355"/>
    </row>
    <row r="16" s="772" customFormat="true" ht="13.8" hidden="false" customHeight="false" outlineLevel="0" collapsed="false"/>
    <row r="17" s="772" customFormat="true" ht="13.8" hidden="false" customHeight="false" outlineLevel="0" collapsed="false">
      <c r="B17" s="772" t="s">
        <v>1242</v>
      </c>
    </row>
    <row r="18" s="772" customFormat="true" ht="13.8" hidden="false" customHeight="false" outlineLevel="0" collapsed="false">
      <c r="B18" s="772" t="s">
        <v>1243</v>
      </c>
      <c r="AD18" s="781"/>
      <c r="AE18" s="781"/>
    </row>
    <row r="19" s="772" customFormat="true" ht="6" hidden="false" customHeight="true" outlineLevel="0" collapsed="false"/>
    <row r="20" s="772" customFormat="true" ht="6" hidden="false" customHeight="true" outlineLevel="0" collapsed="false">
      <c r="B20" s="1342" t="s">
        <v>1244</v>
      </c>
      <c r="C20" s="1342"/>
      <c r="D20" s="1342"/>
      <c r="E20" s="1342"/>
      <c r="F20" s="1342"/>
      <c r="G20" s="964"/>
      <c r="H20" s="1185"/>
      <c r="I20" s="1185"/>
      <c r="J20" s="1185"/>
      <c r="K20" s="1185"/>
      <c r="L20" s="1185"/>
      <c r="M20" s="1185"/>
      <c r="N20" s="1185"/>
      <c r="O20" s="1185"/>
      <c r="P20" s="1185"/>
      <c r="Q20" s="1185"/>
      <c r="R20" s="1185"/>
      <c r="S20" s="1185"/>
      <c r="T20" s="1185"/>
      <c r="U20" s="1185"/>
      <c r="V20" s="1185"/>
      <c r="W20" s="1185"/>
      <c r="X20" s="1185"/>
      <c r="Y20" s="1185"/>
      <c r="Z20" s="1185"/>
      <c r="AA20" s="964"/>
      <c r="AB20" s="1185"/>
      <c r="AC20" s="1185"/>
      <c r="AD20" s="968"/>
      <c r="AE20" s="965"/>
    </row>
    <row r="21" s="772" customFormat="true" ht="13.5" hidden="false" customHeight="true" outlineLevel="0" collapsed="false">
      <c r="B21" s="1342"/>
      <c r="C21" s="1342"/>
      <c r="D21" s="1342"/>
      <c r="E21" s="1342"/>
      <c r="F21" s="1342"/>
      <c r="G21" s="985"/>
      <c r="H21" s="772" t="s">
        <v>1245</v>
      </c>
      <c r="AA21" s="985"/>
      <c r="AB21" s="1296" t="s">
        <v>1095</v>
      </c>
      <c r="AC21" s="1296" t="s">
        <v>29</v>
      </c>
      <c r="AD21" s="1296" t="s">
        <v>1096</v>
      </c>
      <c r="AE21" s="1356"/>
    </row>
    <row r="22" s="772" customFormat="true" ht="15.75" hidden="false" customHeight="true" outlineLevel="0" collapsed="false">
      <c r="B22" s="1342"/>
      <c r="C22" s="1342"/>
      <c r="D22" s="1342"/>
      <c r="E22" s="1342"/>
      <c r="F22" s="1342"/>
      <c r="G22" s="985"/>
      <c r="I22" s="789" t="s">
        <v>51</v>
      </c>
      <c r="J22" s="1357" t="s">
        <v>1246</v>
      </c>
      <c r="K22" s="1357"/>
      <c r="L22" s="1357"/>
      <c r="M22" s="1357"/>
      <c r="N22" s="1357"/>
      <c r="O22" s="1357"/>
      <c r="P22" s="1357"/>
      <c r="Q22" s="1357"/>
      <c r="R22" s="1357"/>
      <c r="S22" s="1357"/>
      <c r="T22" s="1357"/>
      <c r="U22" s="1357"/>
      <c r="V22" s="1289"/>
      <c r="W22" s="1289"/>
      <c r="X22" s="1321" t="s">
        <v>1036</v>
      </c>
      <c r="AA22" s="985"/>
      <c r="AB22" s="1188"/>
      <c r="AC22" s="771"/>
      <c r="AD22" s="1188"/>
      <c r="AE22" s="988"/>
    </row>
    <row r="23" s="772" customFormat="true" ht="15.75" hidden="false" customHeight="true" outlineLevel="0" collapsed="false">
      <c r="B23" s="1342"/>
      <c r="C23" s="1342"/>
      <c r="D23" s="1342"/>
      <c r="E23" s="1342"/>
      <c r="F23" s="1342"/>
      <c r="G23" s="985"/>
      <c r="I23" s="1358" t="s">
        <v>983</v>
      </c>
      <c r="J23" s="1359" t="s">
        <v>1247</v>
      </c>
      <c r="K23" s="980"/>
      <c r="L23" s="980"/>
      <c r="M23" s="980"/>
      <c r="N23" s="980"/>
      <c r="O23" s="980"/>
      <c r="P23" s="980"/>
      <c r="Q23" s="980"/>
      <c r="R23" s="980"/>
      <c r="S23" s="980"/>
      <c r="T23" s="980"/>
      <c r="U23" s="980"/>
      <c r="V23" s="972"/>
      <c r="W23" s="972"/>
      <c r="X23" s="973" t="s">
        <v>1036</v>
      </c>
      <c r="Z23" s="1360"/>
      <c r="AA23" s="983"/>
      <c r="AB23" s="1307" t="s">
        <v>27</v>
      </c>
      <c r="AC23" s="1307" t="s">
        <v>29</v>
      </c>
      <c r="AD23" s="1307" t="s">
        <v>27</v>
      </c>
      <c r="AE23" s="988"/>
    </row>
    <row r="24" s="772" customFormat="true" ht="13.8" hidden="false" customHeight="false" outlineLevel="0" collapsed="false">
      <c r="B24" s="1342"/>
      <c r="C24" s="1342"/>
      <c r="D24" s="1342"/>
      <c r="E24" s="1342"/>
      <c r="F24" s="1342"/>
      <c r="G24" s="985"/>
      <c r="H24" s="772" t="s">
        <v>1248</v>
      </c>
      <c r="AA24" s="985"/>
      <c r="AD24" s="781"/>
      <c r="AE24" s="988"/>
    </row>
    <row r="25" s="772" customFormat="true" ht="13.8" hidden="false" customHeight="false" outlineLevel="0" collapsed="false">
      <c r="B25" s="1342"/>
      <c r="C25" s="1342"/>
      <c r="D25" s="1342"/>
      <c r="E25" s="1342"/>
      <c r="F25" s="1342"/>
      <c r="G25" s="985"/>
      <c r="H25" s="772" t="s">
        <v>1249</v>
      </c>
      <c r="U25" s="1360"/>
      <c r="V25" s="1360"/>
      <c r="AA25" s="985"/>
      <c r="AD25" s="781"/>
      <c r="AE25" s="988"/>
    </row>
    <row r="26" s="772" customFormat="true" ht="29.25" hidden="false" customHeight="true" outlineLevel="0" collapsed="false">
      <c r="B26" s="1342"/>
      <c r="C26" s="1342"/>
      <c r="D26" s="1342"/>
      <c r="E26" s="1342"/>
      <c r="F26" s="1342"/>
      <c r="G26" s="985"/>
      <c r="I26" s="789" t="s">
        <v>982</v>
      </c>
      <c r="J26" s="1361" t="s">
        <v>1250</v>
      </c>
      <c r="K26" s="1361"/>
      <c r="L26" s="1361"/>
      <c r="M26" s="1361"/>
      <c r="N26" s="1361"/>
      <c r="O26" s="1361"/>
      <c r="P26" s="1361"/>
      <c r="Q26" s="1361"/>
      <c r="R26" s="1361"/>
      <c r="S26" s="1361"/>
      <c r="T26" s="1361"/>
      <c r="U26" s="1361"/>
      <c r="V26" s="1289"/>
      <c r="W26" s="1289"/>
      <c r="X26" s="1321" t="s">
        <v>1036</v>
      </c>
      <c r="Z26" s="1360"/>
      <c r="AA26" s="983"/>
      <c r="AB26" s="1307" t="s">
        <v>27</v>
      </c>
      <c r="AC26" s="1307" t="s">
        <v>29</v>
      </c>
      <c r="AD26" s="1307" t="s">
        <v>27</v>
      </c>
      <c r="AE26" s="988"/>
    </row>
    <row r="27" s="772" customFormat="true" ht="6" hidden="false" customHeight="true" outlineLevel="0" collapsed="false">
      <c r="B27" s="1342"/>
      <c r="C27" s="1342"/>
      <c r="D27" s="1342"/>
      <c r="E27" s="1342"/>
      <c r="F27" s="1342"/>
      <c r="G27" s="974"/>
      <c r="H27" s="980"/>
      <c r="I27" s="980"/>
      <c r="J27" s="980"/>
      <c r="K27" s="980"/>
      <c r="L27" s="980"/>
      <c r="M27" s="980"/>
      <c r="N27" s="980"/>
      <c r="O27" s="980"/>
      <c r="P27" s="980"/>
      <c r="Q27" s="980"/>
      <c r="R27" s="980"/>
      <c r="S27" s="980"/>
      <c r="T27" s="980"/>
      <c r="U27" s="1362"/>
      <c r="V27" s="1362"/>
      <c r="W27" s="980"/>
      <c r="X27" s="980"/>
      <c r="Y27" s="980"/>
      <c r="Z27" s="980"/>
      <c r="AA27" s="974"/>
      <c r="AB27" s="980"/>
      <c r="AC27" s="980"/>
      <c r="AD27" s="977"/>
      <c r="AE27" s="975"/>
    </row>
    <row r="28" s="772" customFormat="true" ht="6" hidden="false" customHeight="true" outlineLevel="0" collapsed="false">
      <c r="B28" s="1363"/>
      <c r="C28" s="1364"/>
      <c r="D28" s="1364"/>
      <c r="E28" s="1364"/>
      <c r="F28" s="1365"/>
      <c r="G28" s="964"/>
      <c r="H28" s="1185"/>
      <c r="I28" s="1185"/>
      <c r="J28" s="1185"/>
      <c r="K28" s="1185"/>
      <c r="L28" s="1185"/>
      <c r="M28" s="1185"/>
      <c r="N28" s="1185"/>
      <c r="O28" s="1185"/>
      <c r="P28" s="1185"/>
      <c r="Q28" s="1185"/>
      <c r="R28" s="1185"/>
      <c r="S28" s="1185"/>
      <c r="T28" s="1185"/>
      <c r="U28" s="1366"/>
      <c r="V28" s="1366"/>
      <c r="W28" s="1185"/>
      <c r="X28" s="1185"/>
      <c r="Y28" s="1185"/>
      <c r="Z28" s="1185"/>
      <c r="AA28" s="1185"/>
      <c r="AB28" s="1185"/>
      <c r="AC28" s="1185"/>
      <c r="AD28" s="968"/>
      <c r="AE28" s="965"/>
    </row>
    <row r="29" s="772" customFormat="true" ht="13.8" hidden="false" customHeight="true" outlineLevel="0" collapsed="false">
      <c r="B29" s="1367" t="s">
        <v>1251</v>
      </c>
      <c r="C29" s="1367"/>
      <c r="D29" s="1367"/>
      <c r="E29" s="1367"/>
      <c r="F29" s="1367"/>
      <c r="G29" s="1368" t="s">
        <v>1252</v>
      </c>
      <c r="I29" s="1369"/>
      <c r="J29" s="1369"/>
      <c r="K29" s="1369"/>
      <c r="L29" s="1369"/>
      <c r="M29" s="1369"/>
      <c r="N29" s="1369"/>
      <c r="O29" s="1369"/>
      <c r="P29" s="1369"/>
      <c r="Q29" s="1369"/>
      <c r="R29" s="1369"/>
      <c r="S29" s="1369"/>
      <c r="T29" s="1369"/>
      <c r="U29" s="1369"/>
      <c r="V29" s="1369"/>
      <c r="W29" s="1369"/>
      <c r="X29" s="1369"/>
      <c r="Y29" s="1369"/>
      <c r="Z29" s="1369"/>
      <c r="AA29" s="1369"/>
      <c r="AB29" s="1369"/>
      <c r="AC29" s="1369"/>
      <c r="AD29" s="781"/>
      <c r="AE29" s="988"/>
    </row>
    <row r="30" s="772" customFormat="true" ht="54" hidden="false" customHeight="true" outlineLevel="0" collapsed="false">
      <c r="B30" s="1367"/>
      <c r="C30" s="1367"/>
      <c r="D30" s="1367"/>
      <c r="E30" s="1367"/>
      <c r="F30" s="1367"/>
      <c r="G30" s="1370"/>
      <c r="H30" s="1370"/>
      <c r="I30" s="1370"/>
      <c r="J30" s="1370"/>
      <c r="K30" s="1370"/>
      <c r="L30" s="1370"/>
      <c r="M30" s="1370"/>
      <c r="N30" s="1370"/>
      <c r="O30" s="1370"/>
      <c r="P30" s="1370"/>
      <c r="Q30" s="1370"/>
      <c r="R30" s="1370"/>
      <c r="S30" s="1370"/>
      <c r="T30" s="1370"/>
      <c r="U30" s="1370"/>
      <c r="V30" s="1370"/>
      <c r="W30" s="1370"/>
      <c r="X30" s="1370"/>
      <c r="Y30" s="1370"/>
      <c r="Z30" s="1370"/>
      <c r="AA30" s="1370"/>
      <c r="AB30" s="1370"/>
      <c r="AC30" s="1370"/>
      <c r="AD30" s="1370"/>
      <c r="AE30" s="1370"/>
    </row>
    <row r="31" s="772" customFormat="true" ht="6" hidden="false" customHeight="true" outlineLevel="0" collapsed="false">
      <c r="B31" s="1371"/>
      <c r="C31" s="1372"/>
      <c r="D31" s="1372"/>
      <c r="E31" s="1372"/>
      <c r="F31" s="1373"/>
      <c r="G31" s="974"/>
      <c r="H31" s="980"/>
      <c r="I31" s="980"/>
      <c r="J31" s="980"/>
      <c r="K31" s="980"/>
      <c r="L31" s="980"/>
      <c r="M31" s="980"/>
      <c r="N31" s="980"/>
      <c r="O31" s="980"/>
      <c r="P31" s="980"/>
      <c r="Q31" s="980"/>
      <c r="R31" s="980"/>
      <c r="S31" s="980"/>
      <c r="T31" s="980"/>
      <c r="U31" s="1362"/>
      <c r="V31" s="1362"/>
      <c r="W31" s="980"/>
      <c r="X31" s="980"/>
      <c r="Y31" s="980"/>
      <c r="Z31" s="980"/>
      <c r="AA31" s="980"/>
      <c r="AB31" s="980"/>
      <c r="AC31" s="980"/>
      <c r="AD31" s="977"/>
      <c r="AE31" s="975"/>
    </row>
    <row r="32" s="772" customFormat="true" ht="9.75" hidden="false" customHeight="true" outlineLevel="0" collapsed="false">
      <c r="B32" s="1374"/>
      <c r="C32" s="1374"/>
      <c r="D32" s="1374"/>
      <c r="E32" s="1374"/>
      <c r="F32" s="1374"/>
      <c r="U32" s="1360"/>
      <c r="V32" s="1360"/>
    </row>
    <row r="33" s="772" customFormat="true" ht="13.8" hidden="false" customHeight="false" outlineLevel="0" collapsed="false">
      <c r="B33" s="772" t="s">
        <v>1253</v>
      </c>
      <c r="C33" s="1374"/>
      <c r="D33" s="1374"/>
      <c r="E33" s="1374"/>
      <c r="F33" s="1374"/>
      <c r="U33" s="1360"/>
      <c r="V33" s="1360"/>
    </row>
    <row r="34" s="772" customFormat="true" ht="6.75" hidden="false" customHeight="true" outlineLevel="0" collapsed="false">
      <c r="B34" s="1374"/>
      <c r="C34" s="1374"/>
      <c r="D34" s="1374"/>
      <c r="E34" s="1374"/>
      <c r="F34" s="1374"/>
      <c r="U34" s="1360"/>
      <c r="V34" s="1360"/>
    </row>
    <row r="35" s="772" customFormat="true" ht="4.5" hidden="false" customHeight="true" outlineLevel="0" collapsed="false">
      <c r="B35" s="1342" t="s">
        <v>1244</v>
      </c>
      <c r="C35" s="1342"/>
      <c r="D35" s="1342"/>
      <c r="E35" s="1342"/>
      <c r="F35" s="1342"/>
      <c r="G35" s="1185"/>
      <c r="H35" s="1185"/>
      <c r="I35" s="1185"/>
      <c r="J35" s="1185"/>
      <c r="K35" s="1185"/>
      <c r="L35" s="1185"/>
      <c r="M35" s="1185"/>
      <c r="N35" s="1185"/>
      <c r="O35" s="1185"/>
      <c r="P35" s="1185"/>
      <c r="Q35" s="1185"/>
      <c r="R35" s="1185"/>
      <c r="S35" s="1185"/>
      <c r="T35" s="1185"/>
      <c r="U35" s="1185"/>
      <c r="V35" s="1185"/>
      <c r="W35" s="1185"/>
      <c r="X35" s="1185"/>
      <c r="Y35" s="1185"/>
      <c r="Z35" s="1185"/>
      <c r="AA35" s="964"/>
      <c r="AB35" s="1185"/>
      <c r="AC35" s="1185"/>
      <c r="AD35" s="968"/>
      <c r="AE35" s="965"/>
    </row>
    <row r="36" s="772" customFormat="true" ht="13.5" hidden="false" customHeight="true" outlineLevel="0" collapsed="false">
      <c r="B36" s="1342"/>
      <c r="C36" s="1342"/>
      <c r="D36" s="1342"/>
      <c r="E36" s="1342"/>
      <c r="F36" s="1342"/>
      <c r="H36" s="772" t="s">
        <v>1254</v>
      </c>
      <c r="AA36" s="985"/>
      <c r="AB36" s="1296" t="s">
        <v>1095</v>
      </c>
      <c r="AC36" s="1296" t="s">
        <v>29</v>
      </c>
      <c r="AD36" s="1296" t="s">
        <v>1096</v>
      </c>
      <c r="AE36" s="1356"/>
    </row>
    <row r="37" s="772" customFormat="true" ht="15.75" hidden="false" customHeight="true" outlineLevel="0" collapsed="false">
      <c r="B37" s="1342"/>
      <c r="C37" s="1342"/>
      <c r="D37" s="1342"/>
      <c r="E37" s="1342"/>
      <c r="F37" s="1342"/>
      <c r="I37" s="1322" t="s">
        <v>51</v>
      </c>
      <c r="J37" s="1357" t="s">
        <v>1246</v>
      </c>
      <c r="K37" s="1357"/>
      <c r="L37" s="1357"/>
      <c r="M37" s="1357"/>
      <c r="N37" s="1357"/>
      <c r="O37" s="1357"/>
      <c r="P37" s="1357"/>
      <c r="Q37" s="1357"/>
      <c r="R37" s="1357"/>
      <c r="S37" s="1357"/>
      <c r="T37" s="1357"/>
      <c r="U37" s="1357"/>
      <c r="V37" s="1289"/>
      <c r="W37" s="1289"/>
      <c r="X37" s="1321" t="s">
        <v>1036</v>
      </c>
      <c r="AA37" s="985"/>
      <c r="AB37" s="1188"/>
      <c r="AC37" s="771"/>
      <c r="AD37" s="1188"/>
      <c r="AE37" s="988"/>
    </row>
    <row r="38" s="772" customFormat="true" ht="15.75" hidden="false" customHeight="true" outlineLevel="0" collapsed="false">
      <c r="B38" s="1342"/>
      <c r="C38" s="1342"/>
      <c r="D38" s="1342"/>
      <c r="E38" s="1342"/>
      <c r="F38" s="1342"/>
      <c r="I38" s="789" t="s">
        <v>983</v>
      </c>
      <c r="J38" s="1359" t="s">
        <v>1247</v>
      </c>
      <c r="K38" s="980"/>
      <c r="L38" s="980"/>
      <c r="M38" s="980"/>
      <c r="N38" s="980"/>
      <c r="O38" s="980"/>
      <c r="P38" s="980"/>
      <c r="Q38" s="980"/>
      <c r="R38" s="980"/>
      <c r="S38" s="980"/>
      <c r="T38" s="980"/>
      <c r="U38" s="980"/>
      <c r="V38" s="972"/>
      <c r="W38" s="972"/>
      <c r="X38" s="980" t="s">
        <v>1036</v>
      </c>
      <c r="Y38" s="985"/>
      <c r="Z38" s="1360"/>
      <c r="AA38" s="983"/>
      <c r="AB38" s="1307" t="s">
        <v>27</v>
      </c>
      <c r="AC38" s="1307" t="s">
        <v>29</v>
      </c>
      <c r="AD38" s="1307" t="s">
        <v>27</v>
      </c>
      <c r="AE38" s="988"/>
    </row>
    <row r="39" s="772" customFormat="true" ht="6" hidden="false" customHeight="true" outlineLevel="0" collapsed="false">
      <c r="B39" s="1342"/>
      <c r="C39" s="1342"/>
      <c r="D39" s="1342"/>
      <c r="E39" s="1342"/>
      <c r="F39" s="1342"/>
      <c r="G39" s="980"/>
      <c r="H39" s="980"/>
      <c r="I39" s="980"/>
      <c r="J39" s="980"/>
      <c r="K39" s="980"/>
      <c r="L39" s="980"/>
      <c r="M39" s="980"/>
      <c r="N39" s="980"/>
      <c r="O39" s="980"/>
      <c r="P39" s="980"/>
      <c r="Q39" s="980"/>
      <c r="R39" s="980"/>
      <c r="S39" s="980"/>
      <c r="T39" s="980"/>
      <c r="U39" s="1362"/>
      <c r="V39" s="1375"/>
      <c r="W39" s="1301"/>
      <c r="X39" s="980"/>
      <c r="Y39" s="980"/>
      <c r="Z39" s="980"/>
      <c r="AA39" s="974"/>
      <c r="AB39" s="980"/>
      <c r="AC39" s="980"/>
      <c r="AD39" s="977"/>
      <c r="AE39" s="975"/>
    </row>
    <row r="40" s="772" customFormat="true" ht="9.75" hidden="false" customHeight="true" outlineLevel="0" collapsed="false">
      <c r="B40" s="1374"/>
      <c r="C40" s="1374"/>
      <c r="D40" s="1374"/>
      <c r="E40" s="1374"/>
      <c r="F40" s="1374"/>
      <c r="U40" s="1360"/>
      <c r="V40" s="1376"/>
      <c r="W40" s="771"/>
    </row>
    <row r="41" s="772" customFormat="true" ht="13.5" hidden="false" customHeight="true" outlineLevel="0" collapsed="false">
      <c r="B41" s="772" t="s">
        <v>1255</v>
      </c>
      <c r="C41" s="1374"/>
      <c r="D41" s="1374"/>
      <c r="E41" s="1374"/>
      <c r="F41" s="1374"/>
      <c r="U41" s="1360"/>
      <c r="V41" s="1376"/>
      <c r="W41" s="771"/>
    </row>
    <row r="42" s="772" customFormat="true" ht="13.8" hidden="false" customHeight="false" outlineLevel="0" collapsed="false">
      <c r="B42" s="1332" t="s">
        <v>1256</v>
      </c>
      <c r="C42" s="1374"/>
      <c r="D42" s="1374"/>
      <c r="E42" s="1374"/>
      <c r="F42" s="1374"/>
      <c r="U42" s="1360"/>
      <c r="V42" s="1376"/>
      <c r="W42" s="771"/>
    </row>
    <row r="43" s="772" customFormat="true" ht="4.5" hidden="false" customHeight="true" outlineLevel="0" collapsed="false">
      <c r="B43" s="1342" t="s">
        <v>1244</v>
      </c>
      <c r="C43" s="1342"/>
      <c r="D43" s="1342"/>
      <c r="E43" s="1342"/>
      <c r="F43" s="1342"/>
      <c r="G43" s="964"/>
      <c r="H43" s="1185"/>
      <c r="I43" s="1185"/>
      <c r="J43" s="1185"/>
      <c r="K43" s="1185"/>
      <c r="L43" s="1185"/>
      <c r="M43" s="1185"/>
      <c r="N43" s="1185"/>
      <c r="O43" s="1185"/>
      <c r="P43" s="1185"/>
      <c r="Q43" s="1185"/>
      <c r="R43" s="1185"/>
      <c r="S43" s="1185"/>
      <c r="T43" s="1185"/>
      <c r="U43" s="1185"/>
      <c r="V43" s="1323"/>
      <c r="W43" s="1323"/>
      <c r="X43" s="1185"/>
      <c r="Y43" s="1185"/>
      <c r="Z43" s="1185"/>
      <c r="AA43" s="964"/>
      <c r="AB43" s="1185"/>
      <c r="AC43" s="1185"/>
      <c r="AD43" s="968"/>
      <c r="AE43" s="965"/>
    </row>
    <row r="44" s="772" customFormat="true" ht="13.5" hidden="false" customHeight="true" outlineLevel="0" collapsed="false">
      <c r="B44" s="1342"/>
      <c r="C44" s="1342"/>
      <c r="D44" s="1342"/>
      <c r="E44" s="1342"/>
      <c r="F44" s="1342"/>
      <c r="G44" s="985"/>
      <c r="H44" s="772" t="s">
        <v>1257</v>
      </c>
      <c r="V44" s="771"/>
      <c r="W44" s="771"/>
      <c r="AA44" s="985"/>
      <c r="AB44" s="1296" t="s">
        <v>1095</v>
      </c>
      <c r="AC44" s="1296" t="s">
        <v>29</v>
      </c>
      <c r="AD44" s="1296" t="s">
        <v>1096</v>
      </c>
      <c r="AE44" s="1356"/>
    </row>
    <row r="45" s="772" customFormat="true" ht="15.75" hidden="false" customHeight="true" outlineLevel="0" collapsed="false">
      <c r="B45" s="1342"/>
      <c r="C45" s="1342"/>
      <c r="D45" s="1342"/>
      <c r="E45" s="1342"/>
      <c r="F45" s="1342"/>
      <c r="G45" s="985"/>
      <c r="I45" s="789" t="s">
        <v>51</v>
      </c>
      <c r="J45" s="1357" t="s">
        <v>1246</v>
      </c>
      <c r="K45" s="1357"/>
      <c r="L45" s="1357"/>
      <c r="M45" s="1357"/>
      <c r="N45" s="1357"/>
      <c r="O45" s="1357"/>
      <c r="P45" s="1357"/>
      <c r="Q45" s="1357"/>
      <c r="R45" s="1357"/>
      <c r="S45" s="1357"/>
      <c r="T45" s="1357"/>
      <c r="U45" s="1357"/>
      <c r="V45" s="1289"/>
      <c r="W45" s="1289"/>
      <c r="X45" s="1321" t="s">
        <v>1036</v>
      </c>
      <c r="AA45" s="985"/>
      <c r="AB45" s="1188"/>
      <c r="AC45" s="771"/>
      <c r="AD45" s="1188"/>
      <c r="AE45" s="988"/>
    </row>
    <row r="46" s="772" customFormat="true" ht="15.75" hidden="false" customHeight="true" outlineLevel="0" collapsed="false">
      <c r="B46" s="1342"/>
      <c r="C46" s="1342"/>
      <c r="D46" s="1342"/>
      <c r="E46" s="1342"/>
      <c r="F46" s="1342"/>
      <c r="G46" s="985"/>
      <c r="I46" s="1358" t="s">
        <v>983</v>
      </c>
      <c r="J46" s="1359" t="s">
        <v>1247</v>
      </c>
      <c r="K46" s="980"/>
      <c r="L46" s="980"/>
      <c r="M46" s="980"/>
      <c r="N46" s="980"/>
      <c r="O46" s="980"/>
      <c r="P46" s="980"/>
      <c r="Q46" s="980"/>
      <c r="R46" s="980"/>
      <c r="S46" s="980"/>
      <c r="T46" s="980"/>
      <c r="U46" s="980"/>
      <c r="V46" s="972"/>
      <c r="W46" s="972"/>
      <c r="X46" s="973" t="s">
        <v>1036</v>
      </c>
      <c r="Z46" s="1360"/>
      <c r="AA46" s="983"/>
      <c r="AB46" s="1307" t="s">
        <v>27</v>
      </c>
      <c r="AC46" s="1307" t="s">
        <v>29</v>
      </c>
      <c r="AD46" s="1307" t="s">
        <v>27</v>
      </c>
      <c r="AE46" s="988"/>
    </row>
    <row r="47" s="772" customFormat="true" ht="6" hidden="false" customHeight="true" outlineLevel="0" collapsed="false">
      <c r="B47" s="1342"/>
      <c r="C47" s="1342"/>
      <c r="D47" s="1342"/>
      <c r="E47" s="1342"/>
      <c r="F47" s="1342"/>
      <c r="G47" s="974"/>
      <c r="H47" s="980"/>
      <c r="I47" s="980"/>
      <c r="J47" s="980"/>
      <c r="K47" s="980"/>
      <c r="L47" s="980"/>
      <c r="M47" s="980"/>
      <c r="N47" s="980"/>
      <c r="O47" s="980"/>
      <c r="P47" s="980"/>
      <c r="Q47" s="980"/>
      <c r="R47" s="980"/>
      <c r="S47" s="980"/>
      <c r="T47" s="980"/>
      <c r="U47" s="1362"/>
      <c r="V47" s="1375"/>
      <c r="W47" s="1301"/>
      <c r="X47" s="980"/>
      <c r="Y47" s="980"/>
      <c r="Z47" s="980"/>
      <c r="AA47" s="974"/>
      <c r="AB47" s="980"/>
      <c r="AC47" s="980"/>
      <c r="AD47" s="977"/>
      <c r="AE47" s="975"/>
    </row>
    <row r="48" s="772" customFormat="true" ht="4.5" hidden="false" customHeight="true" outlineLevel="0" collapsed="false">
      <c r="B48" s="1342" t="s">
        <v>1258</v>
      </c>
      <c r="C48" s="1342"/>
      <c r="D48" s="1342"/>
      <c r="E48" s="1342"/>
      <c r="F48" s="1342"/>
      <c r="G48" s="964"/>
      <c r="H48" s="1185"/>
      <c r="I48" s="1185"/>
      <c r="J48" s="1185"/>
      <c r="K48" s="1185"/>
      <c r="L48" s="1185"/>
      <c r="M48" s="1185"/>
      <c r="N48" s="1185"/>
      <c r="O48" s="1185"/>
      <c r="P48" s="1185"/>
      <c r="Q48" s="1185"/>
      <c r="R48" s="1185"/>
      <c r="S48" s="1185"/>
      <c r="T48" s="1185"/>
      <c r="U48" s="1185"/>
      <c r="V48" s="1323"/>
      <c r="W48" s="1323"/>
      <c r="X48" s="1185"/>
      <c r="Y48" s="1185"/>
      <c r="Z48" s="1185"/>
      <c r="AA48" s="964"/>
      <c r="AB48" s="1185"/>
      <c r="AC48" s="1185"/>
      <c r="AD48" s="968"/>
      <c r="AE48" s="965"/>
    </row>
    <row r="49" s="772" customFormat="true" ht="13.5" hidden="false" customHeight="true" outlineLevel="0" collapsed="false">
      <c r="B49" s="1342"/>
      <c r="C49" s="1342"/>
      <c r="D49" s="1342"/>
      <c r="E49" s="1342"/>
      <c r="F49" s="1342"/>
      <c r="G49" s="985"/>
      <c r="H49" s="772" t="s">
        <v>1259</v>
      </c>
      <c r="V49" s="771"/>
      <c r="W49" s="771"/>
      <c r="AA49" s="985"/>
      <c r="AB49" s="1296" t="s">
        <v>1095</v>
      </c>
      <c r="AC49" s="1296" t="s">
        <v>29</v>
      </c>
      <c r="AD49" s="1296" t="s">
        <v>1096</v>
      </c>
      <c r="AE49" s="1356"/>
    </row>
    <row r="50" s="772" customFormat="true" ht="13.8" hidden="false" customHeight="true" outlineLevel="0" collapsed="false">
      <c r="B50" s="1342"/>
      <c r="C50" s="1342"/>
      <c r="D50" s="1342"/>
      <c r="E50" s="1342"/>
      <c r="F50" s="1342"/>
      <c r="G50" s="985"/>
      <c r="I50" s="789" t="s">
        <v>51</v>
      </c>
      <c r="J50" s="1377" t="s">
        <v>1260</v>
      </c>
      <c r="K50" s="1377"/>
      <c r="L50" s="1377"/>
      <c r="M50" s="1377"/>
      <c r="N50" s="1377"/>
      <c r="O50" s="1377"/>
      <c r="P50" s="1377"/>
      <c r="Q50" s="1377"/>
      <c r="R50" s="1377"/>
      <c r="S50" s="1377"/>
      <c r="T50" s="1377"/>
      <c r="U50" s="1377"/>
      <c r="V50" s="1289"/>
      <c r="W50" s="1289"/>
      <c r="X50" s="1321" t="s">
        <v>1036</v>
      </c>
      <c r="AA50" s="985"/>
      <c r="AB50" s="1188"/>
      <c r="AC50" s="771"/>
      <c r="AD50" s="1188"/>
      <c r="AE50" s="988"/>
    </row>
    <row r="51" s="772" customFormat="true" ht="14.25" hidden="false" customHeight="true" outlineLevel="0" collapsed="false">
      <c r="B51" s="1342"/>
      <c r="C51" s="1342"/>
      <c r="D51" s="1342"/>
      <c r="E51" s="1342"/>
      <c r="F51" s="1342"/>
      <c r="G51" s="985"/>
      <c r="I51" s="1358" t="s">
        <v>983</v>
      </c>
      <c r="J51" s="1357" t="s">
        <v>1261</v>
      </c>
      <c r="K51" s="1357"/>
      <c r="L51" s="1357"/>
      <c r="M51" s="1357"/>
      <c r="N51" s="1357"/>
      <c r="O51" s="1357"/>
      <c r="P51" s="1357"/>
      <c r="Q51" s="1357"/>
      <c r="R51" s="1357"/>
      <c r="S51" s="1357"/>
      <c r="T51" s="1357"/>
      <c r="U51" s="1357"/>
      <c r="V51" s="1289"/>
      <c r="W51" s="1289"/>
      <c r="X51" s="973" t="s">
        <v>1036</v>
      </c>
      <c r="Z51" s="1360"/>
      <c r="AA51" s="983"/>
      <c r="AB51" s="1307" t="s">
        <v>27</v>
      </c>
      <c r="AC51" s="1307" t="s">
        <v>29</v>
      </c>
      <c r="AD51" s="1307" t="s">
        <v>27</v>
      </c>
      <c r="AE51" s="988"/>
    </row>
    <row r="52" s="772" customFormat="true" ht="6" hidden="false" customHeight="true" outlineLevel="0" collapsed="false">
      <c r="B52" s="1342"/>
      <c r="C52" s="1342"/>
      <c r="D52" s="1342"/>
      <c r="E52" s="1342"/>
      <c r="F52" s="1342"/>
      <c r="G52" s="974"/>
      <c r="H52" s="980"/>
      <c r="I52" s="980"/>
      <c r="J52" s="980"/>
      <c r="K52" s="980"/>
      <c r="L52" s="980"/>
      <c r="M52" s="980"/>
      <c r="N52" s="980"/>
      <c r="O52" s="980"/>
      <c r="P52" s="980"/>
      <c r="Q52" s="980"/>
      <c r="R52" s="980"/>
      <c r="S52" s="980"/>
      <c r="T52" s="980"/>
      <c r="U52" s="1362"/>
      <c r="V52" s="1375"/>
      <c r="W52" s="1301"/>
      <c r="X52" s="980"/>
      <c r="Y52" s="980"/>
      <c r="Z52" s="980"/>
      <c r="AA52" s="974"/>
      <c r="AB52" s="980"/>
      <c r="AC52" s="980"/>
      <c r="AD52" s="977"/>
      <c r="AE52" s="975"/>
    </row>
    <row r="53" s="772" customFormat="true" ht="4.5" hidden="false" customHeight="true" outlineLevel="0" collapsed="false">
      <c r="B53" s="1342" t="s">
        <v>1262</v>
      </c>
      <c r="C53" s="1342"/>
      <c r="D53" s="1342"/>
      <c r="E53" s="1342"/>
      <c r="F53" s="1342"/>
      <c r="G53" s="964"/>
      <c r="H53" s="1185"/>
      <c r="I53" s="1185"/>
      <c r="J53" s="1185"/>
      <c r="K53" s="1185"/>
      <c r="L53" s="1185"/>
      <c r="M53" s="1185"/>
      <c r="N53" s="1185"/>
      <c r="O53" s="1185"/>
      <c r="P53" s="1185"/>
      <c r="Q53" s="1185"/>
      <c r="R53" s="1185"/>
      <c r="S53" s="1185"/>
      <c r="T53" s="1185"/>
      <c r="U53" s="1185"/>
      <c r="V53" s="1323"/>
      <c r="W53" s="1323"/>
      <c r="X53" s="1185"/>
      <c r="Y53" s="1185"/>
      <c r="Z53" s="1185"/>
      <c r="AA53" s="964"/>
      <c r="AB53" s="1185"/>
      <c r="AC53" s="1185"/>
      <c r="AD53" s="968"/>
      <c r="AE53" s="965"/>
    </row>
    <row r="54" s="772" customFormat="true" ht="13.5" hidden="false" customHeight="true" outlineLevel="0" collapsed="false">
      <c r="B54" s="1342"/>
      <c r="C54" s="1342"/>
      <c r="D54" s="1342"/>
      <c r="E54" s="1342"/>
      <c r="F54" s="1342"/>
      <c r="G54" s="985"/>
      <c r="H54" s="772" t="s">
        <v>1263</v>
      </c>
      <c r="V54" s="771"/>
      <c r="W54" s="771"/>
      <c r="AA54" s="985"/>
      <c r="AB54" s="1296" t="s">
        <v>1095</v>
      </c>
      <c r="AC54" s="1296" t="s">
        <v>29</v>
      </c>
      <c r="AD54" s="1296" t="s">
        <v>1096</v>
      </c>
      <c r="AE54" s="1356"/>
    </row>
    <row r="55" s="772" customFormat="true" ht="30" hidden="false" customHeight="true" outlineLevel="0" collapsed="false">
      <c r="B55" s="1342"/>
      <c r="C55" s="1342"/>
      <c r="D55" s="1342"/>
      <c r="E55" s="1342"/>
      <c r="F55" s="1342"/>
      <c r="G55" s="985"/>
      <c r="I55" s="789" t="s">
        <v>51</v>
      </c>
      <c r="J55" s="1377" t="s">
        <v>1264</v>
      </c>
      <c r="K55" s="1377"/>
      <c r="L55" s="1377"/>
      <c r="M55" s="1377"/>
      <c r="N55" s="1377"/>
      <c r="O55" s="1377"/>
      <c r="P55" s="1377"/>
      <c r="Q55" s="1377"/>
      <c r="R55" s="1377"/>
      <c r="S55" s="1377"/>
      <c r="T55" s="1377"/>
      <c r="U55" s="1377"/>
      <c r="V55" s="1289"/>
      <c r="W55" s="1289"/>
      <c r="X55" s="1321" t="s">
        <v>1036</v>
      </c>
      <c r="AA55" s="985"/>
      <c r="AD55" s="781"/>
      <c r="AE55" s="988"/>
    </row>
    <row r="56" s="772" customFormat="true" ht="33" hidden="false" customHeight="true" outlineLevel="0" collapsed="false">
      <c r="B56" s="1342"/>
      <c r="C56" s="1342"/>
      <c r="D56" s="1342"/>
      <c r="E56" s="1342"/>
      <c r="F56" s="1342"/>
      <c r="G56" s="985"/>
      <c r="I56" s="1358" t="s">
        <v>983</v>
      </c>
      <c r="J56" s="1357" t="s">
        <v>1265</v>
      </c>
      <c r="K56" s="1357"/>
      <c r="L56" s="1357"/>
      <c r="M56" s="1357"/>
      <c r="N56" s="1357"/>
      <c r="O56" s="1357"/>
      <c r="P56" s="1357"/>
      <c r="Q56" s="1357"/>
      <c r="R56" s="1357"/>
      <c r="S56" s="1357"/>
      <c r="T56" s="1357"/>
      <c r="U56" s="1357"/>
      <c r="V56" s="1289"/>
      <c r="W56" s="1289"/>
      <c r="X56" s="973" t="s">
        <v>1036</v>
      </c>
      <c r="Z56" s="1360"/>
      <c r="AA56" s="983"/>
      <c r="AB56" s="1307" t="s">
        <v>27</v>
      </c>
      <c r="AC56" s="1307" t="s">
        <v>29</v>
      </c>
      <c r="AD56" s="1307" t="s">
        <v>27</v>
      </c>
      <c r="AE56" s="988"/>
    </row>
    <row r="57" s="772" customFormat="true" ht="6" hidden="false" customHeight="true" outlineLevel="0" collapsed="false">
      <c r="B57" s="1342"/>
      <c r="C57" s="1342"/>
      <c r="D57" s="1342"/>
      <c r="E57" s="1342"/>
      <c r="F57" s="1342"/>
      <c r="G57" s="974"/>
      <c r="H57" s="980"/>
      <c r="I57" s="980"/>
      <c r="J57" s="980"/>
      <c r="K57" s="980"/>
      <c r="L57" s="980"/>
      <c r="M57" s="980"/>
      <c r="N57" s="980"/>
      <c r="O57" s="980"/>
      <c r="P57" s="980"/>
      <c r="Q57" s="980"/>
      <c r="R57" s="980"/>
      <c r="S57" s="980"/>
      <c r="T57" s="980"/>
      <c r="U57" s="1362"/>
      <c r="V57" s="1362"/>
      <c r="W57" s="980"/>
      <c r="X57" s="980"/>
      <c r="Y57" s="980"/>
      <c r="Z57" s="980"/>
      <c r="AA57" s="974"/>
      <c r="AB57" s="980"/>
      <c r="AC57" s="980"/>
      <c r="AD57" s="977"/>
      <c r="AE57" s="975"/>
    </row>
    <row r="58" s="772" customFormat="true" ht="6" hidden="false" customHeight="true" outlineLevel="0" collapsed="false">
      <c r="B58" s="1374"/>
      <c r="C58" s="1374"/>
      <c r="D58" s="1374"/>
      <c r="E58" s="1374"/>
      <c r="F58" s="1374"/>
      <c r="U58" s="1360"/>
      <c r="V58" s="1360"/>
    </row>
    <row r="59" s="772" customFormat="true" ht="13.5" hidden="false" customHeight="true" outlineLevel="0" collapsed="false">
      <c r="B59" s="1378" t="s">
        <v>1266</v>
      </c>
      <c r="C59" s="1378"/>
      <c r="D59" s="1379" t="s">
        <v>1267</v>
      </c>
      <c r="E59" s="1379"/>
      <c r="F59" s="1379"/>
      <c r="G59" s="1379"/>
      <c r="H59" s="1379"/>
      <c r="I59" s="1379"/>
      <c r="J59" s="1379"/>
      <c r="K59" s="1379"/>
      <c r="L59" s="1379"/>
      <c r="M59" s="1379"/>
      <c r="N59" s="1379"/>
      <c r="O59" s="1379"/>
      <c r="P59" s="1379"/>
      <c r="Q59" s="1379"/>
      <c r="R59" s="1379"/>
      <c r="S59" s="1379"/>
      <c r="T59" s="1379"/>
      <c r="U59" s="1379"/>
      <c r="V59" s="1379"/>
      <c r="W59" s="1379"/>
      <c r="X59" s="1379"/>
      <c r="Y59" s="1379"/>
      <c r="Z59" s="1379"/>
      <c r="AA59" s="1379"/>
      <c r="AB59" s="1379"/>
      <c r="AC59" s="1379"/>
      <c r="AD59" s="1379"/>
      <c r="AE59" s="1379"/>
    </row>
    <row r="60" s="772" customFormat="true" ht="37.5" hidden="false" customHeight="true" outlineLevel="0" collapsed="false">
      <c r="B60" s="1378" t="s">
        <v>1268</v>
      </c>
      <c r="C60" s="1378"/>
      <c r="D60" s="1380" t="s">
        <v>1269</v>
      </c>
      <c r="E60" s="1380"/>
      <c r="F60" s="1380"/>
      <c r="G60" s="1380"/>
      <c r="H60" s="1380"/>
      <c r="I60" s="1380"/>
      <c r="J60" s="1380"/>
      <c r="K60" s="1380"/>
      <c r="L60" s="1380"/>
      <c r="M60" s="1380"/>
      <c r="N60" s="1380"/>
      <c r="O60" s="1380"/>
      <c r="P60" s="1380"/>
      <c r="Q60" s="1380"/>
      <c r="R60" s="1380"/>
      <c r="S60" s="1380"/>
      <c r="T60" s="1380"/>
      <c r="U60" s="1380"/>
      <c r="V60" s="1380"/>
      <c r="W60" s="1380"/>
      <c r="X60" s="1380"/>
      <c r="Y60" s="1380"/>
      <c r="Z60" s="1380"/>
      <c r="AA60" s="1380"/>
      <c r="AB60" s="1380"/>
      <c r="AC60" s="1380"/>
      <c r="AD60" s="1380"/>
      <c r="AE60" s="1380"/>
    </row>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1225"/>
      <c r="D122" s="1225"/>
      <c r="E122" s="1225"/>
      <c r="F122" s="1225"/>
      <c r="G122" s="1225"/>
    </row>
    <row r="123" customFormat="false" ht="13.8" hidden="false" customHeight="false" outlineLevel="0" collapsed="false">
      <c r="C123" s="1226"/>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53:F57"/>
    <mergeCell ref="J55:U55"/>
    <mergeCell ref="V55:W55"/>
    <mergeCell ref="J56:U56"/>
    <mergeCell ref="V56:W56"/>
    <mergeCell ref="B59:C59"/>
    <mergeCell ref="B60:C60"/>
    <mergeCell ref="D60:AE60"/>
  </mergeCells>
  <dataValidations count="1">
    <dataValidation allowBlank="true" errorStyle="stop" operator="between" showDropDown="false" showErrorMessage="true" showInputMessage="true" sqref="G9:G15 L9 Q9 R10:R12 V10 Z10 S14 AB23 AD23 AB26 AD26 AB38 AD38 AB46 AD46 AB51 AD51 AB56 AD56"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89"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7.25" customHeight="true" zeroHeight="false" outlineLevelRow="0" outlineLevelCol="0"/>
  <cols>
    <col collapsed="false" customWidth="true" hidden="false" outlineLevel="0" max="1" min="1" style="780" width="1.22"/>
    <col collapsed="false" customWidth="true" hidden="false" outlineLevel="0" max="2" min="2" style="778" width="3.11"/>
    <col collapsed="false" customWidth="true" hidden="false" outlineLevel="0" max="30" min="3" style="780" width="3.11"/>
    <col collapsed="false" customWidth="true" hidden="false" outlineLevel="0" max="31" min="31" style="780" width="1.22"/>
    <col collapsed="false" customWidth="false" hidden="false" outlineLevel="0" max="16384" min="32" style="780" width="3.45"/>
  </cols>
  <sheetData>
    <row r="1" s="772" customFormat="true" ht="17.25" hidden="false" customHeight="true" outlineLevel="0" collapsed="false"/>
    <row r="2" s="772" customFormat="true" ht="17.25" hidden="false" customHeight="true" outlineLevel="0" collapsed="false">
      <c r="B2" s="772" t="s">
        <v>1270</v>
      </c>
    </row>
    <row r="3" s="772" customFormat="true" ht="16.5" hidden="false" customHeight="true" outlineLevel="0" collapsed="false">
      <c r="U3" s="1178" t="s">
        <v>388</v>
      </c>
      <c r="V3" s="1179"/>
      <c r="W3" s="1179"/>
      <c r="X3" s="1178" t="s">
        <v>389</v>
      </c>
      <c r="Y3" s="1179"/>
      <c r="Z3" s="1179"/>
      <c r="AA3" s="1178" t="s">
        <v>390</v>
      </c>
      <c r="AB3" s="1179"/>
      <c r="AC3" s="1179"/>
      <c r="AD3" s="1178" t="s">
        <v>391</v>
      </c>
    </row>
    <row r="4" s="772" customFormat="true" ht="9.75" hidden="false" customHeight="true" outlineLevel="0" collapsed="false">
      <c r="AD4" s="1178"/>
    </row>
    <row r="5" s="772" customFormat="true" ht="17.25" hidden="false" customHeight="true" outlineLevel="0" collapsed="false">
      <c r="B5" s="1179" t="s">
        <v>1224</v>
      </c>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row>
    <row r="6" s="772" customFormat="true" ht="32.25" hidden="false" customHeight="true" outlineLevel="0" collapsed="false">
      <c r="B6" s="1320" t="s">
        <v>1271</v>
      </c>
      <c r="C6" s="1320"/>
      <c r="D6" s="1320"/>
      <c r="E6" s="1320"/>
      <c r="F6" s="1320"/>
      <c r="G6" s="1320"/>
      <c r="H6" s="1320"/>
      <c r="I6" s="1320"/>
      <c r="J6" s="1320"/>
      <c r="K6" s="1320"/>
      <c r="L6" s="1320"/>
      <c r="M6" s="1320"/>
      <c r="N6" s="1320"/>
      <c r="O6" s="1320"/>
      <c r="P6" s="1320"/>
      <c r="Q6" s="1320"/>
      <c r="R6" s="1320"/>
      <c r="S6" s="1320"/>
      <c r="T6" s="1320"/>
      <c r="U6" s="1320"/>
      <c r="V6" s="1320"/>
      <c r="W6" s="1320"/>
      <c r="X6" s="1320"/>
      <c r="Y6" s="1320"/>
      <c r="Z6" s="1320"/>
      <c r="AA6" s="1320"/>
      <c r="AB6" s="1320"/>
      <c r="AC6" s="1320"/>
      <c r="AD6" s="1320"/>
    </row>
    <row r="7" s="772" customFormat="true" ht="17.25" hidden="false" customHeight="true" outlineLevel="0" collapsed="false"/>
    <row r="8" s="772" customFormat="true" ht="17.25" hidden="false" customHeight="true" outlineLevel="0" collapsed="false">
      <c r="B8" s="1180" t="s">
        <v>1226</v>
      </c>
      <c r="C8" s="1180"/>
      <c r="D8" s="1180"/>
      <c r="E8" s="1180"/>
      <c r="F8" s="1180"/>
      <c r="G8" s="1344"/>
      <c r="H8" s="1344"/>
      <c r="I8" s="1344"/>
      <c r="J8" s="1344"/>
      <c r="K8" s="1344"/>
      <c r="L8" s="1344"/>
      <c r="M8" s="1344"/>
      <c r="N8" s="1344"/>
      <c r="O8" s="1344"/>
      <c r="P8" s="1344"/>
      <c r="Q8" s="1344"/>
      <c r="R8" s="1344"/>
      <c r="S8" s="1344"/>
      <c r="T8" s="1344"/>
      <c r="U8" s="1344"/>
      <c r="V8" s="1344"/>
      <c r="W8" s="1344"/>
      <c r="X8" s="1344"/>
      <c r="Y8" s="1344"/>
      <c r="Z8" s="1344"/>
      <c r="AA8" s="1344"/>
      <c r="AB8" s="1344"/>
      <c r="AC8" s="1344"/>
      <c r="AD8" s="1344"/>
    </row>
    <row r="9" customFormat="false" ht="17.25" hidden="false" customHeight="true" outlineLevel="0" collapsed="false">
      <c r="B9" s="1180" t="s">
        <v>1227</v>
      </c>
      <c r="C9" s="1180"/>
      <c r="D9" s="1180"/>
      <c r="E9" s="1180"/>
      <c r="F9" s="1180"/>
      <c r="G9" s="1305" t="s">
        <v>27</v>
      </c>
      <c r="H9" s="1290" t="s">
        <v>1089</v>
      </c>
      <c r="I9" s="1290"/>
      <c r="J9" s="1290"/>
      <c r="K9" s="1290"/>
      <c r="L9" s="1306" t="s">
        <v>27</v>
      </c>
      <c r="M9" s="1290" t="s">
        <v>1090</v>
      </c>
      <c r="N9" s="1290"/>
      <c r="O9" s="1290"/>
      <c r="P9" s="1290"/>
      <c r="Q9" s="1306" t="s">
        <v>27</v>
      </c>
      <c r="R9" s="1290" t="s">
        <v>1091</v>
      </c>
      <c r="S9" s="1345"/>
      <c r="T9" s="1345"/>
      <c r="U9" s="1345"/>
      <c r="V9" s="1345"/>
      <c r="W9" s="1345"/>
      <c r="X9" s="1345"/>
      <c r="Y9" s="1345"/>
      <c r="Z9" s="1345"/>
      <c r="AA9" s="1345"/>
      <c r="AB9" s="1345"/>
      <c r="AC9" s="1345"/>
      <c r="AD9" s="1346"/>
    </row>
    <row r="10" customFormat="false" ht="17.25" hidden="false" customHeight="true" outlineLevel="0" collapsed="false">
      <c r="B10" s="966" t="s">
        <v>1228</v>
      </c>
      <c r="C10" s="966"/>
      <c r="D10" s="966"/>
      <c r="E10" s="966"/>
      <c r="F10" s="966"/>
      <c r="G10" s="1307" t="s">
        <v>27</v>
      </c>
      <c r="H10" s="772" t="s">
        <v>1272</v>
      </c>
      <c r="I10" s="781"/>
      <c r="J10" s="781"/>
      <c r="K10" s="781"/>
      <c r="L10" s="781"/>
      <c r="M10" s="781"/>
      <c r="N10" s="781"/>
      <c r="O10" s="781"/>
      <c r="P10" s="781"/>
      <c r="Q10" s="781"/>
      <c r="R10" s="781"/>
      <c r="S10" s="1347"/>
      <c r="T10" s="1347"/>
      <c r="U10" s="1347"/>
      <c r="V10" s="1347"/>
      <c r="W10" s="1347"/>
      <c r="X10" s="1347"/>
      <c r="Y10" s="1347"/>
      <c r="Z10" s="1347"/>
      <c r="AA10" s="1347"/>
      <c r="AB10" s="1347"/>
      <c r="AC10" s="1347"/>
      <c r="AD10" s="1348"/>
    </row>
    <row r="11" customFormat="false" ht="17.25" hidden="false" customHeight="true" outlineLevel="0" collapsed="false">
      <c r="B11" s="966"/>
      <c r="C11" s="966"/>
      <c r="D11" s="966"/>
      <c r="E11" s="966"/>
      <c r="F11" s="966"/>
      <c r="G11" s="1307" t="s">
        <v>27</v>
      </c>
      <c r="H11" s="772" t="s">
        <v>1273</v>
      </c>
      <c r="I11" s="781"/>
      <c r="J11" s="781"/>
      <c r="K11" s="781"/>
      <c r="L11" s="781"/>
      <c r="M11" s="781"/>
      <c r="N11" s="781"/>
      <c r="O11" s="781"/>
      <c r="P11" s="781"/>
      <c r="Q11" s="781"/>
      <c r="R11" s="781"/>
      <c r="S11" s="1347"/>
      <c r="T11" s="1347"/>
      <c r="U11" s="1347"/>
      <c r="V11" s="1347"/>
      <c r="W11" s="1347"/>
      <c r="X11" s="1347"/>
      <c r="Y11" s="1347"/>
      <c r="Z11" s="1347"/>
      <c r="AA11" s="1347"/>
      <c r="AB11" s="1347"/>
      <c r="AC11" s="1347"/>
      <c r="AD11" s="1348"/>
    </row>
    <row r="12" customFormat="false" ht="17.25" hidden="false" customHeight="true" outlineLevel="0" collapsed="false">
      <c r="B12" s="966"/>
      <c r="C12" s="966"/>
      <c r="D12" s="966"/>
      <c r="E12" s="966"/>
      <c r="F12" s="966"/>
      <c r="G12" s="1307" t="s">
        <v>27</v>
      </c>
      <c r="H12" s="772" t="s">
        <v>1274</v>
      </c>
      <c r="I12" s="781"/>
      <c r="J12" s="781"/>
      <c r="K12" s="781"/>
      <c r="L12" s="781"/>
      <c r="M12" s="781"/>
      <c r="N12" s="781"/>
      <c r="O12" s="781"/>
      <c r="P12" s="781"/>
      <c r="Q12" s="781"/>
      <c r="R12" s="781"/>
      <c r="S12" s="1347"/>
      <c r="T12" s="1347"/>
      <c r="U12" s="1347"/>
      <c r="V12" s="1347"/>
      <c r="W12" s="1347"/>
      <c r="X12" s="1347"/>
      <c r="Y12" s="1347"/>
      <c r="Z12" s="1347"/>
      <c r="AA12" s="1347"/>
      <c r="AB12" s="1347"/>
      <c r="AC12" s="1347"/>
      <c r="AD12" s="1348"/>
    </row>
    <row r="13" customFormat="false" ht="17.25" hidden="false" customHeight="true" outlineLevel="0" collapsed="false">
      <c r="B13" s="966" t="s">
        <v>1238</v>
      </c>
      <c r="C13" s="966"/>
      <c r="D13" s="966"/>
      <c r="E13" s="966"/>
      <c r="F13" s="966"/>
      <c r="G13" s="1349" t="s">
        <v>27</v>
      </c>
      <c r="H13" s="1185" t="s">
        <v>1239</v>
      </c>
      <c r="I13" s="968"/>
      <c r="J13" s="968"/>
      <c r="K13" s="968"/>
      <c r="L13" s="968"/>
      <c r="M13" s="968"/>
      <c r="N13" s="968"/>
      <c r="O13" s="968"/>
      <c r="P13" s="968"/>
      <c r="Q13" s="968"/>
      <c r="R13" s="968"/>
      <c r="S13" s="1350" t="s">
        <v>27</v>
      </c>
      <c r="T13" s="1185" t="s">
        <v>1240</v>
      </c>
      <c r="U13" s="1351"/>
      <c r="V13" s="1351"/>
      <c r="W13" s="1351"/>
      <c r="X13" s="1351"/>
      <c r="Y13" s="1351"/>
      <c r="Z13" s="1351"/>
      <c r="AA13" s="1351"/>
      <c r="AB13" s="1351"/>
      <c r="AC13" s="1351"/>
      <c r="AD13" s="1352"/>
    </row>
    <row r="14" customFormat="false" ht="17.25" hidden="false" customHeight="true" outlineLevel="0" collapsed="false">
      <c r="B14" s="966"/>
      <c r="C14" s="966"/>
      <c r="D14" s="966"/>
      <c r="E14" s="966"/>
      <c r="F14" s="966"/>
      <c r="G14" s="1353" t="s">
        <v>27</v>
      </c>
      <c r="H14" s="980" t="s">
        <v>1241</v>
      </c>
      <c r="I14" s="977"/>
      <c r="J14" s="977"/>
      <c r="K14" s="977"/>
      <c r="L14" s="977"/>
      <c r="M14" s="977"/>
      <c r="N14" s="977"/>
      <c r="O14" s="977"/>
      <c r="P14" s="977"/>
      <c r="Q14" s="977"/>
      <c r="R14" s="977"/>
      <c r="S14" s="1354"/>
      <c r="T14" s="1354"/>
      <c r="U14" s="1354"/>
      <c r="V14" s="1354"/>
      <c r="W14" s="1354"/>
      <c r="X14" s="1354"/>
      <c r="Y14" s="1354"/>
      <c r="Z14" s="1354"/>
      <c r="AA14" s="1354"/>
      <c r="AB14" s="1354"/>
      <c r="AC14" s="1354"/>
      <c r="AD14" s="1355"/>
    </row>
    <row r="15" s="772" customFormat="true" ht="17.25" hidden="false" customHeight="true" outlineLevel="0" collapsed="false"/>
    <row r="16" s="772" customFormat="true" ht="17.25" hidden="false" customHeight="true" outlineLevel="0" collapsed="false">
      <c r="B16" s="772" t="s">
        <v>1242</v>
      </c>
    </row>
    <row r="17" s="772" customFormat="true" ht="17.25" hidden="false" customHeight="true" outlineLevel="0" collapsed="false">
      <c r="B17" s="772" t="s">
        <v>1243</v>
      </c>
      <c r="AC17" s="781"/>
      <c r="AD17" s="781"/>
    </row>
    <row r="18" s="772" customFormat="true" ht="17.25" hidden="false" customHeight="true" outlineLevel="0" collapsed="false"/>
    <row r="19" s="772" customFormat="true" ht="17.25" hidden="false" customHeight="true" outlineLevel="0" collapsed="false">
      <c r="B19" s="1342" t="s">
        <v>1244</v>
      </c>
      <c r="C19" s="1342"/>
      <c r="D19" s="1342"/>
      <c r="E19" s="1342"/>
      <c r="F19" s="1342"/>
      <c r="G19" s="964"/>
      <c r="H19" s="1185"/>
      <c r="I19" s="1185"/>
      <c r="J19" s="1185"/>
      <c r="K19" s="1185"/>
      <c r="L19" s="1185"/>
      <c r="M19" s="1185"/>
      <c r="N19" s="1185"/>
      <c r="O19" s="1185"/>
      <c r="P19" s="1185"/>
      <c r="Q19" s="1185"/>
      <c r="R19" s="1185"/>
      <c r="S19" s="1185"/>
      <c r="T19" s="1185"/>
      <c r="U19" s="1185"/>
      <c r="V19" s="1185"/>
      <c r="W19" s="1185"/>
      <c r="X19" s="1185"/>
      <c r="Y19" s="1185"/>
      <c r="Z19" s="964"/>
      <c r="AA19" s="1185"/>
      <c r="AB19" s="1185"/>
      <c r="AC19" s="968"/>
      <c r="AD19" s="965"/>
    </row>
    <row r="20" s="772" customFormat="true" ht="17.25" hidden="false" customHeight="true" outlineLevel="0" collapsed="false">
      <c r="B20" s="1342"/>
      <c r="C20" s="1342"/>
      <c r="D20" s="1342"/>
      <c r="E20" s="1342"/>
      <c r="F20" s="1342"/>
      <c r="G20" s="985"/>
      <c r="H20" s="772" t="s">
        <v>1275</v>
      </c>
      <c r="Z20" s="985"/>
      <c r="AA20" s="1296" t="s">
        <v>1095</v>
      </c>
      <c r="AB20" s="1296" t="s">
        <v>29</v>
      </c>
      <c r="AC20" s="1296" t="s">
        <v>1096</v>
      </c>
      <c r="AD20" s="1356"/>
    </row>
    <row r="21" s="772" customFormat="true" ht="17.25" hidden="false" customHeight="true" outlineLevel="0" collapsed="false">
      <c r="B21" s="1342"/>
      <c r="C21" s="1342"/>
      <c r="D21" s="1342"/>
      <c r="E21" s="1342"/>
      <c r="F21" s="1342"/>
      <c r="G21" s="985"/>
      <c r="I21" s="789" t="s">
        <v>51</v>
      </c>
      <c r="J21" s="1357" t="s">
        <v>1246</v>
      </c>
      <c r="K21" s="1357"/>
      <c r="L21" s="1357"/>
      <c r="M21" s="1357"/>
      <c r="N21" s="1357"/>
      <c r="O21" s="1357"/>
      <c r="P21" s="1357"/>
      <c r="Q21" s="1357"/>
      <c r="R21" s="1357"/>
      <c r="S21" s="1357"/>
      <c r="T21" s="1357"/>
      <c r="U21" s="1289"/>
      <c r="V21" s="1289"/>
      <c r="W21" s="1321" t="s">
        <v>1036</v>
      </c>
      <c r="Z21" s="985"/>
      <c r="AA21" s="1188"/>
      <c r="AB21" s="771"/>
      <c r="AC21" s="1188"/>
      <c r="AD21" s="988"/>
    </row>
    <row r="22" s="772" customFormat="true" ht="17.25" hidden="false" customHeight="true" outlineLevel="0" collapsed="false">
      <c r="B22" s="1342"/>
      <c r="C22" s="1342"/>
      <c r="D22" s="1342"/>
      <c r="E22" s="1342"/>
      <c r="F22" s="1342"/>
      <c r="G22" s="985"/>
      <c r="I22" s="1358" t="s">
        <v>983</v>
      </c>
      <c r="J22" s="1359" t="s">
        <v>1247</v>
      </c>
      <c r="K22" s="980"/>
      <c r="L22" s="980"/>
      <c r="M22" s="980"/>
      <c r="N22" s="980"/>
      <c r="O22" s="980"/>
      <c r="P22" s="980"/>
      <c r="Q22" s="980"/>
      <c r="R22" s="980"/>
      <c r="S22" s="980"/>
      <c r="T22" s="980"/>
      <c r="U22" s="972"/>
      <c r="V22" s="972"/>
      <c r="W22" s="973" t="s">
        <v>1036</v>
      </c>
      <c r="Y22" s="1360"/>
      <c r="Z22" s="983"/>
      <c r="AA22" s="1307" t="s">
        <v>27</v>
      </c>
      <c r="AB22" s="1307" t="s">
        <v>29</v>
      </c>
      <c r="AC22" s="1307" t="s">
        <v>27</v>
      </c>
      <c r="AD22" s="988"/>
    </row>
    <row r="23" s="772" customFormat="true" ht="17.25" hidden="false" customHeight="true" outlineLevel="0" collapsed="false">
      <c r="B23" s="1342"/>
      <c r="C23" s="1342"/>
      <c r="D23" s="1342"/>
      <c r="E23" s="1342"/>
      <c r="F23" s="1342"/>
      <c r="G23" s="985"/>
      <c r="H23" s="772" t="s">
        <v>1248</v>
      </c>
      <c r="U23" s="771"/>
      <c r="V23" s="771"/>
      <c r="Z23" s="985"/>
      <c r="AC23" s="781"/>
      <c r="AD23" s="988"/>
    </row>
    <row r="24" s="772" customFormat="true" ht="17.25" hidden="false" customHeight="true" outlineLevel="0" collapsed="false">
      <c r="B24" s="1342"/>
      <c r="C24" s="1342"/>
      <c r="D24" s="1342"/>
      <c r="E24" s="1342"/>
      <c r="F24" s="1342"/>
      <c r="G24" s="985"/>
      <c r="H24" s="772" t="s">
        <v>1276</v>
      </c>
      <c r="T24" s="1360"/>
      <c r="U24" s="1376"/>
      <c r="V24" s="771"/>
      <c r="Z24" s="985"/>
      <c r="AC24" s="781"/>
      <c r="AD24" s="988"/>
    </row>
    <row r="25" s="772" customFormat="true" ht="25.5" hidden="false" customHeight="true" outlineLevel="0" collapsed="false">
      <c r="B25" s="1342"/>
      <c r="C25" s="1342"/>
      <c r="D25" s="1342"/>
      <c r="E25" s="1342"/>
      <c r="F25" s="1342"/>
      <c r="G25" s="985"/>
      <c r="I25" s="789" t="s">
        <v>982</v>
      </c>
      <c r="J25" s="1361" t="s">
        <v>1250</v>
      </c>
      <c r="K25" s="1361"/>
      <c r="L25" s="1361"/>
      <c r="M25" s="1361"/>
      <c r="N25" s="1361"/>
      <c r="O25" s="1361"/>
      <c r="P25" s="1361"/>
      <c r="Q25" s="1361"/>
      <c r="R25" s="1361"/>
      <c r="S25" s="1361"/>
      <c r="T25" s="1361"/>
      <c r="U25" s="1289"/>
      <c r="V25" s="1289"/>
      <c r="W25" s="1321" t="s">
        <v>1036</v>
      </c>
      <c r="Y25" s="1360"/>
      <c r="Z25" s="983"/>
      <c r="AA25" s="1307" t="s">
        <v>27</v>
      </c>
      <c r="AB25" s="1307" t="s">
        <v>29</v>
      </c>
      <c r="AC25" s="1307" t="s">
        <v>27</v>
      </c>
      <c r="AD25" s="988"/>
    </row>
    <row r="26" s="772" customFormat="true" ht="17.25" hidden="false" customHeight="true" outlineLevel="0" collapsed="false">
      <c r="B26" s="1342"/>
      <c r="C26" s="1342"/>
      <c r="D26" s="1342"/>
      <c r="E26" s="1342"/>
      <c r="F26" s="1342"/>
      <c r="G26" s="974"/>
      <c r="H26" s="980"/>
      <c r="I26" s="980"/>
      <c r="J26" s="980"/>
      <c r="K26" s="980"/>
      <c r="L26" s="980"/>
      <c r="M26" s="980"/>
      <c r="N26" s="980"/>
      <c r="O26" s="980"/>
      <c r="P26" s="980"/>
      <c r="Q26" s="980"/>
      <c r="R26" s="980"/>
      <c r="S26" s="980"/>
      <c r="T26" s="1362"/>
      <c r="U26" s="1362"/>
      <c r="V26" s="980"/>
      <c r="W26" s="980"/>
      <c r="X26" s="980"/>
      <c r="Y26" s="980"/>
      <c r="Z26" s="974"/>
      <c r="AA26" s="980"/>
      <c r="AB26" s="980"/>
      <c r="AC26" s="977"/>
      <c r="AD26" s="975"/>
    </row>
    <row r="27" s="772" customFormat="true" ht="17.25" hidden="false" customHeight="true" outlineLevel="0" collapsed="false">
      <c r="B27" s="1363"/>
      <c r="C27" s="1364"/>
      <c r="D27" s="1364"/>
      <c r="E27" s="1364"/>
      <c r="F27" s="1365"/>
      <c r="G27" s="964"/>
      <c r="H27" s="1185"/>
      <c r="I27" s="1185"/>
      <c r="J27" s="1185"/>
      <c r="K27" s="1185"/>
      <c r="L27" s="1185"/>
      <c r="M27" s="1185"/>
      <c r="N27" s="1185"/>
      <c r="O27" s="1185"/>
      <c r="P27" s="1185"/>
      <c r="Q27" s="1185"/>
      <c r="R27" s="1185"/>
      <c r="S27" s="1185"/>
      <c r="T27" s="1366"/>
      <c r="U27" s="1366"/>
      <c r="V27" s="1185"/>
      <c r="W27" s="1185"/>
      <c r="X27" s="1185"/>
      <c r="Y27" s="1185"/>
      <c r="Z27" s="1185"/>
      <c r="AA27" s="1185"/>
      <c r="AB27" s="1185"/>
      <c r="AC27" s="968"/>
      <c r="AD27" s="965"/>
    </row>
    <row r="28" s="772" customFormat="true" ht="17.25" hidden="false" customHeight="true" outlineLevel="0" collapsed="false">
      <c r="B28" s="1367" t="s">
        <v>1251</v>
      </c>
      <c r="C28" s="1367"/>
      <c r="D28" s="1367"/>
      <c r="E28" s="1367"/>
      <c r="F28" s="1367"/>
      <c r="G28" s="1381" t="s">
        <v>1277</v>
      </c>
      <c r="T28" s="1360"/>
      <c r="U28" s="1360"/>
      <c r="AC28" s="781"/>
      <c r="AD28" s="988"/>
    </row>
    <row r="29" s="772" customFormat="true" ht="24" hidden="false" customHeight="true" outlineLevel="0" collapsed="false">
      <c r="B29" s="1367"/>
      <c r="C29" s="1367"/>
      <c r="D29" s="1367"/>
      <c r="E29" s="1367"/>
      <c r="F29" s="1367"/>
      <c r="G29" s="1370"/>
      <c r="H29" s="1370"/>
      <c r="I29" s="1370"/>
      <c r="J29" s="1370"/>
      <c r="K29" s="1370"/>
      <c r="L29" s="1370"/>
      <c r="M29" s="1370"/>
      <c r="N29" s="1370"/>
      <c r="O29" s="1370"/>
      <c r="P29" s="1370"/>
      <c r="Q29" s="1370"/>
      <c r="R29" s="1370"/>
      <c r="S29" s="1370"/>
      <c r="T29" s="1370"/>
      <c r="U29" s="1370"/>
      <c r="V29" s="1370"/>
      <c r="W29" s="1370"/>
      <c r="X29" s="1370"/>
      <c r="Y29" s="1370"/>
      <c r="Z29" s="1370"/>
      <c r="AA29" s="1370"/>
      <c r="AB29" s="1370"/>
      <c r="AC29" s="1370"/>
      <c r="AD29" s="1370"/>
    </row>
    <row r="30" s="772" customFormat="true" ht="17.25" hidden="false" customHeight="true" outlineLevel="0" collapsed="false">
      <c r="B30" s="1371"/>
      <c r="C30" s="1372"/>
      <c r="D30" s="1372"/>
      <c r="E30" s="1372"/>
      <c r="F30" s="1373"/>
      <c r="G30" s="974"/>
      <c r="H30" s="980"/>
      <c r="I30" s="980"/>
      <c r="J30" s="980"/>
      <c r="K30" s="980"/>
      <c r="L30" s="980"/>
      <c r="M30" s="980"/>
      <c r="N30" s="980"/>
      <c r="O30" s="980"/>
      <c r="P30" s="980"/>
      <c r="Q30" s="980"/>
      <c r="R30" s="980"/>
      <c r="S30" s="980"/>
      <c r="T30" s="1362"/>
      <c r="U30" s="1362"/>
      <c r="V30" s="980"/>
      <c r="W30" s="980"/>
      <c r="X30" s="980"/>
      <c r="Y30" s="980"/>
      <c r="Z30" s="980"/>
      <c r="AA30" s="980"/>
      <c r="AB30" s="980"/>
      <c r="AC30" s="977"/>
      <c r="AD30" s="975"/>
    </row>
    <row r="31" s="772" customFormat="true" ht="17.25" hidden="false" customHeight="true" outlineLevel="0" collapsed="false">
      <c r="B31" s="1374"/>
      <c r="C31" s="1374"/>
      <c r="D31" s="1374"/>
      <c r="E31" s="1374"/>
      <c r="F31" s="1374"/>
      <c r="T31" s="1360"/>
      <c r="U31" s="1360"/>
    </row>
    <row r="32" s="772" customFormat="true" ht="17.25" hidden="false" customHeight="true" outlineLevel="0" collapsed="false">
      <c r="B32" s="772" t="s">
        <v>1253</v>
      </c>
      <c r="C32" s="1374"/>
      <c r="D32" s="1374"/>
      <c r="E32" s="1374"/>
      <c r="F32" s="1374"/>
      <c r="T32" s="1360"/>
      <c r="U32" s="1360"/>
    </row>
    <row r="33" s="772" customFormat="true" ht="17.25" hidden="false" customHeight="true" outlineLevel="0" collapsed="false">
      <c r="B33" s="1374"/>
      <c r="C33" s="1374"/>
      <c r="D33" s="1374"/>
      <c r="E33" s="1374"/>
      <c r="F33" s="1374"/>
      <c r="T33" s="1360"/>
      <c r="U33" s="1360"/>
    </row>
    <row r="34" s="772" customFormat="true" ht="17.25" hidden="false" customHeight="true" outlineLevel="0" collapsed="false">
      <c r="B34" s="1342" t="s">
        <v>1244</v>
      </c>
      <c r="C34" s="1342"/>
      <c r="D34" s="1342"/>
      <c r="E34" s="1342"/>
      <c r="F34" s="1342"/>
      <c r="G34" s="964"/>
      <c r="H34" s="1185"/>
      <c r="I34" s="1185"/>
      <c r="J34" s="1185"/>
      <c r="K34" s="1185"/>
      <c r="L34" s="1185"/>
      <c r="M34" s="1185"/>
      <c r="N34" s="1185"/>
      <c r="O34" s="1185"/>
      <c r="P34" s="1185"/>
      <c r="Q34" s="1185"/>
      <c r="R34" s="1185"/>
      <c r="S34" s="1185"/>
      <c r="T34" s="1185"/>
      <c r="U34" s="1185"/>
      <c r="V34" s="1185"/>
      <c r="W34" s="1185"/>
      <c r="X34" s="1185"/>
      <c r="Y34" s="1185"/>
      <c r="Z34" s="964"/>
      <c r="AA34" s="1185"/>
      <c r="AB34" s="1185"/>
      <c r="AC34" s="968"/>
      <c r="AD34" s="965"/>
    </row>
    <row r="35" s="772" customFormat="true" ht="17.25" hidden="false" customHeight="true" outlineLevel="0" collapsed="false">
      <c r="B35" s="1342"/>
      <c r="C35" s="1342"/>
      <c r="D35" s="1342"/>
      <c r="E35" s="1342"/>
      <c r="F35" s="1342"/>
      <c r="G35" s="985"/>
      <c r="H35" s="772" t="s">
        <v>1254</v>
      </c>
      <c r="Z35" s="985"/>
      <c r="AA35" s="1296" t="s">
        <v>1095</v>
      </c>
      <c r="AB35" s="1296" t="s">
        <v>29</v>
      </c>
      <c r="AC35" s="1296" t="s">
        <v>1096</v>
      </c>
      <c r="AD35" s="1356"/>
    </row>
    <row r="36" s="772" customFormat="true" ht="17.25" hidden="false" customHeight="true" outlineLevel="0" collapsed="false">
      <c r="B36" s="1342"/>
      <c r="C36" s="1342"/>
      <c r="D36" s="1342"/>
      <c r="E36" s="1342"/>
      <c r="F36" s="1342"/>
      <c r="G36" s="985"/>
      <c r="I36" s="789" t="s">
        <v>51</v>
      </c>
      <c r="J36" s="1357" t="s">
        <v>1246</v>
      </c>
      <c r="K36" s="1357"/>
      <c r="L36" s="1357"/>
      <c r="M36" s="1357"/>
      <c r="N36" s="1357"/>
      <c r="O36" s="1357"/>
      <c r="P36" s="1357"/>
      <c r="Q36" s="1357"/>
      <c r="R36" s="1357"/>
      <c r="S36" s="1357"/>
      <c r="T36" s="1357"/>
      <c r="U36" s="1289"/>
      <c r="V36" s="1289"/>
      <c r="W36" s="1321" t="s">
        <v>1036</v>
      </c>
      <c r="Z36" s="985"/>
      <c r="AA36" s="1188"/>
      <c r="AB36" s="771"/>
      <c r="AC36" s="1188"/>
      <c r="AD36" s="988"/>
    </row>
    <row r="37" s="772" customFormat="true" ht="17.25" hidden="false" customHeight="true" outlineLevel="0" collapsed="false">
      <c r="B37" s="1342"/>
      <c r="C37" s="1342"/>
      <c r="D37" s="1342"/>
      <c r="E37" s="1342"/>
      <c r="F37" s="1342"/>
      <c r="G37" s="985"/>
      <c r="I37" s="1358" t="s">
        <v>983</v>
      </c>
      <c r="J37" s="1359" t="s">
        <v>1247</v>
      </c>
      <c r="K37" s="980"/>
      <c r="L37" s="980"/>
      <c r="M37" s="980"/>
      <c r="N37" s="980"/>
      <c r="O37" s="980"/>
      <c r="P37" s="980"/>
      <c r="Q37" s="980"/>
      <c r="R37" s="980"/>
      <c r="S37" s="980"/>
      <c r="T37" s="980"/>
      <c r="U37" s="1289"/>
      <c r="V37" s="1289"/>
      <c r="W37" s="973" t="s">
        <v>1036</v>
      </c>
      <c r="Y37" s="1360"/>
      <c r="Z37" s="983"/>
      <c r="AA37" s="1307" t="s">
        <v>27</v>
      </c>
      <c r="AB37" s="1307" t="s">
        <v>29</v>
      </c>
      <c r="AC37" s="1307" t="s">
        <v>27</v>
      </c>
      <c r="AD37" s="988"/>
    </row>
    <row r="38" s="772" customFormat="true" ht="17.25" hidden="false" customHeight="true" outlineLevel="0" collapsed="false">
      <c r="A38" s="1187"/>
      <c r="B38" s="1342"/>
      <c r="C38" s="1342"/>
      <c r="D38" s="1342"/>
      <c r="E38" s="1342"/>
      <c r="F38" s="1342"/>
      <c r="G38" s="974"/>
      <c r="H38" s="980"/>
      <c r="I38" s="980"/>
      <c r="J38" s="980"/>
      <c r="K38" s="980"/>
      <c r="L38" s="980"/>
      <c r="M38" s="980"/>
      <c r="N38" s="980"/>
      <c r="O38" s="980"/>
      <c r="P38" s="980"/>
      <c r="Q38" s="980"/>
      <c r="R38" s="980"/>
      <c r="S38" s="980"/>
      <c r="T38" s="1362"/>
      <c r="U38" s="1362"/>
      <c r="V38" s="980"/>
      <c r="W38" s="980"/>
      <c r="X38" s="980"/>
      <c r="Y38" s="980"/>
      <c r="Z38" s="974"/>
      <c r="AA38" s="980"/>
      <c r="AB38" s="980"/>
      <c r="AC38" s="977"/>
      <c r="AD38" s="975"/>
      <c r="AE38" s="985"/>
    </row>
    <row r="39" s="772" customFormat="true" ht="17.25" hidden="false" customHeight="true" outlineLevel="0" collapsed="false">
      <c r="B39" s="1374"/>
      <c r="C39" s="1364"/>
      <c r="D39" s="1374"/>
      <c r="E39" s="1374"/>
      <c r="F39" s="1374"/>
      <c r="T39" s="1360"/>
      <c r="U39" s="1360"/>
    </row>
    <row r="40" s="772" customFormat="true" ht="17.25" hidden="false" customHeight="true" outlineLevel="0" collapsed="false">
      <c r="B40" s="772" t="s">
        <v>1255</v>
      </c>
      <c r="C40" s="1374"/>
      <c r="D40" s="1374"/>
      <c r="E40" s="1374"/>
      <c r="F40" s="1374"/>
      <c r="T40" s="1360"/>
      <c r="U40" s="1360"/>
    </row>
    <row r="41" s="772" customFormat="true" ht="17.25" hidden="false" customHeight="true" outlineLevel="0" collapsed="false">
      <c r="B41" s="1332" t="s">
        <v>1278</v>
      </c>
      <c r="C41" s="1374"/>
      <c r="D41" s="1374"/>
      <c r="E41" s="1374"/>
      <c r="F41" s="1374"/>
      <c r="T41" s="1360"/>
      <c r="U41" s="1360"/>
    </row>
    <row r="42" s="772" customFormat="true" ht="17.25" hidden="false" customHeight="true" outlineLevel="0" collapsed="false">
      <c r="B42" s="1342" t="s">
        <v>1244</v>
      </c>
      <c r="C42" s="1342"/>
      <c r="D42" s="1342"/>
      <c r="E42" s="1342"/>
      <c r="F42" s="1342"/>
      <c r="G42" s="964"/>
      <c r="H42" s="1185"/>
      <c r="I42" s="1185"/>
      <c r="J42" s="1185"/>
      <c r="K42" s="1185"/>
      <c r="L42" s="1185"/>
      <c r="M42" s="1185"/>
      <c r="N42" s="1185"/>
      <c r="O42" s="1185"/>
      <c r="P42" s="1185"/>
      <c r="Q42" s="1185"/>
      <c r="R42" s="1185"/>
      <c r="S42" s="1185"/>
      <c r="T42" s="1185"/>
      <c r="U42" s="1185"/>
      <c r="V42" s="1185"/>
      <c r="W42" s="1185"/>
      <c r="X42" s="1185"/>
      <c r="Y42" s="1185"/>
      <c r="Z42" s="964"/>
      <c r="AA42" s="1185"/>
      <c r="AB42" s="1185"/>
      <c r="AC42" s="968"/>
      <c r="AD42" s="965"/>
    </row>
    <row r="43" s="772" customFormat="true" ht="17.25" hidden="false" customHeight="true" outlineLevel="0" collapsed="false">
      <c r="B43" s="1342"/>
      <c r="C43" s="1342"/>
      <c r="D43" s="1342"/>
      <c r="E43" s="1342"/>
      <c r="F43" s="1342"/>
      <c r="G43" s="985"/>
      <c r="H43" s="772" t="s">
        <v>1257</v>
      </c>
      <c r="Z43" s="985"/>
      <c r="AA43" s="1296" t="s">
        <v>1095</v>
      </c>
      <c r="AB43" s="1296" t="s">
        <v>29</v>
      </c>
      <c r="AC43" s="1296" t="s">
        <v>1096</v>
      </c>
      <c r="AD43" s="1356"/>
    </row>
    <row r="44" s="772" customFormat="true" ht="17.25" hidden="false" customHeight="true" outlineLevel="0" collapsed="false">
      <c r="B44" s="1342"/>
      <c r="C44" s="1342"/>
      <c r="D44" s="1342"/>
      <c r="E44" s="1342"/>
      <c r="F44" s="1342"/>
      <c r="G44" s="985"/>
      <c r="I44" s="789" t="s">
        <v>51</v>
      </c>
      <c r="J44" s="1357" t="s">
        <v>1246</v>
      </c>
      <c r="K44" s="1357"/>
      <c r="L44" s="1357"/>
      <c r="M44" s="1357"/>
      <c r="N44" s="1357"/>
      <c r="O44" s="1357"/>
      <c r="P44" s="1357"/>
      <c r="Q44" s="1357"/>
      <c r="R44" s="1357"/>
      <c r="S44" s="1357"/>
      <c r="T44" s="1357"/>
      <c r="U44" s="1289"/>
      <c r="V44" s="1289"/>
      <c r="W44" s="1321" t="s">
        <v>1036</v>
      </c>
      <c r="Z44" s="985"/>
      <c r="AA44" s="1188"/>
      <c r="AB44" s="771"/>
      <c r="AC44" s="1188"/>
      <c r="AD44" s="988"/>
    </row>
    <row r="45" s="772" customFormat="true" ht="17.25" hidden="false" customHeight="true" outlineLevel="0" collapsed="false">
      <c r="B45" s="1342"/>
      <c r="C45" s="1342"/>
      <c r="D45" s="1342"/>
      <c r="E45" s="1342"/>
      <c r="F45" s="1342"/>
      <c r="G45" s="985"/>
      <c r="I45" s="1358" t="s">
        <v>983</v>
      </c>
      <c r="J45" s="1359" t="s">
        <v>1247</v>
      </c>
      <c r="K45" s="980"/>
      <c r="L45" s="980"/>
      <c r="M45" s="980"/>
      <c r="N45" s="980"/>
      <c r="O45" s="980"/>
      <c r="P45" s="980"/>
      <c r="Q45" s="980"/>
      <c r="R45" s="980"/>
      <c r="S45" s="980"/>
      <c r="T45" s="980"/>
      <c r="U45" s="1289"/>
      <c r="V45" s="1289"/>
      <c r="W45" s="973" t="s">
        <v>1036</v>
      </c>
      <c r="Y45" s="1360"/>
      <c r="Z45" s="983"/>
      <c r="AA45" s="1307" t="s">
        <v>27</v>
      </c>
      <c r="AB45" s="1307" t="s">
        <v>29</v>
      </c>
      <c r="AC45" s="1307" t="s">
        <v>27</v>
      </c>
      <c r="AD45" s="988"/>
    </row>
    <row r="46" s="772" customFormat="true" ht="17.25" hidden="false" customHeight="true" outlineLevel="0" collapsed="false">
      <c r="B46" s="1342"/>
      <c r="C46" s="1342"/>
      <c r="D46" s="1342"/>
      <c r="E46" s="1342"/>
      <c r="F46" s="1342"/>
      <c r="G46" s="974"/>
      <c r="H46" s="980"/>
      <c r="I46" s="980"/>
      <c r="J46" s="980"/>
      <c r="K46" s="980"/>
      <c r="L46" s="980"/>
      <c r="M46" s="980"/>
      <c r="N46" s="980"/>
      <c r="O46" s="980"/>
      <c r="P46" s="980"/>
      <c r="Q46" s="980"/>
      <c r="R46" s="980"/>
      <c r="S46" s="980"/>
      <c r="T46" s="1362"/>
      <c r="U46" s="1362"/>
      <c r="V46" s="980"/>
      <c r="W46" s="980"/>
      <c r="X46" s="980"/>
      <c r="Y46" s="980"/>
      <c r="Z46" s="974"/>
      <c r="AA46" s="980"/>
      <c r="AB46" s="980"/>
      <c r="AC46" s="977"/>
      <c r="AD46" s="975"/>
    </row>
    <row r="47" s="772" customFormat="true" ht="17.25" hidden="false" customHeight="true" outlineLevel="0" collapsed="false">
      <c r="B47" s="1342" t="s">
        <v>1258</v>
      </c>
      <c r="C47" s="1342"/>
      <c r="D47" s="1342"/>
      <c r="E47" s="1342"/>
      <c r="F47" s="1342"/>
      <c r="G47" s="964"/>
      <c r="H47" s="1185"/>
      <c r="I47" s="1185"/>
      <c r="J47" s="1185"/>
      <c r="K47" s="1185"/>
      <c r="L47" s="1185"/>
      <c r="M47" s="1185"/>
      <c r="N47" s="1185"/>
      <c r="O47" s="1185"/>
      <c r="P47" s="1185"/>
      <c r="Q47" s="1185"/>
      <c r="R47" s="1185"/>
      <c r="S47" s="1185"/>
      <c r="T47" s="1185"/>
      <c r="U47" s="1185"/>
      <c r="V47" s="1185"/>
      <c r="W47" s="1185"/>
      <c r="X47" s="1185"/>
      <c r="Y47" s="1185"/>
      <c r="Z47" s="964"/>
      <c r="AA47" s="1185"/>
      <c r="AB47" s="1185"/>
      <c r="AC47" s="968"/>
      <c r="AD47" s="965"/>
    </row>
    <row r="48" s="772" customFormat="true" ht="17.25" hidden="false" customHeight="true" outlineLevel="0" collapsed="false">
      <c r="B48" s="1342"/>
      <c r="C48" s="1342"/>
      <c r="D48" s="1342"/>
      <c r="E48" s="1342"/>
      <c r="F48" s="1342"/>
      <c r="G48" s="985"/>
      <c r="H48" s="772" t="s">
        <v>1259</v>
      </c>
      <c r="Z48" s="985"/>
      <c r="AA48" s="1296" t="s">
        <v>1095</v>
      </c>
      <c r="AB48" s="1296" t="s">
        <v>29</v>
      </c>
      <c r="AC48" s="1296" t="s">
        <v>1096</v>
      </c>
      <c r="AD48" s="1356"/>
    </row>
    <row r="49" s="772" customFormat="true" ht="17.25" hidden="false" customHeight="true" outlineLevel="0" collapsed="false">
      <c r="B49" s="1342"/>
      <c r="C49" s="1342"/>
      <c r="D49" s="1342"/>
      <c r="E49" s="1342"/>
      <c r="F49" s="1342"/>
      <c r="G49" s="985"/>
      <c r="I49" s="789" t="s">
        <v>51</v>
      </c>
      <c r="J49" s="1377" t="s">
        <v>1260</v>
      </c>
      <c r="K49" s="1377"/>
      <c r="L49" s="1377"/>
      <c r="M49" s="1377"/>
      <c r="N49" s="1377"/>
      <c r="O49" s="1377"/>
      <c r="P49" s="1377"/>
      <c r="Q49" s="1377"/>
      <c r="R49" s="1377"/>
      <c r="S49" s="1377"/>
      <c r="T49" s="1377"/>
      <c r="U49" s="1289"/>
      <c r="V49" s="1289"/>
      <c r="W49" s="1321" t="s">
        <v>1036</v>
      </c>
      <c r="Z49" s="985"/>
      <c r="AA49" s="1188"/>
      <c r="AB49" s="771"/>
      <c r="AC49" s="1188"/>
      <c r="AD49" s="988"/>
    </row>
    <row r="50" s="772" customFormat="true" ht="17.25" hidden="false" customHeight="true" outlineLevel="0" collapsed="false">
      <c r="B50" s="1342"/>
      <c r="C50" s="1342"/>
      <c r="D50" s="1342"/>
      <c r="E50" s="1342"/>
      <c r="F50" s="1342"/>
      <c r="G50" s="985"/>
      <c r="I50" s="1358" t="s">
        <v>983</v>
      </c>
      <c r="J50" s="1357" t="s">
        <v>1261</v>
      </c>
      <c r="K50" s="1357"/>
      <c r="L50" s="1357"/>
      <c r="M50" s="1357"/>
      <c r="N50" s="1357"/>
      <c r="O50" s="1357"/>
      <c r="P50" s="1357"/>
      <c r="Q50" s="1357"/>
      <c r="R50" s="1357"/>
      <c r="S50" s="1357"/>
      <c r="T50" s="1357"/>
      <c r="U50" s="1289"/>
      <c r="V50" s="1289"/>
      <c r="W50" s="973" t="s">
        <v>1036</v>
      </c>
      <c r="Y50" s="1360"/>
      <c r="Z50" s="983"/>
      <c r="AA50" s="1307" t="s">
        <v>27</v>
      </c>
      <c r="AB50" s="1307" t="s">
        <v>29</v>
      </c>
      <c r="AC50" s="1307" t="s">
        <v>27</v>
      </c>
      <c r="AD50" s="988"/>
    </row>
    <row r="51" s="772" customFormat="true" ht="17.25" hidden="false" customHeight="true" outlineLevel="0" collapsed="false">
      <c r="B51" s="1342"/>
      <c r="C51" s="1342"/>
      <c r="D51" s="1342"/>
      <c r="E51" s="1342"/>
      <c r="F51" s="1342"/>
      <c r="G51" s="974"/>
      <c r="H51" s="980"/>
      <c r="I51" s="980"/>
      <c r="J51" s="980"/>
      <c r="K51" s="980"/>
      <c r="L51" s="980"/>
      <c r="M51" s="980"/>
      <c r="N51" s="980"/>
      <c r="O51" s="980"/>
      <c r="P51" s="980"/>
      <c r="Q51" s="980"/>
      <c r="R51" s="980"/>
      <c r="S51" s="980"/>
      <c r="T51" s="1362"/>
      <c r="U51" s="1362"/>
      <c r="V51" s="980"/>
      <c r="W51" s="980"/>
      <c r="X51" s="980"/>
      <c r="Y51" s="980"/>
      <c r="Z51" s="974"/>
      <c r="AA51" s="980"/>
      <c r="AB51" s="980"/>
      <c r="AC51" s="977"/>
      <c r="AD51" s="975"/>
    </row>
    <row r="52" s="772" customFormat="true" ht="17.25" hidden="false" customHeight="true" outlineLevel="0" collapsed="false">
      <c r="B52" s="1342" t="s">
        <v>1262</v>
      </c>
      <c r="C52" s="1342"/>
      <c r="D52" s="1342"/>
      <c r="E52" s="1342"/>
      <c r="F52" s="1342"/>
      <c r="G52" s="964"/>
      <c r="H52" s="1185"/>
      <c r="I52" s="1185"/>
      <c r="J52" s="1185"/>
      <c r="K52" s="1185"/>
      <c r="L52" s="1185"/>
      <c r="M52" s="1185"/>
      <c r="N52" s="1185"/>
      <c r="O52" s="1185"/>
      <c r="P52" s="1185"/>
      <c r="Q52" s="1185"/>
      <c r="R52" s="1185"/>
      <c r="S52" s="1185"/>
      <c r="T52" s="1185"/>
      <c r="U52" s="1185"/>
      <c r="V52" s="1185"/>
      <c r="W52" s="1185"/>
      <c r="X52" s="1185"/>
      <c r="Y52" s="1185"/>
      <c r="Z52" s="964"/>
      <c r="AA52" s="1185"/>
      <c r="AB52" s="1185"/>
      <c r="AC52" s="968"/>
      <c r="AD52" s="965"/>
    </row>
    <row r="53" s="772" customFormat="true" ht="17.25" hidden="false" customHeight="true" outlineLevel="0" collapsed="false">
      <c r="B53" s="1342"/>
      <c r="C53" s="1342"/>
      <c r="D53" s="1342"/>
      <c r="E53" s="1342"/>
      <c r="F53" s="1342"/>
      <c r="G53" s="985"/>
      <c r="H53" s="772" t="s">
        <v>1263</v>
      </c>
      <c r="Z53" s="985"/>
      <c r="AA53" s="1296" t="s">
        <v>1095</v>
      </c>
      <c r="AB53" s="1296" t="s">
        <v>29</v>
      </c>
      <c r="AC53" s="1296" t="s">
        <v>1096</v>
      </c>
      <c r="AD53" s="1356"/>
    </row>
    <row r="54" s="772" customFormat="true" ht="25.5" hidden="false" customHeight="true" outlineLevel="0" collapsed="false">
      <c r="B54" s="1342"/>
      <c r="C54" s="1342"/>
      <c r="D54" s="1342"/>
      <c r="E54" s="1342"/>
      <c r="F54" s="1342"/>
      <c r="G54" s="985"/>
      <c r="I54" s="789" t="s">
        <v>51</v>
      </c>
      <c r="J54" s="1377" t="s">
        <v>1279</v>
      </c>
      <c r="K54" s="1377"/>
      <c r="L54" s="1377"/>
      <c r="M54" s="1377"/>
      <c r="N54" s="1377"/>
      <c r="O54" s="1377"/>
      <c r="P54" s="1377"/>
      <c r="Q54" s="1377"/>
      <c r="R54" s="1377"/>
      <c r="S54" s="1377"/>
      <c r="T54" s="1377"/>
      <c r="U54" s="1289"/>
      <c r="V54" s="1289"/>
      <c r="W54" s="1321" t="s">
        <v>1036</v>
      </c>
      <c r="Z54" s="985"/>
      <c r="AA54" s="1188"/>
      <c r="AB54" s="771"/>
      <c r="AC54" s="1188"/>
      <c r="AD54" s="988"/>
    </row>
    <row r="55" s="772" customFormat="true" ht="26.25" hidden="false" customHeight="true" outlineLevel="0" collapsed="false">
      <c r="B55" s="1342"/>
      <c r="C55" s="1342"/>
      <c r="D55" s="1342"/>
      <c r="E55" s="1342"/>
      <c r="F55" s="1342"/>
      <c r="G55" s="985"/>
      <c r="I55" s="1358" t="s">
        <v>983</v>
      </c>
      <c r="J55" s="1357" t="s">
        <v>1280</v>
      </c>
      <c r="K55" s="1357"/>
      <c r="L55" s="1357"/>
      <c r="M55" s="1357"/>
      <c r="N55" s="1357"/>
      <c r="O55" s="1357"/>
      <c r="P55" s="1357"/>
      <c r="Q55" s="1357"/>
      <c r="R55" s="1357"/>
      <c r="S55" s="1357"/>
      <c r="T55" s="1357"/>
      <c r="U55" s="1289"/>
      <c r="V55" s="1289"/>
      <c r="W55" s="973" t="s">
        <v>1036</v>
      </c>
      <c r="Y55" s="1360"/>
      <c r="Z55" s="983"/>
      <c r="AA55" s="1307" t="s">
        <v>27</v>
      </c>
      <c r="AB55" s="1307" t="s">
        <v>29</v>
      </c>
      <c r="AC55" s="1307" t="s">
        <v>27</v>
      </c>
      <c r="AD55" s="988"/>
    </row>
    <row r="56" s="772" customFormat="true" ht="17.25" hidden="false" customHeight="true" outlineLevel="0" collapsed="false">
      <c r="B56" s="1342"/>
      <c r="C56" s="1342"/>
      <c r="D56" s="1342"/>
      <c r="E56" s="1342"/>
      <c r="F56" s="1342"/>
      <c r="G56" s="974"/>
      <c r="H56" s="980"/>
      <c r="I56" s="980"/>
      <c r="J56" s="980"/>
      <c r="K56" s="980"/>
      <c r="L56" s="980"/>
      <c r="M56" s="980"/>
      <c r="N56" s="980"/>
      <c r="O56" s="980"/>
      <c r="P56" s="980"/>
      <c r="Q56" s="980"/>
      <c r="R56" s="980"/>
      <c r="S56" s="980"/>
      <c r="T56" s="1362"/>
      <c r="U56" s="1362"/>
      <c r="V56" s="980"/>
      <c r="W56" s="980"/>
      <c r="X56" s="980"/>
      <c r="Y56" s="980"/>
      <c r="Z56" s="974"/>
      <c r="AA56" s="980"/>
      <c r="AB56" s="980"/>
      <c r="AC56" s="977"/>
      <c r="AD56" s="975"/>
    </row>
    <row r="57" s="772" customFormat="true" ht="17.25" hidden="false" customHeight="true" outlineLevel="0" collapsed="false">
      <c r="B57" s="1374"/>
      <c r="C57" s="1374"/>
      <c r="D57" s="1374"/>
      <c r="E57" s="1374"/>
      <c r="F57" s="1374"/>
      <c r="T57" s="1360"/>
      <c r="U57" s="1360"/>
    </row>
    <row r="58" s="772" customFormat="true" ht="17.25" hidden="false" customHeight="true" outlineLevel="0" collapsed="false">
      <c r="B58" s="1378" t="s">
        <v>1060</v>
      </c>
      <c r="C58" s="1378"/>
      <c r="D58" s="1379" t="s">
        <v>1267</v>
      </c>
      <c r="E58" s="1379"/>
      <c r="F58" s="1379"/>
      <c r="G58" s="1379"/>
      <c r="H58" s="1379"/>
      <c r="I58" s="1379"/>
      <c r="J58" s="1379"/>
      <c r="K58" s="1379"/>
      <c r="L58" s="1379"/>
      <c r="M58" s="1379"/>
      <c r="N58" s="1379"/>
      <c r="O58" s="1379"/>
      <c r="P58" s="1379"/>
      <c r="Q58" s="1379"/>
      <c r="R58" s="1379"/>
      <c r="S58" s="1379"/>
      <c r="T58" s="1379"/>
      <c r="U58" s="1379"/>
      <c r="V58" s="1379"/>
      <c r="W58" s="1379"/>
      <c r="X58" s="1379"/>
      <c r="Y58" s="1379"/>
      <c r="Z58" s="1379"/>
      <c r="AA58" s="1379"/>
      <c r="AB58" s="1379"/>
      <c r="AC58" s="1379"/>
      <c r="AD58" s="1379"/>
    </row>
    <row r="59" s="772" customFormat="true" ht="17.25" hidden="false" customHeight="true" outlineLevel="0" collapsed="false">
      <c r="B59" s="1382"/>
      <c r="C59" s="1382"/>
      <c r="D59" s="1383"/>
      <c r="E59" s="1383"/>
      <c r="F59" s="1383"/>
      <c r="G59" s="1383"/>
      <c r="H59" s="1383"/>
      <c r="I59" s="1383"/>
      <c r="J59" s="1383"/>
      <c r="K59" s="1383"/>
      <c r="L59" s="1383"/>
      <c r="M59" s="1383"/>
      <c r="N59" s="1383"/>
      <c r="O59" s="1383"/>
      <c r="P59" s="1383"/>
      <c r="Q59" s="1383"/>
      <c r="R59" s="1383"/>
      <c r="S59" s="1383"/>
      <c r="T59" s="1383"/>
      <c r="U59" s="1383"/>
      <c r="V59" s="1383"/>
      <c r="W59" s="1383"/>
      <c r="X59" s="1383"/>
      <c r="Y59" s="1383"/>
      <c r="Z59" s="1383"/>
      <c r="AA59" s="1383"/>
      <c r="AB59" s="1383"/>
      <c r="AC59" s="1383"/>
      <c r="AD59" s="1383"/>
    </row>
    <row r="60" s="772" customFormat="true" ht="17.25" hidden="false" customHeight="true" outlineLevel="0" collapsed="false">
      <c r="B60" s="1316"/>
      <c r="C60" s="1316"/>
      <c r="D60" s="1316"/>
      <c r="E60" s="1316"/>
      <c r="F60" s="1316"/>
      <c r="G60" s="1316"/>
      <c r="H60" s="1316"/>
      <c r="I60" s="1316"/>
      <c r="J60" s="1316"/>
      <c r="K60" s="1316"/>
      <c r="L60" s="1316"/>
      <c r="M60" s="1316"/>
      <c r="N60" s="1316"/>
      <c r="O60" s="1316"/>
      <c r="P60" s="1316"/>
      <c r="Q60" s="1316"/>
      <c r="R60" s="1316"/>
      <c r="S60" s="1316"/>
      <c r="T60" s="1316"/>
      <c r="U60" s="1316"/>
      <c r="V60" s="1316"/>
      <c r="W60" s="1316"/>
      <c r="X60" s="1316"/>
      <c r="Y60" s="1316"/>
      <c r="Z60" s="1316"/>
      <c r="AA60" s="1316"/>
      <c r="AB60" s="1316"/>
      <c r="AC60" s="1316"/>
      <c r="AD60" s="1316"/>
    </row>
    <row r="61" s="772" customFormat="true" ht="17.25" hidden="false" customHeight="true" outlineLevel="0" collapsed="false">
      <c r="B61" s="1384"/>
      <c r="C61" s="1384"/>
      <c r="D61" s="1384"/>
      <c r="E61" s="1384"/>
      <c r="F61" s="1384"/>
      <c r="G61" s="1384"/>
      <c r="H61" s="1384"/>
      <c r="I61" s="1384"/>
      <c r="J61" s="1384"/>
      <c r="K61" s="1384"/>
      <c r="L61" s="1384"/>
      <c r="M61" s="1384"/>
      <c r="N61" s="1384"/>
      <c r="O61" s="1384"/>
      <c r="P61" s="1384"/>
      <c r="Q61" s="1384"/>
      <c r="R61" s="1384"/>
      <c r="S61" s="1384"/>
      <c r="T61" s="1384"/>
      <c r="U61" s="1384"/>
      <c r="V61" s="1384"/>
      <c r="W61" s="1384"/>
      <c r="X61" s="1384"/>
      <c r="Y61" s="1384"/>
      <c r="Z61" s="1384"/>
      <c r="AA61" s="1384"/>
      <c r="AB61" s="1384"/>
      <c r="AC61" s="1384"/>
      <c r="AD61" s="1384"/>
    </row>
    <row r="62" s="1384" customFormat="true" ht="17.25" hidden="false" customHeight="true" outlineLevel="0" collapsed="false"/>
    <row r="63" customFormat="false" ht="17.25" hidden="false" customHeight="true" outlineLevel="0" collapsed="false">
      <c r="B63" s="1384"/>
      <c r="C63" s="1384"/>
      <c r="D63" s="1384"/>
      <c r="E63" s="1384"/>
      <c r="F63" s="1384"/>
      <c r="G63" s="1384"/>
      <c r="H63" s="1384"/>
      <c r="I63" s="1384"/>
      <c r="J63" s="1384"/>
      <c r="K63" s="1384"/>
      <c r="L63" s="1384"/>
      <c r="M63" s="1384"/>
      <c r="N63" s="1384"/>
      <c r="O63" s="1384"/>
      <c r="P63" s="1384"/>
      <c r="Q63" s="1384"/>
      <c r="R63" s="1384"/>
      <c r="S63" s="1384"/>
      <c r="T63" s="1384"/>
      <c r="U63" s="1384"/>
      <c r="V63" s="1384"/>
      <c r="W63" s="1384"/>
      <c r="X63" s="1384"/>
      <c r="Y63" s="1384"/>
      <c r="Z63" s="1384"/>
      <c r="AA63" s="1384"/>
      <c r="AB63" s="1384"/>
      <c r="AC63" s="1384"/>
      <c r="AD63" s="1384"/>
    </row>
    <row r="64" customFormat="false" ht="17.25" hidden="false" customHeight="true" outlineLevel="0" collapsed="false">
      <c r="B64" s="1384"/>
      <c r="C64" s="1384"/>
      <c r="D64" s="1384"/>
      <c r="E64" s="1384"/>
      <c r="F64" s="1384"/>
      <c r="G64" s="1384"/>
      <c r="H64" s="1384"/>
      <c r="I64" s="1384"/>
      <c r="J64" s="1384"/>
      <c r="K64" s="1384"/>
      <c r="L64" s="1384"/>
      <c r="M64" s="1384"/>
      <c r="N64" s="1384"/>
      <c r="O64" s="1384"/>
      <c r="P64" s="1384"/>
      <c r="Q64" s="1384"/>
      <c r="R64" s="1384"/>
      <c r="S64" s="1384"/>
      <c r="T64" s="1384"/>
      <c r="U64" s="1384"/>
      <c r="V64" s="1384"/>
      <c r="W64" s="1384"/>
      <c r="X64" s="1384"/>
      <c r="Y64" s="1384"/>
      <c r="Z64" s="1384"/>
      <c r="AA64" s="1384"/>
      <c r="AB64" s="1384"/>
      <c r="AC64" s="1384"/>
      <c r="AD64" s="1384"/>
    </row>
    <row r="65" s="1384" customFormat="true" ht="17.25" hidden="false" customHeight="true" outlineLevel="0" collapsed="false">
      <c r="B65" s="778"/>
      <c r="C65" s="780"/>
      <c r="D65" s="780"/>
      <c r="E65" s="780"/>
      <c r="F65" s="780"/>
      <c r="G65" s="780"/>
      <c r="H65" s="780"/>
      <c r="I65" s="780"/>
      <c r="J65" s="780"/>
      <c r="K65" s="780"/>
      <c r="L65" s="780"/>
      <c r="M65" s="780"/>
      <c r="N65" s="780"/>
      <c r="O65" s="780"/>
      <c r="P65" s="780"/>
      <c r="Q65" s="780"/>
      <c r="R65" s="780"/>
      <c r="S65" s="780"/>
      <c r="T65" s="780"/>
      <c r="U65" s="780"/>
      <c r="V65" s="780"/>
      <c r="W65" s="780"/>
      <c r="X65" s="780"/>
      <c r="Y65" s="780"/>
      <c r="Z65" s="780"/>
      <c r="AA65" s="780"/>
      <c r="AB65" s="780"/>
      <c r="AC65" s="780"/>
      <c r="AD65" s="780"/>
    </row>
    <row r="66" s="1384" customFormat="true" ht="17.25" hidden="false" customHeight="true" outlineLevel="0" collapsed="false">
      <c r="B66" s="778"/>
      <c r="C66" s="780"/>
      <c r="D66" s="780"/>
      <c r="E66" s="780"/>
      <c r="F66" s="780"/>
      <c r="G66" s="780"/>
      <c r="H66" s="780"/>
      <c r="I66" s="780"/>
      <c r="J66" s="780"/>
      <c r="K66" s="780"/>
      <c r="L66" s="780"/>
      <c r="M66" s="780"/>
      <c r="N66" s="780"/>
      <c r="O66" s="780"/>
      <c r="P66" s="780"/>
      <c r="Q66" s="780"/>
      <c r="R66" s="780"/>
      <c r="S66" s="780"/>
      <c r="T66" s="780"/>
      <c r="U66" s="780"/>
      <c r="V66" s="780"/>
      <c r="W66" s="780"/>
      <c r="X66" s="780"/>
      <c r="Y66" s="780"/>
      <c r="Z66" s="780"/>
      <c r="AA66" s="780"/>
      <c r="AB66" s="780"/>
      <c r="AC66" s="780"/>
      <c r="AD66" s="780"/>
    </row>
    <row r="67" s="1384" customFormat="true" ht="17.25" hidden="false" customHeight="true" outlineLevel="0" collapsed="false">
      <c r="B67" s="778"/>
      <c r="C67" s="780"/>
      <c r="D67" s="780"/>
      <c r="E67" s="780"/>
      <c r="F67" s="780"/>
      <c r="G67" s="780"/>
      <c r="H67" s="780"/>
      <c r="I67" s="780"/>
      <c r="J67" s="780"/>
      <c r="K67" s="780"/>
      <c r="L67" s="780"/>
      <c r="M67" s="780"/>
      <c r="N67" s="780"/>
      <c r="O67" s="780"/>
      <c r="P67" s="780"/>
      <c r="Q67" s="780"/>
      <c r="R67" s="780"/>
      <c r="S67" s="780"/>
      <c r="T67" s="780"/>
      <c r="U67" s="780"/>
      <c r="V67" s="780"/>
      <c r="W67" s="780"/>
      <c r="X67" s="780"/>
      <c r="Y67" s="780"/>
      <c r="Z67" s="780"/>
      <c r="AA67" s="780"/>
      <c r="AB67" s="780"/>
      <c r="AC67" s="780"/>
      <c r="AD67" s="780"/>
    </row>
    <row r="68" s="1384" customFormat="true" ht="17.25" hidden="false" customHeight="true" outlineLevel="0" collapsed="false">
      <c r="B68" s="778"/>
      <c r="C68" s="780"/>
      <c r="D68" s="780"/>
      <c r="E68" s="780"/>
      <c r="F68" s="780"/>
      <c r="G68" s="780"/>
      <c r="H68" s="780"/>
      <c r="I68" s="780"/>
      <c r="J68" s="780"/>
      <c r="K68" s="780"/>
      <c r="L68" s="780"/>
      <c r="M68" s="780"/>
      <c r="N68" s="780"/>
      <c r="O68" s="780"/>
      <c r="P68" s="780"/>
      <c r="Q68" s="780"/>
      <c r="R68" s="780"/>
      <c r="S68" s="780"/>
      <c r="T68" s="780"/>
      <c r="U68" s="780"/>
      <c r="V68" s="780"/>
      <c r="W68" s="780"/>
      <c r="X68" s="780"/>
      <c r="Y68" s="780"/>
      <c r="Z68" s="780"/>
      <c r="AA68" s="780"/>
      <c r="AB68" s="780"/>
      <c r="AC68" s="780"/>
      <c r="AD68" s="780"/>
    </row>
    <row r="69" s="1384" customFormat="true" ht="17.25" hidden="false" customHeight="true" outlineLevel="0" collapsed="false">
      <c r="B69" s="778"/>
      <c r="C69" s="780"/>
      <c r="D69" s="780"/>
      <c r="E69" s="780"/>
      <c r="F69" s="780"/>
      <c r="G69" s="780"/>
      <c r="H69" s="780"/>
      <c r="I69" s="780"/>
      <c r="J69" s="780"/>
      <c r="K69" s="780"/>
      <c r="L69" s="780"/>
      <c r="M69" s="780"/>
      <c r="N69" s="780"/>
      <c r="O69" s="780"/>
      <c r="P69" s="780"/>
      <c r="Q69" s="780"/>
      <c r="R69" s="780"/>
      <c r="S69" s="780"/>
      <c r="T69" s="780"/>
      <c r="U69" s="780"/>
      <c r="V69" s="780"/>
      <c r="W69" s="780"/>
      <c r="X69" s="780"/>
      <c r="Y69" s="780"/>
      <c r="Z69" s="780"/>
      <c r="AA69" s="780"/>
      <c r="AB69" s="780"/>
      <c r="AC69" s="780"/>
      <c r="AD69" s="780"/>
    </row>
    <row r="70" s="1384" customFormat="true" ht="17.25" hidden="false" customHeight="true" outlineLevel="0" collapsed="false">
      <c r="B70" s="778"/>
      <c r="C70" s="780"/>
      <c r="D70" s="780"/>
      <c r="E70" s="780"/>
      <c r="F70" s="780"/>
      <c r="G70" s="780"/>
      <c r="H70" s="780"/>
      <c r="I70" s="780"/>
      <c r="J70" s="780"/>
      <c r="K70" s="780"/>
      <c r="L70" s="780"/>
      <c r="M70" s="780"/>
      <c r="N70" s="780"/>
      <c r="O70" s="780"/>
      <c r="P70" s="780"/>
      <c r="Q70" s="780"/>
      <c r="R70" s="780"/>
      <c r="S70" s="780"/>
      <c r="T70" s="780"/>
      <c r="U70" s="780"/>
      <c r="V70" s="780"/>
      <c r="W70" s="780"/>
      <c r="X70" s="780"/>
      <c r="Y70" s="780"/>
      <c r="Z70" s="780"/>
      <c r="AA70" s="780"/>
      <c r="AB70" s="780"/>
      <c r="AC70" s="780"/>
      <c r="AD70" s="780"/>
    </row>
    <row r="122" customFormat="false" ht="17.25" hidden="false" customHeight="true" outlineLevel="0" collapsed="false">
      <c r="C122" s="1225"/>
      <c r="D122" s="1225"/>
      <c r="E122" s="1225"/>
      <c r="F122" s="1225"/>
      <c r="G122" s="1225"/>
    </row>
    <row r="123" customFormat="false" ht="17.25" hidden="false" customHeight="true" outlineLevel="0" collapsed="false">
      <c r="C123" s="1226"/>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2:F56"/>
    <mergeCell ref="J54:T54"/>
    <mergeCell ref="U54:V54"/>
    <mergeCell ref="J55:T55"/>
    <mergeCell ref="U55:V55"/>
    <mergeCell ref="B58:C58"/>
    <mergeCell ref="B59:C59"/>
    <mergeCell ref="D59:AD59"/>
  </mergeCells>
  <dataValidations count="1">
    <dataValidation allowBlank="true" errorStyle="stop" operator="between" showDropDown="false" showErrorMessage="true" showInputMessage="true" sqref="G9:G14 L9 Q9 S13 AA22 AC22 AA25 AC25 AA37 AC37 AA45 AC45 AA50 AC50 AA55 AC55" type="list">
      <formula1>"□,■"</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9" scale="77"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59" man="true" max="16383" min="0"/>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AF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4.00390625" defaultRowHeight="12.75" customHeight="false" zeroHeight="false" outlineLevelRow="0" outlineLevelCol="0"/>
  <cols>
    <col collapsed="false" customWidth="true" hidden="false" outlineLevel="0" max="1" min="1" style="772" width="1.44"/>
    <col collapsed="false" customWidth="true" hidden="false" outlineLevel="0" max="2" min="2" style="772" width="3.11"/>
    <col collapsed="false" customWidth="true" hidden="false" outlineLevel="0" max="3" min="3" style="772" width="1.11"/>
    <col collapsed="false" customWidth="false" hidden="false" outlineLevel="0" max="19" min="4" style="772" width="4"/>
    <col collapsed="false" customWidth="true" hidden="false" outlineLevel="0" max="20" min="20" style="772" width="3.11"/>
    <col collapsed="false" customWidth="true" hidden="false" outlineLevel="0" max="21" min="21" style="772" width="2.33"/>
    <col collapsed="false" customWidth="false" hidden="false" outlineLevel="0" max="22" min="22" style="772" width="4"/>
    <col collapsed="false" customWidth="true" hidden="false" outlineLevel="0" max="23" min="23" style="772" width="2.22"/>
    <col collapsed="false" customWidth="false" hidden="false" outlineLevel="0" max="24" min="24" style="772" width="4"/>
    <col collapsed="false" customWidth="true" hidden="false" outlineLevel="0" max="25" min="25" style="772" width="2.33"/>
    <col collapsed="false" customWidth="true" hidden="false" outlineLevel="0" max="26" min="26" style="772" width="1.44"/>
    <col collapsed="false" customWidth="false" hidden="false" outlineLevel="0" max="16384" min="27" style="772" width="4"/>
  </cols>
  <sheetData>
    <row r="1" customFormat="false" ht="13.8" hidden="false" customHeight="false" outlineLevel="0" collapsed="false"/>
    <row r="2" customFormat="false" ht="13.8" hidden="false" customHeight="false" outlineLevel="0" collapsed="false">
      <c r="B2" s="772" t="s">
        <v>1281</v>
      </c>
    </row>
    <row r="3" customFormat="false" ht="13.8" hidden="false" customHeight="false" outlineLevel="0" collapsed="false"/>
    <row r="4" customFormat="false" ht="34.5" hidden="false" customHeight="true" outlineLevel="0" collapsed="false">
      <c r="B4" s="1385" t="s">
        <v>1282</v>
      </c>
      <c r="C4" s="1385"/>
      <c r="D4" s="1385"/>
      <c r="E4" s="1385"/>
      <c r="F4" s="1385"/>
      <c r="G4" s="1385"/>
      <c r="H4" s="1385"/>
      <c r="I4" s="1385"/>
      <c r="J4" s="1385"/>
      <c r="K4" s="1385"/>
      <c r="L4" s="1385"/>
      <c r="M4" s="1385"/>
      <c r="N4" s="1385"/>
      <c r="O4" s="1385"/>
      <c r="P4" s="1385"/>
      <c r="Q4" s="1385"/>
      <c r="R4" s="1385"/>
      <c r="S4" s="1385"/>
      <c r="T4" s="1385"/>
      <c r="U4" s="1385"/>
      <c r="V4" s="1385"/>
      <c r="W4" s="1385"/>
      <c r="X4" s="1385"/>
      <c r="Y4" s="1385"/>
    </row>
    <row r="5" customFormat="false" ht="13.5" hidden="false" customHeight="true" outlineLevel="0" collapsed="false"/>
    <row r="6" customFormat="false" ht="24" hidden="false" customHeight="true" outlineLevel="0" collapsed="false">
      <c r="B6" s="789" t="s">
        <v>939</v>
      </c>
      <c r="C6" s="789"/>
      <c r="D6" s="789"/>
      <c r="E6" s="789"/>
      <c r="F6" s="789"/>
      <c r="G6" s="966"/>
      <c r="H6" s="966"/>
      <c r="I6" s="966"/>
      <c r="J6" s="966"/>
      <c r="K6" s="966"/>
      <c r="L6" s="966"/>
      <c r="M6" s="966"/>
      <c r="N6" s="966"/>
      <c r="O6" s="966"/>
      <c r="P6" s="966"/>
      <c r="Q6" s="966"/>
      <c r="R6" s="966"/>
      <c r="S6" s="966"/>
      <c r="T6" s="966"/>
      <c r="U6" s="966"/>
      <c r="V6" s="966"/>
      <c r="W6" s="966"/>
      <c r="X6" s="966"/>
      <c r="Y6" s="966"/>
    </row>
    <row r="7" customFormat="false" ht="24" hidden="false" customHeight="true" outlineLevel="0" collapsed="false">
      <c r="B7" s="789" t="s">
        <v>940</v>
      </c>
      <c r="C7" s="789"/>
      <c r="D7" s="789"/>
      <c r="E7" s="789"/>
      <c r="F7" s="789"/>
      <c r="G7" s="1289" t="s">
        <v>27</v>
      </c>
      <c r="H7" s="1290" t="s">
        <v>1089</v>
      </c>
      <c r="I7" s="1290"/>
      <c r="J7" s="1290"/>
      <c r="K7" s="1290"/>
      <c r="L7" s="771" t="s">
        <v>27</v>
      </c>
      <c r="M7" s="1290" t="s">
        <v>1090</v>
      </c>
      <c r="N7" s="1290"/>
      <c r="O7" s="1290"/>
      <c r="P7" s="1290"/>
      <c r="Q7" s="771" t="s">
        <v>27</v>
      </c>
      <c r="R7" s="1290" t="s">
        <v>1091</v>
      </c>
      <c r="S7" s="1290"/>
      <c r="T7" s="1290"/>
      <c r="U7" s="1290"/>
      <c r="V7" s="1290"/>
      <c r="W7" s="1181"/>
      <c r="X7" s="1181"/>
      <c r="Y7" s="1321"/>
    </row>
    <row r="8" customFormat="false" ht="21.75" hidden="false" customHeight="true" outlineLevel="0" collapsed="false">
      <c r="B8" s="789" t="s">
        <v>1200</v>
      </c>
      <c r="C8" s="789"/>
      <c r="D8" s="789"/>
      <c r="E8" s="789"/>
      <c r="F8" s="789"/>
      <c r="G8" s="771" t="s">
        <v>27</v>
      </c>
      <c r="H8" s="1185" t="s">
        <v>1283</v>
      </c>
      <c r="I8" s="1339"/>
      <c r="J8" s="1339"/>
      <c r="K8" s="1339"/>
      <c r="L8" s="1339"/>
      <c r="M8" s="1339"/>
      <c r="N8" s="1339"/>
      <c r="O8" s="1339"/>
      <c r="P8" s="1339"/>
      <c r="Q8" s="1339"/>
      <c r="R8" s="1339"/>
      <c r="S8" s="1339"/>
      <c r="T8" s="1339"/>
      <c r="U8" s="1339"/>
      <c r="V8" s="1339"/>
      <c r="W8" s="1339"/>
      <c r="X8" s="1339"/>
      <c r="Y8" s="1340"/>
    </row>
    <row r="9" customFormat="false" ht="21.75" hidden="false" customHeight="true" outlineLevel="0" collapsed="false">
      <c r="B9" s="789"/>
      <c r="C9" s="789"/>
      <c r="D9" s="789"/>
      <c r="E9" s="789"/>
      <c r="F9" s="789"/>
      <c r="G9" s="771" t="s">
        <v>27</v>
      </c>
      <c r="H9" s="772" t="s">
        <v>1284</v>
      </c>
      <c r="I9" s="776"/>
      <c r="J9" s="776"/>
      <c r="K9" s="776"/>
      <c r="L9" s="776"/>
      <c r="M9" s="776"/>
      <c r="N9" s="776"/>
      <c r="O9" s="776"/>
      <c r="P9" s="776"/>
      <c r="Q9" s="776"/>
      <c r="R9" s="776"/>
      <c r="S9" s="776"/>
      <c r="T9" s="776"/>
      <c r="U9" s="776"/>
      <c r="V9" s="776"/>
      <c r="W9" s="776"/>
      <c r="X9" s="776"/>
      <c r="Y9" s="1341"/>
    </row>
    <row r="10" customFormat="false" ht="21.75" hidden="false" customHeight="true" outlineLevel="0" collapsed="false">
      <c r="B10" s="789"/>
      <c r="C10" s="789"/>
      <c r="D10" s="789"/>
      <c r="E10" s="789"/>
      <c r="F10" s="789"/>
      <c r="G10" s="972" t="s">
        <v>27</v>
      </c>
      <c r="H10" s="980" t="s">
        <v>1285</v>
      </c>
      <c r="I10" s="981"/>
      <c r="J10" s="981"/>
      <c r="K10" s="981"/>
      <c r="L10" s="981"/>
      <c r="M10" s="981"/>
      <c r="N10" s="981"/>
      <c r="O10" s="981"/>
      <c r="P10" s="981"/>
      <c r="Q10" s="981"/>
      <c r="R10" s="981"/>
      <c r="S10" s="981"/>
      <c r="T10" s="981"/>
      <c r="U10" s="981"/>
      <c r="V10" s="981"/>
      <c r="W10" s="981"/>
      <c r="X10" s="981"/>
      <c r="Y10" s="982"/>
    </row>
    <row r="11" customFormat="false" ht="13.5" hidden="false" customHeight="true" outlineLevel="0" collapsed="false"/>
    <row r="12" customFormat="false" ht="12.75" hidden="false" customHeight="true" outlineLevel="0" collapsed="false">
      <c r="B12" s="964"/>
      <c r="C12" s="1185"/>
      <c r="D12" s="1185"/>
      <c r="E12" s="1185"/>
      <c r="F12" s="1185"/>
      <c r="G12" s="1185"/>
      <c r="H12" s="1185"/>
      <c r="I12" s="1185"/>
      <c r="J12" s="1185"/>
      <c r="K12" s="1185"/>
      <c r="L12" s="1185"/>
      <c r="M12" s="1185"/>
      <c r="N12" s="1185"/>
      <c r="O12" s="1185"/>
      <c r="P12" s="1185"/>
      <c r="Q12" s="1185"/>
      <c r="R12" s="1185"/>
      <c r="S12" s="1185"/>
      <c r="T12" s="963"/>
      <c r="U12" s="1185"/>
      <c r="V12" s="1185"/>
      <c r="W12" s="1185"/>
      <c r="X12" s="1185"/>
      <c r="Y12" s="963"/>
    </row>
    <row r="13" customFormat="false" ht="16.5" hidden="false" customHeight="true" outlineLevel="0" collapsed="false">
      <c r="B13" s="1386" t="s">
        <v>1286</v>
      </c>
      <c r="C13" s="1387"/>
      <c r="T13" s="1187"/>
      <c r="V13" s="1296" t="s">
        <v>1095</v>
      </c>
      <c r="W13" s="1296" t="s">
        <v>29</v>
      </c>
      <c r="X13" s="1296" t="s">
        <v>1096</v>
      </c>
      <c r="Y13" s="1187"/>
    </row>
    <row r="14" customFormat="false" ht="16.5" hidden="false" customHeight="true" outlineLevel="0" collapsed="false">
      <c r="B14" s="985"/>
      <c r="T14" s="1187"/>
      <c r="Y14" s="1187"/>
    </row>
    <row r="15" customFormat="false" ht="21.75" hidden="false" customHeight="true" outlineLevel="0" collapsed="false">
      <c r="B15" s="985"/>
      <c r="C15" s="1388" t="s">
        <v>871</v>
      </c>
      <c r="D15" s="1388"/>
      <c r="E15" s="1388"/>
      <c r="F15" s="789" t="s">
        <v>51</v>
      </c>
      <c r="G15" s="966" t="s">
        <v>1287</v>
      </c>
      <c r="H15" s="966"/>
      <c r="I15" s="966"/>
      <c r="J15" s="966"/>
      <c r="K15" s="966"/>
      <c r="L15" s="966"/>
      <c r="M15" s="966"/>
      <c r="N15" s="966"/>
      <c r="O15" s="966"/>
      <c r="P15" s="966"/>
      <c r="Q15" s="966"/>
      <c r="R15" s="966"/>
      <c r="S15" s="966"/>
      <c r="T15" s="1187"/>
      <c r="V15" s="771" t="s">
        <v>27</v>
      </c>
      <c r="W15" s="771" t="s">
        <v>29</v>
      </c>
      <c r="X15" s="771" t="s">
        <v>27</v>
      </c>
      <c r="Y15" s="1187"/>
    </row>
    <row r="16" customFormat="false" ht="49.5" hidden="false" customHeight="true" outlineLevel="0" collapsed="false">
      <c r="B16" s="985"/>
      <c r="C16" s="1388"/>
      <c r="D16" s="1388"/>
      <c r="E16" s="1388"/>
      <c r="F16" s="789" t="s">
        <v>983</v>
      </c>
      <c r="G16" s="1343" t="s">
        <v>1288</v>
      </c>
      <c r="H16" s="1343"/>
      <c r="I16" s="1343"/>
      <c r="J16" s="1343"/>
      <c r="K16" s="1343"/>
      <c r="L16" s="1343"/>
      <c r="M16" s="1343"/>
      <c r="N16" s="1343"/>
      <c r="O16" s="1343"/>
      <c r="P16" s="1343"/>
      <c r="Q16" s="1343"/>
      <c r="R16" s="1343"/>
      <c r="S16" s="1343"/>
      <c r="T16" s="1187"/>
      <c r="V16" s="771" t="s">
        <v>27</v>
      </c>
      <c r="W16" s="771" t="s">
        <v>29</v>
      </c>
      <c r="X16" s="771" t="s">
        <v>27</v>
      </c>
      <c r="Y16" s="1187"/>
    </row>
    <row r="17" customFormat="false" ht="21.75" hidden="false" customHeight="true" outlineLevel="0" collapsed="false">
      <c r="B17" s="985"/>
      <c r="C17" s="1388"/>
      <c r="D17" s="1388"/>
      <c r="E17" s="1388"/>
      <c r="F17" s="789" t="s">
        <v>982</v>
      </c>
      <c r="G17" s="966" t="s">
        <v>1289</v>
      </c>
      <c r="H17" s="966"/>
      <c r="I17" s="966"/>
      <c r="J17" s="966"/>
      <c r="K17" s="966"/>
      <c r="L17" s="966"/>
      <c r="M17" s="966"/>
      <c r="N17" s="966"/>
      <c r="O17" s="966"/>
      <c r="P17" s="966"/>
      <c r="Q17" s="966"/>
      <c r="R17" s="966"/>
      <c r="S17" s="966"/>
      <c r="T17" s="1187"/>
      <c r="V17" s="771" t="s">
        <v>27</v>
      </c>
      <c r="W17" s="771" t="s">
        <v>29</v>
      </c>
      <c r="X17" s="771" t="s">
        <v>27</v>
      </c>
      <c r="Y17" s="1187"/>
    </row>
    <row r="18" customFormat="false" ht="16.5" hidden="false" customHeight="true" outlineLevel="0" collapsed="false">
      <c r="B18" s="985"/>
      <c r="C18" s="781"/>
      <c r="D18" s="781"/>
      <c r="E18" s="781"/>
      <c r="T18" s="1187"/>
      <c r="Y18" s="1187"/>
    </row>
    <row r="19" customFormat="false" ht="21.75" hidden="false" customHeight="true" outlineLevel="0" collapsed="false">
      <c r="B19" s="985"/>
      <c r="C19" s="1389" t="s">
        <v>1290</v>
      </c>
      <c r="D19" s="1389"/>
      <c r="E19" s="1389"/>
      <c r="F19" s="789" t="s">
        <v>51</v>
      </c>
      <c r="G19" s="966" t="s">
        <v>1291</v>
      </c>
      <c r="H19" s="966"/>
      <c r="I19" s="966"/>
      <c r="J19" s="966"/>
      <c r="K19" s="966"/>
      <c r="L19" s="966"/>
      <c r="M19" s="966"/>
      <c r="N19" s="966"/>
      <c r="O19" s="966"/>
      <c r="P19" s="966"/>
      <c r="Q19" s="966"/>
      <c r="R19" s="966"/>
      <c r="S19" s="966"/>
      <c r="T19" s="1187"/>
      <c r="V19" s="771" t="s">
        <v>27</v>
      </c>
      <c r="W19" s="771" t="s">
        <v>29</v>
      </c>
      <c r="X19" s="771" t="s">
        <v>27</v>
      </c>
      <c r="Y19" s="1187"/>
    </row>
    <row r="20" customFormat="false" ht="49.5" hidden="false" customHeight="true" outlineLevel="0" collapsed="false">
      <c r="B20" s="985"/>
      <c r="C20" s="1389"/>
      <c r="D20" s="1389"/>
      <c r="E20" s="1389"/>
      <c r="F20" s="789" t="s">
        <v>983</v>
      </c>
      <c r="G20" s="1343" t="s">
        <v>1292</v>
      </c>
      <c r="H20" s="1343"/>
      <c r="I20" s="1343"/>
      <c r="J20" s="1343"/>
      <c r="K20" s="1343"/>
      <c r="L20" s="1343"/>
      <c r="M20" s="1343"/>
      <c r="N20" s="1343"/>
      <c r="O20" s="1343"/>
      <c r="P20" s="1343"/>
      <c r="Q20" s="1343"/>
      <c r="R20" s="1343"/>
      <c r="S20" s="1343"/>
      <c r="T20" s="1187"/>
      <c r="V20" s="771" t="s">
        <v>27</v>
      </c>
      <c r="W20" s="771" t="s">
        <v>29</v>
      </c>
      <c r="X20" s="771" t="s">
        <v>27</v>
      </c>
      <c r="Y20" s="1187"/>
    </row>
    <row r="21" customFormat="false" ht="21.75" hidden="false" customHeight="true" outlineLevel="0" collapsed="false">
      <c r="B21" s="985"/>
      <c r="C21" s="1389"/>
      <c r="D21" s="1389"/>
      <c r="E21" s="1389"/>
      <c r="F21" s="789" t="s">
        <v>982</v>
      </c>
      <c r="G21" s="966" t="s">
        <v>1289</v>
      </c>
      <c r="H21" s="966"/>
      <c r="I21" s="966"/>
      <c r="J21" s="966"/>
      <c r="K21" s="966"/>
      <c r="L21" s="966"/>
      <c r="M21" s="966"/>
      <c r="N21" s="966"/>
      <c r="O21" s="966"/>
      <c r="P21" s="966"/>
      <c r="Q21" s="966"/>
      <c r="R21" s="966"/>
      <c r="S21" s="966"/>
      <c r="T21" s="1187"/>
      <c r="V21" s="771" t="s">
        <v>27</v>
      </c>
      <c r="W21" s="771" t="s">
        <v>29</v>
      </c>
      <c r="X21" s="771" t="s">
        <v>27</v>
      </c>
      <c r="Y21" s="1187"/>
    </row>
    <row r="22" customFormat="false" ht="16.5" hidden="false" customHeight="true" outlineLevel="0" collapsed="false">
      <c r="B22" s="985"/>
      <c r="T22" s="1187"/>
      <c r="Y22" s="1187"/>
    </row>
    <row r="23" customFormat="false" ht="21.75" hidden="false" customHeight="true" outlineLevel="0" collapsed="false">
      <c r="B23" s="985"/>
      <c r="C23" s="1388" t="s">
        <v>1293</v>
      </c>
      <c r="D23" s="1388"/>
      <c r="E23" s="1388"/>
      <c r="F23" s="789" t="s">
        <v>51</v>
      </c>
      <c r="G23" s="966" t="s">
        <v>1294</v>
      </c>
      <c r="H23" s="966"/>
      <c r="I23" s="966"/>
      <c r="J23" s="966"/>
      <c r="K23" s="966"/>
      <c r="L23" s="966"/>
      <c r="M23" s="966"/>
      <c r="N23" s="966"/>
      <c r="O23" s="966"/>
      <c r="P23" s="966"/>
      <c r="Q23" s="966"/>
      <c r="R23" s="966"/>
      <c r="S23" s="966"/>
      <c r="T23" s="1187"/>
      <c r="V23" s="771" t="s">
        <v>27</v>
      </c>
      <c r="W23" s="771" t="s">
        <v>29</v>
      </c>
      <c r="X23" s="771" t="s">
        <v>27</v>
      </c>
      <c r="Y23" s="1187"/>
    </row>
    <row r="24" customFormat="false" ht="21.75" hidden="false" customHeight="true" outlineLevel="0" collapsed="false">
      <c r="B24" s="985"/>
      <c r="C24" s="1388"/>
      <c r="D24" s="1388"/>
      <c r="E24" s="1388"/>
      <c r="F24" s="789" t="s">
        <v>983</v>
      </c>
      <c r="G24" s="1343" t="s">
        <v>1295</v>
      </c>
      <c r="H24" s="1343"/>
      <c r="I24" s="1343"/>
      <c r="J24" s="1343"/>
      <c r="K24" s="1343"/>
      <c r="L24" s="1343"/>
      <c r="M24" s="1343"/>
      <c r="N24" s="1343"/>
      <c r="O24" s="1343"/>
      <c r="P24" s="1343"/>
      <c r="Q24" s="1343"/>
      <c r="R24" s="1343"/>
      <c r="S24" s="1343"/>
      <c r="T24" s="1187"/>
      <c r="V24" s="771" t="s">
        <v>27</v>
      </c>
      <c r="W24" s="771" t="s">
        <v>29</v>
      </c>
      <c r="X24" s="771" t="s">
        <v>27</v>
      </c>
      <c r="Y24" s="1187"/>
    </row>
    <row r="25" customFormat="false" ht="21.75" hidden="false" customHeight="true" outlineLevel="0" collapsed="false">
      <c r="B25" s="985"/>
      <c r="C25" s="1388"/>
      <c r="D25" s="1388"/>
      <c r="E25" s="1388"/>
      <c r="F25" s="789" t="s">
        <v>982</v>
      </c>
      <c r="G25" s="966" t="s">
        <v>1289</v>
      </c>
      <c r="H25" s="966"/>
      <c r="I25" s="966"/>
      <c r="J25" s="966"/>
      <c r="K25" s="966"/>
      <c r="L25" s="966"/>
      <c r="M25" s="966"/>
      <c r="N25" s="966"/>
      <c r="O25" s="966"/>
      <c r="P25" s="966"/>
      <c r="Q25" s="966"/>
      <c r="R25" s="966"/>
      <c r="S25" s="966"/>
      <c r="T25" s="1187"/>
      <c r="V25" s="771" t="s">
        <v>27</v>
      </c>
      <c r="W25" s="771" t="s">
        <v>29</v>
      </c>
      <c r="X25" s="771" t="s">
        <v>27</v>
      </c>
      <c r="Y25" s="1187"/>
    </row>
    <row r="26" customFormat="false" ht="12.75" hidden="false" customHeight="true" outlineLevel="0" collapsed="false">
      <c r="B26" s="974"/>
      <c r="C26" s="980"/>
      <c r="D26" s="980"/>
      <c r="E26" s="980"/>
      <c r="F26" s="980"/>
      <c r="G26" s="980"/>
      <c r="H26" s="980"/>
      <c r="I26" s="980"/>
      <c r="J26" s="980"/>
      <c r="K26" s="980"/>
      <c r="L26" s="980"/>
      <c r="M26" s="980"/>
      <c r="N26" s="980"/>
      <c r="O26" s="980"/>
      <c r="P26" s="980"/>
      <c r="Q26" s="980"/>
      <c r="R26" s="980"/>
      <c r="S26" s="980"/>
      <c r="T26" s="973"/>
      <c r="U26" s="980"/>
      <c r="V26" s="980"/>
      <c r="W26" s="980"/>
      <c r="X26" s="980"/>
      <c r="Y26" s="973"/>
    </row>
    <row r="27" customFormat="false" ht="13.8" hidden="false" customHeight="false" outlineLevel="0" collapsed="false"/>
    <row r="28" customFormat="false" ht="13.8" hidden="false" customHeight="false" outlineLevel="0" collapsed="false">
      <c r="B28" s="772" t="s">
        <v>1221</v>
      </c>
    </row>
    <row r="29" customFormat="false" ht="13.8" hidden="false" customHeight="false" outlineLevel="0" collapsed="false">
      <c r="B29" s="772" t="s">
        <v>1222</v>
      </c>
    </row>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row r="37" customFormat="false" ht="13.8" hidden="false" customHeight="false" outlineLevel="0" collapsed="false"/>
    <row r="38" customFormat="false" ht="13.8" hidden="false" customHeight="false" outlineLevel="0" collapsed="false">
      <c r="C38" s="980"/>
      <c r="D38" s="980"/>
      <c r="E38" s="980"/>
      <c r="F38" s="980"/>
      <c r="G38" s="980"/>
      <c r="H38" s="980"/>
      <c r="I38" s="980"/>
      <c r="J38" s="980"/>
      <c r="K38" s="980"/>
      <c r="L38" s="980"/>
      <c r="M38" s="980"/>
      <c r="N38" s="980"/>
      <c r="O38" s="980"/>
      <c r="P38" s="980"/>
      <c r="Q38" s="980"/>
      <c r="R38" s="980"/>
      <c r="S38" s="980"/>
      <c r="T38" s="980"/>
      <c r="U38" s="980"/>
      <c r="V38" s="980"/>
      <c r="W38" s="980"/>
      <c r="X38" s="980"/>
      <c r="Y38" s="980"/>
      <c r="Z38" s="980"/>
      <c r="AA38" s="980"/>
      <c r="AB38" s="980"/>
      <c r="AC38" s="980"/>
      <c r="AD38" s="980"/>
      <c r="AE38" s="980"/>
      <c r="AF38" s="980"/>
    </row>
    <row r="39" customFormat="false" ht="13.8" hidden="false" customHeight="false" outlineLevel="0" collapsed="false">
      <c r="C39" s="1185"/>
    </row>
    <row r="40" customFormat="false" ht="13.8" hidden="false" customHeight="false" outlineLevel="0" collapsed="false"/>
    <row r="41" customFormat="false" ht="13.8" hidden="false" customHeight="false" outlineLevel="0" collapsed="false"/>
    <row r="42" customFormat="false" ht="13.8" hidden="false" customHeight="false" outlineLevel="0" collapsed="false"/>
    <row r="43" customFormat="false" ht="13.8" hidden="false" customHeight="false" outlineLevel="0" collapsed="false"/>
    <row r="44" customFormat="false" ht="13.8" hidden="false" customHeight="false" outlineLevel="0" collapsed="false"/>
    <row r="45" customFormat="false" ht="13.8" hidden="false" customHeight="false" outlineLevel="0" collapsed="false"/>
    <row r="46" customFormat="false" ht="13.8" hidden="false" customHeight="false" outlineLevel="0" collapsed="false"/>
    <row r="47" customFormat="false" ht="13.8" hidden="false" customHeight="false" outlineLevel="0" collapsed="false"/>
    <row r="48" customFormat="false" ht="13.8" hidden="false" customHeight="false" outlineLevel="0" collapsed="false"/>
    <row r="49" customFormat="false" ht="13.8" hidden="false" customHeight="false" outlineLevel="0" collapsed="false"/>
    <row r="50" customFormat="false" ht="13.8" hidden="false" customHeight="false" outlineLevel="0" collapsed="false"/>
    <row r="51" customFormat="false" ht="13.8" hidden="false" customHeight="false" outlineLevel="0" collapsed="false"/>
    <row r="52" customFormat="false" ht="13.8" hidden="false" customHeight="false" outlineLevel="0" collapsed="false"/>
    <row r="53" customFormat="false" ht="13.8" hidden="false" customHeight="false" outlineLevel="0" collapsed="false"/>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980"/>
      <c r="D122" s="980"/>
      <c r="E122" s="980"/>
      <c r="F122" s="980"/>
      <c r="G122" s="980"/>
    </row>
    <row r="123" customFormat="false" ht="13.8" hidden="false" customHeight="false" outlineLevel="0" collapsed="false">
      <c r="C123" s="1185"/>
    </row>
  </sheetData>
  <mergeCells count="17">
    <mergeCell ref="B4:Y4"/>
    <mergeCell ref="B6:F6"/>
    <mergeCell ref="G6:Y6"/>
    <mergeCell ref="B7:F7"/>
    <mergeCell ref="B8:F10"/>
    <mergeCell ref="C15:E17"/>
    <mergeCell ref="G15:S15"/>
    <mergeCell ref="G16:S16"/>
    <mergeCell ref="G17:S17"/>
    <mergeCell ref="C19:E21"/>
    <mergeCell ref="G19:S19"/>
    <mergeCell ref="G20:S20"/>
    <mergeCell ref="G21:S21"/>
    <mergeCell ref="C23:E25"/>
    <mergeCell ref="G23:S23"/>
    <mergeCell ref="G24:S24"/>
    <mergeCell ref="G25:S25"/>
  </mergeCells>
  <dataValidations count="1">
    <dataValidation allowBlank="true" errorStyle="stop" operator="between" showDropDown="false" showErrorMessage="true" showInputMessage="true" sqref="G7:G8 L7 Q7 G9:G10 V15:V17 X15:X17 V19:V21 X19:X21 V23:V25 X23:X25"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H119"/>
  <sheetViews>
    <sheetView showFormulas="false" showGridLines="true" showRowColHeaders="true" showZeros="true" rightToLeft="false" tabSelected="false" showOutlineSymbols="true" defaultGridColor="true" view="pageBreakPreview" topLeftCell="A70" colorId="64" zoomScale="115" zoomScaleNormal="100" zoomScalePageLayoutView="115" workbookViewId="0">
      <selection pane="topLeft" activeCell="K21" activeCellId="0" sqref="K21"/>
    </sheetView>
  </sheetViews>
  <sheetFormatPr defaultColWidth="9.00390625" defaultRowHeight="10.5" customHeight="false" zeroHeight="false" outlineLevelRow="0" outlineLevelCol="0"/>
  <cols>
    <col collapsed="false" customWidth="true" hidden="false" outlineLevel="0" max="1" min="1" style="236" width="1.66"/>
    <col collapsed="false" customWidth="true" hidden="false" outlineLevel="0" max="2" min="2" style="236" width="15.66"/>
    <col collapsed="false" customWidth="true" hidden="false" outlineLevel="0" max="4" min="3" style="236" width="4.33"/>
    <col collapsed="false" customWidth="true" hidden="false" outlineLevel="0" max="5" min="5" style="237" width="2.44"/>
    <col collapsed="false" customWidth="true" hidden="false" outlineLevel="0" max="6" min="6" style="238" width="2.44"/>
    <col collapsed="false" customWidth="true" hidden="false" outlineLevel="0" max="7" min="7" style="236" width="38.11"/>
    <col collapsed="false" customWidth="true" hidden="false" outlineLevel="0" max="8" min="8" style="239" width="23.11"/>
    <col collapsed="false" customWidth="false" hidden="false" outlineLevel="0" max="16384" min="9" style="236" width="9"/>
  </cols>
  <sheetData>
    <row r="1" customFormat="false" ht="30" hidden="false" customHeight="true" outlineLevel="0" collapsed="false">
      <c r="A1" s="240" t="s">
        <v>204</v>
      </c>
      <c r="B1" s="240"/>
      <c r="C1" s="240"/>
      <c r="D1" s="240"/>
      <c r="E1" s="240"/>
      <c r="F1" s="240"/>
      <c r="G1" s="240"/>
      <c r="H1" s="240"/>
    </row>
    <row r="2" customFormat="false" ht="12" hidden="false" customHeight="true" outlineLevel="0" collapsed="false">
      <c r="A2" s="241" t="s">
        <v>205</v>
      </c>
      <c r="B2" s="242"/>
    </row>
    <row r="3" s="6" customFormat="true" ht="12" hidden="false" customHeight="true" outlineLevel="0" collapsed="false">
      <c r="E3" s="7"/>
      <c r="F3" s="8"/>
      <c r="G3" s="9" t="s">
        <v>1</v>
      </c>
      <c r="H3" s="10"/>
    </row>
    <row r="4" s="6" customFormat="true" ht="12" hidden="false" customHeight="true" outlineLevel="0" collapsed="false">
      <c r="E4" s="7"/>
      <c r="F4" s="8"/>
      <c r="G4" s="9" t="s">
        <v>2</v>
      </c>
      <c r="H4" s="10"/>
    </row>
    <row r="5" customFormat="false" ht="12" hidden="false" customHeight="true" outlineLevel="0" collapsed="false"/>
    <row r="6" customFormat="false" ht="12" hidden="false" customHeight="true" outlineLevel="0" collapsed="false">
      <c r="A6" s="243" t="s">
        <v>3</v>
      </c>
    </row>
    <row r="7" s="23" customFormat="true" ht="12" hidden="false" customHeight="true" outlineLevel="0" collapsed="false">
      <c r="A7" s="21" t="s">
        <v>14</v>
      </c>
      <c r="B7" s="22"/>
      <c r="E7" s="24"/>
      <c r="F7" s="25"/>
      <c r="H7" s="11"/>
    </row>
    <row r="8" s="23" customFormat="true" ht="12" hidden="false" customHeight="true" outlineLevel="0" collapsed="false">
      <c r="A8" s="21" t="s">
        <v>15</v>
      </c>
      <c r="B8" s="25"/>
      <c r="E8" s="24"/>
      <c r="F8" s="25"/>
      <c r="H8" s="11"/>
    </row>
    <row r="9" s="23" customFormat="true" ht="12" hidden="false" customHeight="true" outlineLevel="0" collapsed="false">
      <c r="A9" s="21"/>
      <c r="B9" s="22" t="s">
        <v>16</v>
      </c>
      <c r="E9" s="24"/>
      <c r="F9" s="25"/>
      <c r="H9" s="11"/>
    </row>
    <row r="10" s="23" customFormat="true" ht="12" hidden="false" customHeight="true" outlineLevel="0" collapsed="false">
      <c r="A10" s="21" t="s">
        <v>12</v>
      </c>
      <c r="B10" s="22"/>
      <c r="E10" s="24"/>
      <c r="F10" s="25"/>
      <c r="H10" s="11"/>
    </row>
    <row r="11" s="23" customFormat="true" ht="12" hidden="false" customHeight="true" outlineLevel="0" collapsed="false">
      <c r="A11" s="21"/>
      <c r="B11" s="22" t="s">
        <v>13</v>
      </c>
      <c r="E11" s="24"/>
      <c r="F11" s="25"/>
      <c r="H11" s="11"/>
    </row>
    <row r="12" s="32" customFormat="true" ht="60" hidden="false" customHeight="true" outlineLevel="0" collapsed="false">
      <c r="A12" s="244" t="s">
        <v>19</v>
      </c>
      <c r="B12" s="244"/>
      <c r="C12" s="245" t="s">
        <v>20</v>
      </c>
      <c r="D12" s="245" t="s">
        <v>21</v>
      </c>
      <c r="E12" s="244" t="s">
        <v>24</v>
      </c>
      <c r="F12" s="244"/>
      <c r="G12" s="244"/>
      <c r="H12" s="246" t="s">
        <v>25</v>
      </c>
    </row>
    <row r="13" s="32" customFormat="true" ht="24" hidden="false" customHeight="true" outlineLevel="0" collapsed="false">
      <c r="A13" s="38" t="s">
        <v>26</v>
      </c>
      <c r="B13" s="38"/>
      <c r="C13" s="39" t="s">
        <v>27</v>
      </c>
      <c r="D13" s="247" t="s">
        <v>27</v>
      </c>
      <c r="E13" s="197" t="s">
        <v>29</v>
      </c>
      <c r="F13" s="43" t="s">
        <v>30</v>
      </c>
      <c r="G13" s="43"/>
      <c r="H13" s="44"/>
    </row>
    <row r="14" s="32" customFormat="true" ht="22.5" hidden="false" customHeight="true" outlineLevel="0" collapsed="false">
      <c r="A14" s="38"/>
      <c r="B14" s="38"/>
      <c r="C14" s="45" t="s">
        <v>27</v>
      </c>
      <c r="D14" s="248" t="s">
        <v>27</v>
      </c>
      <c r="E14" s="197" t="s">
        <v>29</v>
      </c>
      <c r="F14" s="47" t="s">
        <v>32</v>
      </c>
      <c r="G14" s="47"/>
      <c r="H14" s="44" t="s">
        <v>33</v>
      </c>
    </row>
    <row r="15" s="32" customFormat="true" ht="18" hidden="false" customHeight="true" outlineLevel="0" collapsed="false">
      <c r="A15" s="38"/>
      <c r="B15" s="38"/>
      <c r="C15" s="39" t="s">
        <v>27</v>
      </c>
      <c r="D15" s="247" t="s">
        <v>27</v>
      </c>
      <c r="E15" s="197" t="s">
        <v>29</v>
      </c>
      <c r="F15" s="48" t="s">
        <v>206</v>
      </c>
      <c r="G15" s="48"/>
      <c r="H15" s="49" t="s">
        <v>207</v>
      </c>
    </row>
    <row r="16" s="32" customFormat="true" ht="12" hidden="false" customHeight="true" outlineLevel="0" collapsed="false">
      <c r="A16" s="38"/>
      <c r="B16" s="38"/>
      <c r="C16" s="50"/>
      <c r="D16" s="39" t="s">
        <v>27</v>
      </c>
      <c r="E16" s="249" t="s">
        <v>29</v>
      </c>
      <c r="F16" s="250" t="s">
        <v>37</v>
      </c>
      <c r="G16" s="251"/>
      <c r="H16" s="57" t="s">
        <v>38</v>
      </c>
    </row>
    <row r="17" s="32" customFormat="true" ht="12" hidden="false" customHeight="true" outlineLevel="0" collapsed="false">
      <c r="A17" s="38"/>
      <c r="B17" s="38"/>
      <c r="C17" s="50"/>
      <c r="D17" s="39"/>
      <c r="E17" s="249"/>
      <c r="F17" s="252" t="s">
        <v>39</v>
      </c>
      <c r="G17" s="253" t="s">
        <v>40</v>
      </c>
      <c r="H17" s="57"/>
    </row>
    <row r="18" s="32" customFormat="true" ht="12" hidden="false" customHeight="true" outlineLevel="0" collapsed="false">
      <c r="A18" s="38"/>
      <c r="B18" s="38"/>
      <c r="C18" s="50"/>
      <c r="D18" s="39"/>
      <c r="E18" s="249"/>
      <c r="F18" s="250"/>
      <c r="G18" s="251"/>
      <c r="H18" s="57"/>
    </row>
    <row r="19" s="32" customFormat="true" ht="12" hidden="false" customHeight="true" outlineLevel="0" collapsed="false">
      <c r="A19" s="38"/>
      <c r="B19" s="38"/>
      <c r="C19" s="50"/>
      <c r="D19" s="39"/>
      <c r="E19" s="249"/>
      <c r="F19" s="250"/>
      <c r="G19" s="251"/>
      <c r="H19" s="57"/>
    </row>
    <row r="20" s="32" customFormat="true" ht="30" hidden="false" customHeight="true" outlineLevel="0" collapsed="false">
      <c r="A20" s="61"/>
      <c r="B20" s="62" t="s">
        <v>41</v>
      </c>
      <c r="C20" s="39" t="s">
        <v>27</v>
      </c>
      <c r="D20" s="247" t="s">
        <v>27</v>
      </c>
      <c r="E20" s="197"/>
      <c r="F20" s="64"/>
      <c r="G20" s="64"/>
      <c r="H20" s="65" t="s">
        <v>208</v>
      </c>
    </row>
    <row r="21" s="32" customFormat="true" ht="30" hidden="false" customHeight="true" outlineLevel="0" collapsed="false">
      <c r="A21" s="61"/>
      <c r="B21" s="62" t="s">
        <v>209</v>
      </c>
      <c r="C21" s="39" t="s">
        <v>27</v>
      </c>
      <c r="D21" s="247" t="s">
        <v>27</v>
      </c>
      <c r="E21" s="197" t="s">
        <v>29</v>
      </c>
      <c r="F21" s="64" t="s">
        <v>210</v>
      </c>
      <c r="G21" s="64"/>
      <c r="H21" s="44"/>
    </row>
    <row r="22" customFormat="false" ht="18" hidden="false" customHeight="true" outlineLevel="0" collapsed="false">
      <c r="A22" s="186"/>
      <c r="B22" s="254" t="s">
        <v>211</v>
      </c>
      <c r="C22" s="255"/>
      <c r="D22" s="255"/>
      <c r="E22" s="256"/>
      <c r="F22" s="256"/>
      <c r="G22" s="256"/>
      <c r="H22" s="257"/>
    </row>
    <row r="23" customFormat="false" ht="18" hidden="false" customHeight="true" outlineLevel="0" collapsed="false">
      <c r="A23" s="258"/>
      <c r="B23" s="259" t="s">
        <v>50</v>
      </c>
      <c r="C23" s="260"/>
      <c r="D23" s="261" t="s">
        <v>27</v>
      </c>
      <c r="E23" s="262" t="s">
        <v>29</v>
      </c>
      <c r="F23" s="263" t="s">
        <v>48</v>
      </c>
      <c r="G23" s="263"/>
      <c r="H23" s="257" t="s">
        <v>49</v>
      </c>
    </row>
    <row r="24" customFormat="false" ht="25.5" hidden="false" customHeight="true" outlineLevel="0" collapsed="false">
      <c r="A24" s="258"/>
      <c r="B24" s="259"/>
      <c r="C24" s="260"/>
      <c r="D24" s="261" t="s">
        <v>27</v>
      </c>
      <c r="E24" s="262" t="s">
        <v>29</v>
      </c>
      <c r="F24" s="264" t="s">
        <v>45</v>
      </c>
      <c r="G24" s="264"/>
      <c r="H24" s="257" t="s">
        <v>212</v>
      </c>
    </row>
    <row r="25" customFormat="false" ht="18" hidden="false" customHeight="true" outlineLevel="0" collapsed="false">
      <c r="A25" s="258"/>
      <c r="B25" s="259"/>
      <c r="C25" s="260"/>
      <c r="D25" s="265" t="s">
        <v>27</v>
      </c>
      <c r="E25" s="266" t="s">
        <v>29</v>
      </c>
      <c r="F25" s="267" t="s">
        <v>54</v>
      </c>
      <c r="G25" s="267"/>
      <c r="H25" s="69" t="s">
        <v>49</v>
      </c>
    </row>
    <row r="26" customFormat="false" ht="18" hidden="false" customHeight="true" outlineLevel="0" collapsed="false">
      <c r="A26" s="258"/>
      <c r="B26" s="268" t="s">
        <v>47</v>
      </c>
      <c r="C26" s="255"/>
      <c r="D26" s="261" t="s">
        <v>27</v>
      </c>
      <c r="E26" s="262" t="s">
        <v>29</v>
      </c>
      <c r="F26" s="263" t="s">
        <v>48</v>
      </c>
      <c r="G26" s="263"/>
      <c r="H26" s="257" t="s">
        <v>49</v>
      </c>
    </row>
    <row r="27" customFormat="false" ht="28.5" hidden="false" customHeight="true" outlineLevel="0" collapsed="false">
      <c r="A27" s="258"/>
      <c r="B27" s="268"/>
      <c r="C27" s="255"/>
      <c r="D27" s="261" t="s">
        <v>27</v>
      </c>
      <c r="E27" s="262" t="s">
        <v>29</v>
      </c>
      <c r="F27" s="264" t="s">
        <v>45</v>
      </c>
      <c r="G27" s="264"/>
      <c r="H27" s="257"/>
    </row>
    <row r="28" s="274" customFormat="true" ht="18" hidden="false" customHeight="true" outlineLevel="0" collapsed="false">
      <c r="A28" s="269"/>
      <c r="B28" s="270" t="s">
        <v>58</v>
      </c>
      <c r="C28" s="93"/>
      <c r="D28" s="271" t="s">
        <v>27</v>
      </c>
      <c r="E28" s="272" t="s">
        <v>29</v>
      </c>
      <c r="F28" s="273" t="s">
        <v>48</v>
      </c>
      <c r="G28" s="273"/>
      <c r="H28" s="140" t="s">
        <v>49</v>
      </c>
    </row>
    <row r="29" s="274" customFormat="true" ht="45" hidden="false" customHeight="true" outlineLevel="0" collapsed="false">
      <c r="A29" s="269"/>
      <c r="B29" s="270"/>
      <c r="C29" s="93"/>
      <c r="D29" s="275" t="s">
        <v>27</v>
      </c>
      <c r="E29" s="272" t="s">
        <v>29</v>
      </c>
      <c r="F29" s="273" t="s">
        <v>59</v>
      </c>
      <c r="G29" s="273"/>
      <c r="H29" s="140" t="s">
        <v>213</v>
      </c>
    </row>
    <row r="30" s="6" customFormat="true" ht="18" hidden="false" customHeight="true" outlineLevel="0" collapsed="false">
      <c r="A30" s="186"/>
      <c r="B30" s="102" t="s">
        <v>64</v>
      </c>
      <c r="C30" s="276"/>
      <c r="D30" s="158" t="s">
        <v>27</v>
      </c>
      <c r="E30" s="103" t="s">
        <v>29</v>
      </c>
      <c r="F30" s="104" t="s">
        <v>48</v>
      </c>
      <c r="G30" s="104"/>
      <c r="H30" s="105" t="s">
        <v>49</v>
      </c>
    </row>
    <row r="31" s="6" customFormat="true" ht="55.5" hidden="false" customHeight="true" outlineLevel="0" collapsed="false">
      <c r="A31" s="186"/>
      <c r="B31" s="102"/>
      <c r="C31" s="276"/>
      <c r="D31" s="277" t="s">
        <v>27</v>
      </c>
      <c r="E31" s="106" t="s">
        <v>29</v>
      </c>
      <c r="F31" s="104" t="s">
        <v>65</v>
      </c>
      <c r="G31" s="104"/>
      <c r="H31" s="105" t="s">
        <v>66</v>
      </c>
    </row>
    <row r="32" s="6" customFormat="true" ht="18" hidden="false" customHeight="true" outlineLevel="0" collapsed="false">
      <c r="A32" s="186"/>
      <c r="B32" s="102" t="s">
        <v>67</v>
      </c>
      <c r="C32" s="276"/>
      <c r="D32" s="158" t="s">
        <v>27</v>
      </c>
      <c r="E32" s="103" t="s">
        <v>29</v>
      </c>
      <c r="F32" s="104" t="s">
        <v>48</v>
      </c>
      <c r="G32" s="104"/>
      <c r="H32" s="105" t="s">
        <v>49</v>
      </c>
    </row>
    <row r="33" s="6" customFormat="true" ht="42" hidden="false" customHeight="true" outlineLevel="0" collapsed="false">
      <c r="A33" s="186"/>
      <c r="B33" s="102"/>
      <c r="C33" s="276"/>
      <c r="D33" s="158" t="s">
        <v>27</v>
      </c>
      <c r="E33" s="103" t="s">
        <v>29</v>
      </c>
      <c r="F33" s="104" t="s">
        <v>68</v>
      </c>
      <c r="G33" s="104"/>
      <c r="H33" s="105" t="s">
        <v>69</v>
      </c>
    </row>
    <row r="34" s="6" customFormat="true" ht="24.65" hidden="false" customHeight="true" outlineLevel="0" collapsed="false">
      <c r="A34" s="186"/>
      <c r="B34" s="102"/>
      <c r="C34" s="276"/>
      <c r="D34" s="277" t="s">
        <v>27</v>
      </c>
      <c r="E34" s="106" t="s">
        <v>29</v>
      </c>
      <c r="F34" s="104" t="s">
        <v>70</v>
      </c>
      <c r="G34" s="104"/>
      <c r="H34" s="105" t="s">
        <v>71</v>
      </c>
    </row>
    <row r="35" s="274" customFormat="true" ht="25.5" hidden="false" customHeight="true" outlineLevel="0" collapsed="false">
      <c r="A35" s="269"/>
      <c r="B35" s="278" t="s">
        <v>214</v>
      </c>
      <c r="C35" s="279"/>
      <c r="D35" s="275" t="s">
        <v>27</v>
      </c>
      <c r="E35" s="262" t="s">
        <v>29</v>
      </c>
      <c r="F35" s="264" t="s">
        <v>45</v>
      </c>
      <c r="G35" s="264"/>
      <c r="H35" s="257" t="s">
        <v>212</v>
      </c>
    </row>
    <row r="36" s="274" customFormat="true" ht="33" hidden="false" customHeight="true" outlineLevel="0" collapsed="false">
      <c r="A36" s="269"/>
      <c r="B36" s="278"/>
      <c r="C36" s="279"/>
      <c r="D36" s="275" t="s">
        <v>27</v>
      </c>
      <c r="E36" s="272" t="s">
        <v>29</v>
      </c>
      <c r="F36" s="280" t="s">
        <v>215</v>
      </c>
      <c r="G36" s="280"/>
      <c r="H36" s="216" t="s">
        <v>216</v>
      </c>
    </row>
    <row r="37" customFormat="false" ht="24" hidden="false" customHeight="true" outlineLevel="0" collapsed="false">
      <c r="A37" s="186"/>
      <c r="B37" s="281" t="s">
        <v>217</v>
      </c>
      <c r="C37" s="282"/>
      <c r="D37" s="283" t="s">
        <v>27</v>
      </c>
      <c r="E37" s="284" t="s">
        <v>29</v>
      </c>
      <c r="F37" s="285" t="s">
        <v>218</v>
      </c>
      <c r="G37" s="285"/>
      <c r="H37" s="257"/>
    </row>
    <row r="38" customFormat="false" ht="24" hidden="false" customHeight="true" outlineLevel="0" collapsed="false">
      <c r="A38" s="186"/>
      <c r="B38" s="281"/>
      <c r="C38" s="282"/>
      <c r="D38" s="261" t="s">
        <v>27</v>
      </c>
      <c r="E38" s="262" t="s">
        <v>29</v>
      </c>
      <c r="F38" s="264" t="s">
        <v>45</v>
      </c>
      <c r="G38" s="264"/>
      <c r="H38" s="257" t="s">
        <v>219</v>
      </c>
    </row>
    <row r="39" s="6" customFormat="true" ht="42.75" hidden="false" customHeight="true" outlineLevel="0" collapsed="false">
      <c r="A39" s="186"/>
      <c r="B39" s="281"/>
      <c r="C39" s="282"/>
      <c r="D39" s="158" t="s">
        <v>27</v>
      </c>
      <c r="E39" s="106" t="s">
        <v>29</v>
      </c>
      <c r="F39" s="164" t="s">
        <v>220</v>
      </c>
      <c r="G39" s="164"/>
      <c r="H39" s="105" t="s">
        <v>221</v>
      </c>
    </row>
    <row r="40" customFormat="false" ht="24" hidden="false" customHeight="true" outlineLevel="0" collapsed="false">
      <c r="A40" s="186"/>
      <c r="B40" s="286" t="s">
        <v>222</v>
      </c>
      <c r="C40" s="287" t="s">
        <v>27</v>
      </c>
      <c r="D40" s="265" t="s">
        <v>27</v>
      </c>
      <c r="E40" s="266" t="s">
        <v>29</v>
      </c>
      <c r="F40" s="288" t="s">
        <v>223</v>
      </c>
      <c r="G40" s="288"/>
      <c r="H40" s="289"/>
    </row>
    <row r="41" customFormat="false" ht="24" hidden="false" customHeight="true" outlineLevel="0" collapsed="false">
      <c r="A41" s="186"/>
      <c r="B41" s="290" t="s">
        <v>224</v>
      </c>
      <c r="C41" s="287" t="s">
        <v>27</v>
      </c>
      <c r="D41" s="265" t="s">
        <v>27</v>
      </c>
      <c r="E41" s="291" t="s">
        <v>29</v>
      </c>
      <c r="F41" s="292" t="s">
        <v>225</v>
      </c>
      <c r="G41" s="292"/>
      <c r="H41" s="293"/>
    </row>
    <row r="42" customFormat="false" ht="24.75" hidden="false" customHeight="true" outlineLevel="0" collapsed="false">
      <c r="A42" s="186"/>
      <c r="B42" s="290" t="s">
        <v>226</v>
      </c>
      <c r="C42" s="294" t="s">
        <v>27</v>
      </c>
      <c r="D42" s="261" t="s">
        <v>27</v>
      </c>
      <c r="E42" s="291" t="s">
        <v>29</v>
      </c>
      <c r="F42" s="295" t="s">
        <v>227</v>
      </c>
      <c r="G42" s="295"/>
      <c r="H42" s="293"/>
    </row>
    <row r="43" customFormat="false" ht="36" hidden="false" customHeight="true" outlineLevel="0" collapsed="false">
      <c r="A43" s="186"/>
      <c r="B43" s="290"/>
      <c r="C43" s="294" t="s">
        <v>27</v>
      </c>
      <c r="D43" s="261" t="s">
        <v>27</v>
      </c>
      <c r="E43" s="291" t="s">
        <v>29</v>
      </c>
      <c r="F43" s="295" t="s">
        <v>228</v>
      </c>
      <c r="G43" s="295"/>
      <c r="H43" s="293" t="s">
        <v>229</v>
      </c>
    </row>
    <row r="44" customFormat="false" ht="18" hidden="false" customHeight="true" outlineLevel="0" collapsed="false">
      <c r="A44" s="186"/>
      <c r="B44" s="290" t="s">
        <v>230</v>
      </c>
      <c r="C44" s="294" t="s">
        <v>27</v>
      </c>
      <c r="D44" s="261" t="s">
        <v>27</v>
      </c>
      <c r="E44" s="291" t="s">
        <v>29</v>
      </c>
      <c r="F44" s="296" t="s">
        <v>231</v>
      </c>
      <c r="G44" s="296"/>
      <c r="H44" s="293"/>
    </row>
    <row r="45" customFormat="false" ht="18" hidden="false" customHeight="true" outlineLevel="0" collapsed="false">
      <c r="A45" s="186"/>
      <c r="B45" s="290"/>
      <c r="C45" s="294" t="s">
        <v>27</v>
      </c>
      <c r="D45" s="261" t="s">
        <v>27</v>
      </c>
      <c r="E45" s="291" t="s">
        <v>29</v>
      </c>
      <c r="F45" s="296" t="s">
        <v>232</v>
      </c>
      <c r="G45" s="296"/>
      <c r="H45" s="297" t="s">
        <v>233</v>
      </c>
    </row>
    <row r="46" customFormat="false" ht="25.5" hidden="false" customHeight="true" outlineLevel="0" collapsed="false">
      <c r="A46" s="186"/>
      <c r="B46" s="290"/>
      <c r="C46" s="255"/>
      <c r="D46" s="261" t="s">
        <v>27</v>
      </c>
      <c r="E46" s="262" t="s">
        <v>29</v>
      </c>
      <c r="F46" s="264" t="s">
        <v>45</v>
      </c>
      <c r="G46" s="264"/>
      <c r="H46" s="140" t="s">
        <v>74</v>
      </c>
    </row>
    <row r="47" customFormat="false" ht="24" hidden="false" customHeight="true" outlineLevel="0" collapsed="false">
      <c r="A47" s="186"/>
      <c r="B47" s="290"/>
      <c r="C47" s="294" t="s">
        <v>27</v>
      </c>
      <c r="D47" s="261" t="s">
        <v>27</v>
      </c>
      <c r="E47" s="272" t="s">
        <v>29</v>
      </c>
      <c r="F47" s="273" t="s">
        <v>234</v>
      </c>
      <c r="G47" s="273"/>
      <c r="H47" s="293"/>
    </row>
    <row r="48" customFormat="false" ht="24.75" hidden="false" customHeight="true" outlineLevel="0" collapsed="false">
      <c r="A48" s="186"/>
      <c r="B48" s="290"/>
      <c r="C48" s="298" t="s">
        <v>27</v>
      </c>
      <c r="D48" s="261" t="s">
        <v>27</v>
      </c>
      <c r="E48" s="291" t="s">
        <v>29</v>
      </c>
      <c r="F48" s="295" t="s">
        <v>235</v>
      </c>
      <c r="G48" s="295"/>
      <c r="H48" s="293"/>
    </row>
    <row r="49" customFormat="false" ht="18" hidden="false" customHeight="true" outlineLevel="0" collapsed="false">
      <c r="A49" s="186"/>
      <c r="B49" s="290"/>
      <c r="C49" s="298" t="s">
        <v>27</v>
      </c>
      <c r="D49" s="261" t="s">
        <v>27</v>
      </c>
      <c r="E49" s="291" t="s">
        <v>29</v>
      </c>
      <c r="F49" s="295" t="s">
        <v>236</v>
      </c>
      <c r="G49" s="295"/>
      <c r="H49" s="289"/>
    </row>
    <row r="50" customFormat="false" ht="35.25" hidden="false" customHeight="true" outlineLevel="0" collapsed="false">
      <c r="A50" s="186"/>
      <c r="B50" s="290"/>
      <c r="C50" s="255"/>
      <c r="D50" s="299" t="s">
        <v>27</v>
      </c>
      <c r="E50" s="291" t="s">
        <v>29</v>
      </c>
      <c r="F50" s="296" t="s">
        <v>237</v>
      </c>
      <c r="G50" s="296"/>
      <c r="H50" s="297" t="s">
        <v>238</v>
      </c>
    </row>
    <row r="51" s="305" customFormat="true" ht="18" hidden="false" customHeight="true" outlineLevel="0" collapsed="false">
      <c r="A51" s="300" t="s">
        <v>239</v>
      </c>
      <c r="B51" s="268" t="s">
        <v>105</v>
      </c>
      <c r="C51" s="301" t="s">
        <v>27</v>
      </c>
      <c r="D51" s="302" t="s">
        <v>27</v>
      </c>
      <c r="E51" s="303" t="s">
        <v>29</v>
      </c>
      <c r="F51" s="104" t="s">
        <v>106</v>
      </c>
      <c r="G51" s="104"/>
      <c r="H51" s="304"/>
    </row>
    <row r="52" customFormat="false" ht="18" hidden="false" customHeight="true" outlineLevel="0" collapsed="false">
      <c r="A52" s="186"/>
      <c r="B52" s="268"/>
      <c r="C52" s="294" t="s">
        <v>27</v>
      </c>
      <c r="D52" s="261" t="s">
        <v>27</v>
      </c>
      <c r="E52" s="272" t="s">
        <v>29</v>
      </c>
      <c r="F52" s="273" t="s">
        <v>120</v>
      </c>
      <c r="G52" s="273"/>
      <c r="H52" s="140"/>
    </row>
    <row r="53" customFormat="false" ht="18" hidden="false" customHeight="true" outlineLevel="0" collapsed="false">
      <c r="A53" s="186"/>
      <c r="B53" s="268"/>
      <c r="C53" s="294" t="s">
        <v>27</v>
      </c>
      <c r="D53" s="261" t="s">
        <v>27</v>
      </c>
      <c r="E53" s="272" t="s">
        <v>29</v>
      </c>
      <c r="F53" s="273" t="s">
        <v>118</v>
      </c>
      <c r="G53" s="273"/>
      <c r="H53" s="140" t="s">
        <v>109</v>
      </c>
    </row>
    <row r="54" s="307" customFormat="true" ht="18" hidden="false" customHeight="true" outlineLevel="0" collapsed="false">
      <c r="A54" s="269"/>
      <c r="B54" s="268"/>
      <c r="C54" s="306" t="s">
        <v>27</v>
      </c>
      <c r="D54" s="271" t="s">
        <v>27</v>
      </c>
      <c r="E54" s="272" t="s">
        <v>29</v>
      </c>
      <c r="F54" s="273" t="s">
        <v>110</v>
      </c>
      <c r="G54" s="273"/>
      <c r="H54" s="140"/>
    </row>
    <row r="55" s="305" customFormat="true" ht="42" hidden="false" customHeight="true" outlineLevel="0" collapsed="false">
      <c r="A55" s="300"/>
      <c r="B55" s="268"/>
      <c r="C55" s="157" t="s">
        <v>27</v>
      </c>
      <c r="D55" s="158" t="s">
        <v>27</v>
      </c>
      <c r="E55" s="103" t="s">
        <v>29</v>
      </c>
      <c r="F55" s="104" t="s">
        <v>111</v>
      </c>
      <c r="G55" s="104"/>
      <c r="H55" s="105" t="s">
        <v>112</v>
      </c>
    </row>
    <row r="56" s="305" customFormat="true" ht="27" hidden="false" customHeight="true" outlineLevel="0" collapsed="false">
      <c r="A56" s="300"/>
      <c r="B56" s="268"/>
      <c r="C56" s="157" t="s">
        <v>27</v>
      </c>
      <c r="D56" s="158" t="s">
        <v>27</v>
      </c>
      <c r="E56" s="103" t="s">
        <v>29</v>
      </c>
      <c r="F56" s="104" t="s">
        <v>113</v>
      </c>
      <c r="G56" s="104"/>
      <c r="H56" s="105" t="s">
        <v>109</v>
      </c>
    </row>
    <row r="57" s="305" customFormat="true" ht="27" hidden="false" customHeight="true" outlineLevel="0" collapsed="false">
      <c r="A57" s="300"/>
      <c r="B57" s="308" t="s">
        <v>114</v>
      </c>
      <c r="C57" s="309"/>
      <c r="D57" s="158" t="s">
        <v>27</v>
      </c>
      <c r="E57" s="103" t="s">
        <v>29</v>
      </c>
      <c r="F57" s="150" t="s">
        <v>115</v>
      </c>
      <c r="G57" s="150"/>
      <c r="H57" s="105"/>
    </row>
    <row r="58" s="305" customFormat="true" ht="37.5" hidden="false" customHeight="true" outlineLevel="0" collapsed="false">
      <c r="A58" s="300"/>
      <c r="B58" s="308"/>
      <c r="C58" s="309"/>
      <c r="D58" s="158" t="s">
        <v>27</v>
      </c>
      <c r="E58" s="103" t="s">
        <v>29</v>
      </c>
      <c r="F58" s="150" t="s">
        <v>116</v>
      </c>
      <c r="G58" s="150"/>
      <c r="H58" s="105" t="s">
        <v>117</v>
      </c>
    </row>
    <row r="59" s="305" customFormat="true" ht="27" hidden="false" customHeight="true" outlineLevel="0" collapsed="false">
      <c r="A59" s="300"/>
      <c r="B59" s="308"/>
      <c r="C59" s="309"/>
      <c r="D59" s="158" t="s">
        <v>27</v>
      </c>
      <c r="E59" s="103" t="s">
        <v>29</v>
      </c>
      <c r="F59" s="151" t="s">
        <v>118</v>
      </c>
      <c r="G59" s="151"/>
      <c r="H59" s="105" t="s">
        <v>119</v>
      </c>
    </row>
    <row r="60" s="305" customFormat="true" ht="27" hidden="false" customHeight="true" outlineLevel="0" collapsed="false">
      <c r="A60" s="300"/>
      <c r="B60" s="308"/>
      <c r="C60" s="309"/>
      <c r="D60" s="158" t="s">
        <v>27</v>
      </c>
      <c r="E60" s="103" t="s">
        <v>29</v>
      </c>
      <c r="F60" s="151" t="s">
        <v>120</v>
      </c>
      <c r="G60" s="151"/>
      <c r="H60" s="105" t="s">
        <v>121</v>
      </c>
    </row>
    <row r="61" s="305" customFormat="true" ht="27" hidden="false" customHeight="true" outlineLevel="0" collapsed="false">
      <c r="A61" s="300"/>
      <c r="B61" s="308"/>
      <c r="C61" s="309"/>
      <c r="D61" s="158" t="s">
        <v>27</v>
      </c>
      <c r="E61" s="103" t="s">
        <v>29</v>
      </c>
      <c r="F61" s="151" t="s">
        <v>122</v>
      </c>
      <c r="G61" s="151"/>
      <c r="H61" s="105"/>
    </row>
    <row r="62" s="274" customFormat="true" ht="33" hidden="false" customHeight="true" outlineLevel="0" collapsed="false">
      <c r="A62" s="269"/>
      <c r="B62" s="278" t="s">
        <v>130</v>
      </c>
      <c r="C62" s="306" t="s">
        <v>27</v>
      </c>
      <c r="D62" s="271" t="s">
        <v>27</v>
      </c>
      <c r="E62" s="272"/>
      <c r="F62" s="263"/>
      <c r="G62" s="263"/>
      <c r="H62" s="310" t="s">
        <v>84</v>
      </c>
    </row>
    <row r="63" s="6" customFormat="true" ht="18.75" hidden="false" customHeight="true" outlineLevel="0" collapsed="false">
      <c r="A63" s="186"/>
      <c r="B63" s="156" t="s">
        <v>133</v>
      </c>
      <c r="C63" s="157" t="s">
        <v>27</v>
      </c>
      <c r="D63" s="158" t="s">
        <v>27</v>
      </c>
      <c r="E63" s="106" t="s">
        <v>29</v>
      </c>
      <c r="F63" s="311" t="s">
        <v>134</v>
      </c>
      <c r="G63" s="311"/>
      <c r="H63" s="160"/>
    </row>
    <row r="64" s="6" customFormat="true" ht="18.75" hidden="false" customHeight="true" outlineLevel="0" collapsed="false">
      <c r="A64" s="186"/>
      <c r="B64" s="156"/>
      <c r="C64" s="157" t="s">
        <v>27</v>
      </c>
      <c r="D64" s="158" t="s">
        <v>27</v>
      </c>
      <c r="E64" s="106" t="s">
        <v>29</v>
      </c>
      <c r="F64" s="159" t="s">
        <v>135</v>
      </c>
      <c r="G64" s="159"/>
      <c r="H64" s="160" t="s">
        <v>240</v>
      </c>
    </row>
    <row r="65" s="6" customFormat="true" ht="18.75" hidden="false" customHeight="true" outlineLevel="0" collapsed="false">
      <c r="A65" s="186"/>
      <c r="B65" s="156"/>
      <c r="C65" s="157" t="s">
        <v>27</v>
      </c>
      <c r="D65" s="158" t="s">
        <v>27</v>
      </c>
      <c r="E65" s="106" t="s">
        <v>29</v>
      </c>
      <c r="F65" s="159" t="s">
        <v>137</v>
      </c>
      <c r="G65" s="159"/>
      <c r="H65" s="160" t="s">
        <v>195</v>
      </c>
    </row>
    <row r="66" s="6" customFormat="true" ht="36" hidden="false" customHeight="true" outlineLevel="0" collapsed="false">
      <c r="A66" s="186"/>
      <c r="B66" s="156"/>
      <c r="C66" s="161"/>
      <c r="D66" s="162"/>
      <c r="E66" s="106" t="s">
        <v>39</v>
      </c>
      <c r="F66" s="159" t="s">
        <v>138</v>
      </c>
      <c r="G66" s="159"/>
      <c r="H66" s="160" t="s">
        <v>139</v>
      </c>
    </row>
    <row r="67" s="6" customFormat="true" ht="32.25" hidden="false" customHeight="true" outlineLevel="0" collapsed="false">
      <c r="A67" s="186"/>
      <c r="B67" s="156" t="s">
        <v>140</v>
      </c>
      <c r="C67" s="309"/>
      <c r="D67" s="158" t="s">
        <v>27</v>
      </c>
      <c r="E67" s="106" t="s">
        <v>29</v>
      </c>
      <c r="F67" s="159" t="s">
        <v>141</v>
      </c>
      <c r="G67" s="159"/>
      <c r="H67" s="160"/>
    </row>
    <row r="68" s="6" customFormat="true" ht="32.25" hidden="false" customHeight="true" outlineLevel="0" collapsed="false">
      <c r="A68" s="186"/>
      <c r="B68" s="156"/>
      <c r="C68" s="309"/>
      <c r="D68" s="158" t="s">
        <v>27</v>
      </c>
      <c r="E68" s="106" t="s">
        <v>29</v>
      </c>
      <c r="F68" s="164" t="s">
        <v>142</v>
      </c>
      <c r="G68" s="164"/>
      <c r="H68" s="105" t="s">
        <v>143</v>
      </c>
    </row>
    <row r="69" s="6" customFormat="true" ht="32.25" hidden="false" customHeight="true" outlineLevel="0" collapsed="false">
      <c r="A69" s="186"/>
      <c r="B69" s="156"/>
      <c r="C69" s="309"/>
      <c r="D69" s="158" t="s">
        <v>27</v>
      </c>
      <c r="E69" s="106" t="s">
        <v>29</v>
      </c>
      <c r="F69" s="164" t="s">
        <v>144</v>
      </c>
      <c r="G69" s="164"/>
      <c r="H69" s="105" t="s">
        <v>145</v>
      </c>
    </row>
    <row r="70" s="6" customFormat="true" ht="43.5" hidden="false" customHeight="true" outlineLevel="0" collapsed="false">
      <c r="A70" s="186"/>
      <c r="B70" s="156"/>
      <c r="C70" s="309"/>
      <c r="D70" s="158" t="s">
        <v>27</v>
      </c>
      <c r="E70" s="106" t="s">
        <v>29</v>
      </c>
      <c r="F70" s="164" t="s">
        <v>146</v>
      </c>
      <c r="G70" s="164"/>
      <c r="H70" s="105" t="s">
        <v>147</v>
      </c>
    </row>
    <row r="71" customFormat="false" ht="36" hidden="false" customHeight="true" outlineLevel="0" collapsed="false">
      <c r="A71" s="186"/>
      <c r="B71" s="312" t="s">
        <v>241</v>
      </c>
      <c r="C71" s="255"/>
      <c r="D71" s="261" t="s">
        <v>27</v>
      </c>
      <c r="E71" s="272" t="s">
        <v>29</v>
      </c>
      <c r="F71" s="313" t="s">
        <v>242</v>
      </c>
      <c r="G71" s="313"/>
      <c r="H71" s="216" t="s">
        <v>243</v>
      </c>
    </row>
    <row r="72" customFormat="false" ht="37.5" hidden="false" customHeight="true" outlineLevel="0" collapsed="false">
      <c r="A72" s="186"/>
      <c r="B72" s="312"/>
      <c r="C72" s="255"/>
      <c r="D72" s="261" t="s">
        <v>27</v>
      </c>
      <c r="E72" s="272" t="s">
        <v>29</v>
      </c>
      <c r="F72" s="264" t="s">
        <v>45</v>
      </c>
      <c r="G72" s="264"/>
      <c r="H72" s="314" t="s">
        <v>150</v>
      </c>
    </row>
    <row r="73" customFormat="false" ht="36" hidden="false" customHeight="true" outlineLevel="0" collapsed="false">
      <c r="A73" s="186"/>
      <c r="B73" s="312"/>
      <c r="C73" s="255"/>
      <c r="D73" s="261" t="s">
        <v>27</v>
      </c>
      <c r="E73" s="272" t="s">
        <v>29</v>
      </c>
      <c r="F73" s="167" t="s">
        <v>151</v>
      </c>
      <c r="G73" s="167"/>
      <c r="H73" s="168" t="s">
        <v>152</v>
      </c>
    </row>
    <row r="74" s="6" customFormat="true" ht="32.25" hidden="false" customHeight="true" outlineLevel="0" collapsed="false">
      <c r="A74" s="183"/>
      <c r="B74" s="184" t="s">
        <v>162</v>
      </c>
      <c r="C74" s="157" t="s">
        <v>27</v>
      </c>
      <c r="D74" s="158" t="s">
        <v>27</v>
      </c>
      <c r="E74" s="106" t="s">
        <v>29</v>
      </c>
      <c r="F74" s="104" t="s">
        <v>244</v>
      </c>
      <c r="G74" s="104"/>
      <c r="H74" s="190" t="s">
        <v>164</v>
      </c>
    </row>
    <row r="75" s="6" customFormat="true" ht="32.25" hidden="false" customHeight="true" outlineLevel="0" collapsed="false">
      <c r="A75" s="183"/>
      <c r="B75" s="184" t="s">
        <v>165</v>
      </c>
      <c r="C75" s="157" t="s">
        <v>27</v>
      </c>
      <c r="D75" s="158" t="s">
        <v>27</v>
      </c>
      <c r="E75" s="106" t="s">
        <v>29</v>
      </c>
      <c r="F75" s="159" t="s">
        <v>244</v>
      </c>
      <c r="G75" s="159"/>
      <c r="H75" s="185" t="s">
        <v>164</v>
      </c>
    </row>
    <row r="76" s="6" customFormat="true" ht="32.25" hidden="false" customHeight="true" outlineLevel="0" collapsed="false">
      <c r="A76" s="186"/>
      <c r="B76" s="187" t="s">
        <v>166</v>
      </c>
      <c r="C76" s="188" t="s">
        <v>27</v>
      </c>
      <c r="D76" s="157" t="s">
        <v>27</v>
      </c>
      <c r="E76" s="106" t="s">
        <v>29</v>
      </c>
      <c r="F76" s="159" t="s">
        <v>244</v>
      </c>
      <c r="G76" s="159"/>
      <c r="H76" s="185" t="s">
        <v>164</v>
      </c>
    </row>
    <row r="77" s="274" customFormat="true" ht="18" hidden="false" customHeight="true" outlineLevel="0" collapsed="false">
      <c r="A77" s="186"/>
      <c r="B77" s="315" t="s">
        <v>245</v>
      </c>
      <c r="C77" s="316" t="s">
        <v>27</v>
      </c>
      <c r="D77" s="317" t="s">
        <v>27</v>
      </c>
      <c r="E77" s="272" t="s">
        <v>29</v>
      </c>
      <c r="F77" s="292" t="s">
        <v>246</v>
      </c>
      <c r="G77" s="292"/>
      <c r="H77" s="140"/>
    </row>
    <row r="78" s="274" customFormat="true" ht="29.25" hidden="false" customHeight="true" outlineLevel="0" collapsed="false">
      <c r="A78" s="269"/>
      <c r="B78" s="315"/>
      <c r="C78" s="255"/>
      <c r="D78" s="271" t="s">
        <v>27</v>
      </c>
      <c r="E78" s="262" t="s">
        <v>29</v>
      </c>
      <c r="F78" s="264" t="s">
        <v>45</v>
      </c>
      <c r="G78" s="264"/>
      <c r="H78" s="140" t="s">
        <v>74</v>
      </c>
    </row>
    <row r="79" s="274" customFormat="true" ht="48" hidden="false" customHeight="true" outlineLevel="0" collapsed="false">
      <c r="A79" s="318"/>
      <c r="B79" s="315"/>
      <c r="C79" s="319" t="s">
        <v>27</v>
      </c>
      <c r="D79" s="320" t="s">
        <v>27</v>
      </c>
      <c r="E79" s="321" t="s">
        <v>29</v>
      </c>
      <c r="F79" s="322" t="s">
        <v>247</v>
      </c>
      <c r="G79" s="322"/>
      <c r="H79" s="323" t="s">
        <v>248</v>
      </c>
    </row>
    <row r="80" customFormat="false" ht="12" hidden="false" customHeight="true" outlineLevel="0" collapsed="false">
      <c r="C80" s="237"/>
    </row>
    <row r="81" customFormat="false" ht="10.5" hidden="false" customHeight="false" outlineLevel="0" collapsed="false">
      <c r="C81" s="237"/>
    </row>
    <row r="82" customFormat="false" ht="10.5" hidden="false" customHeight="false" outlineLevel="0" collapsed="false">
      <c r="C82" s="237"/>
    </row>
    <row r="83" customFormat="false" ht="10.5" hidden="false" customHeight="false" outlineLevel="0" collapsed="false">
      <c r="C83" s="237"/>
    </row>
    <row r="84" customFormat="false" ht="10.5" hidden="false" customHeight="false" outlineLevel="0" collapsed="false">
      <c r="C84" s="237"/>
    </row>
    <row r="85" customFormat="false" ht="10.5" hidden="false" customHeight="false" outlineLevel="0" collapsed="false">
      <c r="C85" s="237"/>
    </row>
    <row r="86" customFormat="false" ht="10.5" hidden="false" customHeight="false" outlineLevel="0" collapsed="false">
      <c r="C86" s="237"/>
    </row>
    <row r="87" customFormat="false" ht="10.5" hidden="false" customHeight="false" outlineLevel="0" collapsed="false">
      <c r="C87" s="237"/>
    </row>
    <row r="88" customFormat="false" ht="10.5" hidden="false" customHeight="false" outlineLevel="0" collapsed="false">
      <c r="C88" s="237"/>
    </row>
    <row r="89" customFormat="false" ht="10.5" hidden="false" customHeight="false" outlineLevel="0" collapsed="false">
      <c r="C89" s="237"/>
    </row>
    <row r="90" customFormat="false" ht="10.5" hidden="false" customHeight="false" outlineLevel="0" collapsed="false">
      <c r="C90" s="237"/>
    </row>
    <row r="91" customFormat="false" ht="10.5" hidden="false" customHeight="false" outlineLevel="0" collapsed="false">
      <c r="C91" s="237"/>
    </row>
    <row r="92" customFormat="false" ht="10.5" hidden="false" customHeight="false" outlineLevel="0" collapsed="false">
      <c r="C92" s="237"/>
    </row>
    <row r="93" customFormat="false" ht="10.5" hidden="false" customHeight="false" outlineLevel="0" collapsed="false">
      <c r="C93" s="237"/>
    </row>
    <row r="94" customFormat="false" ht="10.5" hidden="false" customHeight="false" outlineLevel="0" collapsed="false">
      <c r="C94" s="237"/>
    </row>
    <row r="95" customFormat="false" ht="10.5" hidden="false" customHeight="false" outlineLevel="0" collapsed="false">
      <c r="C95" s="237"/>
    </row>
    <row r="96" customFormat="false" ht="10.5" hidden="false" customHeight="false" outlineLevel="0" collapsed="false">
      <c r="C96" s="237"/>
    </row>
    <row r="97" customFormat="false" ht="10.5" hidden="false" customHeight="false" outlineLevel="0" collapsed="false">
      <c r="C97" s="237"/>
    </row>
    <row r="98" customFormat="false" ht="10.5" hidden="false" customHeight="false" outlineLevel="0" collapsed="false">
      <c r="C98" s="237"/>
    </row>
    <row r="99" customFormat="false" ht="10.5" hidden="false" customHeight="false" outlineLevel="0" collapsed="false">
      <c r="C99" s="237"/>
    </row>
    <row r="100" customFormat="false" ht="10.5" hidden="false" customHeight="false" outlineLevel="0" collapsed="false">
      <c r="C100" s="237"/>
    </row>
    <row r="101" customFormat="false" ht="10.5" hidden="false" customHeight="false" outlineLevel="0" collapsed="false">
      <c r="C101" s="237"/>
    </row>
    <row r="102" customFormat="false" ht="10.5" hidden="false" customHeight="false" outlineLevel="0" collapsed="false">
      <c r="C102" s="237"/>
    </row>
    <row r="103" customFormat="false" ht="10.5" hidden="false" customHeight="false" outlineLevel="0" collapsed="false">
      <c r="C103" s="237"/>
    </row>
    <row r="104" customFormat="false" ht="10.5" hidden="false" customHeight="false" outlineLevel="0" collapsed="false">
      <c r="C104" s="237"/>
    </row>
    <row r="105" customFormat="false" ht="10.5" hidden="false" customHeight="false" outlineLevel="0" collapsed="false">
      <c r="C105" s="237"/>
    </row>
    <row r="106" customFormat="false" ht="10.5" hidden="false" customHeight="false" outlineLevel="0" collapsed="false">
      <c r="C106" s="237"/>
    </row>
    <row r="107" customFormat="false" ht="10.5" hidden="false" customHeight="false" outlineLevel="0" collapsed="false">
      <c r="C107" s="237"/>
    </row>
    <row r="108" customFormat="false" ht="10.5" hidden="false" customHeight="false" outlineLevel="0" collapsed="false">
      <c r="C108" s="237"/>
    </row>
    <row r="109" customFormat="false" ht="10.5" hidden="false" customHeight="false" outlineLevel="0" collapsed="false">
      <c r="C109" s="237"/>
    </row>
    <row r="110" customFormat="false" ht="10.5" hidden="false" customHeight="false" outlineLevel="0" collapsed="false">
      <c r="C110" s="237"/>
    </row>
    <row r="111" customFormat="false" ht="10.5" hidden="false" customHeight="false" outlineLevel="0" collapsed="false">
      <c r="C111" s="237"/>
    </row>
    <row r="112" customFormat="false" ht="10.5" hidden="false" customHeight="false" outlineLevel="0" collapsed="false">
      <c r="C112" s="237"/>
    </row>
    <row r="113" customFormat="false" ht="10.5" hidden="false" customHeight="false" outlineLevel="0" collapsed="false">
      <c r="C113" s="237"/>
    </row>
    <row r="114" customFormat="false" ht="10.5" hidden="false" customHeight="false" outlineLevel="0" collapsed="false">
      <c r="C114" s="237"/>
    </row>
    <row r="115" customFormat="false" ht="10.5" hidden="false" customHeight="false" outlineLevel="0" collapsed="false">
      <c r="C115" s="237"/>
    </row>
    <row r="116" customFormat="false" ht="10.5" hidden="false" customHeight="false" outlineLevel="0" collapsed="false">
      <c r="C116" s="237"/>
    </row>
    <row r="117" customFormat="false" ht="10.5" hidden="false" customHeight="false" outlineLevel="0" collapsed="false">
      <c r="C117" s="237"/>
    </row>
    <row r="118" customFormat="false" ht="10.5" hidden="false" customHeight="false" outlineLevel="0" collapsed="false">
      <c r="C118" s="237"/>
    </row>
    <row r="119" customFormat="false" ht="10.5" hidden="false" customHeight="false" outlineLevel="0" collapsed="false">
      <c r="C119" s="237"/>
    </row>
  </sheetData>
  <mergeCells count="95">
    <mergeCell ref="A1:H1"/>
    <mergeCell ref="A12:B12"/>
    <mergeCell ref="E12:G12"/>
    <mergeCell ref="A13:B19"/>
    <mergeCell ref="F13:G13"/>
    <mergeCell ref="F14:G14"/>
    <mergeCell ref="F15:G15"/>
    <mergeCell ref="C16:C19"/>
    <mergeCell ref="D16:D19"/>
    <mergeCell ref="H16:H19"/>
    <mergeCell ref="F20:G20"/>
    <mergeCell ref="F21:G21"/>
    <mergeCell ref="E22:G22"/>
    <mergeCell ref="B23:B25"/>
    <mergeCell ref="C23:C25"/>
    <mergeCell ref="F23:G23"/>
    <mergeCell ref="F24:G24"/>
    <mergeCell ref="F25:G25"/>
    <mergeCell ref="B26:B27"/>
    <mergeCell ref="C26:C27"/>
    <mergeCell ref="F26:G26"/>
    <mergeCell ref="F27:G27"/>
    <mergeCell ref="B28:B29"/>
    <mergeCell ref="C28:C29"/>
    <mergeCell ref="F28:G28"/>
    <mergeCell ref="F29:G29"/>
    <mergeCell ref="B30:B31"/>
    <mergeCell ref="C30:C31"/>
    <mergeCell ref="F30:G30"/>
    <mergeCell ref="F31:G31"/>
    <mergeCell ref="B32:B34"/>
    <mergeCell ref="C32:C34"/>
    <mergeCell ref="F32:G32"/>
    <mergeCell ref="F33:G33"/>
    <mergeCell ref="F34:G34"/>
    <mergeCell ref="B35:B36"/>
    <mergeCell ref="C35:C36"/>
    <mergeCell ref="F35:G35"/>
    <mergeCell ref="F36:G36"/>
    <mergeCell ref="B37:B39"/>
    <mergeCell ref="C37:C39"/>
    <mergeCell ref="F37:G37"/>
    <mergeCell ref="F38:G38"/>
    <mergeCell ref="F39:G39"/>
    <mergeCell ref="F40:G40"/>
    <mergeCell ref="F41:G41"/>
    <mergeCell ref="B42:B43"/>
    <mergeCell ref="F42:G42"/>
    <mergeCell ref="F43:G43"/>
    <mergeCell ref="B44:B50"/>
    <mergeCell ref="F44:G44"/>
    <mergeCell ref="F45:G45"/>
    <mergeCell ref="F46:G46"/>
    <mergeCell ref="F47:G47"/>
    <mergeCell ref="F48:G48"/>
    <mergeCell ref="F49:G49"/>
    <mergeCell ref="F50:G50"/>
    <mergeCell ref="B51:B56"/>
    <mergeCell ref="F51:G51"/>
    <mergeCell ref="F52:G52"/>
    <mergeCell ref="F53:G53"/>
    <mergeCell ref="F54:G54"/>
    <mergeCell ref="F55:G55"/>
    <mergeCell ref="F56:G56"/>
    <mergeCell ref="B57:B61"/>
    <mergeCell ref="C57:C61"/>
    <mergeCell ref="F57:G57"/>
    <mergeCell ref="F58:G58"/>
    <mergeCell ref="F59:G59"/>
    <mergeCell ref="F60:G60"/>
    <mergeCell ref="F61:G61"/>
    <mergeCell ref="F62:G62"/>
    <mergeCell ref="B63:B66"/>
    <mergeCell ref="F63:G63"/>
    <mergeCell ref="F64:G64"/>
    <mergeCell ref="F65:G65"/>
    <mergeCell ref="F66:G66"/>
    <mergeCell ref="B67:B70"/>
    <mergeCell ref="C67:C70"/>
    <mergeCell ref="F67:G67"/>
    <mergeCell ref="F68:G68"/>
    <mergeCell ref="F69:G69"/>
    <mergeCell ref="F70:G70"/>
    <mergeCell ref="B71:B73"/>
    <mergeCell ref="C71:C73"/>
    <mergeCell ref="F71:G71"/>
    <mergeCell ref="F72:G72"/>
    <mergeCell ref="F73:G73"/>
    <mergeCell ref="F74:G74"/>
    <mergeCell ref="F75:G75"/>
    <mergeCell ref="F76:G76"/>
    <mergeCell ref="B77:B79"/>
    <mergeCell ref="F77:G77"/>
    <mergeCell ref="F78:G78"/>
    <mergeCell ref="F79:G79"/>
  </mergeCells>
  <printOptions headings="false" gridLines="false" gridLinesSet="true" horizontalCentered="true" verticalCentered="false"/>
  <pageMargins left="0.590277777777778" right="0.39375" top="0.7875" bottom="0.39375" header="0.511805555555556" footer="0.511811023622047"/>
  <pageSetup paperSize="9" scale="100" fitToWidth="1" fitToHeight="1" pageOrder="downThenOver" orientation="portrait" blackAndWhite="false" draft="false" cellComments="none" horizontalDpi="300" verticalDpi="300" copies="1"/>
  <headerFooter differentFirst="false" differentOddEven="false">
    <oddHeader>&amp;R&amp;"ＭＳ ゴシック,標準"&amp;10（福岡市様式）&lt;加算様式２&gt;</oddHeader>
    <oddFooter/>
  </headerFooter>
  <rowBreaks count="2" manualBreakCount="2">
    <brk id="36" man="true" max="16383" min="0"/>
    <brk id="62" man="true" max="16383" min="0"/>
  </row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K47"/>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false" hidden="false" outlineLevel="0" max="1" min="1" style="780" width="3.45"/>
    <col collapsed="false" customWidth="true" hidden="false" outlineLevel="0" max="2" min="2" style="778" width="3"/>
    <col collapsed="false" customWidth="false" hidden="false" outlineLevel="0" max="7" min="3" style="780" width="3.45"/>
    <col collapsed="false" customWidth="true" hidden="false" outlineLevel="0" max="8" min="8" style="780" width="3.89"/>
    <col collapsed="false" customWidth="true" hidden="false" outlineLevel="0" max="9" min="9" style="780" width="4.66"/>
    <col collapsed="false" customWidth="false" hidden="false" outlineLevel="0" max="16384" min="10" style="780" width="3.45"/>
  </cols>
  <sheetData>
    <row r="1" s="1384" customFormat="true" ht="13.8" hidden="false" customHeight="false" outlineLevel="0" collapsed="false">
      <c r="A1" s="772"/>
      <c r="B1" s="772"/>
      <c r="C1" s="772"/>
      <c r="D1" s="772"/>
      <c r="E1" s="77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G1" s="772"/>
      <c r="AH1" s="772"/>
      <c r="AI1" s="772"/>
      <c r="AJ1" s="772"/>
      <c r="AK1" s="772"/>
    </row>
    <row r="2" s="1384" customFormat="true" ht="13.8" hidden="false" customHeight="false" outlineLevel="0" collapsed="false">
      <c r="A2" s="772"/>
      <c r="B2" s="772" t="s">
        <v>1296</v>
      </c>
      <c r="C2" s="772"/>
      <c r="D2" s="772"/>
      <c r="E2" s="772"/>
      <c r="F2" s="772"/>
      <c r="G2" s="772"/>
      <c r="H2" s="772"/>
      <c r="I2" s="772"/>
      <c r="J2" s="772"/>
      <c r="K2" s="772"/>
      <c r="L2" s="772"/>
      <c r="M2" s="772"/>
      <c r="N2" s="772"/>
      <c r="O2" s="772"/>
      <c r="P2" s="772"/>
      <c r="Q2" s="772"/>
      <c r="R2" s="772"/>
      <c r="S2" s="772"/>
      <c r="T2" s="772"/>
      <c r="U2" s="772"/>
      <c r="V2" s="772"/>
      <c r="W2" s="772"/>
      <c r="X2" s="772"/>
      <c r="Y2" s="772"/>
      <c r="Z2" s="772"/>
      <c r="AA2" s="772"/>
      <c r="AB2" s="772"/>
      <c r="AC2" s="772"/>
      <c r="AD2" s="772"/>
      <c r="AE2" s="772"/>
      <c r="AF2" s="772"/>
      <c r="AG2" s="772"/>
      <c r="AH2" s="772"/>
      <c r="AI2" s="772"/>
      <c r="AJ2" s="772"/>
      <c r="AK2" s="772"/>
    </row>
    <row r="3" s="1384" customFormat="true" ht="13.8" hidden="false" customHeight="false" outlineLevel="0" collapsed="false">
      <c r="A3" s="772"/>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772"/>
      <c r="AJ3" s="772"/>
      <c r="AK3" s="772"/>
    </row>
    <row r="4" s="1384" customFormat="true" ht="36.75" hidden="false" customHeight="true" outlineLevel="0" collapsed="false">
      <c r="A4" s="772"/>
      <c r="B4" s="1320" t="s">
        <v>1297</v>
      </c>
      <c r="C4" s="1320"/>
      <c r="D4" s="1320"/>
      <c r="E4" s="1320"/>
      <c r="F4" s="1320"/>
      <c r="G4" s="1320"/>
      <c r="H4" s="1320"/>
      <c r="I4" s="1320"/>
      <c r="J4" s="1320"/>
      <c r="K4" s="1320"/>
      <c r="L4" s="1320"/>
      <c r="M4" s="1320"/>
      <c r="N4" s="1320"/>
      <c r="O4" s="1320"/>
      <c r="P4" s="1320"/>
      <c r="Q4" s="1320"/>
      <c r="R4" s="1320"/>
      <c r="S4" s="1320"/>
      <c r="T4" s="1320"/>
      <c r="U4" s="1320"/>
      <c r="V4" s="1320"/>
      <c r="W4" s="1320"/>
      <c r="X4" s="1320"/>
      <c r="Y4" s="1320"/>
      <c r="Z4" s="1320"/>
      <c r="AA4" s="772"/>
      <c r="AB4" s="772"/>
      <c r="AC4" s="772"/>
      <c r="AD4" s="772"/>
      <c r="AE4" s="772"/>
      <c r="AF4" s="772"/>
      <c r="AG4" s="772"/>
      <c r="AH4" s="772"/>
      <c r="AI4" s="772"/>
      <c r="AJ4" s="772"/>
      <c r="AK4" s="772"/>
    </row>
    <row r="5" s="1384" customFormat="true" ht="13.8" hidden="false" customHeight="false" outlineLevel="0" collapsed="false">
      <c r="A5" s="772"/>
      <c r="B5" s="772"/>
      <c r="C5" s="772"/>
      <c r="D5" s="772"/>
      <c r="E5" s="772"/>
      <c r="F5" s="772"/>
      <c r="G5" s="772"/>
      <c r="H5" s="772"/>
      <c r="I5" s="772"/>
      <c r="J5" s="772"/>
      <c r="K5" s="772"/>
      <c r="L5" s="772"/>
      <c r="M5" s="772"/>
      <c r="N5" s="772"/>
      <c r="O5" s="772"/>
      <c r="P5" s="772"/>
      <c r="Q5" s="772"/>
      <c r="R5" s="772"/>
      <c r="S5" s="772"/>
      <c r="T5" s="772"/>
      <c r="U5" s="772"/>
      <c r="V5" s="772"/>
      <c r="W5" s="772"/>
      <c r="X5" s="772"/>
      <c r="Y5" s="772"/>
      <c r="Z5" s="772"/>
      <c r="AA5" s="772"/>
      <c r="AB5" s="772"/>
      <c r="AC5" s="772"/>
      <c r="AD5" s="772"/>
      <c r="AE5" s="772"/>
      <c r="AF5" s="772"/>
      <c r="AG5" s="772"/>
      <c r="AH5" s="772"/>
      <c r="AI5" s="772"/>
      <c r="AJ5" s="772"/>
      <c r="AK5" s="772"/>
    </row>
    <row r="6" s="1384" customFormat="true" ht="31.5" hidden="false" customHeight="true" outlineLevel="0" collapsed="false">
      <c r="A6" s="772"/>
      <c r="B6" s="789" t="s">
        <v>939</v>
      </c>
      <c r="C6" s="789"/>
      <c r="D6" s="789"/>
      <c r="E6" s="789"/>
      <c r="F6" s="789"/>
      <c r="G6" s="966"/>
      <c r="H6" s="966"/>
      <c r="I6" s="966"/>
      <c r="J6" s="966"/>
      <c r="K6" s="966"/>
      <c r="L6" s="966"/>
      <c r="M6" s="966"/>
      <c r="N6" s="966"/>
      <c r="O6" s="966"/>
      <c r="P6" s="966"/>
      <c r="Q6" s="966"/>
      <c r="R6" s="966"/>
      <c r="S6" s="966"/>
      <c r="T6" s="966"/>
      <c r="U6" s="966"/>
      <c r="V6" s="966"/>
      <c r="W6" s="966"/>
      <c r="X6" s="966"/>
      <c r="Y6" s="966"/>
      <c r="Z6" s="966"/>
      <c r="AA6" s="772"/>
      <c r="AB6" s="772"/>
      <c r="AC6" s="772"/>
      <c r="AD6" s="772"/>
      <c r="AE6" s="772"/>
      <c r="AF6" s="772"/>
      <c r="AG6" s="772"/>
      <c r="AH6" s="772"/>
      <c r="AI6" s="772"/>
      <c r="AJ6" s="772"/>
      <c r="AK6" s="772"/>
    </row>
    <row r="7" customFormat="false" ht="31.5" hidden="false" customHeight="true" outlineLevel="0" collapsed="false">
      <c r="A7" s="772"/>
      <c r="B7" s="789" t="s">
        <v>940</v>
      </c>
      <c r="C7" s="789"/>
      <c r="D7" s="789"/>
      <c r="E7" s="789"/>
      <c r="F7" s="789"/>
      <c r="G7" s="1305" t="s">
        <v>27</v>
      </c>
      <c r="H7" s="1290" t="s">
        <v>1089</v>
      </c>
      <c r="I7" s="1290"/>
      <c r="J7" s="1290"/>
      <c r="K7" s="1290"/>
      <c r="L7" s="1306" t="s">
        <v>27</v>
      </c>
      <c r="M7" s="1290" t="s">
        <v>1090</v>
      </c>
      <c r="N7" s="1290"/>
      <c r="O7" s="1290"/>
      <c r="P7" s="1290"/>
      <c r="Q7" s="1306" t="s">
        <v>27</v>
      </c>
      <c r="R7" s="1290" t="s">
        <v>1091</v>
      </c>
      <c r="S7" s="1290"/>
      <c r="T7" s="1290"/>
      <c r="U7" s="1290"/>
      <c r="V7" s="1290"/>
      <c r="W7" s="1290"/>
      <c r="X7" s="1290"/>
      <c r="Y7" s="1290"/>
      <c r="Z7" s="1189"/>
      <c r="AA7" s="772"/>
      <c r="AB7" s="772"/>
      <c r="AC7" s="772"/>
      <c r="AD7" s="772"/>
      <c r="AE7" s="772"/>
      <c r="AF7" s="772"/>
      <c r="AG7" s="772"/>
      <c r="AH7" s="772"/>
      <c r="AI7" s="772"/>
      <c r="AJ7" s="772"/>
      <c r="AK7" s="772"/>
    </row>
    <row r="8" customFormat="false" ht="19.5" hidden="false" customHeight="true" outlineLevel="0" collapsed="false">
      <c r="A8" s="772"/>
      <c r="B8" s="789" t="s">
        <v>1139</v>
      </c>
      <c r="C8" s="789"/>
      <c r="D8" s="789"/>
      <c r="E8" s="789"/>
      <c r="F8" s="789"/>
      <c r="G8" s="1307" t="s">
        <v>27</v>
      </c>
      <c r="H8" s="772" t="s">
        <v>1298</v>
      </c>
      <c r="I8" s="772"/>
      <c r="J8" s="772"/>
      <c r="K8" s="772"/>
      <c r="L8" s="772"/>
      <c r="M8" s="772"/>
      <c r="N8" s="772"/>
      <c r="O8" s="772"/>
      <c r="P8" s="772"/>
      <c r="Q8" s="1307" t="s">
        <v>27</v>
      </c>
      <c r="R8" s="1185" t="s">
        <v>1299</v>
      </c>
      <c r="S8" s="1185"/>
      <c r="T8" s="1185"/>
      <c r="U8" s="1185"/>
      <c r="V8" s="1185"/>
      <c r="W8" s="1185"/>
      <c r="X8" s="1185"/>
      <c r="Y8" s="1185"/>
      <c r="Z8" s="963"/>
      <c r="AA8" s="772"/>
      <c r="AB8" s="772"/>
      <c r="AC8" s="772"/>
      <c r="AD8" s="772"/>
      <c r="AE8" s="772"/>
      <c r="AF8" s="772"/>
      <c r="AG8" s="772"/>
      <c r="AH8" s="772"/>
      <c r="AI8" s="772"/>
      <c r="AJ8" s="772"/>
      <c r="AK8" s="772"/>
    </row>
    <row r="9" customFormat="false" ht="19.5" hidden="false" customHeight="true" outlineLevel="0" collapsed="false">
      <c r="A9" s="772"/>
      <c r="B9" s="789"/>
      <c r="C9" s="789"/>
      <c r="D9" s="789"/>
      <c r="E9" s="789"/>
      <c r="F9" s="789"/>
      <c r="G9" s="1307" t="s">
        <v>27</v>
      </c>
      <c r="H9" s="772" t="s">
        <v>1300</v>
      </c>
      <c r="I9" s="772"/>
      <c r="J9" s="772"/>
      <c r="K9" s="772"/>
      <c r="L9" s="772"/>
      <c r="M9" s="772"/>
      <c r="N9" s="772"/>
      <c r="O9" s="772"/>
      <c r="P9" s="772"/>
      <c r="Q9" s="1307" t="s">
        <v>27</v>
      </c>
      <c r="R9" s="772" t="s">
        <v>1301</v>
      </c>
      <c r="S9" s="772"/>
      <c r="T9" s="772"/>
      <c r="U9" s="772"/>
      <c r="V9" s="772"/>
      <c r="W9" s="772"/>
      <c r="X9" s="772"/>
      <c r="Y9" s="772"/>
      <c r="Z9" s="1187"/>
      <c r="AA9" s="772"/>
      <c r="AB9" s="772"/>
      <c r="AC9" s="772"/>
      <c r="AD9" s="772"/>
      <c r="AE9" s="772"/>
      <c r="AF9" s="772"/>
      <c r="AG9" s="772"/>
      <c r="AH9" s="772"/>
      <c r="AI9" s="772"/>
      <c r="AJ9" s="772"/>
      <c r="AK9" s="772"/>
    </row>
    <row r="10" customFormat="false" ht="19.5" hidden="false" customHeight="true" outlineLevel="0" collapsed="false">
      <c r="A10" s="772"/>
      <c r="B10" s="789"/>
      <c r="C10" s="789"/>
      <c r="D10" s="789"/>
      <c r="E10" s="789"/>
      <c r="F10" s="789"/>
      <c r="G10" s="1353" t="s">
        <v>27</v>
      </c>
      <c r="H10" s="980" t="s">
        <v>1302</v>
      </c>
      <c r="I10" s="980"/>
      <c r="J10" s="980"/>
      <c r="K10" s="980"/>
      <c r="L10" s="980"/>
      <c r="M10" s="980"/>
      <c r="N10" s="980"/>
      <c r="O10" s="980"/>
      <c r="P10" s="980"/>
      <c r="Q10" s="1390" t="s">
        <v>27</v>
      </c>
      <c r="R10" s="980" t="s">
        <v>1303</v>
      </c>
      <c r="S10" s="980"/>
      <c r="T10" s="980"/>
      <c r="U10" s="980"/>
      <c r="V10" s="980"/>
      <c r="W10" s="980"/>
      <c r="X10" s="980"/>
      <c r="Y10" s="980"/>
      <c r="Z10" s="973"/>
      <c r="AA10" s="772"/>
      <c r="AB10" s="772"/>
      <c r="AC10" s="772"/>
      <c r="AD10" s="772"/>
      <c r="AE10" s="772"/>
      <c r="AF10" s="772"/>
      <c r="AG10" s="772"/>
      <c r="AH10" s="772"/>
      <c r="AI10" s="772"/>
      <c r="AJ10" s="772"/>
      <c r="AK10" s="772"/>
    </row>
    <row r="11" customFormat="false" ht="13.8" hidden="false" customHeight="false" outlineLevel="0" collapsed="false">
      <c r="A11" s="772"/>
      <c r="B11" s="772"/>
      <c r="C11" s="772"/>
      <c r="D11" s="772"/>
      <c r="E11" s="772"/>
      <c r="F11" s="772"/>
      <c r="G11" s="772"/>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row>
    <row r="12" customFormat="false" ht="13.8" hidden="false" customHeight="false" outlineLevel="0" collapsed="false">
      <c r="A12" s="772"/>
      <c r="B12" s="964"/>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963"/>
      <c r="AA12" s="772"/>
      <c r="AB12" s="772"/>
      <c r="AC12" s="772"/>
      <c r="AD12" s="772"/>
      <c r="AE12" s="772"/>
      <c r="AF12" s="772"/>
      <c r="AG12" s="772"/>
      <c r="AH12" s="772"/>
      <c r="AI12" s="772"/>
      <c r="AJ12" s="772"/>
      <c r="AK12" s="772"/>
    </row>
    <row r="13" customFormat="false" ht="13.8" hidden="false" customHeight="false" outlineLevel="0" collapsed="false">
      <c r="A13" s="772"/>
      <c r="B13" s="985" t="s">
        <v>1304</v>
      </c>
      <c r="C13" s="772"/>
      <c r="D13" s="772"/>
      <c r="E13" s="772"/>
      <c r="F13" s="772"/>
      <c r="G13" s="772"/>
      <c r="H13" s="772"/>
      <c r="I13" s="772"/>
      <c r="J13" s="772"/>
      <c r="K13" s="772"/>
      <c r="L13" s="772"/>
      <c r="M13" s="772"/>
      <c r="N13" s="772"/>
      <c r="O13" s="772"/>
      <c r="P13" s="772"/>
      <c r="Q13" s="772"/>
      <c r="R13" s="772"/>
      <c r="S13" s="772"/>
      <c r="T13" s="772"/>
      <c r="U13" s="772"/>
      <c r="V13" s="772"/>
      <c r="W13" s="772"/>
      <c r="X13" s="772"/>
      <c r="Y13" s="772"/>
      <c r="Z13" s="1187"/>
      <c r="AA13" s="772"/>
      <c r="AB13" s="772"/>
      <c r="AC13" s="772"/>
      <c r="AD13" s="772"/>
      <c r="AE13" s="772"/>
      <c r="AF13" s="772"/>
      <c r="AG13" s="772"/>
      <c r="AH13" s="772"/>
      <c r="AI13" s="772"/>
      <c r="AJ13" s="772"/>
      <c r="AK13" s="772"/>
    </row>
    <row r="14" customFormat="false" ht="13.8" hidden="false" customHeight="false" outlineLevel="0" collapsed="false">
      <c r="A14" s="772"/>
      <c r="B14" s="985"/>
      <c r="C14" s="772"/>
      <c r="D14" s="772"/>
      <c r="E14" s="772"/>
      <c r="F14" s="772"/>
      <c r="G14" s="772"/>
      <c r="H14" s="772"/>
      <c r="I14" s="772"/>
      <c r="J14" s="772"/>
      <c r="K14" s="772"/>
      <c r="L14" s="772"/>
      <c r="M14" s="772"/>
      <c r="N14" s="772"/>
      <c r="O14" s="772"/>
      <c r="P14" s="772"/>
      <c r="Q14" s="772"/>
      <c r="R14" s="772"/>
      <c r="S14" s="772"/>
      <c r="T14" s="772"/>
      <c r="U14" s="772"/>
      <c r="V14" s="772"/>
      <c r="W14" s="772"/>
      <c r="X14" s="772"/>
      <c r="Y14" s="772"/>
      <c r="Z14" s="1187"/>
      <c r="AA14" s="772"/>
      <c r="AB14" s="772"/>
      <c r="AC14" s="772"/>
      <c r="AD14" s="772"/>
      <c r="AE14" s="772"/>
      <c r="AF14" s="772"/>
      <c r="AG14" s="772"/>
      <c r="AH14" s="772"/>
      <c r="AI14" s="772"/>
      <c r="AJ14" s="772"/>
      <c r="AK14" s="772"/>
    </row>
    <row r="15" customFormat="false" ht="13.8" hidden="false" customHeight="false" outlineLevel="0" collapsed="false">
      <c r="A15" s="772"/>
      <c r="B15" s="985"/>
      <c r="C15" s="772" t="s">
        <v>1305</v>
      </c>
      <c r="D15" s="772"/>
      <c r="E15" s="772"/>
      <c r="F15" s="772"/>
      <c r="G15" s="772"/>
      <c r="H15" s="772"/>
      <c r="I15" s="772"/>
      <c r="J15" s="772"/>
      <c r="K15" s="772"/>
      <c r="L15" s="772"/>
      <c r="M15" s="772"/>
      <c r="N15" s="772"/>
      <c r="O15" s="772"/>
      <c r="P15" s="772"/>
      <c r="Q15" s="772"/>
      <c r="R15" s="772"/>
      <c r="S15" s="772"/>
      <c r="T15" s="772"/>
      <c r="U15" s="772"/>
      <c r="V15" s="772"/>
      <c r="W15" s="772"/>
      <c r="X15" s="772"/>
      <c r="Y15" s="772"/>
      <c r="Z15" s="1187"/>
      <c r="AA15" s="772"/>
      <c r="AB15" s="772"/>
      <c r="AC15" s="772"/>
      <c r="AD15" s="772"/>
      <c r="AE15" s="772"/>
      <c r="AF15" s="772"/>
      <c r="AG15" s="772"/>
      <c r="AH15" s="772"/>
      <c r="AI15" s="772"/>
      <c r="AJ15" s="772"/>
      <c r="AK15" s="772"/>
    </row>
    <row r="16" customFormat="false" ht="4.5" hidden="false" customHeight="true" outlineLevel="0" collapsed="false">
      <c r="A16" s="772"/>
      <c r="B16" s="985"/>
      <c r="C16" s="772"/>
      <c r="D16" s="772"/>
      <c r="E16" s="772"/>
      <c r="F16" s="772"/>
      <c r="G16" s="772"/>
      <c r="H16" s="772"/>
      <c r="I16" s="772"/>
      <c r="J16" s="772"/>
      <c r="K16" s="772"/>
      <c r="L16" s="772"/>
      <c r="M16" s="772"/>
      <c r="N16" s="772"/>
      <c r="O16" s="772"/>
      <c r="P16" s="772"/>
      <c r="Q16" s="772"/>
      <c r="R16" s="772"/>
      <c r="S16" s="772"/>
      <c r="T16" s="772"/>
      <c r="U16" s="772"/>
      <c r="V16" s="772"/>
      <c r="W16" s="772"/>
      <c r="X16" s="772"/>
      <c r="Y16" s="772"/>
      <c r="Z16" s="1187"/>
      <c r="AA16" s="772"/>
      <c r="AB16" s="772"/>
      <c r="AC16" s="772"/>
      <c r="AD16" s="772"/>
      <c r="AE16" s="772"/>
      <c r="AF16" s="772"/>
      <c r="AG16" s="772"/>
      <c r="AH16" s="772"/>
      <c r="AI16" s="772"/>
      <c r="AJ16" s="772"/>
      <c r="AK16" s="772"/>
    </row>
    <row r="17" customFormat="false" ht="21" hidden="false" customHeight="true" outlineLevel="0" collapsed="false">
      <c r="A17" s="772"/>
      <c r="B17" s="985"/>
      <c r="C17" s="1180" t="s">
        <v>1306</v>
      </c>
      <c r="D17" s="1181"/>
      <c r="E17" s="1181"/>
      <c r="F17" s="1181"/>
      <c r="G17" s="1321"/>
      <c r="H17" s="1289"/>
      <c r="I17" s="1289"/>
      <c r="J17" s="1289"/>
      <c r="K17" s="1289"/>
      <c r="L17" s="1289"/>
      <c r="M17" s="1289"/>
      <c r="N17" s="792" t="s">
        <v>1036</v>
      </c>
      <c r="O17" s="772"/>
      <c r="P17" s="1180" t="s">
        <v>1307</v>
      </c>
      <c r="Q17" s="1181"/>
      <c r="R17" s="1181"/>
      <c r="S17" s="1181"/>
      <c r="T17" s="1321"/>
      <c r="U17" s="1289"/>
      <c r="V17" s="1289"/>
      <c r="W17" s="1289"/>
      <c r="X17" s="1289"/>
      <c r="Y17" s="792" t="s">
        <v>1036</v>
      </c>
      <c r="Z17" s="1187"/>
      <c r="AA17" s="772"/>
      <c r="AB17" s="772"/>
      <c r="AC17" s="772"/>
      <c r="AD17" s="772"/>
      <c r="AE17" s="772"/>
      <c r="AF17" s="772"/>
      <c r="AG17" s="772"/>
      <c r="AH17" s="772"/>
      <c r="AI17" s="772"/>
      <c r="AJ17" s="772"/>
      <c r="AK17" s="772"/>
    </row>
    <row r="18" customFormat="false" ht="13.8" hidden="false" customHeight="false" outlineLevel="0" collapsed="false">
      <c r="A18" s="772"/>
      <c r="B18" s="985"/>
      <c r="C18" s="772"/>
      <c r="D18" s="772"/>
      <c r="E18" s="772"/>
      <c r="F18" s="772"/>
      <c r="G18" s="772"/>
      <c r="H18" s="772"/>
      <c r="I18" s="772"/>
      <c r="J18" s="772"/>
      <c r="K18" s="772"/>
      <c r="L18" s="772"/>
      <c r="M18" s="772"/>
      <c r="N18" s="772"/>
      <c r="O18" s="772"/>
      <c r="P18" s="771"/>
      <c r="Q18" s="772"/>
      <c r="R18" s="772"/>
      <c r="S18" s="772"/>
      <c r="T18" s="772"/>
      <c r="U18" s="772"/>
      <c r="V18" s="772"/>
      <c r="W18" s="772"/>
      <c r="X18" s="772"/>
      <c r="Y18" s="772"/>
      <c r="Z18" s="1187"/>
      <c r="AA18" s="772"/>
      <c r="AB18" s="772"/>
      <c r="AC18" s="772"/>
      <c r="AD18" s="772"/>
      <c r="AE18" s="772"/>
      <c r="AF18" s="772"/>
      <c r="AG18" s="772"/>
      <c r="AH18" s="772"/>
      <c r="AI18" s="772"/>
      <c r="AJ18" s="772"/>
      <c r="AK18" s="772"/>
    </row>
    <row r="19" customFormat="false" ht="13.8" hidden="false" customHeight="false" outlineLevel="0" collapsed="false">
      <c r="A19" s="772"/>
      <c r="B19" s="985"/>
      <c r="C19" s="772" t="s">
        <v>1308</v>
      </c>
      <c r="D19" s="772"/>
      <c r="E19" s="772"/>
      <c r="F19" s="772"/>
      <c r="G19" s="772"/>
      <c r="H19" s="772"/>
      <c r="I19" s="772"/>
      <c r="J19" s="772"/>
      <c r="K19" s="772"/>
      <c r="L19" s="772"/>
      <c r="M19" s="772"/>
      <c r="N19" s="772"/>
      <c r="O19" s="772"/>
      <c r="P19" s="772"/>
      <c r="Q19" s="772"/>
      <c r="R19" s="772"/>
      <c r="S19" s="772"/>
      <c r="T19" s="772"/>
      <c r="U19" s="772"/>
      <c r="V19" s="772"/>
      <c r="W19" s="772"/>
      <c r="X19" s="772"/>
      <c r="Y19" s="772"/>
      <c r="Z19" s="1187"/>
      <c r="AA19" s="772"/>
      <c r="AB19" s="772"/>
      <c r="AC19" s="772"/>
      <c r="AD19" s="772"/>
      <c r="AE19" s="772"/>
      <c r="AF19" s="772"/>
      <c r="AG19" s="772"/>
      <c r="AH19" s="772"/>
      <c r="AI19" s="772"/>
      <c r="AJ19" s="772"/>
      <c r="AK19" s="772"/>
    </row>
    <row r="20" customFormat="false" ht="4.5" hidden="false" customHeight="true" outlineLevel="0" collapsed="false">
      <c r="A20" s="772"/>
      <c r="B20" s="985"/>
      <c r="C20" s="772"/>
      <c r="D20" s="772"/>
      <c r="E20" s="772"/>
      <c r="F20" s="772"/>
      <c r="G20" s="772"/>
      <c r="H20" s="772"/>
      <c r="I20" s="772"/>
      <c r="J20" s="772"/>
      <c r="K20" s="772"/>
      <c r="L20" s="772"/>
      <c r="M20" s="772"/>
      <c r="N20" s="772"/>
      <c r="O20" s="772"/>
      <c r="P20" s="772"/>
      <c r="Q20" s="772"/>
      <c r="R20" s="772"/>
      <c r="S20" s="772"/>
      <c r="T20" s="772"/>
      <c r="U20" s="772"/>
      <c r="V20" s="772"/>
      <c r="W20" s="772"/>
      <c r="X20" s="772"/>
      <c r="Y20" s="772"/>
      <c r="Z20" s="1187"/>
      <c r="AA20" s="772"/>
      <c r="AB20" s="772"/>
      <c r="AC20" s="772"/>
      <c r="AD20" s="772"/>
      <c r="AE20" s="772"/>
      <c r="AF20" s="772"/>
      <c r="AG20" s="772"/>
      <c r="AH20" s="772"/>
      <c r="AI20" s="772"/>
      <c r="AJ20" s="772"/>
      <c r="AK20" s="772"/>
    </row>
    <row r="21" customFormat="false" ht="21.75" hidden="false" customHeight="true" outlineLevel="0" collapsed="false">
      <c r="A21" s="772"/>
      <c r="B21" s="985"/>
      <c r="C21" s="966" t="s">
        <v>1309</v>
      </c>
      <c r="D21" s="966"/>
      <c r="E21" s="966"/>
      <c r="F21" s="966"/>
      <c r="G21" s="966"/>
      <c r="H21" s="966"/>
      <c r="I21" s="966"/>
      <c r="J21" s="1180" t="s">
        <v>1310</v>
      </c>
      <c r="K21" s="1181"/>
      <c r="L21" s="1181"/>
      <c r="M21" s="1182"/>
      <c r="N21" s="1182"/>
      <c r="O21" s="1182"/>
      <c r="P21" s="792" t="s">
        <v>1036</v>
      </c>
      <c r="Q21" s="772"/>
      <c r="R21" s="772"/>
      <c r="S21" s="772"/>
      <c r="T21" s="772"/>
      <c r="U21" s="772"/>
      <c r="V21" s="772"/>
      <c r="W21" s="772"/>
      <c r="X21" s="772"/>
      <c r="Y21" s="772"/>
      <c r="Z21" s="1187"/>
      <c r="AA21" s="772"/>
      <c r="AB21" s="772"/>
      <c r="AC21" s="772"/>
      <c r="AD21" s="772"/>
      <c r="AE21" s="772"/>
      <c r="AF21" s="772"/>
      <c r="AG21" s="772"/>
      <c r="AH21" s="772"/>
      <c r="AI21" s="772"/>
      <c r="AJ21" s="772"/>
      <c r="AK21" s="772"/>
    </row>
    <row r="22" customFormat="false" ht="21" hidden="false" customHeight="true" outlineLevel="0" collapsed="false">
      <c r="A22" s="772"/>
      <c r="B22" s="985"/>
      <c r="C22" s="1391" t="s">
        <v>1311</v>
      </c>
      <c r="D22" s="1391"/>
      <c r="E22" s="1391"/>
      <c r="F22" s="1391"/>
      <c r="G22" s="1391"/>
      <c r="H22" s="1391"/>
      <c r="I22" s="1391"/>
      <c r="J22" s="1180" t="s">
        <v>1312</v>
      </c>
      <c r="K22" s="1181"/>
      <c r="L22" s="1181"/>
      <c r="M22" s="1182"/>
      <c r="N22" s="1182"/>
      <c r="O22" s="1182"/>
      <c r="P22" s="792" t="s">
        <v>1036</v>
      </c>
      <c r="Q22" s="772"/>
      <c r="R22" s="772"/>
      <c r="S22" s="772"/>
      <c r="T22" s="772"/>
      <c r="U22" s="772"/>
      <c r="V22" s="772"/>
      <c r="W22" s="772"/>
      <c r="X22" s="772"/>
      <c r="Y22" s="772"/>
      <c r="Z22" s="1187"/>
      <c r="AA22" s="772"/>
      <c r="AB22" s="772"/>
      <c r="AC22" s="772"/>
      <c r="AD22" s="772"/>
      <c r="AE22" s="772"/>
      <c r="AF22" s="772"/>
      <c r="AG22" s="772"/>
      <c r="AH22" s="772"/>
      <c r="AI22" s="772"/>
      <c r="AJ22" s="772"/>
      <c r="AK22" s="772"/>
    </row>
    <row r="23" customFormat="false" ht="13.8" hidden="false" customHeight="false" outlineLevel="0" collapsed="false">
      <c r="A23" s="772"/>
      <c r="B23" s="985"/>
      <c r="C23" s="772"/>
      <c r="D23" s="772"/>
      <c r="E23" s="772"/>
      <c r="F23" s="772"/>
      <c r="G23" s="772"/>
      <c r="H23" s="772"/>
      <c r="I23" s="772"/>
      <c r="J23" s="772"/>
      <c r="K23" s="772"/>
      <c r="L23" s="771"/>
      <c r="M23" s="772"/>
      <c r="N23" s="772"/>
      <c r="O23" s="772"/>
      <c r="P23" s="772"/>
      <c r="Q23" s="771"/>
      <c r="R23" s="772"/>
      <c r="S23" s="772"/>
      <c r="T23" s="772"/>
      <c r="U23" s="772"/>
      <c r="V23" s="771"/>
      <c r="W23" s="772"/>
      <c r="X23" s="772"/>
      <c r="Y23" s="772"/>
      <c r="Z23" s="1187"/>
      <c r="AA23" s="772"/>
      <c r="AB23" s="772"/>
      <c r="AC23" s="772"/>
      <c r="AD23" s="772"/>
      <c r="AE23" s="772"/>
      <c r="AF23" s="772"/>
      <c r="AG23" s="772"/>
      <c r="AH23" s="772"/>
      <c r="AI23" s="772"/>
      <c r="AJ23" s="772"/>
      <c r="AK23" s="772"/>
    </row>
    <row r="24" customFormat="false" ht="13.8" hidden="false" customHeight="false" outlineLevel="0" collapsed="false">
      <c r="A24" s="772"/>
      <c r="B24" s="985"/>
      <c r="C24" s="772" t="s">
        <v>1313</v>
      </c>
      <c r="D24" s="772"/>
      <c r="E24" s="772"/>
      <c r="F24" s="772"/>
      <c r="G24" s="772"/>
      <c r="H24" s="772"/>
      <c r="I24" s="772"/>
      <c r="J24" s="772"/>
      <c r="K24" s="772"/>
      <c r="L24" s="772"/>
      <c r="M24" s="772"/>
      <c r="N24" s="772"/>
      <c r="O24" s="772"/>
      <c r="P24" s="772"/>
      <c r="Q24" s="772"/>
      <c r="R24" s="772"/>
      <c r="S24" s="772"/>
      <c r="T24" s="772"/>
      <c r="U24" s="772"/>
      <c r="V24" s="772"/>
      <c r="W24" s="772"/>
      <c r="X24" s="772"/>
      <c r="Y24" s="772"/>
      <c r="Z24" s="1187"/>
      <c r="AA24" s="772"/>
      <c r="AB24" s="772"/>
      <c r="AC24" s="772"/>
      <c r="AD24" s="772"/>
      <c r="AE24" s="772"/>
      <c r="AF24" s="772"/>
      <c r="AG24" s="772"/>
      <c r="AH24" s="772"/>
      <c r="AI24" s="772"/>
      <c r="AJ24" s="772"/>
      <c r="AK24" s="772"/>
    </row>
    <row r="25" customFormat="false" ht="4.5" hidden="false" customHeight="true" outlineLevel="0" collapsed="false">
      <c r="A25" s="772"/>
      <c r="B25" s="985"/>
      <c r="C25" s="772"/>
      <c r="D25" s="772"/>
      <c r="E25" s="772"/>
      <c r="F25" s="772"/>
      <c r="G25" s="772"/>
      <c r="H25" s="772"/>
      <c r="I25" s="772"/>
      <c r="J25" s="772"/>
      <c r="K25" s="772"/>
      <c r="L25" s="772"/>
      <c r="M25" s="772"/>
      <c r="N25" s="772"/>
      <c r="O25" s="772"/>
      <c r="P25" s="772"/>
      <c r="Q25" s="772"/>
      <c r="R25" s="772"/>
      <c r="S25" s="772"/>
      <c r="T25" s="772"/>
      <c r="U25" s="772"/>
      <c r="V25" s="772"/>
      <c r="W25" s="772"/>
      <c r="X25" s="772"/>
      <c r="Y25" s="772"/>
      <c r="Z25" s="1187"/>
      <c r="AA25" s="772"/>
      <c r="AB25" s="772"/>
      <c r="AC25" s="772"/>
      <c r="AD25" s="772"/>
      <c r="AE25" s="772"/>
      <c r="AF25" s="772"/>
      <c r="AG25" s="772"/>
      <c r="AH25" s="772"/>
      <c r="AI25" s="772"/>
      <c r="AJ25" s="772"/>
      <c r="AK25" s="772"/>
    </row>
    <row r="26" customFormat="false" ht="13.8" hidden="false" customHeight="false" outlineLevel="0" collapsed="false">
      <c r="A26" s="772"/>
      <c r="B26" s="985"/>
      <c r="C26" s="789" t="s">
        <v>1314</v>
      </c>
      <c r="D26" s="789"/>
      <c r="E26" s="789"/>
      <c r="F26" s="789"/>
      <c r="G26" s="789"/>
      <c r="H26" s="789"/>
      <c r="I26" s="789"/>
      <c r="J26" s="789"/>
      <c r="K26" s="789"/>
      <c r="L26" s="789"/>
      <c r="M26" s="789"/>
      <c r="N26" s="789"/>
      <c r="O26" s="789"/>
      <c r="P26" s="789" t="s">
        <v>915</v>
      </c>
      <c r="Q26" s="789"/>
      <c r="R26" s="789"/>
      <c r="S26" s="789"/>
      <c r="T26" s="789"/>
      <c r="U26" s="789"/>
      <c r="V26" s="789"/>
      <c r="W26" s="789"/>
      <c r="X26" s="789"/>
      <c r="Y26" s="789"/>
      <c r="Z26" s="927"/>
      <c r="AA26" s="772"/>
      <c r="AB26" s="772"/>
      <c r="AC26" s="772"/>
      <c r="AD26" s="772"/>
      <c r="AE26" s="772"/>
      <c r="AF26" s="772"/>
      <c r="AG26" s="772"/>
      <c r="AH26" s="772"/>
      <c r="AI26" s="772"/>
      <c r="AJ26" s="772"/>
      <c r="AK26" s="772"/>
    </row>
    <row r="27" customFormat="false" ht="21" hidden="false" customHeight="true" outlineLevel="0" collapsed="false">
      <c r="A27" s="772"/>
      <c r="B27" s="985"/>
      <c r="C27" s="966"/>
      <c r="D27" s="966"/>
      <c r="E27" s="966"/>
      <c r="F27" s="966"/>
      <c r="G27" s="966"/>
      <c r="H27" s="966"/>
      <c r="I27" s="966"/>
      <c r="J27" s="966"/>
      <c r="K27" s="966"/>
      <c r="L27" s="966"/>
      <c r="M27" s="966"/>
      <c r="N27" s="966"/>
      <c r="O27" s="966"/>
      <c r="P27" s="789"/>
      <c r="Q27" s="789"/>
      <c r="R27" s="789"/>
      <c r="S27" s="789"/>
      <c r="T27" s="789"/>
      <c r="U27" s="789"/>
      <c r="V27" s="789"/>
      <c r="W27" s="789"/>
      <c r="X27" s="789"/>
      <c r="Y27" s="789"/>
      <c r="Z27" s="1187"/>
      <c r="AA27" s="772"/>
      <c r="AB27" s="772"/>
      <c r="AC27" s="772"/>
      <c r="AD27" s="772"/>
      <c r="AE27" s="772"/>
      <c r="AF27" s="772"/>
      <c r="AG27" s="772"/>
      <c r="AH27" s="772"/>
      <c r="AI27" s="772"/>
      <c r="AJ27" s="772"/>
      <c r="AK27" s="772"/>
    </row>
    <row r="28" customFormat="false" ht="21" hidden="false" customHeight="true" outlineLevel="0" collapsed="false">
      <c r="A28" s="772"/>
      <c r="B28" s="985"/>
      <c r="C28" s="966"/>
      <c r="D28" s="966"/>
      <c r="E28" s="966"/>
      <c r="F28" s="966"/>
      <c r="G28" s="966"/>
      <c r="H28" s="966"/>
      <c r="I28" s="966"/>
      <c r="J28" s="966"/>
      <c r="K28" s="966"/>
      <c r="L28" s="966"/>
      <c r="M28" s="966"/>
      <c r="N28" s="966"/>
      <c r="O28" s="966"/>
      <c r="P28" s="789"/>
      <c r="Q28" s="789"/>
      <c r="R28" s="789"/>
      <c r="S28" s="789"/>
      <c r="T28" s="789"/>
      <c r="U28" s="789"/>
      <c r="V28" s="789"/>
      <c r="W28" s="789"/>
      <c r="X28" s="789"/>
      <c r="Y28" s="789"/>
      <c r="Z28" s="1187"/>
      <c r="AA28" s="772"/>
      <c r="AB28" s="772"/>
      <c r="AC28" s="772"/>
      <c r="AD28" s="772"/>
      <c r="AE28" s="772"/>
      <c r="AF28" s="772"/>
      <c r="AG28" s="772"/>
      <c r="AH28" s="772"/>
      <c r="AI28" s="772"/>
      <c r="AJ28" s="772"/>
      <c r="AK28" s="772"/>
    </row>
    <row r="29" customFormat="false" ht="21" hidden="false" customHeight="true" outlineLevel="0" collapsed="false">
      <c r="A29" s="772"/>
      <c r="B29" s="985"/>
      <c r="C29" s="966"/>
      <c r="D29" s="966"/>
      <c r="E29" s="966"/>
      <c r="F29" s="966"/>
      <c r="G29" s="966"/>
      <c r="H29" s="966"/>
      <c r="I29" s="966"/>
      <c r="J29" s="966"/>
      <c r="K29" s="966"/>
      <c r="L29" s="966"/>
      <c r="M29" s="966"/>
      <c r="N29" s="966"/>
      <c r="O29" s="966"/>
      <c r="P29" s="789"/>
      <c r="Q29" s="789"/>
      <c r="R29" s="789"/>
      <c r="S29" s="789"/>
      <c r="T29" s="789"/>
      <c r="U29" s="789"/>
      <c r="V29" s="789"/>
      <c r="W29" s="789"/>
      <c r="X29" s="789"/>
      <c r="Y29" s="789"/>
      <c r="Z29" s="1187"/>
      <c r="AA29" s="772"/>
      <c r="AB29" s="772"/>
      <c r="AC29" s="772"/>
      <c r="AD29" s="772"/>
      <c r="AE29" s="772"/>
      <c r="AF29" s="772"/>
      <c r="AG29" s="772"/>
      <c r="AH29" s="772"/>
      <c r="AI29" s="772"/>
      <c r="AJ29" s="772"/>
      <c r="AK29" s="772"/>
    </row>
    <row r="30" customFormat="false" ht="21" hidden="false" customHeight="true" outlineLevel="0" collapsed="false">
      <c r="A30" s="772"/>
      <c r="B30" s="985"/>
      <c r="C30" s="966"/>
      <c r="D30" s="966"/>
      <c r="E30" s="966"/>
      <c r="F30" s="966"/>
      <c r="G30" s="966"/>
      <c r="H30" s="966"/>
      <c r="I30" s="966"/>
      <c r="J30" s="966"/>
      <c r="K30" s="966"/>
      <c r="L30" s="966"/>
      <c r="M30" s="966"/>
      <c r="N30" s="966"/>
      <c r="O30" s="966"/>
      <c r="P30" s="789"/>
      <c r="Q30" s="789"/>
      <c r="R30" s="789"/>
      <c r="S30" s="789"/>
      <c r="T30" s="789"/>
      <c r="U30" s="789"/>
      <c r="V30" s="789"/>
      <c r="W30" s="789"/>
      <c r="X30" s="789"/>
      <c r="Y30" s="789"/>
      <c r="Z30" s="1187"/>
      <c r="AA30" s="772"/>
      <c r="AB30" s="772"/>
      <c r="AC30" s="772"/>
      <c r="AD30" s="772"/>
      <c r="AE30" s="772"/>
      <c r="AF30" s="772"/>
      <c r="AG30" s="772"/>
      <c r="AH30" s="772"/>
      <c r="AI30" s="772"/>
      <c r="AJ30" s="772"/>
      <c r="AK30" s="772"/>
    </row>
    <row r="31" customFormat="false" ht="21" hidden="false" customHeight="true" outlineLevel="0" collapsed="false">
      <c r="A31" s="772"/>
      <c r="B31" s="985"/>
      <c r="C31" s="966"/>
      <c r="D31" s="966"/>
      <c r="E31" s="966"/>
      <c r="F31" s="966"/>
      <c r="G31" s="966"/>
      <c r="H31" s="966"/>
      <c r="I31" s="966"/>
      <c r="J31" s="966"/>
      <c r="K31" s="966"/>
      <c r="L31" s="966"/>
      <c r="M31" s="966"/>
      <c r="N31" s="966"/>
      <c r="O31" s="966"/>
      <c r="P31" s="789"/>
      <c r="Q31" s="789"/>
      <c r="R31" s="789"/>
      <c r="S31" s="789"/>
      <c r="T31" s="789"/>
      <c r="U31" s="789"/>
      <c r="V31" s="789"/>
      <c r="W31" s="789"/>
      <c r="X31" s="789"/>
      <c r="Y31" s="789"/>
      <c r="Z31" s="1187"/>
      <c r="AA31" s="772"/>
      <c r="AB31" s="772"/>
      <c r="AC31" s="772"/>
      <c r="AD31" s="772"/>
      <c r="AE31" s="772"/>
      <c r="AF31" s="772"/>
      <c r="AG31" s="772"/>
      <c r="AH31" s="772"/>
      <c r="AI31" s="772"/>
      <c r="AJ31" s="772"/>
      <c r="AK31" s="772"/>
    </row>
    <row r="32" customFormat="false" ht="21" hidden="false" customHeight="true" outlineLevel="0" collapsed="false">
      <c r="A32" s="772"/>
      <c r="B32" s="985"/>
      <c r="C32" s="1301"/>
      <c r="D32" s="1301"/>
      <c r="E32" s="1301"/>
      <c r="F32" s="1301"/>
      <c r="G32" s="1301"/>
      <c r="H32" s="1301"/>
      <c r="I32" s="1301"/>
      <c r="J32" s="1301"/>
      <c r="K32" s="1301"/>
      <c r="L32" s="1301"/>
      <c r="M32" s="1301"/>
      <c r="N32" s="1301"/>
      <c r="O32" s="1301"/>
      <c r="P32" s="980"/>
      <c r="Q32" s="980"/>
      <c r="R32" s="980"/>
      <c r="S32" s="980"/>
      <c r="T32" s="772"/>
      <c r="U32" s="772"/>
      <c r="V32" s="1181"/>
      <c r="W32" s="1181"/>
      <c r="X32" s="1181"/>
      <c r="Y32" s="772"/>
      <c r="Z32" s="1187"/>
      <c r="AA32" s="772"/>
      <c r="AB32" s="772"/>
      <c r="AC32" s="772"/>
      <c r="AD32" s="772"/>
      <c r="AE32" s="772"/>
      <c r="AF32" s="772"/>
      <c r="AG32" s="772"/>
      <c r="AH32" s="772"/>
      <c r="AI32" s="772"/>
      <c r="AJ32" s="772"/>
      <c r="AK32" s="772"/>
    </row>
    <row r="33" customFormat="false" ht="21" hidden="false" customHeight="true" outlineLevel="0" collapsed="false">
      <c r="A33" s="772"/>
      <c r="B33" s="985"/>
      <c r="C33" s="966" t="s">
        <v>1315</v>
      </c>
      <c r="D33" s="966"/>
      <c r="E33" s="966"/>
      <c r="F33" s="966"/>
      <c r="G33" s="966"/>
      <c r="H33" s="966"/>
      <c r="I33" s="966"/>
      <c r="J33" s="966"/>
      <c r="K33" s="966"/>
      <c r="L33" s="966"/>
      <c r="M33" s="966"/>
      <c r="N33" s="966"/>
      <c r="O33" s="966"/>
      <c r="P33" s="966"/>
      <c r="Q33" s="966"/>
      <c r="R33" s="966"/>
      <c r="S33" s="966"/>
      <c r="T33" s="966"/>
      <c r="U33" s="966"/>
      <c r="V33" s="966"/>
      <c r="W33" s="1392" t="s">
        <v>1095</v>
      </c>
      <c r="X33" s="1393" t="s">
        <v>29</v>
      </c>
      <c r="Y33" s="1394" t="s">
        <v>1096</v>
      </c>
      <c r="Z33" s="1187"/>
      <c r="AA33" s="772"/>
      <c r="AB33" s="772"/>
      <c r="AC33" s="772"/>
      <c r="AD33" s="772"/>
      <c r="AE33" s="772"/>
      <c r="AF33" s="772"/>
      <c r="AG33" s="772"/>
      <c r="AH33" s="772"/>
      <c r="AI33" s="772"/>
      <c r="AJ33" s="772"/>
      <c r="AK33" s="772"/>
    </row>
    <row r="34" customFormat="false" ht="21" hidden="false" customHeight="true" outlineLevel="0" collapsed="false">
      <c r="A34" s="772"/>
      <c r="B34" s="985"/>
      <c r="C34" s="966"/>
      <c r="D34" s="966"/>
      <c r="E34" s="966"/>
      <c r="F34" s="966"/>
      <c r="G34" s="966"/>
      <c r="H34" s="966"/>
      <c r="I34" s="966"/>
      <c r="J34" s="966"/>
      <c r="K34" s="966"/>
      <c r="L34" s="966"/>
      <c r="M34" s="966"/>
      <c r="N34" s="966"/>
      <c r="O34" s="966"/>
      <c r="P34" s="966"/>
      <c r="Q34" s="966"/>
      <c r="R34" s="966"/>
      <c r="S34" s="966"/>
      <c r="T34" s="966"/>
      <c r="U34" s="966"/>
      <c r="V34" s="966"/>
      <c r="W34" s="1353" t="s">
        <v>27</v>
      </c>
      <c r="X34" s="1301" t="s">
        <v>29</v>
      </c>
      <c r="Y34" s="1395" t="s">
        <v>27</v>
      </c>
      <c r="Z34" s="1187"/>
      <c r="AA34" s="772"/>
      <c r="AB34" s="772"/>
      <c r="AC34" s="772"/>
      <c r="AD34" s="772"/>
      <c r="AE34" s="772"/>
      <c r="AF34" s="772"/>
      <c r="AG34" s="772"/>
      <c r="AH34" s="772"/>
      <c r="AI34" s="772"/>
      <c r="AJ34" s="772"/>
      <c r="AK34" s="772"/>
    </row>
    <row r="35" customFormat="false" ht="13.8" hidden="false" customHeight="false" outlineLevel="0" collapsed="false">
      <c r="A35" s="772"/>
      <c r="B35" s="985"/>
      <c r="C35" s="772"/>
      <c r="D35" s="772"/>
      <c r="E35" s="772"/>
      <c r="F35" s="772"/>
      <c r="G35" s="772"/>
      <c r="H35" s="772"/>
      <c r="I35" s="772"/>
      <c r="J35" s="772"/>
      <c r="K35" s="772"/>
      <c r="L35" s="772"/>
      <c r="M35" s="772"/>
      <c r="N35" s="772"/>
      <c r="O35" s="772"/>
      <c r="P35" s="772"/>
      <c r="Q35" s="772"/>
      <c r="R35" s="772"/>
      <c r="S35" s="772"/>
      <c r="T35" s="772"/>
      <c r="U35" s="772"/>
      <c r="V35" s="772"/>
      <c r="W35" s="772"/>
      <c r="X35" s="772"/>
      <c r="Y35" s="772"/>
      <c r="Z35" s="1187"/>
      <c r="AA35" s="772"/>
      <c r="AB35" s="772"/>
      <c r="AC35" s="772"/>
      <c r="AD35" s="772"/>
      <c r="AE35" s="772"/>
      <c r="AF35" s="772"/>
      <c r="AG35" s="772"/>
      <c r="AH35" s="772"/>
      <c r="AI35" s="772"/>
      <c r="AJ35" s="772"/>
      <c r="AK35" s="772"/>
    </row>
    <row r="36" customFormat="false" ht="13.8" hidden="false" customHeight="false" outlineLevel="0" collapsed="false">
      <c r="A36" s="772"/>
      <c r="B36" s="985"/>
      <c r="C36" s="772" t="s">
        <v>1316</v>
      </c>
      <c r="D36" s="772"/>
      <c r="E36" s="772"/>
      <c r="F36" s="772"/>
      <c r="G36" s="772"/>
      <c r="H36" s="772"/>
      <c r="I36" s="772"/>
      <c r="J36" s="772"/>
      <c r="K36" s="772"/>
      <c r="L36" s="772"/>
      <c r="M36" s="772"/>
      <c r="N36" s="772"/>
      <c r="O36" s="772"/>
      <c r="P36" s="772"/>
      <c r="Q36" s="772"/>
      <c r="R36" s="772"/>
      <c r="S36" s="772"/>
      <c r="T36" s="772"/>
      <c r="U36" s="772"/>
      <c r="V36" s="772"/>
      <c r="W36" s="772"/>
      <c r="X36" s="772"/>
      <c r="Z36" s="1187"/>
      <c r="AA36" s="772"/>
      <c r="AB36" s="772"/>
      <c r="AC36" s="772"/>
      <c r="AD36" s="772"/>
      <c r="AE36" s="772"/>
      <c r="AF36" s="772"/>
      <c r="AG36" s="772"/>
      <c r="AH36" s="772"/>
      <c r="AI36" s="772"/>
      <c r="AJ36" s="772"/>
      <c r="AK36" s="772"/>
    </row>
    <row r="37" customFormat="false" ht="4.5" hidden="false" customHeight="true" outlineLevel="0" collapsed="false">
      <c r="A37" s="772"/>
      <c r="B37" s="985"/>
      <c r="C37" s="772"/>
      <c r="D37" s="772"/>
      <c r="E37" s="772"/>
      <c r="F37" s="772"/>
      <c r="G37" s="772"/>
      <c r="H37" s="772"/>
      <c r="I37" s="772"/>
      <c r="J37" s="772"/>
      <c r="K37" s="772"/>
      <c r="L37" s="772"/>
      <c r="M37" s="772"/>
      <c r="N37" s="772"/>
      <c r="O37" s="772"/>
      <c r="P37" s="772"/>
      <c r="Q37" s="772"/>
      <c r="R37" s="772"/>
      <c r="S37" s="772"/>
      <c r="T37" s="772"/>
      <c r="U37" s="772"/>
      <c r="V37" s="772"/>
      <c r="W37" s="772"/>
      <c r="X37" s="772"/>
      <c r="Y37" s="772"/>
      <c r="Z37" s="1187"/>
      <c r="AA37" s="772"/>
      <c r="AB37" s="772"/>
      <c r="AC37" s="772"/>
      <c r="AD37" s="772"/>
      <c r="AE37" s="772"/>
      <c r="AF37" s="772"/>
      <c r="AG37" s="772"/>
      <c r="AH37" s="772"/>
      <c r="AI37" s="772"/>
      <c r="AJ37" s="772"/>
      <c r="AK37" s="772"/>
    </row>
    <row r="38" customFormat="false" ht="21" hidden="false" customHeight="true" outlineLevel="0" collapsed="false">
      <c r="A38" s="772"/>
      <c r="B38" s="985"/>
      <c r="C38" s="1107" t="s">
        <v>1317</v>
      </c>
      <c r="D38" s="1350" t="s">
        <v>27</v>
      </c>
      <c r="E38" s="1185" t="s">
        <v>1318</v>
      </c>
      <c r="F38" s="1185"/>
      <c r="G38" s="1350" t="s">
        <v>27</v>
      </c>
      <c r="H38" s="1339" t="s">
        <v>1319</v>
      </c>
      <c r="I38" s="1339"/>
      <c r="J38" s="968" t="s">
        <v>1320</v>
      </c>
      <c r="K38" s="968"/>
      <c r="L38" s="969"/>
      <c r="M38" s="969"/>
      <c r="N38" s="969"/>
      <c r="O38" s="969"/>
      <c r="P38" s="969"/>
      <c r="Q38" s="969"/>
      <c r="R38" s="969"/>
      <c r="S38" s="969"/>
      <c r="T38" s="969"/>
      <c r="U38" s="968"/>
      <c r="V38" s="1394"/>
      <c r="W38" s="1392" t="s">
        <v>1095</v>
      </c>
      <c r="X38" s="1393" t="s">
        <v>29</v>
      </c>
      <c r="Y38" s="1394" t="s">
        <v>1096</v>
      </c>
      <c r="Z38" s="1187"/>
      <c r="AA38" s="985"/>
      <c r="AB38" s="772"/>
      <c r="AC38" s="772"/>
      <c r="AD38" s="772"/>
      <c r="AE38" s="772"/>
      <c r="AF38" s="772"/>
      <c r="AG38" s="772"/>
      <c r="AH38" s="772"/>
      <c r="AI38" s="772"/>
      <c r="AJ38" s="772"/>
      <c r="AK38" s="772"/>
    </row>
    <row r="39" customFormat="false" ht="21" hidden="false" customHeight="true" outlineLevel="0" collapsed="false">
      <c r="A39" s="772"/>
      <c r="B39" s="985"/>
      <c r="C39" s="1396" t="s">
        <v>1321</v>
      </c>
      <c r="D39" s="1396"/>
      <c r="E39" s="1396"/>
      <c r="F39" s="1396"/>
      <c r="G39" s="1396"/>
      <c r="H39" s="1396"/>
      <c r="I39" s="1396"/>
      <c r="J39" s="1396"/>
      <c r="K39" s="1396"/>
      <c r="L39" s="1396"/>
      <c r="M39" s="1396"/>
      <c r="N39" s="1396"/>
      <c r="O39" s="1396"/>
      <c r="P39" s="1396"/>
      <c r="Q39" s="1396"/>
      <c r="R39" s="1396"/>
      <c r="S39" s="1396"/>
      <c r="T39" s="1396"/>
      <c r="U39" s="1396"/>
      <c r="V39" s="1396"/>
      <c r="W39" s="1397" t="s">
        <v>27</v>
      </c>
      <c r="X39" s="771" t="s">
        <v>29</v>
      </c>
      <c r="Y39" s="1307" t="s">
        <v>27</v>
      </c>
      <c r="Z39" s="1086"/>
      <c r="AA39" s="772"/>
      <c r="AB39" s="772"/>
      <c r="AC39" s="772"/>
      <c r="AD39" s="772"/>
      <c r="AE39" s="772"/>
      <c r="AF39" s="772"/>
      <c r="AG39" s="772"/>
      <c r="AH39" s="772"/>
      <c r="AI39" s="772"/>
      <c r="AJ39" s="772"/>
      <c r="AK39" s="772"/>
    </row>
    <row r="40" customFormat="false" ht="21" hidden="false" customHeight="true" outlineLevel="0" collapsed="false">
      <c r="A40" s="772"/>
      <c r="B40" s="985"/>
      <c r="C40" s="1398" t="s">
        <v>1322</v>
      </c>
      <c r="D40" s="1398"/>
      <c r="E40" s="1398"/>
      <c r="F40" s="1398"/>
      <c r="G40" s="1398"/>
      <c r="H40" s="1398"/>
      <c r="I40" s="1398"/>
      <c r="J40" s="1398"/>
      <c r="K40" s="1398"/>
      <c r="L40" s="1398"/>
      <c r="M40" s="1398"/>
      <c r="N40" s="1398"/>
      <c r="O40" s="1398"/>
      <c r="P40" s="1398"/>
      <c r="Q40" s="1398"/>
      <c r="R40" s="1398"/>
      <c r="S40" s="1398"/>
      <c r="T40" s="1398"/>
      <c r="U40" s="1398"/>
      <c r="V40" s="1398"/>
      <c r="W40" s="1399"/>
      <c r="X40" s="1400"/>
      <c r="Y40" s="975"/>
      <c r="Z40" s="1187"/>
      <c r="AA40" s="772"/>
      <c r="AB40" s="772"/>
      <c r="AC40" s="772"/>
      <c r="AD40" s="772"/>
      <c r="AE40" s="772"/>
      <c r="AF40" s="772"/>
      <c r="AG40" s="772"/>
      <c r="AH40" s="772"/>
      <c r="AI40" s="772"/>
      <c r="AJ40" s="772"/>
      <c r="AK40" s="772"/>
    </row>
    <row r="41" customFormat="false" ht="13.8" hidden="false" customHeight="false" outlineLevel="0" collapsed="false">
      <c r="A41" s="772"/>
      <c r="B41" s="974"/>
      <c r="C41" s="980"/>
      <c r="D41" s="980"/>
      <c r="E41" s="980"/>
      <c r="F41" s="980"/>
      <c r="G41" s="980"/>
      <c r="H41" s="980"/>
      <c r="I41" s="980"/>
      <c r="J41" s="980"/>
      <c r="K41" s="980"/>
      <c r="L41" s="980"/>
      <c r="M41" s="980"/>
      <c r="N41" s="980"/>
      <c r="O41" s="980"/>
      <c r="P41" s="980"/>
      <c r="Q41" s="980"/>
      <c r="R41" s="980"/>
      <c r="S41" s="980"/>
      <c r="T41" s="980"/>
      <c r="U41" s="980"/>
      <c r="V41" s="980"/>
      <c r="W41" s="980"/>
      <c r="X41" s="980"/>
      <c r="Y41" s="980"/>
      <c r="Z41" s="973"/>
      <c r="AA41" s="772"/>
      <c r="AB41" s="772"/>
      <c r="AC41" s="772"/>
      <c r="AD41" s="772"/>
      <c r="AE41" s="772"/>
      <c r="AF41" s="772"/>
      <c r="AG41" s="772"/>
      <c r="AH41" s="772"/>
      <c r="AI41" s="772"/>
      <c r="AJ41" s="772"/>
      <c r="AK41" s="772"/>
    </row>
    <row r="42" customFormat="false" ht="13.8" hidden="false" customHeight="false" outlineLevel="0" collapsed="false">
      <c r="A42" s="772"/>
      <c r="B42" s="772" t="s">
        <v>1323</v>
      </c>
      <c r="C42" s="772"/>
      <c r="D42" s="772"/>
      <c r="E42" s="772"/>
      <c r="F42" s="772"/>
      <c r="G42" s="772"/>
      <c r="H42" s="772"/>
      <c r="I42" s="772"/>
      <c r="J42" s="772"/>
      <c r="K42" s="772"/>
      <c r="L42" s="772"/>
      <c r="M42" s="772"/>
      <c r="N42" s="772"/>
      <c r="O42" s="772"/>
      <c r="P42" s="772"/>
      <c r="Q42" s="772"/>
      <c r="R42" s="772"/>
      <c r="S42" s="772"/>
      <c r="T42" s="772"/>
      <c r="U42" s="772"/>
      <c r="V42" s="772"/>
      <c r="W42" s="772"/>
      <c r="X42" s="772"/>
      <c r="Y42" s="772"/>
      <c r="Z42" s="772"/>
      <c r="AA42" s="772"/>
      <c r="AB42" s="772"/>
      <c r="AC42" s="772"/>
      <c r="AD42" s="772"/>
      <c r="AE42" s="772"/>
      <c r="AF42" s="772"/>
      <c r="AG42" s="772"/>
      <c r="AH42" s="772"/>
      <c r="AI42" s="772"/>
      <c r="AJ42" s="772"/>
      <c r="AK42" s="772"/>
    </row>
    <row r="43" customFormat="false" ht="13.8" hidden="false" customHeight="false" outlineLevel="0" collapsed="false">
      <c r="A43" s="772"/>
      <c r="B43" s="772" t="s">
        <v>239</v>
      </c>
      <c r="C43" s="772"/>
      <c r="D43" s="772"/>
      <c r="E43" s="772"/>
      <c r="F43" s="772"/>
      <c r="G43" s="772"/>
      <c r="H43" s="772"/>
      <c r="I43" s="772"/>
      <c r="J43" s="772"/>
      <c r="K43" s="772"/>
      <c r="L43" s="772"/>
      <c r="M43" s="772"/>
      <c r="N43" s="772"/>
      <c r="O43" s="772"/>
      <c r="P43" s="772"/>
      <c r="Q43" s="772"/>
      <c r="R43" s="772"/>
      <c r="S43" s="772"/>
      <c r="T43" s="772"/>
      <c r="U43" s="772"/>
      <c r="V43" s="772"/>
      <c r="W43" s="772"/>
      <c r="X43" s="772"/>
      <c r="Y43" s="772"/>
      <c r="Z43" s="772"/>
      <c r="AA43" s="772"/>
      <c r="AB43" s="772"/>
      <c r="AC43" s="772"/>
      <c r="AD43" s="772"/>
      <c r="AE43" s="772"/>
      <c r="AF43" s="772"/>
      <c r="AG43" s="772"/>
      <c r="AH43" s="772"/>
      <c r="AI43" s="772"/>
      <c r="AJ43" s="772"/>
      <c r="AK43" s="772"/>
    </row>
    <row r="44" customFormat="false" ht="12.75" hidden="false" customHeight="false" outlineLevel="0" collapsed="false">
      <c r="A44" s="772"/>
      <c r="B44" s="772"/>
      <c r="C44" s="772"/>
      <c r="D44" s="772"/>
      <c r="E44" s="772"/>
      <c r="F44" s="772"/>
      <c r="G44" s="772"/>
      <c r="H44" s="772"/>
      <c r="I44" s="772"/>
      <c r="J44" s="772"/>
      <c r="K44" s="772"/>
      <c r="L44" s="772"/>
      <c r="M44" s="772"/>
      <c r="N44" s="772"/>
      <c r="O44" s="772"/>
      <c r="P44" s="772"/>
      <c r="Q44" s="772"/>
      <c r="R44" s="772"/>
      <c r="S44" s="772"/>
      <c r="T44" s="772"/>
      <c r="U44" s="772"/>
      <c r="V44" s="772"/>
      <c r="W44" s="772"/>
      <c r="X44" s="772"/>
      <c r="Y44" s="772"/>
      <c r="Z44" s="772"/>
      <c r="AA44" s="772"/>
      <c r="AB44" s="772"/>
      <c r="AC44" s="772"/>
      <c r="AD44" s="772"/>
      <c r="AE44" s="772"/>
      <c r="AF44" s="772"/>
      <c r="AG44" s="772"/>
      <c r="AH44" s="772"/>
      <c r="AI44" s="772"/>
      <c r="AJ44" s="772"/>
      <c r="AK44" s="772"/>
    </row>
    <row r="45" customFormat="false" ht="12.75" hidden="false" customHeight="false" outlineLevel="0" collapsed="false">
      <c r="A45" s="1384"/>
      <c r="B45" s="1384"/>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c r="AD45" s="1384"/>
      <c r="AE45" s="1384"/>
      <c r="AF45" s="1384"/>
      <c r="AG45" s="1384"/>
      <c r="AH45" s="1384"/>
      <c r="AI45" s="1384"/>
      <c r="AJ45" s="1384"/>
      <c r="AK45" s="1384"/>
    </row>
    <row r="46" customFormat="false" ht="12.75" hidden="false" customHeight="false" outlineLevel="0" collapsed="false">
      <c r="A46" s="1384"/>
      <c r="B46" s="1384"/>
      <c r="C46" s="1384"/>
      <c r="D46" s="1384"/>
      <c r="E46" s="1384"/>
      <c r="F46" s="1384"/>
      <c r="G46" s="1384"/>
      <c r="H46" s="1384"/>
      <c r="I46" s="1384"/>
      <c r="J46" s="1384"/>
      <c r="K46" s="1384"/>
      <c r="L46" s="1384"/>
      <c r="M46" s="1384"/>
      <c r="N46" s="1384"/>
      <c r="O46" s="1384"/>
      <c r="P46" s="1384"/>
      <c r="Q46" s="1384"/>
      <c r="R46" s="1384"/>
      <c r="S46" s="1384"/>
      <c r="T46" s="1384"/>
      <c r="U46" s="1384"/>
      <c r="V46" s="1384"/>
      <c r="W46" s="1384"/>
      <c r="X46" s="1384"/>
      <c r="Y46" s="1384"/>
      <c r="Z46" s="1384"/>
      <c r="AA46" s="1384"/>
      <c r="AB46" s="1384"/>
      <c r="AC46" s="1384"/>
      <c r="AD46" s="1384"/>
      <c r="AE46" s="1384"/>
      <c r="AF46" s="1384"/>
      <c r="AG46" s="1384"/>
      <c r="AH46" s="1384"/>
      <c r="AI46" s="1384"/>
      <c r="AJ46" s="1384"/>
      <c r="AK46" s="1384"/>
    </row>
    <row r="47" customFormat="false" ht="12.75" hidden="false" customHeight="false" outlineLevel="0" collapsed="false">
      <c r="A47" s="1384"/>
      <c r="B47" s="1384"/>
      <c r="C47" s="1384"/>
      <c r="D47" s="1384"/>
      <c r="E47" s="1384"/>
      <c r="F47" s="1384"/>
      <c r="G47" s="1384"/>
      <c r="H47" s="1384"/>
      <c r="I47" s="1384"/>
      <c r="J47" s="1384"/>
      <c r="K47" s="1384"/>
      <c r="L47" s="1384"/>
      <c r="M47" s="1384"/>
      <c r="N47" s="1384"/>
      <c r="O47" s="1384"/>
      <c r="P47" s="1384"/>
      <c r="Q47" s="1384"/>
      <c r="R47" s="1384"/>
      <c r="S47" s="1384"/>
      <c r="T47" s="1384"/>
      <c r="U47" s="1384"/>
      <c r="V47" s="1384"/>
      <c r="W47" s="1384"/>
      <c r="X47" s="1384"/>
      <c r="Y47" s="1384"/>
      <c r="Z47" s="1384"/>
      <c r="AA47" s="1384"/>
      <c r="AB47" s="1384"/>
      <c r="AC47" s="1384"/>
      <c r="AD47" s="1384"/>
      <c r="AE47" s="1384"/>
      <c r="AF47" s="1384"/>
      <c r="AG47" s="1384"/>
      <c r="AH47" s="1384"/>
      <c r="AI47" s="1384"/>
      <c r="AJ47" s="1384"/>
      <c r="AK47" s="1384"/>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C33:V34"/>
    <mergeCell ref="E38:F38"/>
    <mergeCell ref="H38:I38"/>
    <mergeCell ref="C39:V39"/>
    <mergeCell ref="C40:V40"/>
  </mergeCells>
  <dataValidations count="1">
    <dataValidation allowBlank="true" errorStyle="stop" operator="between" showDropDown="false" showErrorMessage="true" showInputMessage="true" sqref="G7:G10 L7 Q7:Q10 W34 Y34 D38 G38 W39 Y39"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Z38"/>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2"/>
    <col collapsed="false" customWidth="true" hidden="false" outlineLevel="0" max="2" min="2" style="778" width="3"/>
    <col collapsed="false" customWidth="false" hidden="false" outlineLevel="0" max="7" min="3" style="780" width="3.45"/>
    <col collapsed="false" customWidth="true" hidden="false" outlineLevel="0" max="8" min="8" style="780" width="2.44"/>
    <col collapsed="false" customWidth="false" hidden="false" outlineLevel="0" max="26" min="9" style="780" width="3.45"/>
    <col collapsed="false" customWidth="true" hidden="false" outlineLevel="0" max="27" min="27" style="780" width="1.33"/>
    <col collapsed="false" customWidth="false" hidden="false" outlineLevel="0" max="16384" min="28" style="780" width="3.45"/>
  </cols>
  <sheetData>
    <row r="1" s="772" customFormat="true" ht="13.8" hidden="false" customHeight="false" outlineLevel="0" collapsed="false"/>
    <row r="2" s="772" customFormat="true" ht="13.8" hidden="false" customHeight="false" outlineLevel="0" collapsed="false">
      <c r="B2" s="772" t="s">
        <v>1324</v>
      </c>
    </row>
    <row r="3" s="772" customFormat="true" ht="13.8" hidden="false" customHeight="false" outlineLevel="0" collapsed="false"/>
    <row r="4" s="772" customFormat="true" ht="13.8" hidden="false" customHeight="false" outlineLevel="0" collapsed="false">
      <c r="B4" s="1179" t="s">
        <v>1325</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row>
    <row r="5" s="772" customFormat="true" ht="13.8" hidden="false" customHeight="false" outlineLevel="0" collapsed="false"/>
    <row r="6" s="772" customFormat="true" ht="31.5" hidden="false" customHeight="true" outlineLevel="0" collapsed="false">
      <c r="B6" s="789" t="s">
        <v>939</v>
      </c>
      <c r="C6" s="789"/>
      <c r="D6" s="789"/>
      <c r="E6" s="789"/>
      <c r="F6" s="789"/>
      <c r="G6" s="966"/>
      <c r="H6" s="966"/>
      <c r="I6" s="966"/>
      <c r="J6" s="966"/>
      <c r="K6" s="966"/>
      <c r="L6" s="966"/>
      <c r="M6" s="966"/>
      <c r="N6" s="966"/>
      <c r="O6" s="966"/>
      <c r="P6" s="966"/>
      <c r="Q6" s="966"/>
      <c r="R6" s="966"/>
      <c r="S6" s="966"/>
      <c r="T6" s="966"/>
      <c r="U6" s="966"/>
      <c r="V6" s="966"/>
      <c r="W6" s="966"/>
      <c r="X6" s="966"/>
      <c r="Y6" s="966"/>
      <c r="Z6" s="966"/>
    </row>
    <row r="7" s="772" customFormat="true" ht="31.5" hidden="false" customHeight="true" outlineLevel="0" collapsed="false">
      <c r="B7" s="789" t="s">
        <v>940</v>
      </c>
      <c r="C7" s="789"/>
      <c r="D7" s="789"/>
      <c r="E7" s="789"/>
      <c r="F7" s="789"/>
      <c r="G7" s="1305" t="s">
        <v>27</v>
      </c>
      <c r="H7" s="1290" t="s">
        <v>1089</v>
      </c>
      <c r="I7" s="1290"/>
      <c r="J7" s="1290"/>
      <c r="K7" s="1290"/>
      <c r="L7" s="1307" t="s">
        <v>27</v>
      </c>
      <c r="M7" s="1290" t="s">
        <v>1090</v>
      </c>
      <c r="N7" s="1290"/>
      <c r="O7" s="1290"/>
      <c r="P7" s="1290"/>
      <c r="Q7" s="1307" t="s">
        <v>27</v>
      </c>
      <c r="R7" s="1290" t="s">
        <v>1091</v>
      </c>
      <c r="S7" s="1290"/>
      <c r="T7" s="1290"/>
      <c r="U7" s="1290"/>
      <c r="V7" s="1290"/>
      <c r="W7" s="1290"/>
      <c r="X7" s="1290"/>
      <c r="Y7" s="1290"/>
      <c r="Z7" s="1189"/>
    </row>
    <row r="8" customFormat="false" ht="31.5" hidden="false" customHeight="true" outlineLevel="0" collapsed="false">
      <c r="B8" s="789" t="s">
        <v>942</v>
      </c>
      <c r="C8" s="789"/>
      <c r="D8" s="789"/>
      <c r="E8" s="789"/>
      <c r="F8" s="789"/>
      <c r="G8" s="1305" t="s">
        <v>27</v>
      </c>
      <c r="H8" s="1181" t="s">
        <v>1092</v>
      </c>
      <c r="I8" s="1181"/>
      <c r="J8" s="1181"/>
      <c r="K8" s="1181"/>
      <c r="L8" s="1181"/>
      <c r="M8" s="1181"/>
      <c r="N8" s="1181"/>
      <c r="O8" s="1181"/>
      <c r="P8" s="1307" t="s">
        <v>27</v>
      </c>
      <c r="Q8" s="1181" t="s">
        <v>1093</v>
      </c>
      <c r="R8" s="1181"/>
      <c r="S8" s="1401"/>
      <c r="T8" s="1401"/>
      <c r="U8" s="1401"/>
      <c r="V8" s="1401"/>
      <c r="W8" s="1401"/>
      <c r="X8" s="1401"/>
      <c r="Y8" s="1401"/>
      <c r="Z8" s="1402"/>
    </row>
    <row r="9" customFormat="false" ht="19.5" hidden="false" customHeight="true" outlineLevel="0" collapsed="false">
      <c r="B9" s="789" t="s">
        <v>1139</v>
      </c>
      <c r="C9" s="789"/>
      <c r="D9" s="789"/>
      <c r="E9" s="789"/>
      <c r="F9" s="789"/>
      <c r="G9" s="1307" t="s">
        <v>27</v>
      </c>
      <c r="H9" s="1185" t="s">
        <v>1326</v>
      </c>
      <c r="I9" s="1185"/>
      <c r="J9" s="1185"/>
      <c r="K9" s="1185"/>
      <c r="L9" s="1185"/>
      <c r="M9" s="1185"/>
      <c r="N9" s="1185"/>
      <c r="O9" s="1185"/>
      <c r="P9" s="1185"/>
      <c r="Q9" s="1307" t="s">
        <v>27</v>
      </c>
      <c r="R9" s="1185" t="s">
        <v>1327</v>
      </c>
      <c r="S9" s="1291"/>
      <c r="T9" s="1291"/>
      <c r="U9" s="1291"/>
      <c r="V9" s="1291"/>
      <c r="W9" s="1291"/>
      <c r="X9" s="1291"/>
      <c r="Y9" s="1291"/>
      <c r="Z9" s="1292"/>
    </row>
    <row r="10" customFormat="false" ht="19.5" hidden="false" customHeight="true" outlineLevel="0" collapsed="false">
      <c r="B10" s="789"/>
      <c r="C10" s="789"/>
      <c r="D10" s="789"/>
      <c r="E10" s="789"/>
      <c r="F10" s="789"/>
      <c r="G10" s="1353" t="s">
        <v>27</v>
      </c>
      <c r="H10" s="980" t="s">
        <v>1328</v>
      </c>
      <c r="I10" s="980"/>
      <c r="J10" s="980"/>
      <c r="K10" s="980"/>
      <c r="L10" s="980"/>
      <c r="M10" s="980"/>
      <c r="N10" s="980"/>
      <c r="O10" s="980"/>
      <c r="P10" s="980"/>
      <c r="Q10" s="1390" t="s">
        <v>27</v>
      </c>
      <c r="R10" s="980" t="s">
        <v>1329</v>
      </c>
      <c r="S10" s="1403"/>
      <c r="T10" s="1403"/>
      <c r="U10" s="1403"/>
      <c r="V10" s="1403"/>
      <c r="W10" s="1403"/>
      <c r="X10" s="1403"/>
      <c r="Y10" s="1403"/>
      <c r="Z10" s="1404"/>
    </row>
    <row r="11" s="772" customFormat="true" ht="13.8" hidden="false" customHeight="false" outlineLevel="0" collapsed="false"/>
    <row r="12" s="772" customFormat="true" ht="13.8" hidden="false" customHeight="false" outlineLevel="0" collapsed="false">
      <c r="B12" s="964"/>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963"/>
    </row>
    <row r="13" s="772" customFormat="true" ht="13.8" hidden="false" customHeight="false" outlineLevel="0" collapsed="false">
      <c r="B13" s="985" t="s">
        <v>1330</v>
      </c>
      <c r="Z13" s="1187"/>
    </row>
    <row r="14" s="772" customFormat="true" ht="13.8" hidden="false" customHeight="false" outlineLevel="0" collapsed="false">
      <c r="B14" s="985"/>
      <c r="Z14" s="1187"/>
    </row>
    <row r="15" s="772" customFormat="true" ht="13.8" hidden="false" customHeight="false" outlineLevel="0" collapsed="false">
      <c r="B15" s="985"/>
      <c r="C15" s="772" t="s">
        <v>1331</v>
      </c>
      <c r="Z15" s="1187"/>
    </row>
    <row r="16" s="772" customFormat="true" ht="6.75" hidden="false" customHeight="true" outlineLevel="0" collapsed="false">
      <c r="B16" s="985"/>
      <c r="Z16" s="1187"/>
    </row>
    <row r="17" s="772" customFormat="true" ht="26.25" hidden="false" customHeight="true" outlineLevel="0" collapsed="false">
      <c r="B17" s="985"/>
      <c r="C17" s="966" t="s">
        <v>1306</v>
      </c>
      <c r="D17" s="966"/>
      <c r="E17" s="966"/>
      <c r="F17" s="966"/>
      <c r="G17" s="966"/>
      <c r="H17" s="1289"/>
      <c r="I17" s="1289"/>
      <c r="J17" s="1289"/>
      <c r="K17" s="1289"/>
      <c r="L17" s="1289"/>
      <c r="M17" s="1289"/>
      <c r="N17" s="792" t="s">
        <v>1036</v>
      </c>
      <c r="P17" s="966" t="s">
        <v>1332</v>
      </c>
      <c r="Q17" s="966"/>
      <c r="R17" s="966"/>
      <c r="S17" s="966"/>
      <c r="T17" s="966"/>
      <c r="U17" s="1289"/>
      <c r="V17" s="1289"/>
      <c r="W17" s="1289"/>
      <c r="X17" s="1289"/>
      <c r="Y17" s="792" t="s">
        <v>1036</v>
      </c>
      <c r="Z17" s="1187"/>
    </row>
    <row r="18" s="772" customFormat="true" ht="13.8" hidden="false" customHeight="false" outlineLevel="0" collapsed="false">
      <c r="B18" s="985"/>
      <c r="N18" s="771"/>
      <c r="Z18" s="1187"/>
    </row>
    <row r="19" s="772" customFormat="true" ht="13.8" hidden="false" customHeight="false" outlineLevel="0" collapsed="false">
      <c r="B19" s="985"/>
      <c r="C19" s="772" t="s">
        <v>1308</v>
      </c>
      <c r="Z19" s="1187"/>
    </row>
    <row r="20" s="772" customFormat="true" ht="6.75" hidden="false" customHeight="true" outlineLevel="0" collapsed="false">
      <c r="B20" s="985"/>
      <c r="Z20" s="1187"/>
    </row>
    <row r="21" s="772" customFormat="true" ht="26.25" hidden="false" customHeight="true" outlineLevel="0" collapsed="false">
      <c r="B21" s="985"/>
      <c r="C21" s="966" t="s">
        <v>1333</v>
      </c>
      <c r="D21" s="966"/>
      <c r="E21" s="966"/>
      <c r="F21" s="966"/>
      <c r="G21" s="966"/>
      <c r="H21" s="1180" t="s">
        <v>1334</v>
      </c>
      <c r="I21" s="1180"/>
      <c r="J21" s="1180"/>
      <c r="K21" s="1180"/>
      <c r="L21" s="1182"/>
      <c r="M21" s="1182"/>
      <c r="N21" s="792" t="s">
        <v>1036</v>
      </c>
      <c r="O21" s="1180" t="s">
        <v>1335</v>
      </c>
      <c r="P21" s="1180"/>
      <c r="Q21" s="1180"/>
      <c r="R21" s="1180"/>
      <c r="S21" s="1182"/>
      <c r="T21" s="1182"/>
      <c r="U21" s="792" t="s">
        <v>1036</v>
      </c>
      <c r="Z21" s="1187"/>
    </row>
    <row r="22" s="772" customFormat="true" ht="26.25" hidden="false" customHeight="true" outlineLevel="0" collapsed="false">
      <c r="B22" s="985"/>
      <c r="C22" s="966" t="s">
        <v>1336</v>
      </c>
      <c r="D22" s="966"/>
      <c r="E22" s="966"/>
      <c r="F22" s="966"/>
      <c r="G22" s="966"/>
      <c r="H22" s="1180" t="s">
        <v>1334</v>
      </c>
      <c r="I22" s="1180"/>
      <c r="J22" s="1180"/>
      <c r="K22" s="1180"/>
      <c r="L22" s="1182"/>
      <c r="M22" s="1182"/>
      <c r="N22" s="792" t="s">
        <v>1036</v>
      </c>
      <c r="O22" s="1180" t="s">
        <v>1335</v>
      </c>
      <c r="P22" s="1180"/>
      <c r="Q22" s="1180"/>
      <c r="R22" s="1180"/>
      <c r="S22" s="1182"/>
      <c r="T22" s="1182"/>
      <c r="U22" s="792" t="s">
        <v>1036</v>
      </c>
      <c r="Z22" s="1187"/>
    </row>
    <row r="23" s="772" customFormat="true" ht="26.25" hidden="false" customHeight="true" outlineLevel="0" collapsed="false">
      <c r="B23" s="985"/>
      <c r="C23" s="966" t="s">
        <v>1337</v>
      </c>
      <c r="D23" s="966"/>
      <c r="E23" s="966"/>
      <c r="F23" s="966"/>
      <c r="G23" s="966"/>
      <c r="H23" s="1180" t="s">
        <v>1334</v>
      </c>
      <c r="I23" s="1180"/>
      <c r="J23" s="1180"/>
      <c r="K23" s="1180"/>
      <c r="L23" s="1182"/>
      <c r="M23" s="1182"/>
      <c r="N23" s="792" t="s">
        <v>1036</v>
      </c>
      <c r="O23" s="1180" t="s">
        <v>1335</v>
      </c>
      <c r="P23" s="1180"/>
      <c r="Q23" s="1180"/>
      <c r="R23" s="1180"/>
      <c r="S23" s="1182"/>
      <c r="T23" s="1182"/>
      <c r="U23" s="792" t="s">
        <v>1036</v>
      </c>
      <c r="Z23" s="1187"/>
    </row>
    <row r="24" s="772" customFormat="true" ht="13.8" hidden="false" customHeight="false" outlineLevel="0" collapsed="false">
      <c r="B24" s="985"/>
      <c r="L24" s="771"/>
      <c r="Q24" s="771"/>
      <c r="V24" s="771"/>
      <c r="Z24" s="1187"/>
    </row>
    <row r="25" s="772" customFormat="true" ht="13.8" hidden="false" customHeight="false" outlineLevel="0" collapsed="false">
      <c r="B25" s="985"/>
      <c r="C25" s="772" t="s">
        <v>1313</v>
      </c>
      <c r="Z25" s="1187"/>
    </row>
    <row r="26" s="772" customFormat="true" ht="4.5" hidden="false" customHeight="true" outlineLevel="0" collapsed="false">
      <c r="B26" s="985"/>
      <c r="Z26" s="1187"/>
    </row>
    <row r="27" s="772" customFormat="true" ht="24" hidden="false" customHeight="true" outlineLevel="0" collapsed="false">
      <c r="B27" s="985"/>
      <c r="C27" s="789" t="s">
        <v>1314</v>
      </c>
      <c r="D27" s="789"/>
      <c r="E27" s="789"/>
      <c r="F27" s="789"/>
      <c r="G27" s="789"/>
      <c r="H27" s="789"/>
      <c r="I27" s="789"/>
      <c r="J27" s="789"/>
      <c r="K27" s="789"/>
      <c r="L27" s="789"/>
      <c r="M27" s="789"/>
      <c r="N27" s="789"/>
      <c r="O27" s="789"/>
      <c r="P27" s="789" t="s">
        <v>915</v>
      </c>
      <c r="Q27" s="789"/>
      <c r="R27" s="789"/>
      <c r="S27" s="789"/>
      <c r="T27" s="789"/>
      <c r="U27" s="789"/>
      <c r="V27" s="789"/>
      <c r="W27" s="789"/>
      <c r="X27" s="789"/>
      <c r="Y27" s="789"/>
      <c r="Z27" s="927"/>
    </row>
    <row r="28" s="772" customFormat="true" ht="21" hidden="false" customHeight="true" outlineLevel="0" collapsed="false">
      <c r="B28" s="985"/>
      <c r="C28" s="966"/>
      <c r="D28" s="966"/>
      <c r="E28" s="966"/>
      <c r="F28" s="966"/>
      <c r="G28" s="966"/>
      <c r="H28" s="966"/>
      <c r="I28" s="966"/>
      <c r="J28" s="966"/>
      <c r="K28" s="966"/>
      <c r="L28" s="966"/>
      <c r="M28" s="966"/>
      <c r="N28" s="966"/>
      <c r="O28" s="966"/>
      <c r="P28" s="966"/>
      <c r="Q28" s="966"/>
      <c r="R28" s="966"/>
      <c r="S28" s="966"/>
      <c r="T28" s="966"/>
      <c r="U28" s="966"/>
      <c r="V28" s="966"/>
      <c r="W28" s="966"/>
      <c r="X28" s="966"/>
      <c r="Y28" s="966"/>
      <c r="Z28" s="1187"/>
    </row>
    <row r="29" s="772" customFormat="true" ht="21" hidden="false" customHeight="true" outlineLevel="0" collapsed="false">
      <c r="B29" s="985"/>
      <c r="C29" s="966"/>
      <c r="D29" s="966"/>
      <c r="E29" s="966"/>
      <c r="F29" s="966"/>
      <c r="G29" s="966"/>
      <c r="H29" s="966"/>
      <c r="I29" s="966"/>
      <c r="J29" s="966"/>
      <c r="K29" s="966"/>
      <c r="L29" s="966"/>
      <c r="M29" s="966"/>
      <c r="N29" s="966"/>
      <c r="O29" s="966"/>
      <c r="P29" s="966"/>
      <c r="Q29" s="966"/>
      <c r="R29" s="966"/>
      <c r="S29" s="966"/>
      <c r="T29" s="966"/>
      <c r="U29" s="966"/>
      <c r="V29" s="966"/>
      <c r="W29" s="966"/>
      <c r="X29" s="966"/>
      <c r="Y29" s="966"/>
      <c r="Z29" s="1187"/>
    </row>
    <row r="30" s="772" customFormat="true" ht="21" hidden="false" customHeight="true" outlineLevel="0" collapsed="false">
      <c r="B30" s="985"/>
      <c r="C30" s="966"/>
      <c r="D30" s="966"/>
      <c r="E30" s="966"/>
      <c r="F30" s="966"/>
      <c r="G30" s="966"/>
      <c r="H30" s="966"/>
      <c r="I30" s="966"/>
      <c r="J30" s="966"/>
      <c r="K30" s="966"/>
      <c r="L30" s="966"/>
      <c r="M30" s="966"/>
      <c r="N30" s="966"/>
      <c r="O30" s="966"/>
      <c r="P30" s="966"/>
      <c r="Q30" s="966"/>
      <c r="R30" s="966"/>
      <c r="S30" s="966"/>
      <c r="T30" s="966"/>
      <c r="U30" s="966"/>
      <c r="V30" s="966"/>
      <c r="W30" s="966"/>
      <c r="X30" s="966"/>
      <c r="Y30" s="966"/>
      <c r="Z30" s="1187"/>
    </row>
    <row r="31" s="772" customFormat="true" ht="21" hidden="false" customHeight="true" outlineLevel="0" collapsed="false">
      <c r="B31" s="985"/>
      <c r="C31" s="966"/>
      <c r="D31" s="966"/>
      <c r="E31" s="966"/>
      <c r="F31" s="966"/>
      <c r="G31" s="966"/>
      <c r="H31" s="966"/>
      <c r="I31" s="966"/>
      <c r="J31" s="966"/>
      <c r="K31" s="966"/>
      <c r="L31" s="966"/>
      <c r="M31" s="966"/>
      <c r="N31" s="966"/>
      <c r="O31" s="966"/>
      <c r="P31" s="966"/>
      <c r="Q31" s="966"/>
      <c r="R31" s="966"/>
      <c r="S31" s="966"/>
      <c r="T31" s="966"/>
      <c r="U31" s="966"/>
      <c r="V31" s="966"/>
      <c r="W31" s="966"/>
      <c r="X31" s="966"/>
      <c r="Y31" s="966"/>
      <c r="Z31" s="1187"/>
    </row>
    <row r="32" s="772" customFormat="true" ht="21" hidden="false" customHeight="true" outlineLevel="0" collapsed="false">
      <c r="B32" s="985"/>
      <c r="C32" s="966"/>
      <c r="D32" s="966"/>
      <c r="E32" s="966"/>
      <c r="F32" s="966"/>
      <c r="G32" s="966"/>
      <c r="H32" s="966"/>
      <c r="I32" s="966"/>
      <c r="J32" s="966"/>
      <c r="K32" s="966"/>
      <c r="L32" s="966"/>
      <c r="M32" s="966"/>
      <c r="N32" s="966"/>
      <c r="O32" s="966"/>
      <c r="P32" s="966"/>
      <c r="Q32" s="966"/>
      <c r="R32" s="966"/>
      <c r="S32" s="966"/>
      <c r="T32" s="966"/>
      <c r="U32" s="966"/>
      <c r="V32" s="966"/>
      <c r="W32" s="966"/>
      <c r="X32" s="966"/>
      <c r="Y32" s="966"/>
      <c r="Z32" s="1187"/>
    </row>
    <row r="33" s="772" customFormat="true" ht="21" hidden="false" customHeight="true" outlineLevel="0" collapsed="false">
      <c r="B33" s="985"/>
      <c r="C33" s="1301"/>
      <c r="D33" s="1301"/>
      <c r="E33" s="1301"/>
      <c r="F33" s="1301"/>
      <c r="G33" s="1301"/>
      <c r="H33" s="1301"/>
      <c r="I33" s="1301"/>
      <c r="J33" s="1301"/>
      <c r="K33" s="1301"/>
      <c r="L33" s="1301"/>
      <c r="M33" s="1301"/>
      <c r="N33" s="1301"/>
      <c r="O33" s="1301"/>
      <c r="P33" s="980"/>
      <c r="Q33" s="980"/>
      <c r="R33" s="980"/>
      <c r="S33" s="980"/>
      <c r="T33" s="980"/>
      <c r="U33" s="980"/>
      <c r="V33" s="980"/>
      <c r="W33" s="980"/>
      <c r="X33" s="980"/>
      <c r="Y33" s="980"/>
      <c r="Z33" s="1187"/>
    </row>
    <row r="34" s="772" customFormat="true" ht="21" hidden="false" customHeight="true" outlineLevel="0" collapsed="false">
      <c r="B34" s="985"/>
      <c r="C34" s="966" t="s">
        <v>1315</v>
      </c>
      <c r="D34" s="966"/>
      <c r="E34" s="966"/>
      <c r="F34" s="966"/>
      <c r="G34" s="966"/>
      <c r="H34" s="966"/>
      <c r="I34" s="966"/>
      <c r="J34" s="966"/>
      <c r="K34" s="966"/>
      <c r="L34" s="966"/>
      <c r="M34" s="966"/>
      <c r="N34" s="966"/>
      <c r="O34" s="966"/>
      <c r="P34" s="966"/>
      <c r="Q34" s="966"/>
      <c r="R34" s="966"/>
      <c r="S34" s="966"/>
      <c r="T34" s="966"/>
      <c r="U34" s="966"/>
      <c r="V34" s="966"/>
      <c r="W34" s="1392" t="s">
        <v>1095</v>
      </c>
      <c r="X34" s="1393" t="s">
        <v>29</v>
      </c>
      <c r="Y34" s="1394" t="s">
        <v>1096</v>
      </c>
      <c r="Z34" s="1187"/>
    </row>
    <row r="35" s="772" customFormat="true" ht="21" hidden="false" customHeight="true" outlineLevel="0" collapsed="false">
      <c r="B35" s="985"/>
      <c r="C35" s="966"/>
      <c r="D35" s="966"/>
      <c r="E35" s="966"/>
      <c r="F35" s="966"/>
      <c r="G35" s="966"/>
      <c r="H35" s="966"/>
      <c r="I35" s="966"/>
      <c r="J35" s="966"/>
      <c r="K35" s="966"/>
      <c r="L35" s="966"/>
      <c r="M35" s="966"/>
      <c r="N35" s="966"/>
      <c r="O35" s="966"/>
      <c r="P35" s="966"/>
      <c r="Q35" s="966"/>
      <c r="R35" s="966"/>
      <c r="S35" s="966"/>
      <c r="T35" s="966"/>
      <c r="U35" s="966"/>
      <c r="V35" s="966"/>
      <c r="W35" s="1353" t="s">
        <v>27</v>
      </c>
      <c r="X35" s="1390" t="s">
        <v>29</v>
      </c>
      <c r="Y35" s="1395" t="s">
        <v>27</v>
      </c>
      <c r="Z35" s="1187"/>
    </row>
    <row r="36" s="772" customFormat="true" ht="13.8" hidden="false" customHeight="false" outlineLevel="0" collapsed="false">
      <c r="B36" s="974"/>
      <c r="C36" s="980"/>
      <c r="D36" s="980"/>
      <c r="E36" s="980"/>
      <c r="F36" s="980"/>
      <c r="G36" s="980"/>
      <c r="H36" s="980"/>
      <c r="I36" s="980"/>
      <c r="J36" s="980"/>
      <c r="K36" s="980"/>
      <c r="L36" s="980"/>
      <c r="M36" s="980"/>
      <c r="N36" s="980"/>
      <c r="O36" s="980"/>
      <c r="P36" s="980"/>
      <c r="Q36" s="980"/>
      <c r="R36" s="980"/>
      <c r="S36" s="980"/>
      <c r="T36" s="980"/>
      <c r="U36" s="980"/>
      <c r="V36" s="980"/>
      <c r="W36" s="980"/>
      <c r="X36" s="980"/>
      <c r="Y36" s="980"/>
      <c r="Z36" s="973"/>
    </row>
    <row r="37" s="772" customFormat="true" ht="12.75" hidden="false" customHeight="false" outlineLevel="0" collapsed="false"/>
    <row r="38" s="772" customFormat="true" ht="12.75" hidden="false" customHeight="false" outlineLevel="0" collapsed="false"/>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C34:V35"/>
  </mergeCells>
  <dataValidations count="1">
    <dataValidation allowBlank="true" errorStyle="stop" operator="between" showDropDown="false" showErrorMessage="true" showInputMessage="true" sqref="G7:G10 L7 Q7 P8 Q9:Q10 W35 Y35"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Y21"/>
  <sheetViews>
    <sheetView showFormulas="false" showGridLines="true" showRowColHeaders="true" showZeros="true" rightToLeft="false" tabSelected="false" showOutlineSymbols="true" defaultGridColor="true" view="pageBreakPreview" topLeftCell="A4" colorId="64" zoomScale="100" zoomScaleNormal="100" zoomScalePageLayoutView="100" workbookViewId="0">
      <selection pane="topLeft" activeCell="A4" activeCellId="0" sqref="A4"/>
    </sheetView>
  </sheetViews>
  <sheetFormatPr defaultColWidth="4.00390625" defaultRowHeight="12.75" customHeight="false" zeroHeight="false" outlineLevelRow="0" outlineLevelCol="0"/>
  <cols>
    <col collapsed="false" customWidth="true" hidden="false" outlineLevel="0" max="1" min="1" style="772" width="1.44"/>
    <col collapsed="false" customWidth="true" hidden="false" outlineLevel="0" max="2" min="2" style="772" width="3.11"/>
    <col collapsed="false" customWidth="true" hidden="false" outlineLevel="0" max="3" min="3" style="772" width="1.11"/>
    <col collapsed="false" customWidth="false" hidden="false" outlineLevel="0" max="19" min="4" style="772" width="4"/>
    <col collapsed="false" customWidth="true" hidden="false" outlineLevel="0" max="20" min="20" style="772" width="3.11"/>
    <col collapsed="false" customWidth="true" hidden="false" outlineLevel="0" max="21" min="21" style="772" width="2.33"/>
    <col collapsed="false" customWidth="false" hidden="false" outlineLevel="0" max="22" min="22" style="772" width="4"/>
    <col collapsed="false" customWidth="true" hidden="false" outlineLevel="0" max="23" min="23" style="772" width="2.22"/>
    <col collapsed="false" customWidth="false" hidden="false" outlineLevel="0" max="24" min="24" style="772" width="4"/>
    <col collapsed="false" customWidth="true" hidden="false" outlineLevel="0" max="25" min="25" style="772" width="2.33"/>
    <col collapsed="false" customWidth="true" hidden="false" outlineLevel="0" max="26" min="26" style="772" width="1.44"/>
    <col collapsed="false" customWidth="false" hidden="false" outlineLevel="0" max="16384" min="27" style="772" width="4"/>
  </cols>
  <sheetData>
    <row r="1" customFormat="false" ht="13.8" hidden="false" customHeight="false" outlineLevel="0" collapsed="false"/>
    <row r="2" customFormat="false" ht="13.8" hidden="false" customHeight="false" outlineLevel="0" collapsed="false">
      <c r="B2" s="772" t="s">
        <v>1338</v>
      </c>
    </row>
    <row r="3" customFormat="false" ht="13.8" hidden="false" customHeight="false" outlineLevel="0" collapsed="false"/>
    <row r="4" customFormat="false" ht="34.5" hidden="false" customHeight="true" outlineLevel="0" collapsed="false">
      <c r="B4" s="1385" t="s">
        <v>1339</v>
      </c>
      <c r="C4" s="1385"/>
      <c r="D4" s="1385"/>
      <c r="E4" s="1385"/>
      <c r="F4" s="1385"/>
      <c r="G4" s="1385"/>
      <c r="H4" s="1385"/>
      <c r="I4" s="1385"/>
      <c r="J4" s="1385"/>
      <c r="K4" s="1385"/>
      <c r="L4" s="1385"/>
      <c r="M4" s="1385"/>
      <c r="N4" s="1385"/>
      <c r="O4" s="1385"/>
      <c r="P4" s="1385"/>
      <c r="Q4" s="1385"/>
      <c r="R4" s="1385"/>
      <c r="S4" s="1385"/>
      <c r="T4" s="1385"/>
      <c r="U4" s="1385"/>
      <c r="V4" s="1385"/>
      <c r="W4" s="1385"/>
      <c r="X4" s="1385"/>
      <c r="Y4" s="1385"/>
    </row>
    <row r="5" customFormat="false" ht="13.5" hidden="false" customHeight="true" outlineLevel="0" collapsed="false"/>
    <row r="6" customFormat="false" ht="24" hidden="false" customHeight="true" outlineLevel="0" collapsed="false">
      <c r="B6" s="789" t="s">
        <v>939</v>
      </c>
      <c r="C6" s="789"/>
      <c r="D6" s="789"/>
      <c r="E6" s="789"/>
      <c r="F6" s="789"/>
      <c r="G6" s="966"/>
      <c r="H6" s="966"/>
      <c r="I6" s="966"/>
      <c r="J6" s="966"/>
      <c r="K6" s="966"/>
      <c r="L6" s="966"/>
      <c r="M6" s="966"/>
      <c r="N6" s="966"/>
      <c r="O6" s="966"/>
      <c r="P6" s="966"/>
      <c r="Q6" s="966"/>
      <c r="R6" s="966"/>
      <c r="S6" s="966"/>
      <c r="T6" s="966"/>
      <c r="U6" s="966"/>
      <c r="V6" s="966"/>
      <c r="W6" s="966"/>
      <c r="X6" s="966"/>
      <c r="Y6" s="966"/>
    </row>
    <row r="7" customFormat="false" ht="24" hidden="false" customHeight="true" outlineLevel="0" collapsed="false">
      <c r="B7" s="789" t="s">
        <v>940</v>
      </c>
      <c r="C7" s="789"/>
      <c r="D7" s="789"/>
      <c r="E7" s="789"/>
      <c r="F7" s="789"/>
      <c r="G7" s="1289" t="s">
        <v>27</v>
      </c>
      <c r="H7" s="1290" t="s">
        <v>1089</v>
      </c>
      <c r="I7" s="1290"/>
      <c r="J7" s="1290"/>
      <c r="K7" s="1290"/>
      <c r="L7" s="1182" t="s">
        <v>27</v>
      </c>
      <c r="M7" s="1290" t="s">
        <v>1090</v>
      </c>
      <c r="N7" s="1290"/>
      <c r="O7" s="1290"/>
      <c r="P7" s="1290"/>
      <c r="Q7" s="1182" t="s">
        <v>27</v>
      </c>
      <c r="R7" s="1290" t="s">
        <v>1091</v>
      </c>
      <c r="S7" s="1290"/>
      <c r="T7" s="1290"/>
      <c r="U7" s="1290"/>
      <c r="V7" s="1290"/>
      <c r="W7" s="1181"/>
      <c r="X7" s="1181"/>
      <c r="Y7" s="1321"/>
    </row>
    <row r="8" customFormat="false" ht="13.5" hidden="false" customHeight="true" outlineLevel="0" collapsed="false"/>
    <row r="9" customFormat="false" ht="12.75" hidden="false" customHeight="true" outlineLevel="0" collapsed="false">
      <c r="B9" s="964"/>
      <c r="C9" s="1185"/>
      <c r="D9" s="1185"/>
      <c r="E9" s="1185"/>
      <c r="F9" s="1185"/>
      <c r="G9" s="1185"/>
      <c r="H9" s="1185"/>
      <c r="I9" s="1185"/>
      <c r="J9" s="1185"/>
      <c r="K9" s="1185"/>
      <c r="L9" s="1185"/>
      <c r="M9" s="1185"/>
      <c r="N9" s="1185"/>
      <c r="O9" s="1185"/>
      <c r="P9" s="1185"/>
      <c r="Q9" s="1185"/>
      <c r="R9" s="1185"/>
      <c r="S9" s="1185"/>
      <c r="T9" s="963"/>
      <c r="U9" s="1185"/>
      <c r="V9" s="1185"/>
      <c r="W9" s="1185"/>
      <c r="X9" s="1185"/>
      <c r="Y9" s="963"/>
    </row>
    <row r="10" customFormat="false" ht="16.5" hidden="false" customHeight="true" outlineLevel="0" collapsed="false">
      <c r="B10" s="1386" t="s">
        <v>1340</v>
      </c>
      <c r="C10" s="1387"/>
      <c r="T10" s="1187"/>
      <c r="V10" s="1296" t="s">
        <v>1095</v>
      </c>
      <c r="W10" s="1296" t="s">
        <v>29</v>
      </c>
      <c r="X10" s="1296" t="s">
        <v>1096</v>
      </c>
      <c r="Y10" s="1187"/>
    </row>
    <row r="11" customFormat="false" ht="16.5" hidden="false" customHeight="true" outlineLevel="0" collapsed="false">
      <c r="B11" s="985"/>
      <c r="T11" s="1187"/>
      <c r="Y11" s="1187"/>
    </row>
    <row r="12" customFormat="false" ht="21.75" hidden="false" customHeight="true" outlineLevel="0" collapsed="false">
      <c r="B12" s="985"/>
      <c r="C12" s="1388" t="s">
        <v>51</v>
      </c>
      <c r="D12" s="1388"/>
      <c r="E12" s="966" t="s">
        <v>1341</v>
      </c>
      <c r="F12" s="966"/>
      <c r="G12" s="966"/>
      <c r="H12" s="966"/>
      <c r="I12" s="966"/>
      <c r="J12" s="966"/>
      <c r="K12" s="966"/>
      <c r="L12" s="966"/>
      <c r="M12" s="966"/>
      <c r="N12" s="966"/>
      <c r="O12" s="966"/>
      <c r="P12" s="966"/>
      <c r="Q12" s="966"/>
      <c r="R12" s="966"/>
      <c r="S12" s="966"/>
      <c r="T12" s="1187"/>
      <c r="V12" s="771" t="s">
        <v>27</v>
      </c>
      <c r="W12" s="771" t="s">
        <v>29</v>
      </c>
      <c r="X12" s="771" t="s">
        <v>27</v>
      </c>
      <c r="Y12" s="1187"/>
    </row>
    <row r="13" customFormat="false" ht="37.5" hidden="false" customHeight="true" outlineLevel="0" collapsed="false">
      <c r="B13" s="985"/>
      <c r="C13" s="1388" t="s">
        <v>983</v>
      </c>
      <c r="D13" s="1388"/>
      <c r="E13" s="1398" t="s">
        <v>1342</v>
      </c>
      <c r="F13" s="1398"/>
      <c r="G13" s="1398"/>
      <c r="H13" s="1398"/>
      <c r="I13" s="1398"/>
      <c r="J13" s="1398"/>
      <c r="K13" s="1398"/>
      <c r="L13" s="1398"/>
      <c r="M13" s="1398"/>
      <c r="N13" s="1398"/>
      <c r="O13" s="1398"/>
      <c r="P13" s="1398"/>
      <c r="Q13" s="1398"/>
      <c r="R13" s="1398"/>
      <c r="S13" s="1398"/>
      <c r="T13" s="1187"/>
      <c r="V13" s="771" t="s">
        <v>27</v>
      </c>
      <c r="W13" s="771" t="s">
        <v>29</v>
      </c>
      <c r="X13" s="771" t="s">
        <v>27</v>
      </c>
      <c r="Y13" s="1187"/>
    </row>
    <row r="14" customFormat="false" ht="49.5" hidden="false" customHeight="true" outlineLevel="0" collapsed="false">
      <c r="B14" s="985"/>
      <c r="C14" s="1388" t="s">
        <v>982</v>
      </c>
      <c r="D14" s="1388"/>
      <c r="E14" s="1398" t="s">
        <v>1343</v>
      </c>
      <c r="F14" s="1398"/>
      <c r="G14" s="1398"/>
      <c r="H14" s="1398"/>
      <c r="I14" s="1398"/>
      <c r="J14" s="1398"/>
      <c r="K14" s="1398"/>
      <c r="L14" s="1398"/>
      <c r="M14" s="1398"/>
      <c r="N14" s="1398"/>
      <c r="O14" s="1398"/>
      <c r="P14" s="1398"/>
      <c r="Q14" s="1398"/>
      <c r="R14" s="1398"/>
      <c r="S14" s="1398"/>
      <c r="T14" s="1187"/>
      <c r="V14" s="771" t="s">
        <v>27</v>
      </c>
      <c r="W14" s="771" t="s">
        <v>29</v>
      </c>
      <c r="X14" s="771" t="s">
        <v>27</v>
      </c>
      <c r="Y14" s="1187"/>
    </row>
    <row r="15" customFormat="false" ht="49.5" hidden="false" customHeight="true" outlineLevel="0" collapsed="false">
      <c r="B15" s="985"/>
      <c r="C15" s="1388" t="s">
        <v>984</v>
      </c>
      <c r="D15" s="1388"/>
      <c r="E15" s="1398" t="s">
        <v>1344</v>
      </c>
      <c r="F15" s="1398"/>
      <c r="G15" s="1398"/>
      <c r="H15" s="1398"/>
      <c r="I15" s="1398"/>
      <c r="J15" s="1398"/>
      <c r="K15" s="1398"/>
      <c r="L15" s="1398"/>
      <c r="M15" s="1398"/>
      <c r="N15" s="1398"/>
      <c r="O15" s="1398"/>
      <c r="P15" s="1398"/>
      <c r="Q15" s="1398"/>
      <c r="R15" s="1398"/>
      <c r="S15" s="1398"/>
      <c r="T15" s="1187"/>
      <c r="V15" s="771" t="s">
        <v>27</v>
      </c>
      <c r="W15" s="771" t="s">
        <v>29</v>
      </c>
      <c r="X15" s="771" t="s">
        <v>27</v>
      </c>
      <c r="Y15" s="1187"/>
    </row>
    <row r="16" customFormat="false" ht="174.75" hidden="false" customHeight="true" outlineLevel="0" collapsed="false">
      <c r="B16" s="985"/>
      <c r="C16" s="1388" t="s">
        <v>1215</v>
      </c>
      <c r="D16" s="1388"/>
      <c r="E16" s="1398" t="s">
        <v>1345</v>
      </c>
      <c r="F16" s="1398"/>
      <c r="G16" s="1398"/>
      <c r="H16" s="1398"/>
      <c r="I16" s="1398"/>
      <c r="J16" s="1398"/>
      <c r="K16" s="1398"/>
      <c r="L16" s="1398"/>
      <c r="M16" s="1398"/>
      <c r="N16" s="1398"/>
      <c r="O16" s="1398"/>
      <c r="P16" s="1398"/>
      <c r="Q16" s="1398"/>
      <c r="R16" s="1398"/>
      <c r="S16" s="1398"/>
      <c r="T16" s="1187"/>
      <c r="V16" s="771" t="s">
        <v>27</v>
      </c>
      <c r="W16" s="771" t="s">
        <v>29</v>
      </c>
      <c r="X16" s="771" t="s">
        <v>27</v>
      </c>
      <c r="Y16" s="1187"/>
    </row>
    <row r="17" customFormat="false" ht="21.75" hidden="false" customHeight="true" outlineLevel="0" collapsed="false">
      <c r="B17" s="985"/>
      <c r="C17" s="1388" t="s">
        <v>1217</v>
      </c>
      <c r="D17" s="1388"/>
      <c r="E17" s="1398" t="s">
        <v>1346</v>
      </c>
      <c r="F17" s="1398"/>
      <c r="G17" s="1398"/>
      <c r="H17" s="1398"/>
      <c r="I17" s="1398"/>
      <c r="J17" s="1398"/>
      <c r="K17" s="1398"/>
      <c r="L17" s="1398"/>
      <c r="M17" s="1398"/>
      <c r="N17" s="1398"/>
      <c r="O17" s="1398"/>
      <c r="P17" s="1398"/>
      <c r="Q17" s="1398"/>
      <c r="R17" s="1398"/>
      <c r="S17" s="1398"/>
      <c r="T17" s="1187"/>
      <c r="V17" s="771" t="s">
        <v>27</v>
      </c>
      <c r="W17" s="771" t="s">
        <v>29</v>
      </c>
      <c r="X17" s="771" t="s">
        <v>27</v>
      </c>
      <c r="Y17" s="1187"/>
    </row>
    <row r="18" customFormat="false" ht="12.75" hidden="false" customHeight="true" outlineLevel="0" collapsed="false">
      <c r="B18" s="974"/>
      <c r="C18" s="980"/>
      <c r="D18" s="980"/>
      <c r="E18" s="980"/>
      <c r="F18" s="980"/>
      <c r="G18" s="980"/>
      <c r="H18" s="980"/>
      <c r="I18" s="980"/>
      <c r="J18" s="980"/>
      <c r="K18" s="980"/>
      <c r="L18" s="980"/>
      <c r="M18" s="980"/>
      <c r="N18" s="980"/>
      <c r="O18" s="980"/>
      <c r="P18" s="980"/>
      <c r="Q18" s="980"/>
      <c r="R18" s="980"/>
      <c r="S18" s="980"/>
      <c r="T18" s="973"/>
      <c r="U18" s="980"/>
      <c r="V18" s="980"/>
      <c r="W18" s="980"/>
      <c r="X18" s="980"/>
      <c r="Y18" s="973"/>
    </row>
    <row r="19" customFormat="false" ht="13.8" hidden="false" customHeight="false" outlineLevel="0" collapsed="false"/>
    <row r="20" customFormat="false" ht="13.8" hidden="false" customHeight="false" outlineLevel="0" collapsed="false">
      <c r="B20" s="772" t="s">
        <v>1221</v>
      </c>
    </row>
    <row r="21" customFormat="false" ht="13.8" hidden="false" customHeight="false" outlineLevel="0" collapsed="false">
      <c r="B21" s="772" t="s">
        <v>1222</v>
      </c>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dataValidations count="1">
    <dataValidation allowBlank="true" errorStyle="stop" operator="between" showDropDown="false" showErrorMessage="true" showInputMessage="true" sqref="G7 L7 Q7 V12:V17 X12:X17"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F69"/>
  <sheetViews>
    <sheetView showFormulas="false" showGridLines="true" showRowColHeaders="true" showZeros="true" rightToLeft="false" tabSelected="false" showOutlineSymbols="true" defaultGridColor="true" view="pageBreakPreview" topLeftCell="A22" colorId="64" zoomScale="100" zoomScaleNormal="100" zoomScalePageLayoutView="100" workbookViewId="0">
      <selection pane="topLeft" activeCell="A22" activeCellId="0" sqref="A22"/>
    </sheetView>
  </sheetViews>
  <sheetFormatPr defaultColWidth="3.44921875" defaultRowHeight="12.75" customHeight="false" zeroHeight="false" outlineLevelRow="0" outlineLevelCol="0"/>
  <cols>
    <col collapsed="false" customWidth="true" hidden="false" outlineLevel="0" max="1" min="1" style="780" width="1"/>
    <col collapsed="false" customWidth="true" hidden="false" outlineLevel="0" max="2" min="2" style="778" width="3"/>
    <col collapsed="false" customWidth="false" hidden="false" outlineLevel="0" max="7" min="3" style="780" width="3.45"/>
    <col collapsed="false" customWidth="true" hidden="false" outlineLevel="0" max="8" min="8" style="780" width="2.44"/>
    <col collapsed="false" customWidth="false" hidden="false" outlineLevel="0" max="19" min="9" style="780" width="3.45"/>
    <col collapsed="false" customWidth="true" hidden="false" outlineLevel="0" max="22" min="20" style="780" width="4.22"/>
    <col collapsed="false" customWidth="false" hidden="false" outlineLevel="0" max="23" min="23" style="780" width="3.45"/>
    <col collapsed="false" customWidth="true" hidden="false" outlineLevel="0" max="24" min="24" style="780" width="3.66"/>
    <col collapsed="false" customWidth="false" hidden="false" outlineLevel="0" max="29" min="25" style="780" width="3.45"/>
    <col collapsed="false" customWidth="true" hidden="false" outlineLevel="0" max="30" min="30" style="780" width="0.89"/>
    <col collapsed="false" customWidth="false" hidden="false" outlineLevel="0" max="16384" min="31" style="780" width="3.45"/>
  </cols>
  <sheetData>
    <row r="1" s="772" customFormat="true" ht="13.8" hidden="false" customHeight="false" outlineLevel="0" collapsed="false"/>
    <row r="2" s="772" customFormat="true" ht="13.8" hidden="false" customHeight="false" outlineLevel="0" collapsed="false">
      <c r="B2" s="772" t="s">
        <v>1347</v>
      </c>
      <c r="W2" s="1178" t="s">
        <v>388</v>
      </c>
      <c r="X2" s="771"/>
      <c r="Y2" s="771" t="s">
        <v>389</v>
      </c>
      <c r="Z2" s="771"/>
      <c r="AA2" s="771" t="s">
        <v>390</v>
      </c>
      <c r="AB2" s="771"/>
      <c r="AC2" s="771" t="s">
        <v>391</v>
      </c>
    </row>
    <row r="3" s="772" customFormat="true" ht="6.75" hidden="false" customHeight="true" outlineLevel="0" collapsed="false"/>
    <row r="4" s="772" customFormat="true" ht="13.8" hidden="false" customHeight="false" outlineLevel="0" collapsed="false">
      <c r="B4" s="1179" t="s">
        <v>1348</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c r="AB4" s="1179"/>
      <c r="AC4" s="1179"/>
    </row>
    <row r="5" s="772" customFormat="true" ht="7.5" hidden="false" customHeight="true" outlineLevel="0" collapsed="false"/>
    <row r="6" s="772" customFormat="true" ht="19.5" hidden="false" customHeight="true" outlineLevel="0" collapsed="false">
      <c r="B6" s="789" t="s">
        <v>939</v>
      </c>
      <c r="C6" s="789"/>
      <c r="D6" s="789"/>
      <c r="E6" s="789"/>
      <c r="F6" s="789"/>
      <c r="G6" s="789"/>
      <c r="H6" s="789"/>
      <c r="I6" s="789"/>
      <c r="J6" s="789"/>
      <c r="K6" s="789"/>
      <c r="L6" s="789"/>
      <c r="M6" s="789"/>
      <c r="N6" s="789"/>
      <c r="O6" s="789"/>
      <c r="P6" s="789"/>
      <c r="Q6" s="789"/>
      <c r="R6" s="789"/>
      <c r="S6" s="789"/>
      <c r="T6" s="789"/>
      <c r="U6" s="789"/>
      <c r="V6" s="789"/>
      <c r="W6" s="789"/>
      <c r="X6" s="789"/>
      <c r="Y6" s="789"/>
      <c r="Z6" s="789"/>
      <c r="AA6" s="789"/>
      <c r="AB6" s="789"/>
      <c r="AC6" s="789"/>
    </row>
    <row r="7" s="772" customFormat="true" ht="19.5" hidden="false" customHeight="true" outlineLevel="0" collapsed="false">
      <c r="B7" s="789" t="s">
        <v>940</v>
      </c>
      <c r="C7" s="789"/>
      <c r="D7" s="789"/>
      <c r="E7" s="789"/>
      <c r="F7" s="789"/>
      <c r="G7" s="1305" t="s">
        <v>27</v>
      </c>
      <c r="H7" s="1290" t="s">
        <v>1089</v>
      </c>
      <c r="I7" s="1290"/>
      <c r="J7" s="1290"/>
      <c r="K7" s="1290"/>
      <c r="L7" s="1306" t="s">
        <v>27</v>
      </c>
      <c r="M7" s="1290" t="s">
        <v>1090</v>
      </c>
      <c r="N7" s="1290"/>
      <c r="O7" s="1290"/>
      <c r="P7" s="1290"/>
      <c r="Q7" s="1306" t="s">
        <v>27</v>
      </c>
      <c r="R7" s="1290" t="s">
        <v>1091</v>
      </c>
      <c r="S7" s="1290"/>
      <c r="T7" s="1290"/>
      <c r="U7" s="1290"/>
      <c r="V7" s="1290"/>
      <c r="W7" s="1290"/>
      <c r="X7" s="1290"/>
      <c r="Y7" s="1290"/>
      <c r="Z7" s="1290"/>
      <c r="AA7" s="1290"/>
      <c r="AB7" s="1290"/>
      <c r="AC7" s="1189"/>
    </row>
    <row r="8" s="772" customFormat="true" ht="19.5" hidden="false" customHeight="true" outlineLevel="0" collapsed="false">
      <c r="B8" s="789" t="s">
        <v>942</v>
      </c>
      <c r="C8" s="789"/>
      <c r="D8" s="789"/>
      <c r="E8" s="789"/>
      <c r="F8" s="789"/>
      <c r="G8" s="1349" t="s">
        <v>27</v>
      </c>
      <c r="H8" s="968" t="s">
        <v>1092</v>
      </c>
      <c r="I8" s="968"/>
      <c r="J8" s="968"/>
      <c r="K8" s="968"/>
      <c r="L8" s="968"/>
      <c r="M8" s="968"/>
      <c r="N8" s="968"/>
      <c r="O8" s="968"/>
      <c r="P8" s="968"/>
      <c r="Q8" s="1350" t="s">
        <v>27</v>
      </c>
      <c r="R8" s="968" t="s">
        <v>1093</v>
      </c>
      <c r="S8" s="968"/>
      <c r="T8" s="968"/>
      <c r="U8" s="968"/>
      <c r="V8" s="968"/>
      <c r="W8" s="968"/>
      <c r="X8" s="968"/>
      <c r="Y8" s="968"/>
      <c r="Z8" s="968"/>
      <c r="AA8" s="968"/>
      <c r="AB8" s="968"/>
      <c r="AC8" s="965"/>
    </row>
    <row r="9" s="772" customFormat="true" ht="19.5" hidden="false" customHeight="true" outlineLevel="0" collapsed="false">
      <c r="B9" s="789"/>
      <c r="C9" s="789"/>
      <c r="D9" s="789"/>
      <c r="E9" s="789"/>
      <c r="F9" s="789"/>
      <c r="G9" s="1353" t="s">
        <v>27</v>
      </c>
      <c r="H9" s="977" t="s">
        <v>1094</v>
      </c>
      <c r="I9" s="977"/>
      <c r="J9" s="977"/>
      <c r="K9" s="977"/>
      <c r="L9" s="977"/>
      <c r="M9" s="977"/>
      <c r="N9" s="977"/>
      <c r="O9" s="977"/>
      <c r="P9" s="977"/>
      <c r="Q9" s="977"/>
      <c r="R9" s="977"/>
      <c r="S9" s="977"/>
      <c r="T9" s="977"/>
      <c r="U9" s="977"/>
      <c r="V9" s="977"/>
      <c r="W9" s="977"/>
      <c r="X9" s="977"/>
      <c r="Y9" s="977"/>
      <c r="Z9" s="977"/>
      <c r="AA9" s="977"/>
      <c r="AB9" s="977"/>
      <c r="AC9" s="975"/>
    </row>
    <row r="10" s="772" customFormat="true" ht="13.8" hidden="false" customHeight="false" outlineLevel="0" collapsed="false"/>
    <row r="11" s="772" customFormat="true" ht="13.8" hidden="false" customHeight="false" outlineLevel="0" collapsed="false">
      <c r="B11" s="772" t="s">
        <v>1349</v>
      </c>
    </row>
    <row r="12" s="772" customFormat="true" ht="13.8" hidden="false" customHeight="false" outlineLevel="0" collapsed="false"/>
    <row r="13" s="772" customFormat="true" ht="17.25" hidden="false" customHeight="true" outlineLevel="0" collapsed="false">
      <c r="B13" s="980" t="s">
        <v>1350</v>
      </c>
    </row>
    <row r="14" s="772" customFormat="true" ht="6.75" hidden="false" customHeight="true" outlineLevel="0" collapsed="false">
      <c r="B14" s="964"/>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964"/>
      <c r="Z14" s="1185"/>
      <c r="AA14" s="1185"/>
      <c r="AB14" s="1185"/>
      <c r="AC14" s="963"/>
    </row>
    <row r="15" s="772" customFormat="true" ht="13.8" hidden="false" customHeight="false" outlineLevel="0" collapsed="false">
      <c r="B15" s="985"/>
      <c r="C15" s="772" t="s">
        <v>1351</v>
      </c>
      <c r="Y15" s="985"/>
      <c r="AC15" s="1187"/>
    </row>
    <row r="16" s="772" customFormat="true" ht="6.75" hidden="false" customHeight="true" outlineLevel="0" collapsed="false">
      <c r="B16" s="985"/>
      <c r="Y16" s="985"/>
      <c r="AC16" s="1187"/>
    </row>
    <row r="17" s="772" customFormat="true" ht="19.5" hidden="false" customHeight="true" outlineLevel="0" collapsed="false">
      <c r="B17" s="985"/>
      <c r="C17" s="1289"/>
      <c r="D17" s="1289"/>
      <c r="E17" s="1289"/>
      <c r="F17" s="1289"/>
      <c r="G17" s="1289"/>
      <c r="H17" s="1289"/>
      <c r="I17" s="1289"/>
      <c r="J17" s="1289"/>
      <c r="K17" s="1289"/>
      <c r="L17" s="1289"/>
      <c r="M17" s="1289"/>
      <c r="N17" s="1290" t="s">
        <v>1036</v>
      </c>
      <c r="O17" s="985"/>
      <c r="U17" s="771"/>
      <c r="V17" s="771"/>
      <c r="Y17" s="985"/>
      <c r="AC17" s="1187"/>
    </row>
    <row r="18" s="772" customFormat="true" ht="13.8" hidden="false" customHeight="false" outlineLevel="0" collapsed="false">
      <c r="B18" s="985"/>
      <c r="L18" s="771"/>
      <c r="Q18" s="771"/>
      <c r="W18" s="771"/>
      <c r="Y18" s="985"/>
      <c r="AC18" s="1187"/>
    </row>
    <row r="19" s="772" customFormat="true" ht="13.8" hidden="false" customHeight="false" outlineLevel="0" collapsed="false">
      <c r="B19" s="985"/>
      <c r="C19" s="772" t="s">
        <v>1352</v>
      </c>
      <c r="Y19" s="985"/>
      <c r="AC19" s="1187"/>
    </row>
    <row r="20" s="772" customFormat="true" ht="6.75" hidden="false" customHeight="true" outlineLevel="0" collapsed="false">
      <c r="B20" s="985"/>
      <c r="Y20" s="985"/>
      <c r="AC20" s="1187"/>
    </row>
    <row r="21" s="772" customFormat="true" ht="19.5" hidden="false" customHeight="true" outlineLevel="0" collapsed="false">
      <c r="B21" s="985"/>
      <c r="C21" s="1289"/>
      <c r="D21" s="1289"/>
      <c r="E21" s="1289"/>
      <c r="F21" s="1289"/>
      <c r="G21" s="1289"/>
      <c r="H21" s="1289"/>
      <c r="I21" s="1289"/>
      <c r="J21" s="1289"/>
      <c r="K21" s="1289"/>
      <c r="L21" s="1289"/>
      <c r="M21" s="1289"/>
      <c r="N21" s="1290" t="s">
        <v>1036</v>
      </c>
      <c r="O21" s="985"/>
      <c r="U21" s="771"/>
      <c r="V21" s="771"/>
      <c r="Y21" s="985"/>
      <c r="AC21" s="1187"/>
    </row>
    <row r="22" s="772" customFormat="true" ht="13.8" hidden="false" customHeight="false" outlineLevel="0" collapsed="false">
      <c r="B22" s="985"/>
      <c r="L22" s="771"/>
      <c r="Q22" s="771"/>
      <c r="W22" s="771"/>
      <c r="Y22" s="985"/>
      <c r="AC22" s="1187"/>
    </row>
    <row r="23" s="772" customFormat="true" ht="13.8" hidden="false" customHeight="false" outlineLevel="0" collapsed="false">
      <c r="B23" s="985"/>
      <c r="C23" s="772" t="s">
        <v>1353</v>
      </c>
      <c r="L23" s="771"/>
      <c r="Q23" s="771"/>
      <c r="W23" s="771"/>
      <c r="Y23" s="985"/>
      <c r="Z23" s="1296" t="s">
        <v>1095</v>
      </c>
      <c r="AA23" s="1296" t="s">
        <v>29</v>
      </c>
      <c r="AB23" s="1296" t="s">
        <v>1096</v>
      </c>
      <c r="AC23" s="1187"/>
    </row>
    <row r="24" s="772" customFormat="true" ht="7.5" hidden="false" customHeight="true" outlineLevel="0" collapsed="false">
      <c r="B24" s="985"/>
      <c r="L24" s="771"/>
      <c r="Q24" s="771"/>
      <c r="W24" s="771"/>
      <c r="Y24" s="985"/>
      <c r="AC24" s="1187"/>
    </row>
    <row r="25" s="772" customFormat="true" ht="19.5" hidden="false" customHeight="true" outlineLevel="0" collapsed="false">
      <c r="B25" s="985"/>
      <c r="C25" s="1289"/>
      <c r="D25" s="1289"/>
      <c r="E25" s="1289"/>
      <c r="F25" s="1289"/>
      <c r="G25" s="1289"/>
      <c r="H25" s="1289"/>
      <c r="I25" s="1289"/>
      <c r="J25" s="1289"/>
      <c r="K25" s="1289"/>
      <c r="L25" s="1289"/>
      <c r="M25" s="1289"/>
      <c r="N25" s="1189" t="s">
        <v>899</v>
      </c>
      <c r="P25" s="772" t="s">
        <v>1354</v>
      </c>
      <c r="Q25" s="771"/>
      <c r="S25" s="772" t="s">
        <v>1355</v>
      </c>
      <c r="W25" s="771"/>
      <c r="Y25" s="1297"/>
      <c r="Z25" s="1307" t="s">
        <v>27</v>
      </c>
      <c r="AA25" s="1307" t="s">
        <v>29</v>
      </c>
      <c r="AB25" s="1307" t="s">
        <v>27</v>
      </c>
      <c r="AC25" s="1187"/>
    </row>
    <row r="26" s="772" customFormat="true" ht="13.8" hidden="false" customHeight="false" outlineLevel="0" collapsed="false">
      <c r="B26" s="985"/>
      <c r="L26" s="771"/>
      <c r="Q26" s="771"/>
      <c r="W26" s="771"/>
      <c r="Y26" s="985"/>
      <c r="AC26" s="1187"/>
    </row>
    <row r="27" s="772" customFormat="true" ht="13.8" hidden="false" customHeight="false" outlineLevel="0" collapsed="false">
      <c r="B27" s="985"/>
      <c r="C27" s="772" t="s">
        <v>1356</v>
      </c>
      <c r="Y27" s="985"/>
      <c r="AC27" s="1187"/>
    </row>
    <row r="28" s="772" customFormat="true" ht="6.75" hidden="false" customHeight="true" outlineLevel="0" collapsed="false">
      <c r="B28" s="985"/>
      <c r="Y28" s="985"/>
      <c r="AC28" s="1187"/>
    </row>
    <row r="29" s="772" customFormat="true" ht="19.5" hidden="false" customHeight="true" outlineLevel="0" collapsed="false">
      <c r="B29" s="985" t="s">
        <v>239</v>
      </c>
      <c r="C29" s="789" t="s">
        <v>949</v>
      </c>
      <c r="D29" s="789"/>
      <c r="E29" s="789"/>
      <c r="F29" s="789"/>
      <c r="G29" s="789"/>
      <c r="H29" s="789"/>
      <c r="I29" s="966"/>
      <c r="J29" s="966"/>
      <c r="K29" s="966"/>
      <c r="L29" s="966"/>
      <c r="M29" s="966"/>
      <c r="N29" s="966"/>
      <c r="O29" s="966"/>
      <c r="P29" s="966"/>
      <c r="Q29" s="966"/>
      <c r="R29" s="966"/>
      <c r="S29" s="966"/>
      <c r="T29" s="966"/>
      <c r="U29" s="966"/>
      <c r="V29" s="966"/>
      <c r="W29" s="966"/>
      <c r="X29" s="781"/>
      <c r="Y29" s="983"/>
      <c r="Z29" s="781"/>
      <c r="AA29" s="781"/>
      <c r="AB29" s="781"/>
      <c r="AC29" s="1187"/>
    </row>
    <row r="30" s="772" customFormat="true" ht="19.5" hidden="false" customHeight="true" outlineLevel="0" collapsed="false">
      <c r="B30" s="985" t="s">
        <v>239</v>
      </c>
      <c r="C30" s="789" t="s">
        <v>950</v>
      </c>
      <c r="D30" s="789"/>
      <c r="E30" s="789"/>
      <c r="F30" s="789"/>
      <c r="G30" s="789"/>
      <c r="H30" s="789"/>
      <c r="I30" s="966"/>
      <c r="J30" s="966"/>
      <c r="K30" s="966"/>
      <c r="L30" s="966"/>
      <c r="M30" s="966"/>
      <c r="N30" s="966"/>
      <c r="O30" s="966"/>
      <c r="P30" s="966"/>
      <c r="Q30" s="966"/>
      <c r="R30" s="966"/>
      <c r="S30" s="966"/>
      <c r="T30" s="966"/>
      <c r="U30" s="966"/>
      <c r="V30" s="966"/>
      <c r="W30" s="966"/>
      <c r="X30" s="781"/>
      <c r="Y30" s="983"/>
      <c r="Z30" s="781"/>
      <c r="AA30" s="781"/>
      <c r="AB30" s="781"/>
      <c r="AC30" s="1187"/>
    </row>
    <row r="31" s="772" customFormat="true" ht="19.5" hidden="false" customHeight="true" outlineLevel="0" collapsed="false">
      <c r="B31" s="985" t="s">
        <v>239</v>
      </c>
      <c r="C31" s="789" t="s">
        <v>951</v>
      </c>
      <c r="D31" s="789"/>
      <c r="E31" s="789"/>
      <c r="F31" s="789"/>
      <c r="G31" s="789"/>
      <c r="H31" s="789"/>
      <c r="I31" s="966"/>
      <c r="J31" s="966"/>
      <c r="K31" s="966"/>
      <c r="L31" s="966"/>
      <c r="M31" s="966"/>
      <c r="N31" s="966"/>
      <c r="O31" s="966"/>
      <c r="P31" s="966"/>
      <c r="Q31" s="966"/>
      <c r="R31" s="966"/>
      <c r="S31" s="966"/>
      <c r="T31" s="966"/>
      <c r="U31" s="966"/>
      <c r="V31" s="966"/>
      <c r="W31" s="966"/>
      <c r="X31" s="781"/>
      <c r="Y31" s="983"/>
      <c r="Z31" s="781"/>
      <c r="AA31" s="781"/>
      <c r="AB31" s="781"/>
      <c r="AC31" s="1187"/>
    </row>
    <row r="32" s="772" customFormat="true" ht="13.5" hidden="false" customHeight="true" outlineLevel="0" collapsed="false">
      <c r="B32" s="985"/>
      <c r="C32" s="771"/>
      <c r="D32" s="771"/>
      <c r="E32" s="771"/>
      <c r="F32" s="771"/>
      <c r="G32" s="771"/>
      <c r="H32" s="771"/>
      <c r="I32" s="771"/>
      <c r="J32" s="771"/>
      <c r="K32" s="771"/>
      <c r="L32" s="771"/>
      <c r="M32" s="771"/>
      <c r="N32" s="771"/>
      <c r="O32" s="771"/>
      <c r="Y32" s="985"/>
      <c r="Z32" s="1296" t="s">
        <v>1095</v>
      </c>
      <c r="AA32" s="1296" t="s">
        <v>29</v>
      </c>
      <c r="AB32" s="1296" t="s">
        <v>1096</v>
      </c>
      <c r="AC32" s="1187"/>
    </row>
    <row r="33" s="772" customFormat="true" ht="19.5" hidden="false" customHeight="true" outlineLevel="0" collapsed="false">
      <c r="B33" s="985"/>
      <c r="C33" s="772" t="s">
        <v>1357</v>
      </c>
      <c r="D33" s="771"/>
      <c r="E33" s="771"/>
      <c r="F33" s="771"/>
      <c r="G33" s="771"/>
      <c r="H33" s="771"/>
      <c r="I33" s="771"/>
      <c r="J33" s="771"/>
      <c r="K33" s="771"/>
      <c r="L33" s="771"/>
      <c r="M33" s="771"/>
      <c r="N33" s="771"/>
      <c r="O33" s="771"/>
      <c r="Y33" s="1297"/>
      <c r="Z33" s="1307" t="s">
        <v>27</v>
      </c>
      <c r="AA33" s="1307" t="s">
        <v>29</v>
      </c>
      <c r="AB33" s="1307" t="s">
        <v>27</v>
      </c>
      <c r="AC33" s="1187"/>
    </row>
    <row r="34" s="772" customFormat="true" ht="13.5" hidden="false" customHeight="true" outlineLevel="0" collapsed="false">
      <c r="B34" s="985"/>
      <c r="C34" s="786"/>
      <c r="D34" s="771"/>
      <c r="E34" s="771"/>
      <c r="F34" s="771"/>
      <c r="G34" s="771"/>
      <c r="H34" s="771"/>
      <c r="I34" s="771"/>
      <c r="J34" s="771"/>
      <c r="K34" s="771"/>
      <c r="L34" s="771"/>
      <c r="M34" s="771"/>
      <c r="N34" s="771"/>
      <c r="O34" s="771"/>
      <c r="Y34" s="985"/>
      <c r="Z34" s="1296"/>
      <c r="AA34" s="1296"/>
      <c r="AB34" s="1296"/>
      <c r="AC34" s="1187"/>
    </row>
    <row r="35" s="772" customFormat="true" ht="27.75" hidden="false" customHeight="true" outlineLevel="0" collapsed="false">
      <c r="B35" s="985"/>
      <c r="C35" s="782" t="s">
        <v>1358</v>
      </c>
      <c r="D35" s="782"/>
      <c r="E35" s="782"/>
      <c r="F35" s="782"/>
      <c r="G35" s="782"/>
      <c r="H35" s="782"/>
      <c r="I35" s="782"/>
      <c r="J35" s="782"/>
      <c r="K35" s="782"/>
      <c r="L35" s="782"/>
      <c r="M35" s="782"/>
      <c r="N35" s="782"/>
      <c r="O35" s="782"/>
      <c r="P35" s="782"/>
      <c r="Q35" s="782"/>
      <c r="R35" s="782"/>
      <c r="S35" s="782"/>
      <c r="T35" s="782"/>
      <c r="U35" s="782"/>
      <c r="V35" s="782"/>
      <c r="W35" s="782"/>
      <c r="X35" s="782"/>
      <c r="Y35" s="1297"/>
      <c r="Z35" s="1307" t="s">
        <v>27</v>
      </c>
      <c r="AA35" s="1307" t="s">
        <v>29</v>
      </c>
      <c r="AB35" s="1307" t="s">
        <v>27</v>
      </c>
      <c r="AC35" s="1187"/>
    </row>
    <row r="36" s="772" customFormat="true" ht="9" hidden="false" customHeight="true" outlineLevel="0" collapsed="false">
      <c r="B36" s="974"/>
      <c r="C36" s="980"/>
      <c r="D36" s="980"/>
      <c r="E36" s="980"/>
      <c r="F36" s="980"/>
      <c r="G36" s="980"/>
      <c r="H36" s="980"/>
      <c r="I36" s="980"/>
      <c r="J36" s="980"/>
      <c r="K36" s="980"/>
      <c r="L36" s="980"/>
      <c r="M36" s="980"/>
      <c r="N36" s="980"/>
      <c r="O36" s="980"/>
      <c r="P36" s="980"/>
      <c r="Q36" s="980"/>
      <c r="R36" s="980"/>
      <c r="S36" s="980"/>
      <c r="T36" s="980"/>
      <c r="U36" s="980"/>
      <c r="V36" s="980"/>
      <c r="W36" s="980"/>
      <c r="X36" s="980"/>
      <c r="Y36" s="974"/>
      <c r="Z36" s="980"/>
      <c r="AA36" s="980"/>
      <c r="AB36" s="980"/>
      <c r="AC36" s="973"/>
    </row>
    <row r="37" s="772" customFormat="true" ht="13.8" hidden="false" customHeight="false" outlineLevel="0" collapsed="false"/>
    <row r="38" s="772" customFormat="true" ht="16.5" hidden="false" customHeight="true" outlineLevel="0" collapsed="false">
      <c r="B38" s="980" t="s">
        <v>1359</v>
      </c>
      <c r="C38" s="980"/>
      <c r="D38" s="980"/>
      <c r="E38" s="980"/>
      <c r="F38" s="980"/>
      <c r="G38" s="980"/>
      <c r="H38" s="980"/>
      <c r="I38" s="980"/>
      <c r="J38" s="980"/>
      <c r="K38" s="980"/>
      <c r="L38" s="980"/>
      <c r="M38" s="980"/>
      <c r="N38" s="980"/>
      <c r="O38" s="980"/>
      <c r="P38" s="980"/>
      <c r="Q38" s="980"/>
      <c r="R38" s="980"/>
      <c r="S38" s="980"/>
      <c r="T38" s="980"/>
      <c r="U38" s="980"/>
      <c r="V38" s="980"/>
      <c r="W38" s="980"/>
      <c r="X38" s="980"/>
      <c r="Y38" s="980"/>
      <c r="Z38" s="980"/>
      <c r="AA38" s="980"/>
      <c r="AB38" s="980"/>
      <c r="AC38" s="980"/>
      <c r="AD38" s="980"/>
      <c r="AE38" s="980"/>
      <c r="AF38" s="980"/>
    </row>
    <row r="39" s="772" customFormat="true" ht="13.8" hidden="false" customHeight="false" outlineLevel="0" collapsed="false">
      <c r="A39" s="1187"/>
      <c r="B39" s="985"/>
      <c r="C39" s="1185"/>
      <c r="Y39" s="985"/>
      <c r="AC39" s="1187"/>
    </row>
    <row r="40" s="772" customFormat="true" ht="13.8" hidden="false" customHeight="false" outlineLevel="0" collapsed="false">
      <c r="B40" s="985"/>
      <c r="Y40" s="985"/>
      <c r="Z40" s="1296" t="s">
        <v>1095</v>
      </c>
      <c r="AA40" s="1296" t="s">
        <v>29</v>
      </c>
      <c r="AB40" s="1296" t="s">
        <v>1096</v>
      </c>
      <c r="AC40" s="1187"/>
    </row>
    <row r="41" s="772" customFormat="true" ht="19.5" hidden="false" customHeight="true" outlineLevel="0" collapsed="false">
      <c r="B41" s="985"/>
      <c r="C41" s="772" t="s">
        <v>945</v>
      </c>
      <c r="D41" s="771"/>
      <c r="E41" s="771"/>
      <c r="F41" s="771"/>
      <c r="G41" s="771"/>
      <c r="H41" s="771"/>
      <c r="I41" s="771"/>
      <c r="J41" s="771"/>
      <c r="K41" s="771"/>
      <c r="L41" s="771"/>
      <c r="M41" s="771"/>
      <c r="N41" s="771"/>
      <c r="O41" s="771"/>
      <c r="Y41" s="1297"/>
      <c r="Z41" s="1307" t="s">
        <v>27</v>
      </c>
      <c r="AA41" s="1307" t="s">
        <v>29</v>
      </c>
      <c r="AB41" s="1307" t="s">
        <v>27</v>
      </c>
      <c r="AC41" s="1187"/>
    </row>
    <row r="42" s="772" customFormat="true" ht="13.8" hidden="false" customHeight="false" outlineLevel="0" collapsed="false">
      <c r="B42" s="985"/>
      <c r="D42" s="771"/>
      <c r="E42" s="771"/>
      <c r="F42" s="771"/>
      <c r="G42" s="771"/>
      <c r="H42" s="771"/>
      <c r="I42" s="771"/>
      <c r="J42" s="771"/>
      <c r="K42" s="771"/>
      <c r="L42" s="771"/>
      <c r="M42" s="771"/>
      <c r="N42" s="771"/>
      <c r="O42" s="771"/>
      <c r="Y42" s="1298"/>
      <c r="Z42" s="1188"/>
      <c r="AA42" s="1188"/>
      <c r="AB42" s="1188"/>
      <c r="AC42" s="1187"/>
    </row>
    <row r="43" s="772" customFormat="true" ht="19.5" hidden="false" customHeight="true" outlineLevel="0" collapsed="false">
      <c r="B43" s="985"/>
      <c r="C43" s="772" t="s">
        <v>947</v>
      </c>
      <c r="D43" s="771"/>
      <c r="E43" s="771"/>
      <c r="F43" s="771"/>
      <c r="G43" s="771"/>
      <c r="H43" s="771"/>
      <c r="I43" s="771"/>
      <c r="J43" s="771"/>
      <c r="K43" s="771"/>
      <c r="L43" s="771"/>
      <c r="M43" s="771"/>
      <c r="N43" s="771"/>
      <c r="O43" s="771"/>
      <c r="Y43" s="1297"/>
      <c r="Z43" s="1307" t="s">
        <v>27</v>
      </c>
      <c r="AA43" s="1307" t="s">
        <v>29</v>
      </c>
      <c r="AB43" s="1307" t="s">
        <v>27</v>
      </c>
      <c r="AC43" s="1187"/>
    </row>
    <row r="44" s="772" customFormat="true" ht="13.8" hidden="false" customHeight="false" outlineLevel="0" collapsed="false">
      <c r="B44" s="985"/>
      <c r="L44" s="771"/>
      <c r="Q44" s="771"/>
      <c r="W44" s="771"/>
      <c r="Y44" s="985"/>
      <c r="AC44" s="1187"/>
    </row>
    <row r="45" s="772" customFormat="true" ht="13.8" hidden="false" customHeight="false" outlineLevel="0" collapsed="false">
      <c r="B45" s="985"/>
      <c r="C45" s="772" t="s">
        <v>948</v>
      </c>
      <c r="Y45" s="985"/>
      <c r="AC45" s="1187"/>
    </row>
    <row r="46" s="772" customFormat="true" ht="6.75" hidden="false" customHeight="true" outlineLevel="0" collapsed="false">
      <c r="B46" s="985"/>
      <c r="Y46" s="985"/>
      <c r="AC46" s="1187"/>
    </row>
    <row r="47" s="772" customFormat="true" ht="23.25" hidden="false" customHeight="true" outlineLevel="0" collapsed="false">
      <c r="B47" s="985" t="s">
        <v>239</v>
      </c>
      <c r="C47" s="789" t="s">
        <v>949</v>
      </c>
      <c r="D47" s="789"/>
      <c r="E47" s="789"/>
      <c r="F47" s="789"/>
      <c r="G47" s="789"/>
      <c r="H47" s="789"/>
      <c r="I47" s="789"/>
      <c r="J47" s="789"/>
      <c r="K47" s="789"/>
      <c r="L47" s="789"/>
      <c r="M47" s="789"/>
      <c r="N47" s="789"/>
      <c r="O47" s="789"/>
      <c r="P47" s="789"/>
      <c r="Q47" s="789"/>
      <c r="R47" s="789"/>
      <c r="S47" s="789"/>
      <c r="T47" s="789"/>
      <c r="U47" s="789"/>
      <c r="V47" s="789"/>
      <c r="W47" s="789"/>
      <c r="X47" s="781"/>
      <c r="Y47" s="983"/>
      <c r="Z47" s="781"/>
      <c r="AA47" s="781"/>
      <c r="AB47" s="781"/>
      <c r="AC47" s="1187"/>
    </row>
    <row r="48" s="772" customFormat="true" ht="23.25" hidden="false" customHeight="true" outlineLevel="0" collapsed="false">
      <c r="B48" s="985" t="s">
        <v>239</v>
      </c>
      <c r="C48" s="789" t="s">
        <v>950</v>
      </c>
      <c r="D48" s="789"/>
      <c r="E48" s="789"/>
      <c r="F48" s="789"/>
      <c r="G48" s="789"/>
      <c r="H48" s="789"/>
      <c r="I48" s="789"/>
      <c r="J48" s="789"/>
      <c r="K48" s="789"/>
      <c r="L48" s="789"/>
      <c r="M48" s="789"/>
      <c r="N48" s="789"/>
      <c r="O48" s="789"/>
      <c r="P48" s="789"/>
      <c r="Q48" s="789"/>
      <c r="R48" s="789"/>
      <c r="S48" s="789"/>
      <c r="T48" s="789"/>
      <c r="U48" s="789"/>
      <c r="V48" s="789"/>
      <c r="W48" s="789"/>
      <c r="X48" s="781"/>
      <c r="Y48" s="983"/>
      <c r="Z48" s="781"/>
      <c r="AA48" s="781"/>
      <c r="AB48" s="781"/>
      <c r="AC48" s="1187"/>
    </row>
    <row r="49" s="772" customFormat="true" ht="23.25" hidden="false" customHeight="true" outlineLevel="0" collapsed="false">
      <c r="B49" s="985" t="s">
        <v>239</v>
      </c>
      <c r="C49" s="789" t="s">
        <v>951</v>
      </c>
      <c r="D49" s="789"/>
      <c r="E49" s="789"/>
      <c r="F49" s="789"/>
      <c r="G49" s="789"/>
      <c r="H49" s="789"/>
      <c r="I49" s="789"/>
      <c r="J49" s="789"/>
      <c r="K49" s="789"/>
      <c r="L49" s="789"/>
      <c r="M49" s="789"/>
      <c r="N49" s="789"/>
      <c r="O49" s="789"/>
      <c r="P49" s="789"/>
      <c r="Q49" s="789"/>
      <c r="R49" s="789"/>
      <c r="S49" s="789"/>
      <c r="T49" s="789"/>
      <c r="U49" s="789"/>
      <c r="V49" s="789"/>
      <c r="W49" s="789"/>
      <c r="X49" s="781"/>
      <c r="Y49" s="983"/>
      <c r="Z49" s="781"/>
      <c r="AA49" s="781"/>
      <c r="AB49" s="781"/>
      <c r="AC49" s="1187"/>
    </row>
    <row r="50" s="772" customFormat="true" ht="13.8" hidden="false" customHeight="false" outlineLevel="0" collapsed="false">
      <c r="B50" s="985"/>
      <c r="C50" s="771"/>
      <c r="D50" s="771"/>
      <c r="E50" s="771"/>
      <c r="F50" s="771"/>
      <c r="G50" s="771"/>
      <c r="H50" s="771"/>
      <c r="I50" s="781"/>
      <c r="J50" s="781"/>
      <c r="K50" s="781"/>
      <c r="L50" s="781"/>
      <c r="M50" s="781"/>
      <c r="N50" s="781"/>
      <c r="O50" s="781"/>
      <c r="P50" s="781"/>
      <c r="Q50" s="781"/>
      <c r="R50" s="781"/>
      <c r="S50" s="781"/>
      <c r="T50" s="781"/>
      <c r="U50" s="781"/>
      <c r="V50" s="781"/>
      <c r="W50" s="781"/>
      <c r="X50" s="781"/>
      <c r="Y50" s="983"/>
      <c r="Z50" s="781"/>
      <c r="AA50" s="781"/>
      <c r="AB50" s="781"/>
      <c r="AC50" s="1187"/>
    </row>
    <row r="51" s="772" customFormat="true" ht="27" hidden="false" customHeight="true" outlineLevel="0" collapsed="false">
      <c r="B51" s="985"/>
      <c r="C51" s="782" t="s">
        <v>1097</v>
      </c>
      <c r="D51" s="782"/>
      <c r="E51" s="782"/>
      <c r="F51" s="782"/>
      <c r="G51" s="782"/>
      <c r="H51" s="782"/>
      <c r="I51" s="782"/>
      <c r="J51" s="782"/>
      <c r="K51" s="782"/>
      <c r="L51" s="782"/>
      <c r="M51" s="782"/>
      <c r="N51" s="782"/>
      <c r="O51" s="782"/>
      <c r="P51" s="782"/>
      <c r="Q51" s="782"/>
      <c r="R51" s="782"/>
      <c r="S51" s="782"/>
      <c r="T51" s="782"/>
      <c r="U51" s="782"/>
      <c r="V51" s="782"/>
      <c r="W51" s="782"/>
      <c r="X51" s="782"/>
      <c r="Y51" s="987"/>
      <c r="Z51" s="1296" t="s">
        <v>1095</v>
      </c>
      <c r="AA51" s="1296" t="s">
        <v>29</v>
      </c>
      <c r="AB51" s="1296" t="s">
        <v>1096</v>
      </c>
      <c r="AC51" s="1187"/>
    </row>
    <row r="52" s="772" customFormat="true" ht="6" hidden="false" customHeight="true" outlineLevel="0" collapsed="false">
      <c r="B52" s="985"/>
      <c r="C52" s="771"/>
      <c r="D52" s="771"/>
      <c r="E52" s="771"/>
      <c r="F52" s="771"/>
      <c r="G52" s="771"/>
      <c r="H52" s="771"/>
      <c r="I52" s="771"/>
      <c r="J52" s="771"/>
      <c r="K52" s="771"/>
      <c r="L52" s="771"/>
      <c r="M52" s="771"/>
      <c r="N52" s="771"/>
      <c r="O52" s="771"/>
      <c r="Y52" s="985"/>
      <c r="AC52" s="1187"/>
    </row>
    <row r="53" s="772" customFormat="true" ht="19.5" hidden="false" customHeight="true" outlineLevel="0" collapsed="false">
      <c r="B53" s="985"/>
      <c r="D53" s="772" t="s">
        <v>1360</v>
      </c>
      <c r="E53" s="771"/>
      <c r="F53" s="771"/>
      <c r="G53" s="771"/>
      <c r="H53" s="771"/>
      <c r="I53" s="771"/>
      <c r="J53" s="771"/>
      <c r="K53" s="771"/>
      <c r="L53" s="771"/>
      <c r="M53" s="771"/>
      <c r="N53" s="771"/>
      <c r="O53" s="771"/>
      <c r="Y53" s="1297"/>
      <c r="Z53" s="1307" t="s">
        <v>27</v>
      </c>
      <c r="AA53" s="1307" t="s">
        <v>29</v>
      </c>
      <c r="AB53" s="1307" t="s">
        <v>27</v>
      </c>
      <c r="AC53" s="1187"/>
    </row>
    <row r="54" s="772" customFormat="true" ht="6.75" hidden="false" customHeight="true" outlineLevel="0" collapsed="false">
      <c r="B54" s="985"/>
      <c r="Y54" s="985"/>
      <c r="AC54" s="1187"/>
    </row>
    <row r="55" s="781" customFormat="true" ht="18" hidden="false" customHeight="true" outlineLevel="0" collapsed="false">
      <c r="B55" s="926"/>
      <c r="D55" s="781" t="s">
        <v>954</v>
      </c>
      <c r="Y55" s="1297"/>
      <c r="Z55" s="1307" t="s">
        <v>27</v>
      </c>
      <c r="AA55" s="1307" t="s">
        <v>29</v>
      </c>
      <c r="AB55" s="1307" t="s">
        <v>27</v>
      </c>
      <c r="AC55" s="988"/>
    </row>
    <row r="56" s="772" customFormat="true" ht="6.75" hidden="false" customHeight="true" outlineLevel="0" collapsed="false">
      <c r="B56" s="985"/>
      <c r="Y56" s="985"/>
      <c r="AC56" s="1187"/>
    </row>
    <row r="57" s="781" customFormat="true" ht="18" hidden="false" customHeight="true" outlineLevel="0" collapsed="false">
      <c r="B57" s="926"/>
      <c r="D57" s="781" t="s">
        <v>1361</v>
      </c>
      <c r="Y57" s="1297"/>
      <c r="Z57" s="1307" t="s">
        <v>27</v>
      </c>
      <c r="AA57" s="1307" t="s">
        <v>29</v>
      </c>
      <c r="AB57" s="1307" t="s">
        <v>27</v>
      </c>
      <c r="AC57" s="988"/>
    </row>
    <row r="58" s="772" customFormat="true" ht="6.75" hidden="false" customHeight="true" outlineLevel="0" collapsed="false">
      <c r="B58" s="985"/>
      <c r="Y58" s="985"/>
      <c r="AC58" s="1187"/>
    </row>
    <row r="59" s="781" customFormat="true" ht="18" hidden="false" customHeight="true" outlineLevel="0" collapsed="false">
      <c r="B59" s="926"/>
      <c r="D59" s="781" t="s">
        <v>1362</v>
      </c>
      <c r="Y59" s="1297"/>
      <c r="Z59" s="1307" t="s">
        <v>27</v>
      </c>
      <c r="AA59" s="1307" t="s">
        <v>29</v>
      </c>
      <c r="AB59" s="1307" t="s">
        <v>27</v>
      </c>
      <c r="AC59" s="988"/>
    </row>
    <row r="60" s="772" customFormat="true" ht="6.75" hidden="false" customHeight="true" outlineLevel="0" collapsed="false">
      <c r="B60" s="985"/>
      <c r="Y60" s="985"/>
      <c r="AC60" s="1187"/>
    </row>
    <row r="61" customFormat="false" ht="18" hidden="false" customHeight="true" outlineLevel="0" collapsed="false">
      <c r="B61" s="1190"/>
      <c r="D61" s="781" t="s">
        <v>1363</v>
      </c>
      <c r="Y61" s="1297"/>
      <c r="Z61" s="1307" t="s">
        <v>27</v>
      </c>
      <c r="AA61" s="1307" t="s">
        <v>29</v>
      </c>
      <c r="AB61" s="1307" t="s">
        <v>27</v>
      </c>
      <c r="AC61" s="1191"/>
    </row>
    <row r="62" customFormat="false" ht="13.8" hidden="false" customHeight="false" outlineLevel="0" collapsed="false">
      <c r="B62" s="1190"/>
      <c r="Y62" s="1299"/>
      <c r="AC62" s="1191"/>
    </row>
    <row r="63" customFormat="false" ht="27" hidden="false" customHeight="true" outlineLevel="0" collapsed="false">
      <c r="B63" s="1190"/>
      <c r="C63" s="782" t="s">
        <v>959</v>
      </c>
      <c r="D63" s="782"/>
      <c r="E63" s="782"/>
      <c r="F63" s="782"/>
      <c r="G63" s="782"/>
      <c r="H63" s="782"/>
      <c r="I63" s="782"/>
      <c r="J63" s="782"/>
      <c r="K63" s="782"/>
      <c r="L63" s="782"/>
      <c r="M63" s="782"/>
      <c r="N63" s="782"/>
      <c r="O63" s="782"/>
      <c r="P63" s="782"/>
      <c r="Q63" s="782"/>
      <c r="R63" s="782"/>
      <c r="S63" s="782"/>
      <c r="T63" s="782"/>
      <c r="U63" s="782"/>
      <c r="V63" s="782"/>
      <c r="W63" s="782"/>
      <c r="X63" s="782"/>
      <c r="Y63" s="1297"/>
      <c r="Z63" s="1307" t="s">
        <v>27</v>
      </c>
      <c r="AA63" s="1307" t="s">
        <v>29</v>
      </c>
      <c r="AB63" s="1307" t="s">
        <v>27</v>
      </c>
      <c r="AC63" s="1191"/>
    </row>
    <row r="64" customFormat="false" ht="13.8" hidden="false" customHeight="false" outlineLevel="0" collapsed="false">
      <c r="B64" s="1190"/>
      <c r="Y64" s="1315"/>
      <c r="Z64" s="1225"/>
      <c r="AA64" s="1225"/>
      <c r="AB64" s="1225"/>
      <c r="AC64" s="1194"/>
    </row>
    <row r="65" s="781" customFormat="true" ht="13.8" hidden="false" customHeight="false" outlineLevel="0" collapsed="false">
      <c r="B65" s="1405" t="s">
        <v>1364</v>
      </c>
      <c r="C65" s="968"/>
      <c r="D65" s="968"/>
      <c r="E65" s="968"/>
      <c r="F65" s="968"/>
      <c r="G65" s="968"/>
      <c r="H65" s="968"/>
      <c r="I65" s="968"/>
      <c r="J65" s="968"/>
      <c r="K65" s="968"/>
      <c r="L65" s="968"/>
      <c r="M65" s="968"/>
      <c r="N65" s="968"/>
      <c r="O65" s="968"/>
      <c r="P65" s="968"/>
      <c r="Q65" s="968"/>
      <c r="R65" s="968"/>
      <c r="S65" s="968"/>
      <c r="T65" s="968"/>
      <c r="U65" s="968"/>
      <c r="V65" s="968"/>
      <c r="W65" s="968"/>
      <c r="X65" s="968"/>
      <c r="Y65" s="968"/>
      <c r="Z65" s="968"/>
      <c r="AA65" s="968"/>
      <c r="AB65" s="968"/>
      <c r="AC65" s="968"/>
    </row>
    <row r="66" s="781" customFormat="true" ht="13.8" hidden="false" customHeight="false" outlineLevel="0" collapsed="false">
      <c r="B66" s="1195" t="s">
        <v>1365</v>
      </c>
    </row>
    <row r="67" s="781" customFormat="true" ht="13.8" hidden="false" customHeight="false" outlineLevel="0" collapsed="false">
      <c r="B67" s="1195" t="s">
        <v>1366</v>
      </c>
    </row>
    <row r="68" s="781" customFormat="true" ht="13.8" hidden="false" customHeight="false" outlineLevel="0" collapsed="false">
      <c r="B68" s="1195" t="s">
        <v>1367</v>
      </c>
    </row>
    <row r="69" s="1195" customFormat="true" ht="12.75" hidden="false" customHeight="false" outlineLevel="0" collapsed="false">
      <c r="B69" s="1406" t="s">
        <v>1368</v>
      </c>
      <c r="C69" s="1195" t="s">
        <v>1369</v>
      </c>
    </row>
  </sheetData>
  <mergeCells count="23">
    <mergeCell ref="B4:AC4"/>
    <mergeCell ref="B6:F6"/>
    <mergeCell ref="G6:AC6"/>
    <mergeCell ref="B7:F7"/>
    <mergeCell ref="B8:F9"/>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s>
  <dataValidations count="1">
    <dataValidation allowBlank="true" errorStyle="stop" operator="between" showDropDown="false" showErrorMessage="true" showInputMessage="true" sqref="G7:G9 L7 Q7:Q8 Z25 AB25 Z33 AB33 Z35 AB35 Z41 AB41 Z43 AB43 Z53 AB53 Z55 AB55 Z57 AB57 Z59 AB59 Z61 AB61 Z63 AB63"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71" man="true" max="16383" min="0"/>
  </rowBreaks>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K78"/>
  <sheetViews>
    <sheetView showFormulas="false" showGridLines="true" showRowColHeaders="true" showZeros="true" rightToLeft="false" tabSelected="false" showOutlineSymbols="true" defaultGridColor="true" view="pageBreakPreview" topLeftCell="A31" colorId="64" zoomScale="100" zoomScaleNormal="100" zoomScalePageLayoutView="100" workbookViewId="0">
      <selection pane="topLeft" activeCell="A31" activeCellId="0" sqref="A31"/>
    </sheetView>
  </sheetViews>
  <sheetFormatPr defaultColWidth="3.44921875" defaultRowHeight="12.75" customHeight="false" zeroHeight="false" outlineLevelRow="0" outlineLevelCol="0"/>
  <cols>
    <col collapsed="false" customWidth="false" hidden="false" outlineLevel="0" max="1" min="1" style="780" width="3.45"/>
    <col collapsed="false" customWidth="true" hidden="false" outlineLevel="0" max="2" min="2" style="778" width="3"/>
    <col collapsed="false" customWidth="false" hidden="false" outlineLevel="0" max="7" min="3" style="780" width="3.45"/>
    <col collapsed="false" customWidth="true" hidden="false" outlineLevel="0" max="8" min="8" style="780" width="2.44"/>
    <col collapsed="false" customWidth="false" hidden="false" outlineLevel="0" max="16384" min="9" style="780" width="3.45"/>
  </cols>
  <sheetData>
    <row r="1" s="772" customFormat="true" ht="13.8" hidden="false" customHeight="false" outlineLevel="0" collapsed="false"/>
    <row r="2" s="772" customFormat="true" ht="13.8" hidden="false" customHeight="false" outlineLevel="0" collapsed="false">
      <c r="B2" s="772" t="s">
        <v>1370</v>
      </c>
      <c r="AA2" s="1178" t="s">
        <v>937</v>
      </c>
    </row>
    <row r="3" s="772" customFormat="true" ht="8.25" hidden="false" customHeight="true" outlineLevel="0" collapsed="false"/>
    <row r="4" s="772" customFormat="true" ht="13.8" hidden="false" customHeight="false" outlineLevel="0" collapsed="false">
      <c r="B4" s="1179" t="s">
        <v>1371</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row>
    <row r="5" s="772" customFormat="true" ht="6.75" hidden="false" customHeight="true" outlineLevel="0" collapsed="false"/>
    <row r="6" s="772" customFormat="true" ht="18" hidden="false" customHeight="true" outlineLevel="0" collapsed="false">
      <c r="B6" s="789" t="s">
        <v>915</v>
      </c>
      <c r="C6" s="789"/>
      <c r="D6" s="789"/>
      <c r="E6" s="789"/>
      <c r="F6" s="789"/>
      <c r="G6" s="789"/>
      <c r="H6" s="789"/>
      <c r="I6" s="789"/>
      <c r="J6" s="789"/>
      <c r="K6" s="789"/>
      <c r="L6" s="789"/>
      <c r="M6" s="789"/>
      <c r="N6" s="789"/>
      <c r="O6" s="789"/>
      <c r="P6" s="789"/>
      <c r="Q6" s="789"/>
      <c r="R6" s="789"/>
      <c r="S6" s="789"/>
      <c r="T6" s="789"/>
      <c r="U6" s="789"/>
      <c r="V6" s="789"/>
      <c r="W6" s="789"/>
      <c r="X6" s="789"/>
      <c r="Y6" s="789"/>
      <c r="Z6" s="789"/>
      <c r="AA6" s="789"/>
    </row>
    <row r="7" s="772" customFormat="true" ht="19.5" hidden="false" customHeight="true" outlineLevel="0" collapsed="false">
      <c r="B7" s="789" t="s">
        <v>939</v>
      </c>
      <c r="C7" s="789"/>
      <c r="D7" s="789"/>
      <c r="E7" s="789"/>
      <c r="F7" s="789"/>
      <c r="G7" s="789"/>
      <c r="H7" s="789"/>
      <c r="I7" s="789"/>
      <c r="J7" s="789"/>
      <c r="K7" s="789"/>
      <c r="L7" s="789"/>
      <c r="M7" s="789"/>
      <c r="N7" s="789"/>
      <c r="O7" s="789"/>
      <c r="P7" s="789"/>
      <c r="Q7" s="789"/>
      <c r="R7" s="789"/>
      <c r="S7" s="789"/>
      <c r="T7" s="789"/>
      <c r="U7" s="789"/>
      <c r="V7" s="789"/>
      <c r="W7" s="789"/>
      <c r="X7" s="789"/>
      <c r="Y7" s="789"/>
      <c r="Z7" s="789"/>
      <c r="AA7" s="789"/>
    </row>
    <row r="8" s="772" customFormat="true" ht="19.5" hidden="false" customHeight="true" outlineLevel="0" collapsed="false">
      <c r="B8" s="789" t="s">
        <v>940</v>
      </c>
      <c r="C8" s="789"/>
      <c r="D8" s="789"/>
      <c r="E8" s="789"/>
      <c r="F8" s="789"/>
      <c r="G8" s="1407" t="s">
        <v>941</v>
      </c>
      <c r="H8" s="1407"/>
      <c r="I8" s="1407"/>
      <c r="J8" s="1407"/>
      <c r="K8" s="1407"/>
      <c r="L8" s="1407"/>
      <c r="M8" s="1407"/>
      <c r="N8" s="1407"/>
      <c r="O8" s="1407"/>
      <c r="P8" s="1407"/>
      <c r="Q8" s="1407"/>
      <c r="R8" s="1407"/>
      <c r="S8" s="1407"/>
      <c r="T8" s="1407"/>
      <c r="U8" s="1407"/>
      <c r="V8" s="1407"/>
      <c r="W8" s="1407"/>
      <c r="X8" s="1407"/>
      <c r="Y8" s="1407"/>
      <c r="Z8" s="1407"/>
      <c r="AA8" s="1407"/>
    </row>
    <row r="9" customFormat="false" ht="19.5" hidden="false" customHeight="true" outlineLevel="0" collapsed="false">
      <c r="B9" s="1289" t="s">
        <v>942</v>
      </c>
      <c r="C9" s="1289"/>
      <c r="D9" s="1289"/>
      <c r="E9" s="1289"/>
      <c r="F9" s="1289"/>
      <c r="G9" s="1408" t="s">
        <v>1372</v>
      </c>
      <c r="H9" s="1408"/>
      <c r="I9" s="1408"/>
      <c r="J9" s="1408"/>
      <c r="K9" s="1408"/>
      <c r="L9" s="1408"/>
      <c r="M9" s="1408"/>
      <c r="N9" s="1408" t="s">
        <v>1373</v>
      </c>
      <c r="O9" s="1408"/>
      <c r="P9" s="1408"/>
      <c r="Q9" s="1408"/>
      <c r="R9" s="1408"/>
      <c r="S9" s="1408"/>
      <c r="T9" s="1408"/>
      <c r="U9" s="1408" t="s">
        <v>1374</v>
      </c>
      <c r="V9" s="1408"/>
      <c r="W9" s="1408"/>
      <c r="X9" s="1408"/>
      <c r="Y9" s="1408"/>
      <c r="Z9" s="1408"/>
      <c r="AA9" s="1408"/>
    </row>
    <row r="10" customFormat="false" ht="19.5" hidden="false" customHeight="true" outlineLevel="0" collapsed="false">
      <c r="B10" s="1289"/>
      <c r="C10" s="1289"/>
      <c r="D10" s="1289"/>
      <c r="E10" s="1289"/>
      <c r="F10" s="1289"/>
      <c r="G10" s="1408" t="s">
        <v>1375</v>
      </c>
      <c r="H10" s="1408"/>
      <c r="I10" s="1408"/>
      <c r="J10" s="1408"/>
      <c r="K10" s="1408"/>
      <c r="L10" s="1408"/>
      <c r="M10" s="1408"/>
      <c r="N10" s="1408" t="s">
        <v>1376</v>
      </c>
      <c r="O10" s="1408"/>
      <c r="P10" s="1408"/>
      <c r="Q10" s="1408"/>
      <c r="R10" s="1408"/>
      <c r="S10" s="1408"/>
      <c r="T10" s="1408"/>
      <c r="U10" s="1408" t="s">
        <v>1377</v>
      </c>
      <c r="V10" s="1408"/>
      <c r="W10" s="1408"/>
      <c r="X10" s="1408"/>
      <c r="Y10" s="1408"/>
      <c r="Z10" s="1408"/>
      <c r="AA10" s="1408"/>
    </row>
    <row r="11" customFormat="false" ht="19.5" hidden="false" customHeight="true" outlineLevel="0" collapsed="false">
      <c r="B11" s="1289"/>
      <c r="C11" s="1289"/>
      <c r="D11" s="1289"/>
      <c r="E11" s="1289"/>
      <c r="F11" s="1289"/>
      <c r="G11" s="1408" t="s">
        <v>1378</v>
      </c>
      <c r="H11" s="1408"/>
      <c r="I11" s="1408"/>
      <c r="J11" s="1408"/>
      <c r="K11" s="1408"/>
      <c r="L11" s="1408"/>
      <c r="M11" s="1408"/>
      <c r="N11" s="1408" t="s">
        <v>1379</v>
      </c>
      <c r="O11" s="1408"/>
      <c r="P11" s="1408"/>
      <c r="Q11" s="1408"/>
      <c r="R11" s="1408"/>
      <c r="S11" s="1408"/>
      <c r="T11" s="1408"/>
      <c r="U11" s="1408" t="s">
        <v>1380</v>
      </c>
      <c r="V11" s="1408"/>
      <c r="W11" s="1408"/>
      <c r="X11" s="1408"/>
      <c r="Y11" s="1408"/>
      <c r="Z11" s="1408"/>
      <c r="AA11" s="1408"/>
    </row>
    <row r="12" customFormat="false" ht="19.5" hidden="false" customHeight="true" outlineLevel="0" collapsed="false">
      <c r="B12" s="1289"/>
      <c r="C12" s="1289"/>
      <c r="D12" s="1289"/>
      <c r="E12" s="1289"/>
      <c r="F12" s="1289"/>
      <c r="G12" s="1408" t="s">
        <v>1381</v>
      </c>
      <c r="H12" s="1408"/>
      <c r="I12" s="1408"/>
      <c r="J12" s="1408"/>
      <c r="K12" s="1408"/>
      <c r="L12" s="1408"/>
      <c r="M12" s="1408"/>
      <c r="N12" s="1408" t="s">
        <v>1382</v>
      </c>
      <c r="O12" s="1408"/>
      <c r="P12" s="1408"/>
      <c r="Q12" s="1408"/>
      <c r="R12" s="1408"/>
      <c r="S12" s="1408"/>
      <c r="T12" s="1408"/>
      <c r="U12" s="1409" t="s">
        <v>1383</v>
      </c>
      <c r="V12" s="1409"/>
      <c r="W12" s="1409"/>
      <c r="X12" s="1409"/>
      <c r="Y12" s="1409"/>
      <c r="Z12" s="1409"/>
      <c r="AA12" s="1409"/>
    </row>
    <row r="13" customFormat="false" ht="19.5" hidden="false" customHeight="true" outlineLevel="0" collapsed="false">
      <c r="B13" s="1289"/>
      <c r="C13" s="1289"/>
      <c r="D13" s="1289"/>
      <c r="E13" s="1289"/>
      <c r="F13" s="1289"/>
      <c r="G13" s="1408" t="s">
        <v>1384</v>
      </c>
      <c r="H13" s="1408"/>
      <c r="I13" s="1408"/>
      <c r="J13" s="1408"/>
      <c r="K13" s="1408"/>
      <c r="L13" s="1408"/>
      <c r="M13" s="1408"/>
      <c r="N13" s="1408" t="s">
        <v>1385</v>
      </c>
      <c r="O13" s="1408"/>
      <c r="P13" s="1408"/>
      <c r="Q13" s="1408"/>
      <c r="R13" s="1408"/>
      <c r="S13" s="1408"/>
      <c r="T13" s="1408"/>
      <c r="U13" s="1409" t="s">
        <v>1386</v>
      </c>
      <c r="V13" s="1409"/>
      <c r="W13" s="1409"/>
      <c r="X13" s="1409"/>
      <c r="Y13" s="1409"/>
      <c r="Z13" s="1409"/>
      <c r="AA13" s="1409"/>
    </row>
    <row r="14" customFormat="false" ht="19.5" hidden="false" customHeight="true" outlineLevel="0" collapsed="false">
      <c r="B14" s="1289"/>
      <c r="C14" s="1289"/>
      <c r="D14" s="1289"/>
      <c r="E14" s="1289"/>
      <c r="F14" s="1289"/>
      <c r="G14" s="1408" t="s">
        <v>1387</v>
      </c>
      <c r="H14" s="1408"/>
      <c r="I14" s="1408"/>
      <c r="J14" s="1408"/>
      <c r="K14" s="1408"/>
      <c r="L14" s="1408"/>
      <c r="M14" s="1408"/>
      <c r="N14" s="1408"/>
      <c r="O14" s="1408"/>
      <c r="P14" s="1408"/>
      <c r="Q14" s="1408"/>
      <c r="R14" s="1408"/>
      <c r="S14" s="1408"/>
      <c r="T14" s="1408"/>
      <c r="U14" s="1409"/>
      <c r="V14" s="1409"/>
      <c r="W14" s="1409"/>
      <c r="X14" s="1409"/>
      <c r="Y14" s="1409"/>
      <c r="Z14" s="1409"/>
      <c r="AA14" s="1409"/>
    </row>
    <row r="15" customFormat="false" ht="20.25" hidden="false" customHeight="true" outlineLevel="0" collapsed="false">
      <c r="B15" s="789" t="s">
        <v>1388</v>
      </c>
      <c r="C15" s="789"/>
      <c r="D15" s="789"/>
      <c r="E15" s="789"/>
      <c r="F15" s="789"/>
      <c r="G15" s="1410" t="s">
        <v>1389</v>
      </c>
      <c r="H15" s="1410"/>
      <c r="I15" s="1410"/>
      <c r="J15" s="1410"/>
      <c r="K15" s="1410"/>
      <c r="L15" s="1410"/>
      <c r="M15" s="1410"/>
      <c r="N15" s="1410"/>
      <c r="O15" s="1410"/>
      <c r="P15" s="1410"/>
      <c r="Q15" s="1410"/>
      <c r="R15" s="1410"/>
      <c r="S15" s="1410"/>
      <c r="T15" s="1410"/>
      <c r="U15" s="1410"/>
      <c r="V15" s="1410"/>
      <c r="W15" s="1410"/>
      <c r="X15" s="1410"/>
      <c r="Y15" s="1410"/>
      <c r="Z15" s="1410"/>
      <c r="AA15" s="1410"/>
    </row>
    <row r="16" s="772" customFormat="true" ht="9" hidden="false" customHeight="true" outlineLevel="0" collapsed="false"/>
    <row r="17" s="772" customFormat="true" ht="17.25" hidden="false" customHeight="true" outlineLevel="0" collapsed="false">
      <c r="B17" s="772" t="s">
        <v>1390</v>
      </c>
    </row>
    <row r="18" s="772" customFormat="true" ht="6" hidden="false" customHeight="true" outlineLevel="0" collapsed="false">
      <c r="B18" s="964"/>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963"/>
    </row>
    <row r="19" s="772" customFormat="true" ht="19.5" hidden="false" customHeight="true" outlineLevel="0" collapsed="false">
      <c r="B19" s="985"/>
      <c r="C19" s="772" t="s">
        <v>1391</v>
      </c>
      <c r="D19" s="771"/>
      <c r="E19" s="771"/>
      <c r="F19" s="771"/>
      <c r="G19" s="771"/>
      <c r="H19" s="771"/>
      <c r="I19" s="771"/>
      <c r="J19" s="771"/>
      <c r="K19" s="771"/>
      <c r="L19" s="771"/>
      <c r="M19" s="771"/>
      <c r="N19" s="771"/>
      <c r="O19" s="771"/>
      <c r="Y19" s="1186" t="s">
        <v>946</v>
      </c>
      <c r="Z19" s="1186"/>
      <c r="AA19" s="1187"/>
    </row>
    <row r="20" s="772" customFormat="true" ht="13.8" hidden="false" customHeight="false" outlineLevel="0" collapsed="false">
      <c r="B20" s="985"/>
      <c r="D20" s="771"/>
      <c r="E20" s="771"/>
      <c r="F20" s="771"/>
      <c r="G20" s="771"/>
      <c r="H20" s="771"/>
      <c r="I20" s="771"/>
      <c r="J20" s="771"/>
      <c r="K20" s="771"/>
      <c r="L20" s="771"/>
      <c r="M20" s="771"/>
      <c r="N20" s="771"/>
      <c r="O20" s="771"/>
      <c r="Y20" s="1188"/>
      <c r="Z20" s="1188"/>
      <c r="AA20" s="1187"/>
    </row>
    <row r="21" s="772" customFormat="true" ht="13.8" hidden="false" customHeight="false" outlineLevel="0" collapsed="false">
      <c r="B21" s="985"/>
      <c r="C21" s="772" t="s">
        <v>1392</v>
      </c>
      <c r="D21" s="771"/>
      <c r="E21" s="771"/>
      <c r="F21" s="771"/>
      <c r="G21" s="771"/>
      <c r="H21" s="771"/>
      <c r="I21" s="771"/>
      <c r="J21" s="771"/>
      <c r="K21" s="771"/>
      <c r="L21" s="771"/>
      <c r="M21" s="771"/>
      <c r="N21" s="771"/>
      <c r="O21" s="771"/>
      <c r="Y21" s="1188"/>
      <c r="Z21" s="1188"/>
      <c r="AA21" s="1187"/>
    </row>
    <row r="22" s="772" customFormat="true" ht="19.5" hidden="false" customHeight="true" outlineLevel="0" collapsed="false">
      <c r="B22" s="985"/>
      <c r="C22" s="772" t="s">
        <v>1393</v>
      </c>
      <c r="D22" s="771"/>
      <c r="E22" s="771"/>
      <c r="F22" s="771"/>
      <c r="G22" s="771"/>
      <c r="H22" s="771"/>
      <c r="I22" s="771"/>
      <c r="J22" s="771"/>
      <c r="K22" s="771"/>
      <c r="L22" s="771"/>
      <c r="M22" s="771"/>
      <c r="N22" s="771"/>
      <c r="O22" s="771"/>
      <c r="Y22" s="1186" t="s">
        <v>946</v>
      </c>
      <c r="Z22" s="1186"/>
      <c r="AA22" s="1187"/>
    </row>
    <row r="23" s="772" customFormat="true" ht="19.5" hidden="false" customHeight="true" outlineLevel="0" collapsed="false">
      <c r="B23" s="985"/>
      <c r="C23" s="772" t="s">
        <v>1394</v>
      </c>
      <c r="D23" s="771"/>
      <c r="E23" s="771"/>
      <c r="F23" s="771"/>
      <c r="G23" s="771"/>
      <c r="H23" s="771"/>
      <c r="I23" s="771"/>
      <c r="J23" s="771"/>
      <c r="K23" s="771"/>
      <c r="L23" s="771"/>
      <c r="M23" s="771"/>
      <c r="N23" s="771"/>
      <c r="O23" s="771"/>
      <c r="Y23" s="1186" t="s">
        <v>946</v>
      </c>
      <c r="Z23" s="1186"/>
      <c r="AA23" s="1187"/>
    </row>
    <row r="24" s="772" customFormat="true" ht="19.5" hidden="false" customHeight="true" outlineLevel="0" collapsed="false">
      <c r="B24" s="985"/>
      <c r="C24" s="772" t="s">
        <v>1395</v>
      </c>
      <c r="D24" s="771"/>
      <c r="E24" s="771"/>
      <c r="F24" s="771"/>
      <c r="G24" s="771"/>
      <c r="H24" s="771"/>
      <c r="I24" s="771"/>
      <c r="J24" s="771"/>
      <c r="K24" s="771"/>
      <c r="L24" s="771"/>
      <c r="M24" s="771"/>
      <c r="N24" s="771"/>
      <c r="O24" s="771"/>
      <c r="Y24" s="1186" t="s">
        <v>946</v>
      </c>
      <c r="Z24" s="1186"/>
      <c r="AA24" s="1187"/>
    </row>
    <row r="25" s="772" customFormat="true" ht="19.5" hidden="false" customHeight="true" outlineLevel="0" collapsed="false">
      <c r="B25" s="985"/>
      <c r="D25" s="1411" t="s">
        <v>1396</v>
      </c>
      <c r="E25" s="1411"/>
      <c r="F25" s="1411"/>
      <c r="G25" s="1411"/>
      <c r="H25" s="1411"/>
      <c r="I25" s="1411"/>
      <c r="J25" s="1411"/>
      <c r="K25" s="771"/>
      <c r="L25" s="771"/>
      <c r="M25" s="771"/>
      <c r="N25" s="771"/>
      <c r="O25" s="771"/>
      <c r="Y25" s="1188"/>
      <c r="Z25" s="1188"/>
      <c r="AA25" s="1187"/>
    </row>
    <row r="26" s="772" customFormat="true" ht="24.75" hidden="false" customHeight="true" outlineLevel="0" collapsed="false">
      <c r="B26" s="985"/>
      <c r="C26" s="772" t="s">
        <v>1397</v>
      </c>
      <c r="AA26" s="1187"/>
    </row>
    <row r="27" s="772" customFormat="true" ht="6.75" hidden="false" customHeight="true" outlineLevel="0" collapsed="false">
      <c r="B27" s="985"/>
      <c r="AA27" s="1187"/>
    </row>
    <row r="28" s="772" customFormat="true" ht="23.25" hidden="false" customHeight="true" outlineLevel="0" collapsed="false">
      <c r="B28" s="985" t="s">
        <v>239</v>
      </c>
      <c r="C28" s="789" t="s">
        <v>949</v>
      </c>
      <c r="D28" s="789"/>
      <c r="E28" s="789"/>
      <c r="F28" s="789"/>
      <c r="G28" s="789"/>
      <c r="H28" s="789"/>
      <c r="I28" s="1189"/>
      <c r="J28" s="1189"/>
      <c r="K28" s="1189"/>
      <c r="L28" s="1189"/>
      <c r="M28" s="1189"/>
      <c r="N28" s="1189"/>
      <c r="O28" s="1189"/>
      <c r="P28" s="1189"/>
      <c r="Q28" s="1189"/>
      <c r="R28" s="1189"/>
      <c r="S28" s="1189"/>
      <c r="T28" s="1189"/>
      <c r="U28" s="1189"/>
      <c r="V28" s="1189"/>
      <c r="W28" s="1189"/>
      <c r="X28" s="1189"/>
      <c r="Y28" s="1189"/>
      <c r="Z28" s="1189"/>
      <c r="AA28" s="1187"/>
    </row>
    <row r="29" s="772" customFormat="true" ht="23.25" hidden="false" customHeight="true" outlineLevel="0" collapsed="false">
      <c r="B29" s="985" t="s">
        <v>239</v>
      </c>
      <c r="C29" s="789" t="s">
        <v>950</v>
      </c>
      <c r="D29" s="789"/>
      <c r="E29" s="789"/>
      <c r="F29" s="789"/>
      <c r="G29" s="789"/>
      <c r="H29" s="789"/>
      <c r="I29" s="1189"/>
      <c r="J29" s="1189"/>
      <c r="K29" s="1189"/>
      <c r="L29" s="1189"/>
      <c r="M29" s="1189"/>
      <c r="N29" s="1189"/>
      <c r="O29" s="1189"/>
      <c r="P29" s="1189"/>
      <c r="Q29" s="1189"/>
      <c r="R29" s="1189"/>
      <c r="S29" s="1189"/>
      <c r="T29" s="1189"/>
      <c r="U29" s="1189"/>
      <c r="V29" s="1189"/>
      <c r="W29" s="1189"/>
      <c r="X29" s="1189"/>
      <c r="Y29" s="1189"/>
      <c r="Z29" s="1189"/>
      <c r="AA29" s="1187"/>
    </row>
    <row r="30" s="772" customFormat="true" ht="23.25" hidden="false" customHeight="true" outlineLevel="0" collapsed="false">
      <c r="B30" s="985" t="s">
        <v>239</v>
      </c>
      <c r="C30" s="789" t="s">
        <v>951</v>
      </c>
      <c r="D30" s="789"/>
      <c r="E30" s="789"/>
      <c r="F30" s="789"/>
      <c r="G30" s="789"/>
      <c r="H30" s="789"/>
      <c r="I30" s="1189"/>
      <c r="J30" s="1189"/>
      <c r="K30" s="1189"/>
      <c r="L30" s="1189"/>
      <c r="M30" s="1189"/>
      <c r="N30" s="1189"/>
      <c r="O30" s="1189"/>
      <c r="P30" s="1189"/>
      <c r="Q30" s="1189"/>
      <c r="R30" s="1189"/>
      <c r="S30" s="1189"/>
      <c r="T30" s="1189"/>
      <c r="U30" s="1189"/>
      <c r="V30" s="1189"/>
      <c r="W30" s="1189"/>
      <c r="X30" s="1189"/>
      <c r="Y30" s="1189"/>
      <c r="Z30" s="1189"/>
      <c r="AA30" s="1187"/>
    </row>
    <row r="31" s="772" customFormat="true" ht="9" hidden="false" customHeight="true" outlineLevel="0" collapsed="false">
      <c r="B31" s="985"/>
      <c r="C31" s="771"/>
      <c r="D31" s="771"/>
      <c r="E31" s="771"/>
      <c r="F31" s="771"/>
      <c r="G31" s="771"/>
      <c r="H31" s="771"/>
      <c r="I31" s="781"/>
      <c r="J31" s="781"/>
      <c r="K31" s="781"/>
      <c r="L31" s="781"/>
      <c r="M31" s="781"/>
      <c r="N31" s="781"/>
      <c r="O31" s="781"/>
      <c r="P31" s="781"/>
      <c r="Q31" s="781"/>
      <c r="R31" s="781"/>
      <c r="S31" s="781"/>
      <c r="T31" s="781"/>
      <c r="U31" s="781"/>
      <c r="V31" s="781"/>
      <c r="W31" s="781"/>
      <c r="X31" s="781"/>
      <c r="Y31" s="781"/>
      <c r="Z31" s="781"/>
      <c r="AA31" s="1187"/>
    </row>
    <row r="32" s="772" customFormat="true" ht="19.5" hidden="false" customHeight="true" outlineLevel="0" collapsed="false">
      <c r="B32" s="985"/>
      <c r="C32" s="772" t="s">
        <v>1398</v>
      </c>
      <c r="D32" s="771"/>
      <c r="E32" s="771"/>
      <c r="F32" s="771"/>
      <c r="G32" s="771"/>
      <c r="H32" s="771"/>
      <c r="I32" s="771"/>
      <c r="J32" s="771"/>
      <c r="K32" s="771"/>
      <c r="L32" s="771"/>
      <c r="M32" s="771"/>
      <c r="N32" s="771"/>
      <c r="O32" s="771"/>
      <c r="Y32" s="1186" t="s">
        <v>946</v>
      </c>
      <c r="Z32" s="1186"/>
      <c r="AA32" s="1187"/>
    </row>
    <row r="33" s="772" customFormat="true" ht="12.75" hidden="false" customHeight="true" outlineLevel="0" collapsed="false">
      <c r="B33" s="985"/>
      <c r="D33" s="771"/>
      <c r="E33" s="771"/>
      <c r="F33" s="771"/>
      <c r="G33" s="771"/>
      <c r="H33" s="771"/>
      <c r="I33" s="771"/>
      <c r="J33" s="771"/>
      <c r="K33" s="771"/>
      <c r="L33" s="771"/>
      <c r="M33" s="771"/>
      <c r="N33" s="771"/>
      <c r="O33" s="771"/>
      <c r="Y33" s="1188"/>
      <c r="Z33" s="1188"/>
      <c r="AA33" s="1187"/>
    </row>
    <row r="34" s="772" customFormat="true" ht="19.5" hidden="false" customHeight="true" outlineLevel="0" collapsed="false">
      <c r="B34" s="985"/>
      <c r="C34" s="1412" t="s">
        <v>1399</v>
      </c>
      <c r="D34" s="1412"/>
      <c r="E34" s="1412"/>
      <c r="F34" s="1412"/>
      <c r="G34" s="1412"/>
      <c r="H34" s="1412"/>
      <c r="I34" s="1412"/>
      <c r="J34" s="1412"/>
      <c r="K34" s="1412"/>
      <c r="L34" s="1412"/>
      <c r="M34" s="1412"/>
      <c r="N34" s="1412"/>
      <c r="O34" s="1412"/>
      <c r="P34" s="1412"/>
      <c r="Q34" s="1412"/>
      <c r="R34" s="1412"/>
      <c r="S34" s="1412"/>
      <c r="T34" s="1412"/>
      <c r="U34" s="1412"/>
      <c r="V34" s="1412"/>
      <c r="W34" s="1412"/>
      <c r="X34" s="1412"/>
      <c r="Y34" s="1412"/>
      <c r="Z34" s="1412"/>
      <c r="AA34" s="1187"/>
    </row>
    <row r="35" s="772" customFormat="true" ht="19.5" hidden="false" customHeight="true" outlineLevel="0" collapsed="false">
      <c r="B35" s="985"/>
      <c r="C35" s="1412" t="s">
        <v>1400</v>
      </c>
      <c r="D35" s="1412"/>
      <c r="E35" s="1412"/>
      <c r="F35" s="1412"/>
      <c r="G35" s="1412"/>
      <c r="H35" s="1412"/>
      <c r="I35" s="1412"/>
      <c r="J35" s="1412"/>
      <c r="K35" s="1412"/>
      <c r="L35" s="1412"/>
      <c r="M35" s="1412"/>
      <c r="N35" s="1412"/>
      <c r="O35" s="1412"/>
      <c r="P35" s="1412"/>
      <c r="Q35" s="1412"/>
      <c r="R35" s="1412"/>
      <c r="S35" s="1412"/>
      <c r="T35" s="1412"/>
      <c r="U35" s="1412"/>
      <c r="V35" s="1412"/>
      <c r="W35" s="1412"/>
      <c r="X35" s="1412"/>
      <c r="Y35" s="1412"/>
      <c r="Z35" s="1412"/>
      <c r="AA35" s="1187"/>
    </row>
    <row r="36" s="772" customFormat="true" ht="19.5" hidden="false" customHeight="true" outlineLevel="0" collapsed="false">
      <c r="B36" s="985"/>
      <c r="C36" s="1411" t="s">
        <v>1401</v>
      </c>
      <c r="D36" s="1411"/>
      <c r="E36" s="1411"/>
      <c r="F36" s="1411"/>
      <c r="G36" s="1411"/>
      <c r="H36" s="1411"/>
      <c r="I36" s="1411"/>
      <c r="J36" s="1411"/>
      <c r="K36" s="1411"/>
      <c r="L36" s="1411"/>
      <c r="M36" s="1411"/>
      <c r="N36" s="1411"/>
      <c r="O36" s="1411"/>
      <c r="P36" s="1411"/>
      <c r="Q36" s="1411"/>
      <c r="R36" s="1411"/>
      <c r="S36" s="1411"/>
      <c r="T36" s="1411"/>
      <c r="U36" s="1411"/>
      <c r="V36" s="1411"/>
      <c r="W36" s="1411"/>
      <c r="X36" s="1411"/>
      <c r="Y36" s="1411"/>
      <c r="Z36" s="1411"/>
      <c r="AA36" s="1187"/>
    </row>
    <row r="37" s="781" customFormat="true" ht="12.75" hidden="false" customHeight="true" outlineLevel="0" collapsed="false">
      <c r="A37" s="772"/>
      <c r="B37" s="985"/>
      <c r="C37" s="771"/>
      <c r="D37" s="771"/>
      <c r="E37" s="771"/>
      <c r="F37" s="771"/>
      <c r="G37" s="771"/>
      <c r="H37" s="771"/>
      <c r="I37" s="771"/>
      <c r="J37" s="771"/>
      <c r="K37" s="771"/>
      <c r="L37" s="771"/>
      <c r="M37" s="771"/>
      <c r="N37" s="771"/>
      <c r="O37" s="771"/>
      <c r="P37" s="772"/>
      <c r="Q37" s="772"/>
      <c r="R37" s="772"/>
      <c r="S37" s="772"/>
      <c r="T37" s="772"/>
      <c r="U37" s="772"/>
      <c r="V37" s="772"/>
      <c r="W37" s="772"/>
      <c r="X37" s="772"/>
      <c r="Y37" s="772"/>
      <c r="Z37" s="772"/>
      <c r="AA37" s="1187"/>
      <c r="AB37" s="772"/>
      <c r="AC37" s="772"/>
      <c r="AD37" s="772"/>
      <c r="AE37" s="772"/>
      <c r="AF37" s="772"/>
      <c r="AG37" s="772"/>
      <c r="AH37" s="772"/>
      <c r="AI37" s="772"/>
      <c r="AJ37" s="772"/>
      <c r="AK37" s="772"/>
    </row>
    <row r="38" s="781" customFormat="true" ht="18" hidden="false" customHeight="true" outlineLevel="0" collapsed="false">
      <c r="A38" s="772"/>
      <c r="B38" s="985"/>
      <c r="C38" s="772"/>
      <c r="D38" s="1412" t="s">
        <v>1402</v>
      </c>
      <c r="E38" s="1412"/>
      <c r="F38" s="1412"/>
      <c r="G38" s="1412"/>
      <c r="H38" s="1412"/>
      <c r="I38" s="1412"/>
      <c r="J38" s="1412"/>
      <c r="K38" s="1412"/>
      <c r="L38" s="1412"/>
      <c r="M38" s="1412"/>
      <c r="N38" s="1412"/>
      <c r="O38" s="1412"/>
      <c r="P38" s="1412"/>
      <c r="Q38" s="1412"/>
      <c r="R38" s="1412"/>
      <c r="S38" s="1412"/>
      <c r="T38" s="1412"/>
      <c r="U38" s="1412"/>
      <c r="V38" s="1412"/>
      <c r="W38" s="772"/>
      <c r="X38" s="772"/>
      <c r="Y38" s="1186" t="s">
        <v>946</v>
      </c>
      <c r="Z38" s="1186"/>
      <c r="AA38" s="1187"/>
      <c r="AB38" s="772"/>
      <c r="AC38" s="772"/>
      <c r="AD38" s="772"/>
      <c r="AE38" s="772"/>
      <c r="AF38" s="772"/>
      <c r="AG38" s="772"/>
      <c r="AH38" s="772"/>
      <c r="AI38" s="772"/>
      <c r="AJ38" s="772"/>
      <c r="AK38" s="772"/>
    </row>
    <row r="39" s="781" customFormat="true" ht="37.5" hidden="false" customHeight="true" outlineLevel="0" collapsed="false">
      <c r="B39" s="926"/>
      <c r="D39" s="1412" t="s">
        <v>954</v>
      </c>
      <c r="E39" s="1412"/>
      <c r="F39" s="1412"/>
      <c r="G39" s="1412"/>
      <c r="H39" s="1412"/>
      <c r="I39" s="1412"/>
      <c r="J39" s="1412"/>
      <c r="K39" s="1412"/>
      <c r="L39" s="1412"/>
      <c r="M39" s="1412"/>
      <c r="N39" s="1412"/>
      <c r="O39" s="1412"/>
      <c r="P39" s="1412"/>
      <c r="Q39" s="1412"/>
      <c r="R39" s="1412"/>
      <c r="S39" s="1412"/>
      <c r="T39" s="1412"/>
      <c r="U39" s="1412"/>
      <c r="V39" s="1412"/>
      <c r="Y39" s="1186" t="s">
        <v>946</v>
      </c>
      <c r="Z39" s="1186"/>
      <c r="AA39" s="988"/>
    </row>
    <row r="40" customFormat="false" ht="19.5" hidden="false" customHeight="true" outlineLevel="0" collapsed="false">
      <c r="A40" s="781"/>
      <c r="B40" s="926"/>
      <c r="C40" s="781"/>
      <c r="D40" s="1412" t="s">
        <v>1361</v>
      </c>
      <c r="E40" s="1412"/>
      <c r="F40" s="1412"/>
      <c r="G40" s="1412"/>
      <c r="H40" s="1412"/>
      <c r="I40" s="1412"/>
      <c r="J40" s="1412"/>
      <c r="K40" s="1412"/>
      <c r="L40" s="1412"/>
      <c r="M40" s="1412"/>
      <c r="N40" s="1412"/>
      <c r="O40" s="1412"/>
      <c r="P40" s="1412"/>
      <c r="Q40" s="1412"/>
      <c r="R40" s="1412"/>
      <c r="S40" s="1412"/>
      <c r="T40" s="1412"/>
      <c r="U40" s="1412"/>
      <c r="V40" s="1412"/>
      <c r="W40" s="781"/>
      <c r="X40" s="781"/>
      <c r="Y40" s="1186" t="s">
        <v>946</v>
      </c>
      <c r="Z40" s="1186"/>
      <c r="AA40" s="988"/>
      <c r="AB40" s="781"/>
      <c r="AC40" s="781"/>
      <c r="AD40" s="781"/>
      <c r="AE40" s="781"/>
      <c r="AF40" s="781"/>
      <c r="AG40" s="781"/>
      <c r="AH40" s="781"/>
      <c r="AI40" s="781"/>
      <c r="AJ40" s="781"/>
      <c r="AK40" s="781"/>
    </row>
    <row r="41" s="772" customFormat="true" ht="19.5" hidden="false" customHeight="true" outlineLevel="0" collapsed="false">
      <c r="A41" s="781"/>
      <c r="B41" s="926"/>
      <c r="C41" s="781"/>
      <c r="D41" s="1412" t="s">
        <v>1403</v>
      </c>
      <c r="E41" s="1412"/>
      <c r="F41" s="1412"/>
      <c r="G41" s="1412"/>
      <c r="H41" s="1412"/>
      <c r="I41" s="1412"/>
      <c r="J41" s="1412"/>
      <c r="K41" s="1412"/>
      <c r="L41" s="1412"/>
      <c r="M41" s="1412"/>
      <c r="N41" s="1412"/>
      <c r="O41" s="1412"/>
      <c r="P41" s="1412"/>
      <c r="Q41" s="1412"/>
      <c r="R41" s="1412"/>
      <c r="S41" s="1412"/>
      <c r="T41" s="1412"/>
      <c r="U41" s="1412"/>
      <c r="V41" s="1412"/>
      <c r="W41" s="781"/>
      <c r="X41" s="781"/>
      <c r="Y41" s="1186" t="s">
        <v>946</v>
      </c>
      <c r="Z41" s="1186"/>
      <c r="AA41" s="988"/>
      <c r="AB41" s="781"/>
      <c r="AC41" s="781"/>
      <c r="AD41" s="781"/>
      <c r="AE41" s="781"/>
      <c r="AF41" s="781"/>
      <c r="AG41" s="781"/>
      <c r="AH41" s="781"/>
      <c r="AI41" s="781"/>
      <c r="AJ41" s="781"/>
      <c r="AK41" s="781"/>
    </row>
    <row r="42" s="772" customFormat="true" ht="16.5" hidden="false" customHeight="true" outlineLevel="0" collapsed="false">
      <c r="A42" s="781"/>
      <c r="B42" s="926"/>
      <c r="C42" s="781"/>
      <c r="D42" s="1412" t="s">
        <v>1404</v>
      </c>
      <c r="E42" s="1412"/>
      <c r="F42" s="1412"/>
      <c r="G42" s="1412"/>
      <c r="H42" s="1412"/>
      <c r="I42" s="1412"/>
      <c r="J42" s="1412"/>
      <c r="K42" s="1412"/>
      <c r="L42" s="1412"/>
      <c r="M42" s="1412"/>
      <c r="N42" s="1412"/>
      <c r="O42" s="1412"/>
      <c r="P42" s="1412"/>
      <c r="Q42" s="1412"/>
      <c r="R42" s="1412"/>
      <c r="S42" s="1412"/>
      <c r="T42" s="1412"/>
      <c r="U42" s="1412"/>
      <c r="V42" s="1412"/>
      <c r="W42" s="781"/>
      <c r="X42" s="781"/>
      <c r="Y42" s="1324"/>
      <c r="Z42" s="1324"/>
      <c r="AA42" s="988"/>
      <c r="AB42" s="781"/>
      <c r="AC42" s="781"/>
      <c r="AD42" s="781"/>
      <c r="AE42" s="781"/>
      <c r="AF42" s="781"/>
      <c r="AG42" s="781"/>
      <c r="AH42" s="781"/>
      <c r="AI42" s="781"/>
      <c r="AJ42" s="781"/>
      <c r="AK42" s="781"/>
    </row>
    <row r="43" s="772" customFormat="true" ht="8.25" hidden="false" customHeight="true" outlineLevel="0" collapsed="false">
      <c r="A43" s="780"/>
      <c r="B43" s="1192"/>
      <c r="C43" s="1225"/>
      <c r="D43" s="1225"/>
      <c r="E43" s="1225"/>
      <c r="F43" s="1225"/>
      <c r="G43" s="1225"/>
      <c r="H43" s="1225"/>
      <c r="I43" s="1225"/>
      <c r="J43" s="1225"/>
      <c r="K43" s="1225"/>
      <c r="L43" s="1225"/>
      <c r="M43" s="1225"/>
      <c r="N43" s="1225"/>
      <c r="O43" s="1225"/>
      <c r="P43" s="1225"/>
      <c r="Q43" s="1225"/>
      <c r="R43" s="1225"/>
      <c r="S43" s="1225"/>
      <c r="T43" s="1225"/>
      <c r="U43" s="1225"/>
      <c r="V43" s="1225"/>
      <c r="W43" s="1225"/>
      <c r="X43" s="1225"/>
      <c r="Y43" s="1225"/>
      <c r="Z43" s="1225"/>
      <c r="AA43" s="1194"/>
      <c r="AB43" s="780"/>
      <c r="AC43" s="780"/>
      <c r="AD43" s="780"/>
      <c r="AE43" s="780"/>
      <c r="AF43" s="780"/>
      <c r="AG43" s="780"/>
      <c r="AH43" s="780"/>
      <c r="AI43" s="780"/>
      <c r="AJ43" s="780"/>
      <c r="AK43" s="780"/>
    </row>
    <row r="44" s="772" customFormat="true" ht="13.8" hidden="false" customHeight="false" outlineLevel="0" collapsed="false"/>
    <row r="45" s="772" customFormat="true" ht="19.5" hidden="false" customHeight="true" outlineLevel="0" collapsed="false">
      <c r="B45" s="772" t="s">
        <v>1405</v>
      </c>
    </row>
    <row r="46" s="772" customFormat="true" ht="19.5" hidden="false" customHeight="true" outlineLevel="0" collapsed="false">
      <c r="B46" s="964"/>
      <c r="C46" s="1185"/>
      <c r="D46" s="1185"/>
      <c r="E46" s="1185"/>
      <c r="F46" s="1185"/>
      <c r="G46" s="1185"/>
      <c r="H46" s="1185"/>
      <c r="I46" s="1185"/>
      <c r="J46" s="1185"/>
      <c r="K46" s="1185"/>
      <c r="L46" s="1185"/>
      <c r="M46" s="1185"/>
      <c r="N46" s="1185"/>
      <c r="O46" s="1185"/>
      <c r="P46" s="1185"/>
      <c r="Q46" s="1185"/>
      <c r="R46" s="1185"/>
      <c r="S46" s="1185"/>
      <c r="T46" s="1185"/>
      <c r="U46" s="1185"/>
      <c r="V46" s="1185"/>
      <c r="W46" s="1185"/>
      <c r="X46" s="1185"/>
      <c r="Y46" s="1185"/>
      <c r="Z46" s="1185"/>
      <c r="AA46" s="963"/>
    </row>
    <row r="47" s="772" customFormat="true" ht="19.5" hidden="false" customHeight="true" outlineLevel="0" collapsed="false">
      <c r="B47" s="985"/>
      <c r="C47" s="772" t="s">
        <v>1406</v>
      </c>
      <c r="D47" s="771"/>
      <c r="E47" s="771"/>
      <c r="F47" s="771"/>
      <c r="G47" s="771"/>
      <c r="H47" s="771"/>
      <c r="I47" s="771"/>
      <c r="J47" s="771"/>
      <c r="K47" s="771"/>
      <c r="L47" s="771"/>
      <c r="M47" s="771"/>
      <c r="N47" s="771"/>
      <c r="O47" s="771"/>
      <c r="Y47" s="1188"/>
      <c r="Z47" s="1188"/>
      <c r="AA47" s="1187"/>
    </row>
    <row r="48" s="772" customFormat="true" ht="19.5" hidden="false" customHeight="true" outlineLevel="0" collapsed="false">
      <c r="B48" s="985"/>
      <c r="C48" s="772" t="s">
        <v>1407</v>
      </c>
      <c r="D48" s="771"/>
      <c r="E48" s="771"/>
      <c r="F48" s="771"/>
      <c r="G48" s="771"/>
      <c r="H48" s="771"/>
      <c r="I48" s="771"/>
      <c r="J48" s="771"/>
      <c r="K48" s="771"/>
      <c r="L48" s="771"/>
      <c r="M48" s="771"/>
      <c r="N48" s="771"/>
      <c r="O48" s="771"/>
      <c r="Y48" s="1186" t="s">
        <v>946</v>
      </c>
      <c r="Z48" s="1186"/>
      <c r="AA48" s="1187"/>
    </row>
    <row r="49" s="772" customFormat="true" ht="19.5" hidden="false" customHeight="true" outlineLevel="0" collapsed="false">
      <c r="B49" s="985"/>
      <c r="D49" s="1329" t="s">
        <v>1408</v>
      </c>
      <c r="E49" s="1329"/>
      <c r="F49" s="1329"/>
      <c r="G49" s="1329"/>
      <c r="H49" s="1329"/>
      <c r="I49" s="1329"/>
      <c r="J49" s="1329"/>
      <c r="K49" s="1329"/>
      <c r="L49" s="1329"/>
      <c r="M49" s="1329"/>
      <c r="N49" s="1329"/>
      <c r="O49" s="1329"/>
      <c r="P49" s="1329"/>
      <c r="Q49" s="1329"/>
      <c r="R49" s="1413" t="s">
        <v>1036</v>
      </c>
      <c r="S49" s="1413"/>
      <c r="T49" s="1413"/>
      <c r="U49" s="1413"/>
      <c r="V49" s="1413"/>
      <c r="AA49" s="1187"/>
    </row>
    <row r="50" s="772" customFormat="true" ht="19.5" hidden="false" customHeight="true" outlineLevel="0" collapsed="false">
      <c r="B50" s="985"/>
      <c r="D50" s="1414" t="s">
        <v>1409</v>
      </c>
      <c r="E50" s="1414"/>
      <c r="F50" s="1414"/>
      <c r="G50" s="1414"/>
      <c r="H50" s="1414"/>
      <c r="I50" s="1414"/>
      <c r="J50" s="1414"/>
      <c r="K50" s="1414"/>
      <c r="L50" s="1414"/>
      <c r="M50" s="1414"/>
      <c r="N50" s="1414"/>
      <c r="O50" s="1414"/>
      <c r="P50" s="1414"/>
      <c r="Q50" s="1414"/>
      <c r="R50" s="1413" t="s">
        <v>1036</v>
      </c>
      <c r="S50" s="1413"/>
      <c r="T50" s="1413"/>
      <c r="U50" s="1413"/>
      <c r="V50" s="1413"/>
      <c r="AA50" s="1187"/>
    </row>
    <row r="51" s="772" customFormat="true" ht="19.5" hidden="false" customHeight="true" outlineLevel="0" collapsed="false">
      <c r="B51" s="985"/>
      <c r="C51" s="772" t="s">
        <v>1394</v>
      </c>
      <c r="D51" s="771"/>
      <c r="E51" s="771"/>
      <c r="F51" s="771"/>
      <c r="G51" s="771"/>
      <c r="H51" s="771"/>
      <c r="I51" s="771"/>
      <c r="J51" s="771"/>
      <c r="K51" s="771"/>
      <c r="L51" s="771"/>
      <c r="M51" s="771"/>
      <c r="N51" s="771"/>
      <c r="O51" s="771"/>
      <c r="Y51" s="1186" t="s">
        <v>946</v>
      </c>
      <c r="Z51" s="1186"/>
      <c r="AA51" s="1187"/>
    </row>
    <row r="52" s="772" customFormat="true" ht="19.5" hidden="false" customHeight="true" outlineLevel="0" collapsed="false">
      <c r="B52" s="985"/>
      <c r="C52" s="772" t="s">
        <v>1395</v>
      </c>
      <c r="D52" s="771"/>
      <c r="E52" s="771"/>
      <c r="F52" s="771"/>
      <c r="G52" s="771"/>
      <c r="H52" s="771"/>
      <c r="I52" s="771"/>
      <c r="J52" s="771"/>
      <c r="K52" s="771"/>
      <c r="L52" s="771"/>
      <c r="M52" s="771"/>
      <c r="N52" s="771"/>
      <c r="O52" s="771"/>
      <c r="Y52" s="1186" t="s">
        <v>946</v>
      </c>
      <c r="Z52" s="1186"/>
      <c r="AA52" s="1187"/>
    </row>
    <row r="53" s="772" customFormat="true" ht="23.25" hidden="false" customHeight="true" outlineLevel="0" collapsed="false">
      <c r="B53" s="985"/>
      <c r="D53" s="1411" t="s">
        <v>1396</v>
      </c>
      <c r="E53" s="1411"/>
      <c r="F53" s="1411"/>
      <c r="G53" s="1411"/>
      <c r="H53" s="1411"/>
      <c r="I53" s="1411"/>
      <c r="J53" s="1411"/>
      <c r="K53" s="771"/>
      <c r="L53" s="771"/>
      <c r="M53" s="771"/>
      <c r="N53" s="771"/>
      <c r="O53" s="771"/>
      <c r="Y53" s="1188"/>
      <c r="Z53" s="1188"/>
      <c r="AA53" s="1187"/>
    </row>
    <row r="54" s="772" customFormat="true" ht="23.25" hidden="false" customHeight="true" outlineLevel="0" collapsed="false">
      <c r="B54" s="985"/>
      <c r="C54" s="772" t="s">
        <v>1397</v>
      </c>
      <c r="AA54" s="1187"/>
    </row>
    <row r="55" s="772" customFormat="true" ht="6.75" hidden="false" customHeight="true" outlineLevel="0" collapsed="false">
      <c r="B55" s="985"/>
      <c r="AA55" s="1187"/>
    </row>
    <row r="56" s="772" customFormat="true" ht="19.5" hidden="false" customHeight="true" outlineLevel="0" collapsed="false">
      <c r="B56" s="985" t="s">
        <v>239</v>
      </c>
      <c r="C56" s="789" t="s">
        <v>949</v>
      </c>
      <c r="D56" s="789"/>
      <c r="E56" s="789"/>
      <c r="F56" s="789"/>
      <c r="G56" s="789"/>
      <c r="H56" s="789"/>
      <c r="I56" s="1189"/>
      <c r="J56" s="1189"/>
      <c r="K56" s="1189"/>
      <c r="L56" s="1189"/>
      <c r="M56" s="1189"/>
      <c r="N56" s="1189"/>
      <c r="O56" s="1189"/>
      <c r="P56" s="1189"/>
      <c r="Q56" s="1189"/>
      <c r="R56" s="1189"/>
      <c r="S56" s="1189"/>
      <c r="T56" s="1189"/>
      <c r="U56" s="1189"/>
      <c r="V56" s="1189"/>
      <c r="W56" s="1189"/>
      <c r="X56" s="1189"/>
      <c r="Y56" s="1189"/>
      <c r="Z56" s="1189"/>
      <c r="AA56" s="1187"/>
    </row>
    <row r="57" s="772" customFormat="true" ht="19.5" hidden="false" customHeight="true" outlineLevel="0" collapsed="false">
      <c r="B57" s="985" t="s">
        <v>239</v>
      </c>
      <c r="C57" s="789" t="s">
        <v>950</v>
      </c>
      <c r="D57" s="789"/>
      <c r="E57" s="789"/>
      <c r="F57" s="789"/>
      <c r="G57" s="789"/>
      <c r="H57" s="789"/>
      <c r="I57" s="1189"/>
      <c r="J57" s="1189"/>
      <c r="K57" s="1189"/>
      <c r="L57" s="1189"/>
      <c r="M57" s="1189"/>
      <c r="N57" s="1189"/>
      <c r="O57" s="1189"/>
      <c r="P57" s="1189"/>
      <c r="Q57" s="1189"/>
      <c r="R57" s="1189"/>
      <c r="S57" s="1189"/>
      <c r="T57" s="1189"/>
      <c r="U57" s="1189"/>
      <c r="V57" s="1189"/>
      <c r="W57" s="1189"/>
      <c r="X57" s="1189"/>
      <c r="Y57" s="1189"/>
      <c r="Z57" s="1189"/>
      <c r="AA57" s="1187"/>
    </row>
    <row r="58" s="772" customFormat="true" ht="19.5" hidden="false" customHeight="true" outlineLevel="0" collapsed="false">
      <c r="B58" s="985" t="s">
        <v>239</v>
      </c>
      <c r="C58" s="789" t="s">
        <v>951</v>
      </c>
      <c r="D58" s="789"/>
      <c r="E58" s="789"/>
      <c r="F58" s="789"/>
      <c r="G58" s="789"/>
      <c r="H58" s="789"/>
      <c r="I58" s="1189"/>
      <c r="J58" s="1189"/>
      <c r="K58" s="1189"/>
      <c r="L58" s="1189"/>
      <c r="M58" s="1189"/>
      <c r="N58" s="1189"/>
      <c r="O58" s="1189"/>
      <c r="P58" s="1189"/>
      <c r="Q58" s="1189"/>
      <c r="R58" s="1189"/>
      <c r="S58" s="1189"/>
      <c r="T58" s="1189"/>
      <c r="U58" s="1189"/>
      <c r="V58" s="1189"/>
      <c r="W58" s="1189"/>
      <c r="X58" s="1189"/>
      <c r="Y58" s="1189"/>
      <c r="Z58" s="1189"/>
      <c r="AA58" s="1187"/>
    </row>
    <row r="59" s="772" customFormat="true" ht="19.5" hidden="false" customHeight="true" outlineLevel="0" collapsed="false">
      <c r="B59" s="985"/>
      <c r="C59" s="771"/>
      <c r="D59" s="771"/>
      <c r="E59" s="771"/>
      <c r="F59" s="771"/>
      <c r="G59" s="771"/>
      <c r="H59" s="771"/>
      <c r="I59" s="781"/>
      <c r="J59" s="781"/>
      <c r="K59" s="781"/>
      <c r="L59" s="781"/>
      <c r="M59" s="781"/>
      <c r="N59" s="781"/>
      <c r="O59" s="781"/>
      <c r="P59" s="781"/>
      <c r="Q59" s="781"/>
      <c r="R59" s="781"/>
      <c r="S59" s="781"/>
      <c r="T59" s="781"/>
      <c r="U59" s="781"/>
      <c r="V59" s="781"/>
      <c r="W59" s="781"/>
      <c r="X59" s="781"/>
      <c r="Y59" s="781"/>
      <c r="Z59" s="781"/>
      <c r="AA59" s="1187"/>
    </row>
    <row r="60" s="781" customFormat="true" ht="18" hidden="false" customHeight="true" outlineLevel="0" collapsed="false">
      <c r="A60" s="772"/>
      <c r="B60" s="985"/>
      <c r="C60" s="1341" t="s">
        <v>1410</v>
      </c>
      <c r="D60" s="1341"/>
      <c r="E60" s="1341"/>
      <c r="F60" s="1341"/>
      <c r="G60" s="1341"/>
      <c r="H60" s="1341"/>
      <c r="I60" s="1341"/>
      <c r="J60" s="1341"/>
      <c r="K60" s="1341"/>
      <c r="L60" s="1341"/>
      <c r="M60" s="1341"/>
      <c r="N60" s="1341"/>
      <c r="O60" s="1341"/>
      <c r="P60" s="1341"/>
      <c r="Q60" s="1341"/>
      <c r="R60" s="1341"/>
      <c r="S60" s="1341"/>
      <c r="T60" s="1341"/>
      <c r="U60" s="1341"/>
      <c r="V60" s="1341"/>
      <c r="W60" s="1341"/>
      <c r="X60" s="1341"/>
      <c r="Y60" s="1341"/>
      <c r="Z60" s="1341"/>
      <c r="AA60" s="1341"/>
      <c r="AB60" s="772"/>
      <c r="AC60" s="772"/>
      <c r="AD60" s="772"/>
      <c r="AE60" s="772"/>
      <c r="AF60" s="772"/>
      <c r="AG60" s="772"/>
      <c r="AH60" s="772"/>
      <c r="AI60" s="772"/>
      <c r="AJ60" s="772"/>
      <c r="AK60" s="772"/>
    </row>
    <row r="61" s="781" customFormat="true" ht="18" hidden="false" customHeight="true" outlineLevel="0" collapsed="false">
      <c r="A61" s="772"/>
      <c r="B61" s="985"/>
      <c r="C61" s="771"/>
      <c r="D61" s="771"/>
      <c r="E61" s="771"/>
      <c r="F61" s="771"/>
      <c r="G61" s="771"/>
      <c r="H61" s="771"/>
      <c r="I61" s="771"/>
      <c r="J61" s="771"/>
      <c r="K61" s="771"/>
      <c r="L61" s="771"/>
      <c r="M61" s="771"/>
      <c r="N61" s="771"/>
      <c r="O61" s="771"/>
      <c r="P61" s="772"/>
      <c r="Q61" s="772"/>
      <c r="R61" s="772"/>
      <c r="S61" s="772"/>
      <c r="T61" s="772"/>
      <c r="U61" s="772"/>
      <c r="V61" s="772"/>
      <c r="W61" s="772"/>
      <c r="X61" s="772"/>
      <c r="Y61" s="772"/>
      <c r="Z61" s="772"/>
      <c r="AA61" s="1187"/>
      <c r="AB61" s="772"/>
      <c r="AC61" s="772"/>
      <c r="AD61" s="772"/>
      <c r="AE61" s="772"/>
      <c r="AF61" s="772"/>
      <c r="AG61" s="772"/>
      <c r="AH61" s="772"/>
      <c r="AI61" s="772"/>
      <c r="AJ61" s="772"/>
      <c r="AK61" s="772"/>
    </row>
    <row r="62" s="781" customFormat="true" ht="19.5" hidden="false" customHeight="true" outlineLevel="0" collapsed="false">
      <c r="A62" s="772"/>
      <c r="B62" s="985"/>
      <c r="C62" s="772"/>
      <c r="D62" s="1412" t="s">
        <v>1411</v>
      </c>
      <c r="E62" s="1412"/>
      <c r="F62" s="1412"/>
      <c r="G62" s="1412"/>
      <c r="H62" s="1412"/>
      <c r="I62" s="1412"/>
      <c r="J62" s="1412"/>
      <c r="K62" s="1412"/>
      <c r="L62" s="1412"/>
      <c r="M62" s="1412"/>
      <c r="N62" s="1412"/>
      <c r="O62" s="1412"/>
      <c r="P62" s="1412"/>
      <c r="Q62" s="1412"/>
      <c r="R62" s="1412"/>
      <c r="S62" s="1412"/>
      <c r="T62" s="1412"/>
      <c r="U62" s="1412"/>
      <c r="V62" s="1412"/>
      <c r="W62" s="772"/>
      <c r="X62" s="772"/>
      <c r="Y62" s="1186" t="s">
        <v>946</v>
      </c>
      <c r="Z62" s="1186"/>
      <c r="AA62" s="1187"/>
      <c r="AB62" s="772"/>
      <c r="AC62" s="772"/>
      <c r="AD62" s="772"/>
      <c r="AE62" s="772"/>
      <c r="AF62" s="772"/>
      <c r="AG62" s="772"/>
      <c r="AH62" s="772"/>
      <c r="AI62" s="772"/>
      <c r="AJ62" s="772"/>
      <c r="AK62" s="772"/>
    </row>
    <row r="63" customFormat="false" ht="19.5" hidden="false" customHeight="true" outlineLevel="0" collapsed="false">
      <c r="A63" s="781"/>
      <c r="B63" s="926"/>
      <c r="C63" s="781"/>
      <c r="D63" s="1412" t="s">
        <v>954</v>
      </c>
      <c r="E63" s="1412"/>
      <c r="F63" s="1412"/>
      <c r="G63" s="1412"/>
      <c r="H63" s="1412"/>
      <c r="I63" s="1412"/>
      <c r="J63" s="1412"/>
      <c r="K63" s="1412"/>
      <c r="L63" s="1412"/>
      <c r="M63" s="1412"/>
      <c r="N63" s="1412"/>
      <c r="O63" s="1412"/>
      <c r="P63" s="1412"/>
      <c r="Q63" s="1412"/>
      <c r="R63" s="1412"/>
      <c r="S63" s="1412"/>
      <c r="T63" s="1412"/>
      <c r="U63" s="1412"/>
      <c r="V63" s="1412"/>
      <c r="W63" s="781"/>
      <c r="X63" s="781"/>
      <c r="Y63" s="1186" t="s">
        <v>946</v>
      </c>
      <c r="Z63" s="1186"/>
      <c r="AA63" s="988"/>
      <c r="AB63" s="781"/>
      <c r="AC63" s="781"/>
      <c r="AD63" s="781"/>
      <c r="AE63" s="781"/>
      <c r="AF63" s="781"/>
      <c r="AG63" s="781"/>
      <c r="AH63" s="781"/>
      <c r="AI63" s="781"/>
      <c r="AJ63" s="781"/>
      <c r="AK63" s="781"/>
    </row>
    <row r="64" customFormat="false" ht="19.5" hidden="false" customHeight="true" outlineLevel="0" collapsed="false">
      <c r="A64" s="781"/>
      <c r="B64" s="926"/>
      <c r="C64" s="781"/>
      <c r="D64" s="1412" t="s">
        <v>1361</v>
      </c>
      <c r="E64" s="1412"/>
      <c r="F64" s="1412"/>
      <c r="G64" s="1412"/>
      <c r="H64" s="1412"/>
      <c r="I64" s="1412"/>
      <c r="J64" s="1412"/>
      <c r="K64" s="1412"/>
      <c r="L64" s="1412"/>
      <c r="M64" s="1412"/>
      <c r="N64" s="1412"/>
      <c r="O64" s="1412"/>
      <c r="P64" s="1412"/>
      <c r="Q64" s="1412"/>
      <c r="R64" s="1412"/>
      <c r="S64" s="1412"/>
      <c r="T64" s="1412"/>
      <c r="U64" s="1412"/>
      <c r="V64" s="1412"/>
      <c r="W64" s="781"/>
      <c r="X64" s="781"/>
      <c r="Y64" s="1186" t="s">
        <v>946</v>
      </c>
      <c r="Z64" s="1186"/>
      <c r="AA64" s="988"/>
      <c r="AB64" s="781"/>
      <c r="AC64" s="781"/>
      <c r="AD64" s="781"/>
      <c r="AE64" s="781"/>
      <c r="AF64" s="781"/>
      <c r="AG64" s="781"/>
      <c r="AH64" s="781"/>
      <c r="AI64" s="781"/>
      <c r="AJ64" s="781"/>
      <c r="AK64" s="781"/>
    </row>
    <row r="65" customFormat="false" ht="19.5" hidden="false" customHeight="true" outlineLevel="0" collapsed="false">
      <c r="A65" s="781"/>
      <c r="B65" s="926"/>
      <c r="C65" s="781"/>
      <c r="D65" s="1412" t="s">
        <v>1403</v>
      </c>
      <c r="E65" s="1412"/>
      <c r="F65" s="1412"/>
      <c r="G65" s="1412"/>
      <c r="H65" s="1412"/>
      <c r="I65" s="1412"/>
      <c r="J65" s="1412"/>
      <c r="K65" s="1412"/>
      <c r="L65" s="1412"/>
      <c r="M65" s="1412"/>
      <c r="N65" s="1412"/>
      <c r="O65" s="1412"/>
      <c r="P65" s="1412"/>
      <c r="Q65" s="1412"/>
      <c r="R65" s="1412"/>
      <c r="S65" s="1412"/>
      <c r="T65" s="1412"/>
      <c r="U65" s="1412"/>
      <c r="V65" s="1412"/>
      <c r="W65" s="781"/>
      <c r="X65" s="781"/>
      <c r="Y65" s="1186" t="s">
        <v>946</v>
      </c>
      <c r="Z65" s="1186"/>
      <c r="AA65" s="988"/>
      <c r="AB65" s="781"/>
      <c r="AC65" s="781"/>
      <c r="AD65" s="781"/>
      <c r="AE65" s="781"/>
      <c r="AF65" s="781"/>
      <c r="AG65" s="781"/>
      <c r="AH65" s="781"/>
      <c r="AI65" s="781"/>
      <c r="AJ65" s="781"/>
      <c r="AK65" s="781"/>
    </row>
    <row r="66" s="781" customFormat="true" ht="13.8" hidden="false" customHeight="false" outlineLevel="0" collapsed="false">
      <c r="B66" s="926"/>
      <c r="D66" s="1412" t="s">
        <v>1404</v>
      </c>
      <c r="E66" s="1412"/>
      <c r="F66" s="1412"/>
      <c r="G66" s="1412"/>
      <c r="H66" s="1412"/>
      <c r="I66" s="1412"/>
      <c r="J66" s="1412"/>
      <c r="K66" s="1412"/>
      <c r="L66" s="1412"/>
      <c r="M66" s="1412"/>
      <c r="N66" s="1412"/>
      <c r="O66" s="1412"/>
      <c r="P66" s="1412"/>
      <c r="Q66" s="1412"/>
      <c r="R66" s="1412"/>
      <c r="S66" s="1412"/>
      <c r="T66" s="1412"/>
      <c r="U66" s="1412"/>
      <c r="V66" s="1412"/>
      <c r="Y66" s="1324"/>
      <c r="Z66" s="1324"/>
      <c r="AA66" s="988"/>
    </row>
    <row r="67" s="781" customFormat="true" ht="13.8" hidden="false" customHeight="false" outlineLevel="0" collapsed="false">
      <c r="A67" s="780"/>
      <c r="B67" s="1192"/>
      <c r="C67" s="1225"/>
      <c r="D67" s="1225"/>
      <c r="E67" s="1225"/>
      <c r="F67" s="1225"/>
      <c r="G67" s="1225"/>
      <c r="H67" s="1225"/>
      <c r="I67" s="1225"/>
      <c r="J67" s="1225"/>
      <c r="K67" s="1225"/>
      <c r="L67" s="1225"/>
      <c r="M67" s="1225"/>
      <c r="N67" s="1225"/>
      <c r="O67" s="1225"/>
      <c r="P67" s="1225"/>
      <c r="Q67" s="1225"/>
      <c r="R67" s="1225"/>
      <c r="S67" s="1225"/>
      <c r="T67" s="1225"/>
      <c r="U67" s="1225"/>
      <c r="V67" s="1225"/>
      <c r="W67" s="1225"/>
      <c r="X67" s="1225"/>
      <c r="Y67" s="1225"/>
      <c r="Z67" s="1225"/>
      <c r="AA67" s="1194"/>
      <c r="AB67" s="780"/>
      <c r="AC67" s="780"/>
      <c r="AD67" s="780"/>
      <c r="AE67" s="780"/>
      <c r="AF67" s="780"/>
      <c r="AG67" s="780"/>
      <c r="AH67" s="780"/>
      <c r="AI67" s="780"/>
      <c r="AJ67" s="780"/>
      <c r="AK67" s="780"/>
    </row>
    <row r="68" s="781" customFormat="true" ht="13.8" hidden="false" customHeight="false" outlineLevel="0" collapsed="false">
      <c r="A68" s="780"/>
      <c r="B68" s="778"/>
      <c r="C68" s="780"/>
      <c r="D68" s="780"/>
      <c r="E68" s="780"/>
      <c r="F68" s="780"/>
      <c r="G68" s="780"/>
      <c r="H68" s="780"/>
      <c r="I68" s="780"/>
      <c r="J68" s="780"/>
      <c r="K68" s="780"/>
      <c r="L68" s="780"/>
      <c r="M68" s="780"/>
      <c r="N68" s="780"/>
      <c r="O68" s="780"/>
      <c r="P68" s="780"/>
      <c r="Q68" s="780"/>
      <c r="R68" s="780"/>
      <c r="S68" s="780"/>
      <c r="T68" s="780"/>
      <c r="U68" s="780"/>
      <c r="V68" s="780"/>
      <c r="W68" s="780"/>
      <c r="X68" s="780"/>
      <c r="Y68" s="780"/>
      <c r="Z68" s="780"/>
      <c r="AA68" s="780"/>
      <c r="AB68" s="780"/>
      <c r="AC68" s="780"/>
      <c r="AD68" s="780"/>
      <c r="AE68" s="780"/>
      <c r="AF68" s="780"/>
      <c r="AG68" s="780"/>
      <c r="AH68" s="780"/>
      <c r="AI68" s="780"/>
      <c r="AJ68" s="780"/>
      <c r="AK68" s="780"/>
    </row>
    <row r="69" customFormat="false" ht="36.75" hidden="false" customHeight="true" outlineLevel="0" collapsed="false">
      <c r="B69" s="1415" t="s">
        <v>1412</v>
      </c>
      <c r="C69" s="1415"/>
      <c r="D69" s="1415"/>
      <c r="E69" s="1415"/>
      <c r="F69" s="1415"/>
      <c r="G69" s="1415"/>
      <c r="H69" s="1415"/>
      <c r="I69" s="1415"/>
      <c r="J69" s="1415"/>
      <c r="K69" s="1415"/>
      <c r="L69" s="1415"/>
      <c r="M69" s="1415"/>
      <c r="N69" s="1415"/>
      <c r="O69" s="1415"/>
      <c r="P69" s="1415"/>
      <c r="Q69" s="1415"/>
      <c r="R69" s="1415"/>
      <c r="S69" s="1415"/>
      <c r="T69" s="1415"/>
      <c r="U69" s="1415"/>
      <c r="V69" s="1415"/>
      <c r="W69" s="1415"/>
      <c r="X69" s="1415"/>
      <c r="Y69" s="1415"/>
      <c r="Z69" s="1415"/>
      <c r="AA69" s="1415"/>
    </row>
    <row r="70" customFormat="false" ht="13.8" hidden="false" customHeight="false" outlineLevel="0" collapsed="false">
      <c r="A70" s="781"/>
      <c r="B70" s="1415" t="s">
        <v>1413</v>
      </c>
      <c r="C70" s="1415"/>
      <c r="D70" s="1415"/>
      <c r="E70" s="1415"/>
      <c r="F70" s="1415"/>
      <c r="G70" s="1415"/>
      <c r="H70" s="1415"/>
      <c r="I70" s="1415"/>
      <c r="J70" s="1415"/>
      <c r="K70" s="1415"/>
      <c r="L70" s="1415"/>
      <c r="M70" s="1415"/>
      <c r="N70" s="1415"/>
      <c r="O70" s="1415"/>
      <c r="P70" s="1415"/>
      <c r="Q70" s="1415"/>
      <c r="R70" s="1415"/>
      <c r="S70" s="1415"/>
      <c r="T70" s="1415"/>
      <c r="U70" s="1415"/>
      <c r="V70" s="1415"/>
      <c r="W70" s="1415"/>
      <c r="X70" s="1415"/>
      <c r="Y70" s="1415"/>
      <c r="Z70" s="1415"/>
      <c r="AA70" s="1415"/>
      <c r="AB70" s="781"/>
      <c r="AC70" s="781"/>
      <c r="AD70" s="781"/>
      <c r="AE70" s="781"/>
      <c r="AF70" s="781"/>
      <c r="AG70" s="781"/>
      <c r="AH70" s="781"/>
      <c r="AI70" s="781"/>
      <c r="AJ70" s="781"/>
      <c r="AK70" s="781"/>
    </row>
    <row r="71" customFormat="false" ht="13.5" hidden="false" customHeight="true" outlineLevel="0" collapsed="false">
      <c r="A71" s="781"/>
      <c r="B71" s="1415" t="s">
        <v>961</v>
      </c>
      <c r="C71" s="1415"/>
      <c r="D71" s="1415"/>
      <c r="E71" s="1415"/>
      <c r="F71" s="1415"/>
      <c r="G71" s="1415"/>
      <c r="H71" s="1415"/>
      <c r="I71" s="1415"/>
      <c r="J71" s="1415"/>
      <c r="K71" s="1415"/>
      <c r="L71" s="1415"/>
      <c r="M71" s="1415"/>
      <c r="N71" s="1415"/>
      <c r="O71" s="1415"/>
      <c r="P71" s="1415"/>
      <c r="Q71" s="1415"/>
      <c r="R71" s="1415"/>
      <c r="S71" s="1415"/>
      <c r="T71" s="1415"/>
      <c r="U71" s="1415"/>
      <c r="V71" s="1415"/>
      <c r="W71" s="1415"/>
      <c r="X71" s="1415"/>
      <c r="Y71" s="1415"/>
      <c r="Z71" s="1415"/>
      <c r="AA71" s="1415"/>
      <c r="AB71" s="781"/>
      <c r="AC71" s="781"/>
      <c r="AD71" s="781"/>
      <c r="AE71" s="781"/>
      <c r="AF71" s="781"/>
      <c r="AG71" s="781"/>
      <c r="AH71" s="781"/>
      <c r="AI71" s="781"/>
      <c r="AJ71" s="781"/>
      <c r="AK71" s="781"/>
    </row>
    <row r="72" customFormat="false" ht="13.8" hidden="false" customHeight="false" outlineLevel="0" collapsed="false">
      <c r="A72" s="781"/>
      <c r="B72" s="1415" t="s">
        <v>1414</v>
      </c>
      <c r="C72" s="1415"/>
      <c r="D72" s="1415"/>
      <c r="E72" s="1415"/>
      <c r="F72" s="1415"/>
      <c r="G72" s="1415"/>
      <c r="H72" s="1415"/>
      <c r="I72" s="1415"/>
      <c r="J72" s="1415"/>
      <c r="K72" s="1415"/>
      <c r="L72" s="1415"/>
      <c r="M72" s="1415"/>
      <c r="N72" s="1415"/>
      <c r="O72" s="1415"/>
      <c r="P72" s="1415"/>
      <c r="Q72" s="1415"/>
      <c r="R72" s="1415"/>
      <c r="S72" s="1415"/>
      <c r="T72" s="1415"/>
      <c r="U72" s="1415"/>
      <c r="V72" s="1415"/>
      <c r="W72" s="1415"/>
      <c r="X72" s="1415"/>
      <c r="Y72" s="1415"/>
      <c r="Z72" s="1415"/>
      <c r="AA72" s="1415"/>
      <c r="AB72" s="781"/>
      <c r="AC72" s="781"/>
      <c r="AD72" s="781"/>
      <c r="AE72" s="781"/>
      <c r="AF72" s="781"/>
      <c r="AG72" s="781"/>
      <c r="AH72" s="781"/>
      <c r="AI72" s="781"/>
      <c r="AJ72" s="781"/>
      <c r="AK72" s="781"/>
    </row>
    <row r="73" customFormat="false" ht="13.8" hidden="false" customHeight="false" outlineLevel="0" collapsed="false">
      <c r="B73" s="1415" t="s">
        <v>1415</v>
      </c>
      <c r="C73" s="1415"/>
      <c r="D73" s="1415"/>
      <c r="E73" s="1415"/>
      <c r="F73" s="1415"/>
      <c r="G73" s="1415"/>
      <c r="H73" s="1415"/>
      <c r="I73" s="1415"/>
      <c r="J73" s="1415"/>
      <c r="K73" s="1415"/>
      <c r="L73" s="1415"/>
      <c r="M73" s="1415"/>
      <c r="N73" s="1415"/>
      <c r="O73" s="1415"/>
      <c r="P73" s="1415"/>
      <c r="Q73" s="1415"/>
      <c r="R73" s="1415"/>
      <c r="S73" s="1415"/>
      <c r="T73" s="1415"/>
      <c r="U73" s="1415"/>
      <c r="V73" s="1415"/>
      <c r="W73" s="1415"/>
      <c r="X73" s="1415"/>
      <c r="Y73" s="1415"/>
      <c r="Z73" s="1415"/>
      <c r="AA73" s="1415"/>
      <c r="AB73" s="1416"/>
    </row>
    <row r="74" customFormat="false" ht="13.8" hidden="false" customHeight="false" outlineLevel="0" collapsed="false">
      <c r="B74" s="1415" t="s">
        <v>1416</v>
      </c>
      <c r="C74" s="1415"/>
      <c r="D74" s="1415"/>
      <c r="E74" s="1415"/>
      <c r="F74" s="1415"/>
      <c r="G74" s="1415"/>
      <c r="H74" s="1415"/>
      <c r="I74" s="1415"/>
      <c r="J74" s="1415"/>
      <c r="K74" s="1415"/>
      <c r="L74" s="1415"/>
      <c r="M74" s="1415"/>
      <c r="N74" s="1415"/>
      <c r="O74" s="1415"/>
      <c r="P74" s="1415"/>
      <c r="Q74" s="1415"/>
      <c r="R74" s="1415"/>
      <c r="S74" s="1415"/>
      <c r="T74" s="1415"/>
      <c r="U74" s="1415"/>
      <c r="V74" s="1415"/>
      <c r="W74" s="1415"/>
      <c r="X74" s="1415"/>
      <c r="Y74" s="1415"/>
      <c r="Z74" s="1415"/>
      <c r="AA74" s="1417"/>
      <c r="AB74" s="1416"/>
    </row>
    <row r="75" customFormat="false" ht="12.75" hidden="false" customHeight="false" outlineLevel="0" collapsed="false">
      <c r="B75" s="1418"/>
      <c r="D75" s="1419"/>
    </row>
    <row r="76" customFormat="false" ht="12.75" hidden="false" customHeight="false" outlineLevel="0" collapsed="false">
      <c r="B76" s="1418"/>
      <c r="D76" s="1419"/>
    </row>
    <row r="77" customFormat="false" ht="12.75" hidden="false" customHeight="false" outlineLevel="0" collapsed="false">
      <c r="B77" s="1418"/>
      <c r="D77" s="1419"/>
    </row>
    <row r="78" customFormat="false" ht="12.75" hidden="false" customHeight="false" outlineLevel="0" collapsed="false">
      <c r="B78" s="1418"/>
      <c r="D78" s="1419"/>
    </row>
  </sheetData>
  <mergeCells count="82">
    <mergeCell ref="B4:AA4"/>
    <mergeCell ref="B6:F6"/>
    <mergeCell ref="G6:AA6"/>
    <mergeCell ref="B7:F7"/>
    <mergeCell ref="G7:AA7"/>
    <mergeCell ref="B8:F8"/>
    <mergeCell ref="G8:AA8"/>
    <mergeCell ref="B9:F14"/>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rowBreaks count="1" manualBreakCount="1">
    <brk id="44" man="true" max="16383" min="0"/>
  </rowBreak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K106"/>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78"/>
    <col collapsed="false" customWidth="true" hidden="false" outlineLevel="0" max="2" min="2" style="778" width="3"/>
    <col collapsed="false" customWidth="true" hidden="false" outlineLevel="0" max="5" min="3" style="780" width="4.89"/>
    <col collapsed="false" customWidth="true" hidden="false" outlineLevel="0" max="6" min="6" style="780" width="1.22"/>
    <col collapsed="false" customWidth="true" hidden="false" outlineLevel="0" max="7" min="7" style="780" width="2.66"/>
    <col collapsed="false" customWidth="true" hidden="false" outlineLevel="0" max="13" min="8" style="780" width="6.22"/>
    <col collapsed="false" customWidth="true" hidden="false" outlineLevel="0" max="16" min="14" style="780" width="5.22"/>
    <col collapsed="false" customWidth="true" hidden="false" outlineLevel="0" max="17" min="17" style="780" width="4.78"/>
    <col collapsed="false" customWidth="true" hidden="false" outlineLevel="0" max="22" min="18" style="780" width="5.11"/>
    <col collapsed="false" customWidth="true" hidden="false" outlineLevel="0" max="24" min="23" style="780" width="4.78"/>
    <col collapsed="false" customWidth="true" hidden="false" outlineLevel="0" max="28" min="25" style="780" width="5.22"/>
    <col collapsed="false" customWidth="true" hidden="false" outlineLevel="0" max="31" min="29" style="780" width="6.66"/>
    <col collapsed="false" customWidth="true" hidden="false" outlineLevel="0" max="32" min="32" style="780" width="1.22"/>
    <col collapsed="false" customWidth="true" hidden="false" outlineLevel="0" max="33" min="33" style="780" width="1.78"/>
    <col collapsed="false" customWidth="false" hidden="false" outlineLevel="0" max="16384" min="34" style="780" width="3.45"/>
  </cols>
  <sheetData>
    <row r="1" s="772" customFormat="true" ht="6.75" hidden="false" customHeight="true" outlineLevel="0" collapsed="false"/>
    <row r="2" s="772" customFormat="true" ht="13.8" hidden="false" customHeight="false" outlineLevel="0" collapsed="false">
      <c r="B2" s="772" t="s">
        <v>1417</v>
      </c>
    </row>
    <row r="3" s="772" customFormat="true" ht="13.8" hidden="false" customHeight="false" outlineLevel="0" collapsed="false">
      <c r="W3" s="1178" t="s">
        <v>388</v>
      </c>
      <c r="X3" s="1179"/>
      <c r="Y3" s="1179"/>
      <c r="Z3" s="772" t="s">
        <v>389</v>
      </c>
      <c r="AA3" s="1179"/>
      <c r="AB3" s="1179"/>
      <c r="AC3" s="772" t="s">
        <v>390</v>
      </c>
      <c r="AD3" s="1178"/>
      <c r="AE3" s="772" t="s">
        <v>391</v>
      </c>
    </row>
    <row r="4" s="772" customFormat="true" ht="3.75" hidden="false" customHeight="true" outlineLevel="0" collapsed="false">
      <c r="W4" s="1178"/>
      <c r="X4" s="771"/>
      <c r="Y4" s="771"/>
      <c r="AA4" s="771"/>
      <c r="AB4" s="771"/>
      <c r="AD4" s="1178"/>
    </row>
    <row r="5" s="772" customFormat="true" ht="26.25" hidden="false" customHeight="true" outlineLevel="0" collapsed="false">
      <c r="B5" s="1320" t="s">
        <v>1418</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row>
    <row r="6" s="772" customFormat="true" ht="8.25" hidden="false" customHeight="true" outlineLevel="0" collapsed="false"/>
    <row r="7" s="772" customFormat="true" ht="30" hidden="false" customHeight="true" outlineLevel="0" collapsed="false">
      <c r="B7" s="966" t="s">
        <v>1419</v>
      </c>
      <c r="C7" s="966"/>
      <c r="D7" s="966"/>
      <c r="E7" s="966"/>
      <c r="F7" s="966"/>
      <c r="G7" s="966"/>
      <c r="H7" s="966"/>
      <c r="I7" s="966"/>
      <c r="J7" s="966"/>
      <c r="K7" s="966"/>
      <c r="L7" s="966"/>
      <c r="M7" s="966"/>
      <c r="N7" s="966"/>
      <c r="O7" s="966"/>
      <c r="P7" s="966"/>
      <c r="Q7" s="966"/>
      <c r="R7" s="966"/>
      <c r="S7" s="966"/>
      <c r="T7" s="966"/>
      <c r="U7" s="966"/>
      <c r="V7" s="966"/>
      <c r="W7" s="966"/>
      <c r="X7" s="966"/>
      <c r="Y7" s="966"/>
      <c r="Z7" s="966"/>
      <c r="AA7" s="966"/>
      <c r="AB7" s="966"/>
      <c r="AC7" s="966"/>
      <c r="AD7" s="966"/>
      <c r="AE7" s="966"/>
      <c r="AF7" s="966"/>
    </row>
    <row r="8" customFormat="false" ht="30" hidden="false" customHeight="true" outlineLevel="0" collapsed="false">
      <c r="B8" s="966" t="s">
        <v>1420</v>
      </c>
      <c r="C8" s="966"/>
      <c r="D8" s="966"/>
      <c r="E8" s="966"/>
      <c r="F8" s="1329"/>
      <c r="G8" s="1290"/>
      <c r="H8" s="1306" t="s">
        <v>27</v>
      </c>
      <c r="I8" s="1290" t="s">
        <v>1089</v>
      </c>
      <c r="J8" s="1290"/>
      <c r="K8" s="1290"/>
      <c r="L8" s="1290"/>
      <c r="M8" s="1307" t="s">
        <v>27</v>
      </c>
      <c r="N8" s="1290" t="s">
        <v>1090</v>
      </c>
      <c r="O8" s="1290"/>
      <c r="P8" s="1290"/>
      <c r="Q8" s="1290"/>
      <c r="R8" s="1290"/>
      <c r="S8" s="1306" t="s">
        <v>27</v>
      </c>
      <c r="T8" s="1290" t="s">
        <v>1091</v>
      </c>
      <c r="U8" s="1345"/>
      <c r="V8" s="1290"/>
      <c r="W8" s="1290"/>
      <c r="X8" s="1290"/>
      <c r="Y8" s="1290"/>
      <c r="Z8" s="1290"/>
      <c r="AA8" s="1290"/>
      <c r="AB8" s="1290"/>
      <c r="AC8" s="1290"/>
      <c r="AD8" s="1290"/>
      <c r="AE8" s="1290"/>
      <c r="AF8" s="1189"/>
    </row>
    <row r="9" customFormat="false" ht="30" hidden="false" customHeight="true" outlineLevel="0" collapsed="false">
      <c r="B9" s="966" t="s">
        <v>1421</v>
      </c>
      <c r="C9" s="966"/>
      <c r="D9" s="966"/>
      <c r="E9" s="966"/>
      <c r="F9" s="1329"/>
      <c r="G9" s="1290"/>
      <c r="H9" s="1306" t="s">
        <v>27</v>
      </c>
      <c r="I9" s="1185" t="s">
        <v>1422</v>
      </c>
      <c r="J9" s="1290"/>
      <c r="K9" s="1290"/>
      <c r="L9" s="1290"/>
      <c r="M9" s="1290"/>
      <c r="N9" s="1290"/>
      <c r="O9" s="1290"/>
      <c r="P9" s="1290"/>
      <c r="Q9" s="1290"/>
      <c r="R9" s="1290"/>
      <c r="S9" s="1307" t="s">
        <v>27</v>
      </c>
      <c r="T9" s="1185" t="s">
        <v>1423</v>
      </c>
      <c r="U9" s="1345"/>
      <c r="V9" s="1290"/>
      <c r="W9" s="1290"/>
      <c r="X9" s="1290"/>
      <c r="Y9" s="1290"/>
      <c r="Z9" s="1290"/>
      <c r="AA9" s="1290"/>
      <c r="AB9" s="1290"/>
      <c r="AC9" s="1290"/>
      <c r="AD9" s="1290"/>
      <c r="AE9" s="1290"/>
      <c r="AF9" s="1189"/>
    </row>
    <row r="10" customFormat="false" ht="30" hidden="false" customHeight="true" outlineLevel="0" collapsed="false">
      <c r="B10" s="966" t="s">
        <v>1424</v>
      </c>
      <c r="C10" s="966"/>
      <c r="D10" s="966"/>
      <c r="E10" s="966"/>
      <c r="F10" s="1050"/>
      <c r="G10" s="968"/>
      <c r="H10" s="1307" t="s">
        <v>27</v>
      </c>
      <c r="I10" s="1185" t="s">
        <v>1425</v>
      </c>
      <c r="J10" s="968"/>
      <c r="K10" s="968"/>
      <c r="L10" s="968"/>
      <c r="M10" s="968"/>
      <c r="N10" s="968"/>
      <c r="O10" s="968"/>
      <c r="P10" s="968"/>
      <c r="Q10" s="968"/>
      <c r="R10" s="968"/>
      <c r="S10" s="968"/>
      <c r="T10" s="1185"/>
      <c r="U10" s="1351"/>
      <c r="V10" s="968"/>
      <c r="W10" s="968"/>
      <c r="X10" s="968"/>
      <c r="Y10" s="968"/>
      <c r="Z10" s="968"/>
      <c r="AA10" s="968"/>
      <c r="AB10" s="968"/>
      <c r="AC10" s="968"/>
      <c r="AD10" s="968"/>
      <c r="AE10" s="968"/>
      <c r="AF10" s="965"/>
    </row>
    <row r="11" customFormat="false" ht="30" hidden="false" customHeight="true" outlineLevel="0" collapsed="false">
      <c r="B11" s="966"/>
      <c r="C11" s="966"/>
      <c r="D11" s="966"/>
      <c r="E11" s="966"/>
      <c r="F11" s="1000"/>
      <c r="G11" s="977"/>
      <c r="H11" s="1390" t="s">
        <v>27</v>
      </c>
      <c r="I11" s="980" t="s">
        <v>1426</v>
      </c>
      <c r="J11" s="977"/>
      <c r="K11" s="977"/>
      <c r="L11" s="977"/>
      <c r="M11" s="977"/>
      <c r="N11" s="977"/>
      <c r="O11" s="977"/>
      <c r="P11" s="977"/>
      <c r="Q11" s="977"/>
      <c r="R11" s="977"/>
      <c r="S11" s="977"/>
      <c r="T11" s="980"/>
      <c r="U11" s="1354"/>
      <c r="V11" s="977"/>
      <c r="W11" s="977"/>
      <c r="X11" s="977"/>
      <c r="Y11" s="977"/>
      <c r="Z11" s="977"/>
      <c r="AA11" s="977"/>
      <c r="AB11" s="977"/>
      <c r="AC11" s="977"/>
      <c r="AD11" s="977"/>
      <c r="AE11" s="977"/>
      <c r="AF11" s="975"/>
    </row>
    <row r="12" s="772" customFormat="true" ht="15" hidden="false" customHeight="true" outlineLevel="0" collapsed="false">
      <c r="B12" s="1185"/>
      <c r="C12" s="1185"/>
      <c r="D12" s="1185"/>
      <c r="E12" s="1185"/>
      <c r="Q12" s="1178"/>
    </row>
    <row r="13" s="772" customFormat="true" ht="7.5" hidden="false" customHeight="true" outlineLevel="0" collapsed="false">
      <c r="B13" s="964"/>
      <c r="C13" s="1185"/>
      <c r="D13" s="1185"/>
      <c r="E13" s="963"/>
      <c r="F13" s="1185"/>
      <c r="G13" s="1185"/>
      <c r="H13" s="1185"/>
      <c r="I13" s="1185"/>
      <c r="J13" s="1185"/>
      <c r="K13" s="1185"/>
      <c r="L13" s="1185"/>
      <c r="M13" s="1185"/>
      <c r="N13" s="1185"/>
      <c r="O13" s="1185"/>
      <c r="P13" s="1185"/>
      <c r="Q13" s="1420"/>
      <c r="R13" s="1185"/>
      <c r="S13" s="1185"/>
      <c r="T13" s="1185"/>
      <c r="U13" s="1185"/>
      <c r="V13" s="1185"/>
      <c r="W13" s="1185"/>
      <c r="X13" s="1185"/>
      <c r="Y13" s="1185"/>
      <c r="Z13" s="1185"/>
      <c r="AA13" s="1185"/>
      <c r="AB13" s="1185"/>
      <c r="AC13" s="1185"/>
      <c r="AD13" s="1185"/>
      <c r="AE13" s="1185"/>
      <c r="AF13" s="963"/>
    </row>
    <row r="14" s="772" customFormat="true" ht="21" hidden="false" customHeight="true" outlineLevel="0" collapsed="false">
      <c r="B14" s="1396" t="s">
        <v>1427</v>
      </c>
      <c r="C14" s="1396"/>
      <c r="D14" s="1396"/>
      <c r="E14" s="1396"/>
      <c r="AD14" s="1421" t="s">
        <v>1428</v>
      </c>
      <c r="AE14" s="1421"/>
      <c r="AF14" s="1187"/>
    </row>
    <row r="15" s="772" customFormat="true" ht="21" hidden="false" customHeight="true" outlineLevel="0" collapsed="false">
      <c r="B15" s="1396"/>
      <c r="C15" s="1396"/>
      <c r="D15" s="1396"/>
      <c r="E15" s="1396"/>
      <c r="AD15" s="1421"/>
      <c r="AE15" s="1421"/>
      <c r="AF15" s="1187"/>
    </row>
    <row r="16" s="772" customFormat="true" ht="21" hidden="false" customHeight="true" outlineLevel="0" collapsed="false">
      <c r="B16" s="1396"/>
      <c r="C16" s="1396"/>
      <c r="D16" s="1396"/>
      <c r="E16" s="1396"/>
      <c r="G16" s="964" t="s">
        <v>1429</v>
      </c>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422"/>
      <c r="AE16" s="1423"/>
      <c r="AF16" s="1187"/>
    </row>
    <row r="17" s="772" customFormat="true" ht="30" hidden="false" customHeight="true" outlineLevel="0" collapsed="false">
      <c r="B17" s="987"/>
      <c r="C17" s="1316"/>
      <c r="D17" s="1316"/>
      <c r="E17" s="986"/>
      <c r="G17" s="985"/>
      <c r="H17" s="1391" t="s">
        <v>51</v>
      </c>
      <c r="I17" s="1424" t="s">
        <v>1430</v>
      </c>
      <c r="J17" s="1424"/>
      <c r="K17" s="1424"/>
      <c r="L17" s="1424"/>
      <c r="M17" s="1424"/>
      <c r="N17" s="1425"/>
      <c r="O17" s="1426" t="s">
        <v>1036</v>
      </c>
      <c r="P17" s="1367" t="s">
        <v>1431</v>
      </c>
      <c r="Q17" s="1388" t="s">
        <v>984</v>
      </c>
      <c r="R17" s="1427" t="s">
        <v>1432</v>
      </c>
      <c r="S17" s="1427"/>
      <c r="T17" s="1427"/>
      <c r="U17" s="1427"/>
      <c r="V17" s="1427"/>
      <c r="W17" s="1289"/>
      <c r="X17" s="792" t="s">
        <v>899</v>
      </c>
      <c r="Y17" s="926" t="s">
        <v>1431</v>
      </c>
      <c r="Z17" s="1428" t="s">
        <v>1433</v>
      </c>
      <c r="AA17" s="1428"/>
      <c r="AB17" s="1428"/>
      <c r="AC17" s="1428"/>
      <c r="AD17" s="1429" t="s">
        <v>27</v>
      </c>
      <c r="AE17" s="1430" t="n">
        <v>20</v>
      </c>
      <c r="AF17" s="1187"/>
    </row>
    <row r="18" s="772" customFormat="true" ht="30" hidden="false" customHeight="true" outlineLevel="0" collapsed="false">
      <c r="B18" s="987"/>
      <c r="C18" s="1316"/>
      <c r="D18" s="1316"/>
      <c r="E18" s="986"/>
      <c r="G18" s="985"/>
      <c r="H18" s="1391" t="s">
        <v>983</v>
      </c>
      <c r="I18" s="1424" t="s">
        <v>1434</v>
      </c>
      <c r="J18" s="1424"/>
      <c r="K18" s="1424"/>
      <c r="L18" s="1424"/>
      <c r="M18" s="1424"/>
      <c r="N18" s="1011"/>
      <c r="O18" s="1373" t="s">
        <v>1036</v>
      </c>
      <c r="P18" s="1367"/>
      <c r="Q18" s="1388"/>
      <c r="R18" s="1427"/>
      <c r="S18" s="1427"/>
      <c r="T18" s="1427"/>
      <c r="U18" s="1427"/>
      <c r="V18" s="1427"/>
      <c r="W18" s="1289"/>
      <c r="X18" s="792"/>
      <c r="Y18" s="926" t="s">
        <v>1431</v>
      </c>
      <c r="Z18" s="1428" t="s">
        <v>1435</v>
      </c>
      <c r="AA18" s="1428"/>
      <c r="AB18" s="1428"/>
      <c r="AC18" s="1428"/>
      <c r="AD18" s="1429" t="s">
        <v>27</v>
      </c>
      <c r="AE18" s="1430" t="n">
        <v>10</v>
      </c>
      <c r="AF18" s="1187"/>
    </row>
    <row r="19" s="772" customFormat="true" ht="30" hidden="false" customHeight="true" outlineLevel="0" collapsed="false">
      <c r="B19" s="987"/>
      <c r="C19" s="1316"/>
      <c r="D19" s="1316"/>
      <c r="E19" s="986"/>
      <c r="G19" s="985"/>
      <c r="H19" s="1391" t="s">
        <v>982</v>
      </c>
      <c r="I19" s="1424" t="s">
        <v>1436</v>
      </c>
      <c r="J19" s="1424"/>
      <c r="K19" s="1424"/>
      <c r="L19" s="1424"/>
      <c r="M19" s="1424"/>
      <c r="N19" s="1011"/>
      <c r="O19" s="1373" t="s">
        <v>1036</v>
      </c>
      <c r="P19" s="1367"/>
      <c r="Q19" s="1388"/>
      <c r="R19" s="1427"/>
      <c r="S19" s="1427"/>
      <c r="T19" s="1427"/>
      <c r="U19" s="1427"/>
      <c r="V19" s="1427"/>
      <c r="W19" s="1289"/>
      <c r="X19" s="792"/>
      <c r="Y19" s="926" t="s">
        <v>1431</v>
      </c>
      <c r="Z19" s="1428" t="s">
        <v>1437</v>
      </c>
      <c r="AA19" s="1428"/>
      <c r="AB19" s="1428"/>
      <c r="AC19" s="1428"/>
      <c r="AD19" s="1429" t="s">
        <v>27</v>
      </c>
      <c r="AE19" s="1430" t="n">
        <v>0</v>
      </c>
      <c r="AF19" s="1187"/>
    </row>
    <row r="20" s="772" customFormat="true" ht="7.5" hidden="false" customHeight="true" outlineLevel="0" collapsed="false">
      <c r="B20" s="987"/>
      <c r="C20" s="1316"/>
      <c r="D20" s="1316"/>
      <c r="E20" s="986"/>
      <c r="G20" s="974"/>
      <c r="H20" s="980"/>
      <c r="I20" s="981"/>
      <c r="J20" s="981"/>
      <c r="K20" s="981"/>
      <c r="L20" s="981"/>
      <c r="M20" s="981"/>
      <c r="N20" s="981"/>
      <c r="O20" s="981"/>
      <c r="P20" s="981"/>
      <c r="Q20" s="981"/>
      <c r="R20" s="981"/>
      <c r="S20" s="981"/>
      <c r="T20" s="981"/>
      <c r="U20" s="981"/>
      <c r="V20" s="981"/>
      <c r="W20" s="980"/>
      <c r="X20" s="1301"/>
      <c r="Y20" s="1301"/>
      <c r="Z20" s="980"/>
      <c r="AA20" s="980"/>
      <c r="AB20" s="980"/>
      <c r="AC20" s="980"/>
      <c r="AD20" s="1431"/>
      <c r="AE20" s="1432"/>
      <c r="AF20" s="1187"/>
    </row>
    <row r="21" s="772" customFormat="true" ht="21" hidden="false" customHeight="true" outlineLevel="0" collapsed="false">
      <c r="B21" s="987"/>
      <c r="C21" s="1316"/>
      <c r="D21" s="1316"/>
      <c r="E21" s="986"/>
      <c r="G21" s="964" t="s">
        <v>1438</v>
      </c>
      <c r="H21" s="1185"/>
      <c r="I21" s="1339"/>
      <c r="J21" s="1339"/>
      <c r="K21" s="1339"/>
      <c r="L21" s="1339"/>
      <c r="M21" s="1339"/>
      <c r="N21" s="1339"/>
      <c r="O21" s="1339"/>
      <c r="P21" s="1339"/>
      <c r="Q21" s="1339"/>
      <c r="R21" s="1339"/>
      <c r="S21" s="1339"/>
      <c r="T21" s="1339"/>
      <c r="U21" s="1339"/>
      <c r="V21" s="1339"/>
      <c r="W21" s="1185"/>
      <c r="X21" s="1323"/>
      <c r="Y21" s="1323"/>
      <c r="Z21" s="1185"/>
      <c r="AA21" s="1185"/>
      <c r="AB21" s="1185"/>
      <c r="AC21" s="1185"/>
      <c r="AD21" s="1433"/>
      <c r="AE21" s="1430"/>
      <c r="AF21" s="1187"/>
    </row>
    <row r="22" s="772" customFormat="true" ht="23.25" hidden="false" customHeight="true" outlineLevel="0" collapsed="false">
      <c r="B22" s="1008"/>
      <c r="C22" s="776"/>
      <c r="D22" s="776"/>
      <c r="E22" s="1341"/>
      <c r="G22" s="985"/>
      <c r="H22" s="1391" t="s">
        <v>51</v>
      </c>
      <c r="I22" s="1424" t="s">
        <v>1439</v>
      </c>
      <c r="J22" s="1424"/>
      <c r="K22" s="1424"/>
      <c r="L22" s="1424"/>
      <c r="M22" s="1424"/>
      <c r="N22" s="1425"/>
      <c r="O22" s="1426" t="s">
        <v>1036</v>
      </c>
      <c r="P22" s="1367" t="s">
        <v>1431</v>
      </c>
      <c r="Q22" s="1388" t="s">
        <v>984</v>
      </c>
      <c r="R22" s="1424" t="s">
        <v>1440</v>
      </c>
      <c r="S22" s="1424"/>
      <c r="T22" s="1424"/>
      <c r="U22" s="1424"/>
      <c r="V22" s="1424"/>
      <c r="W22" s="1289"/>
      <c r="X22" s="792" t="s">
        <v>899</v>
      </c>
      <c r="Y22" s="926" t="s">
        <v>1431</v>
      </c>
      <c r="Z22" s="1428" t="s">
        <v>1355</v>
      </c>
      <c r="AA22" s="1428"/>
      <c r="AB22" s="1428"/>
      <c r="AC22" s="1428"/>
      <c r="AD22" s="1429" t="s">
        <v>27</v>
      </c>
      <c r="AE22" s="1430" t="n">
        <v>20</v>
      </c>
      <c r="AF22" s="1187"/>
    </row>
    <row r="23" s="772" customFormat="true" ht="30" hidden="false" customHeight="true" outlineLevel="0" collapsed="false">
      <c r="B23" s="1008"/>
      <c r="C23" s="776"/>
      <c r="D23" s="776"/>
      <c r="E23" s="1341"/>
      <c r="G23" s="985"/>
      <c r="H23" s="1391" t="s">
        <v>983</v>
      </c>
      <c r="I23" s="1424" t="s">
        <v>1441</v>
      </c>
      <c r="J23" s="1424"/>
      <c r="K23" s="1424"/>
      <c r="L23" s="1424"/>
      <c r="M23" s="1424"/>
      <c r="N23" s="1011"/>
      <c r="O23" s="1373" t="s">
        <v>1036</v>
      </c>
      <c r="P23" s="1367"/>
      <c r="Q23" s="1388"/>
      <c r="R23" s="1424"/>
      <c r="S23" s="1424"/>
      <c r="T23" s="1424"/>
      <c r="U23" s="1424"/>
      <c r="V23" s="1424"/>
      <c r="W23" s="1289"/>
      <c r="X23" s="792"/>
      <c r="Y23" s="926" t="s">
        <v>1431</v>
      </c>
      <c r="Z23" s="1428" t="s">
        <v>1442</v>
      </c>
      <c r="AA23" s="1428"/>
      <c r="AB23" s="1428"/>
      <c r="AC23" s="1428"/>
      <c r="AD23" s="1429" t="s">
        <v>27</v>
      </c>
      <c r="AE23" s="1430" t="n">
        <v>10</v>
      </c>
      <c r="AF23" s="1187"/>
    </row>
    <row r="24" s="772" customFormat="true" ht="24.75" hidden="false" customHeight="true" outlineLevel="0" collapsed="false">
      <c r="B24" s="1008"/>
      <c r="C24" s="776"/>
      <c r="D24" s="776"/>
      <c r="E24" s="1341"/>
      <c r="G24" s="985"/>
      <c r="H24" s="1391" t="s">
        <v>982</v>
      </c>
      <c r="I24" s="1424" t="s">
        <v>1443</v>
      </c>
      <c r="J24" s="1424"/>
      <c r="K24" s="1424"/>
      <c r="L24" s="1424"/>
      <c r="M24" s="1424"/>
      <c r="N24" s="1011"/>
      <c r="O24" s="1373" t="s">
        <v>1036</v>
      </c>
      <c r="P24" s="1367"/>
      <c r="Q24" s="1388"/>
      <c r="R24" s="1424"/>
      <c r="S24" s="1424"/>
      <c r="T24" s="1424"/>
      <c r="U24" s="1424"/>
      <c r="V24" s="1424"/>
      <c r="W24" s="1289"/>
      <c r="X24" s="792"/>
      <c r="Y24" s="926" t="s">
        <v>1431</v>
      </c>
      <c r="Z24" s="1428" t="s">
        <v>1444</v>
      </c>
      <c r="AA24" s="1428"/>
      <c r="AB24" s="1428"/>
      <c r="AC24" s="1428"/>
      <c r="AD24" s="1429" t="s">
        <v>27</v>
      </c>
      <c r="AE24" s="1430" t="n">
        <v>0</v>
      </c>
      <c r="AF24" s="1434"/>
    </row>
    <row r="25" s="772" customFormat="true" ht="7.5" hidden="false" customHeight="true" outlineLevel="0" collapsed="false">
      <c r="B25" s="1008"/>
      <c r="C25" s="776"/>
      <c r="D25" s="776"/>
      <c r="E25" s="1341"/>
      <c r="G25" s="974"/>
      <c r="H25" s="980"/>
      <c r="I25" s="1435"/>
      <c r="J25" s="1436"/>
      <c r="K25" s="1436"/>
      <c r="L25" s="1436"/>
      <c r="M25" s="1436"/>
      <c r="N25" s="981"/>
      <c r="O25" s="1372"/>
      <c r="P25" s="1437"/>
      <c r="Q25" s="1437"/>
      <c r="R25" s="981"/>
      <c r="S25" s="981"/>
      <c r="T25" s="981"/>
      <c r="U25" s="981"/>
      <c r="V25" s="981"/>
      <c r="W25" s="980"/>
      <c r="X25" s="1301"/>
      <c r="Y25" s="1301"/>
      <c r="Z25" s="980"/>
      <c r="AA25" s="980"/>
      <c r="AB25" s="980"/>
      <c r="AC25" s="980"/>
      <c r="AD25" s="1431"/>
      <c r="AE25" s="1432"/>
      <c r="AF25" s="1187"/>
    </row>
    <row r="26" s="772" customFormat="true" ht="21" hidden="false" customHeight="true" outlineLevel="0" collapsed="false">
      <c r="B26" s="985"/>
      <c r="E26" s="1187"/>
      <c r="G26" s="985" t="s">
        <v>1445</v>
      </c>
      <c r="I26" s="776"/>
      <c r="J26" s="776"/>
      <c r="K26" s="776"/>
      <c r="L26" s="776"/>
      <c r="M26" s="776"/>
      <c r="N26" s="776"/>
      <c r="O26" s="776"/>
      <c r="P26" s="776"/>
      <c r="Q26" s="776"/>
      <c r="R26" s="776"/>
      <c r="S26" s="776"/>
      <c r="T26" s="776"/>
      <c r="U26" s="776"/>
      <c r="V26" s="776"/>
      <c r="X26" s="771"/>
      <c r="Y26" s="771"/>
      <c r="AD26" s="1433"/>
      <c r="AE26" s="1430"/>
      <c r="AF26" s="1187"/>
    </row>
    <row r="27" s="772" customFormat="true" ht="30.75" hidden="false" customHeight="true" outlineLevel="0" collapsed="false">
      <c r="B27" s="987"/>
      <c r="C27" s="1316"/>
      <c r="D27" s="1316"/>
      <c r="E27" s="986"/>
      <c r="G27" s="985"/>
      <c r="H27" s="1391" t="s">
        <v>51</v>
      </c>
      <c r="I27" s="1424" t="s">
        <v>1446</v>
      </c>
      <c r="J27" s="1424"/>
      <c r="K27" s="1424"/>
      <c r="L27" s="1424"/>
      <c r="M27" s="1424"/>
      <c r="N27" s="1438"/>
      <c r="O27" s="1426" t="s">
        <v>1036</v>
      </c>
      <c r="P27" s="1439" t="s">
        <v>1431</v>
      </c>
      <c r="Q27" s="1440" t="s">
        <v>984</v>
      </c>
      <c r="R27" s="1388" t="s">
        <v>1447</v>
      </c>
      <c r="S27" s="1388"/>
      <c r="T27" s="1388"/>
      <c r="U27" s="1388"/>
      <c r="V27" s="1388"/>
      <c r="W27" s="1182"/>
      <c r="X27" s="792" t="s">
        <v>899</v>
      </c>
      <c r="Y27" s="771" t="s">
        <v>1431</v>
      </c>
      <c r="Z27" s="1428" t="s">
        <v>1448</v>
      </c>
      <c r="AA27" s="1428"/>
      <c r="AB27" s="1428"/>
      <c r="AC27" s="1428"/>
      <c r="AD27" s="1429" t="s">
        <v>27</v>
      </c>
      <c r="AE27" s="1430" t="n">
        <v>10</v>
      </c>
      <c r="AF27" s="1187"/>
    </row>
    <row r="28" s="772" customFormat="true" ht="30.75" hidden="false" customHeight="true" outlineLevel="0" collapsed="false">
      <c r="B28" s="987"/>
      <c r="C28" s="1316"/>
      <c r="D28" s="1316"/>
      <c r="E28" s="986"/>
      <c r="G28" s="985"/>
      <c r="H28" s="1391"/>
      <c r="I28" s="1424"/>
      <c r="J28" s="1424"/>
      <c r="K28" s="1424"/>
      <c r="L28" s="1424"/>
      <c r="M28" s="1424"/>
      <c r="N28" s="1438"/>
      <c r="O28" s="1426"/>
      <c r="P28" s="1439"/>
      <c r="Q28" s="1440"/>
      <c r="R28" s="1440"/>
      <c r="S28" s="1388"/>
      <c r="T28" s="1388"/>
      <c r="U28" s="1388"/>
      <c r="V28" s="1388"/>
      <c r="W28" s="1182"/>
      <c r="X28" s="792"/>
      <c r="Y28" s="771" t="s">
        <v>1431</v>
      </c>
      <c r="Z28" s="1428" t="s">
        <v>1449</v>
      </c>
      <c r="AA28" s="1428"/>
      <c r="AB28" s="1428"/>
      <c r="AC28" s="1428"/>
      <c r="AD28" s="1429" t="s">
        <v>27</v>
      </c>
      <c r="AE28" s="1430" t="n">
        <v>5</v>
      </c>
      <c r="AF28" s="1187"/>
    </row>
    <row r="29" s="772" customFormat="true" ht="27" hidden="false" customHeight="true" outlineLevel="0" collapsed="false">
      <c r="B29" s="987"/>
      <c r="C29" s="1316"/>
      <c r="D29" s="1316"/>
      <c r="E29" s="986"/>
      <c r="G29" s="985"/>
      <c r="H29" s="1391" t="s">
        <v>983</v>
      </c>
      <c r="I29" s="1424" t="s">
        <v>1450</v>
      </c>
      <c r="J29" s="1424"/>
      <c r="K29" s="1424"/>
      <c r="L29" s="1424"/>
      <c r="M29" s="1424"/>
      <c r="N29" s="1011"/>
      <c r="O29" s="1373" t="s">
        <v>1036</v>
      </c>
      <c r="P29" s="1374"/>
      <c r="Q29" s="1440"/>
      <c r="R29" s="1440"/>
      <c r="S29" s="1388"/>
      <c r="T29" s="1388"/>
      <c r="U29" s="1388"/>
      <c r="V29" s="1388"/>
      <c r="W29" s="1182"/>
      <c r="X29" s="792"/>
      <c r="Y29" s="771" t="s">
        <v>1431</v>
      </c>
      <c r="Z29" s="1428" t="s">
        <v>1451</v>
      </c>
      <c r="AA29" s="1428"/>
      <c r="AB29" s="1428"/>
      <c r="AC29" s="1428"/>
      <c r="AD29" s="1429" t="s">
        <v>27</v>
      </c>
      <c r="AE29" s="1430" t="n">
        <v>0</v>
      </c>
      <c r="AF29" s="1187"/>
    </row>
    <row r="30" s="772" customFormat="true" ht="7.5" hidden="false" customHeight="true" outlineLevel="0" collapsed="false">
      <c r="B30" s="987"/>
      <c r="C30" s="1316"/>
      <c r="D30" s="1316"/>
      <c r="E30" s="986"/>
      <c r="G30" s="974"/>
      <c r="H30" s="1193"/>
      <c r="I30" s="1436"/>
      <c r="J30" s="1436"/>
      <c r="K30" s="1436"/>
      <c r="L30" s="1436"/>
      <c r="M30" s="1436"/>
      <c r="N30" s="981"/>
      <c r="O30" s="1372"/>
      <c r="P30" s="981"/>
      <c r="Q30" s="981"/>
      <c r="R30" s="981"/>
      <c r="S30" s="981"/>
      <c r="T30" s="981"/>
      <c r="U30" s="981"/>
      <c r="V30" s="981"/>
      <c r="W30" s="980"/>
      <c r="X30" s="1301"/>
      <c r="Y30" s="1301"/>
      <c r="Z30" s="1436"/>
      <c r="AA30" s="1436"/>
      <c r="AB30" s="980"/>
      <c r="AC30" s="980"/>
      <c r="AD30" s="1441"/>
      <c r="AE30" s="1432"/>
      <c r="AF30" s="1187"/>
    </row>
    <row r="31" s="772" customFormat="true" ht="21" hidden="false" customHeight="true" outlineLevel="0" collapsed="false">
      <c r="B31" s="1008"/>
      <c r="C31" s="776"/>
      <c r="D31" s="776"/>
      <c r="E31" s="1341"/>
      <c r="G31" s="964" t="s">
        <v>1452</v>
      </c>
      <c r="H31" s="1185"/>
      <c r="I31" s="1339"/>
      <c r="J31" s="1339"/>
      <c r="K31" s="1339"/>
      <c r="L31" s="1339"/>
      <c r="M31" s="1339"/>
      <c r="N31" s="1339"/>
      <c r="O31" s="1339"/>
      <c r="P31" s="1339"/>
      <c r="Q31" s="1339"/>
      <c r="R31" s="1339"/>
      <c r="S31" s="1339"/>
      <c r="T31" s="1339"/>
      <c r="U31" s="1339"/>
      <c r="V31" s="1339"/>
      <c r="W31" s="1185"/>
      <c r="X31" s="1323"/>
      <c r="Y31" s="1323"/>
      <c r="AD31" s="1433"/>
      <c r="AE31" s="1430"/>
      <c r="AF31" s="1187"/>
    </row>
    <row r="32" s="772" customFormat="true" ht="31.5" hidden="false" customHeight="true" outlineLevel="0" collapsed="false">
      <c r="B32" s="985"/>
      <c r="E32" s="1187"/>
      <c r="G32" s="985"/>
      <c r="H32" s="1391" t="s">
        <v>51</v>
      </c>
      <c r="I32" s="1424" t="s">
        <v>1453</v>
      </c>
      <c r="J32" s="1424"/>
      <c r="K32" s="1424"/>
      <c r="L32" s="1424"/>
      <c r="M32" s="1424"/>
      <c r="N32" s="1438"/>
      <c r="O32" s="1426" t="s">
        <v>1036</v>
      </c>
      <c r="P32" s="1367" t="s">
        <v>1431</v>
      </c>
      <c r="Q32" s="1388" t="s">
        <v>984</v>
      </c>
      <c r="R32" s="1388" t="s">
        <v>1454</v>
      </c>
      <c r="S32" s="1388"/>
      <c r="T32" s="1388"/>
      <c r="U32" s="1388"/>
      <c r="V32" s="1388"/>
      <c r="W32" s="1289"/>
      <c r="X32" s="792" t="s">
        <v>899</v>
      </c>
      <c r="Y32" s="771" t="s">
        <v>1431</v>
      </c>
      <c r="Z32" s="1428" t="s">
        <v>1448</v>
      </c>
      <c r="AA32" s="1428"/>
      <c r="AB32" s="1428"/>
      <c r="AC32" s="1428"/>
      <c r="AD32" s="1429" t="s">
        <v>27</v>
      </c>
      <c r="AE32" s="1430" t="n">
        <v>10</v>
      </c>
      <c r="AF32" s="1187"/>
    </row>
    <row r="33" s="772" customFormat="true" ht="31.5" hidden="false" customHeight="true" outlineLevel="0" collapsed="false">
      <c r="B33" s="985"/>
      <c r="E33" s="1187"/>
      <c r="G33" s="985"/>
      <c r="H33" s="1391"/>
      <c r="I33" s="1424"/>
      <c r="J33" s="1424"/>
      <c r="K33" s="1424"/>
      <c r="L33" s="1424"/>
      <c r="M33" s="1424"/>
      <c r="N33" s="1438"/>
      <c r="O33" s="1426"/>
      <c r="P33" s="1367"/>
      <c r="Q33" s="1388"/>
      <c r="R33" s="1388"/>
      <c r="S33" s="1388"/>
      <c r="T33" s="1388"/>
      <c r="U33" s="1388"/>
      <c r="V33" s="1388"/>
      <c r="W33" s="1289"/>
      <c r="X33" s="792"/>
      <c r="Y33" s="771" t="s">
        <v>1431</v>
      </c>
      <c r="Z33" s="1428" t="s">
        <v>1449</v>
      </c>
      <c r="AA33" s="1428"/>
      <c r="AB33" s="1428"/>
      <c r="AC33" s="1428"/>
      <c r="AD33" s="1429" t="s">
        <v>27</v>
      </c>
      <c r="AE33" s="1430" t="n">
        <v>5</v>
      </c>
      <c r="AF33" s="1434"/>
    </row>
    <row r="34" s="772" customFormat="true" ht="30.75" hidden="false" customHeight="true" outlineLevel="0" collapsed="false">
      <c r="B34" s="985"/>
      <c r="E34" s="1187"/>
      <c r="G34" s="985"/>
      <c r="H34" s="1391" t="s">
        <v>983</v>
      </c>
      <c r="I34" s="1424" t="s">
        <v>1455</v>
      </c>
      <c r="J34" s="1424"/>
      <c r="K34" s="1424"/>
      <c r="L34" s="1424"/>
      <c r="M34" s="1424"/>
      <c r="N34" s="1011"/>
      <c r="O34" s="1373" t="s">
        <v>1036</v>
      </c>
      <c r="P34" s="1367"/>
      <c r="Q34" s="1388"/>
      <c r="R34" s="1388"/>
      <c r="S34" s="1388"/>
      <c r="T34" s="1388"/>
      <c r="U34" s="1388"/>
      <c r="V34" s="1388"/>
      <c r="W34" s="1289"/>
      <c r="X34" s="792"/>
      <c r="Y34" s="771" t="s">
        <v>1431</v>
      </c>
      <c r="Z34" s="1428" t="s">
        <v>1451</v>
      </c>
      <c r="AA34" s="1428"/>
      <c r="AB34" s="1428"/>
      <c r="AC34" s="1428"/>
      <c r="AD34" s="1429" t="s">
        <v>27</v>
      </c>
      <c r="AE34" s="1430" t="n">
        <v>0</v>
      </c>
      <c r="AF34" s="1434"/>
    </row>
    <row r="35" s="772" customFormat="true" ht="7.5" hidden="false" customHeight="true" outlineLevel="0" collapsed="false">
      <c r="B35" s="985"/>
      <c r="E35" s="1187"/>
      <c r="G35" s="974"/>
      <c r="H35" s="980"/>
      <c r="I35" s="981"/>
      <c r="J35" s="981"/>
      <c r="K35" s="981"/>
      <c r="L35" s="981"/>
      <c r="M35" s="981"/>
      <c r="N35" s="981"/>
      <c r="O35" s="981"/>
      <c r="P35" s="981"/>
      <c r="Q35" s="981"/>
      <c r="R35" s="981"/>
      <c r="S35" s="981"/>
      <c r="T35" s="981"/>
      <c r="U35" s="981"/>
      <c r="V35" s="981"/>
      <c r="W35" s="980"/>
      <c r="X35" s="1301"/>
      <c r="Y35" s="1301"/>
      <c r="Z35" s="1301"/>
      <c r="AA35" s="1301"/>
      <c r="AB35" s="980"/>
      <c r="AC35" s="980"/>
      <c r="AD35" s="1431"/>
      <c r="AE35" s="1432"/>
      <c r="AF35" s="1434"/>
    </row>
    <row r="36" s="772" customFormat="true" ht="21" hidden="false" customHeight="true" outlineLevel="0" collapsed="false">
      <c r="B36" s="985"/>
      <c r="E36" s="1187"/>
      <c r="G36" s="964" t="s">
        <v>1456</v>
      </c>
      <c r="H36" s="1185"/>
      <c r="I36" s="1339"/>
      <c r="J36" s="1339"/>
      <c r="K36" s="1339"/>
      <c r="L36" s="1339"/>
      <c r="M36" s="1339"/>
      <c r="N36" s="1339"/>
      <c r="O36" s="1339"/>
      <c r="P36" s="1339"/>
      <c r="Q36" s="1339"/>
      <c r="R36" s="1339"/>
      <c r="S36" s="1339"/>
      <c r="T36" s="1339"/>
      <c r="U36" s="1339"/>
      <c r="V36" s="1339"/>
      <c r="W36" s="1185"/>
      <c r="X36" s="1323"/>
      <c r="Y36" s="1323"/>
      <c r="Z36" s="771"/>
      <c r="AA36" s="771"/>
      <c r="AD36" s="1433"/>
      <c r="AE36" s="1430"/>
      <c r="AF36" s="1187"/>
    </row>
    <row r="37" s="772" customFormat="true" ht="19.5" hidden="false" customHeight="true" outlineLevel="0" collapsed="false">
      <c r="B37" s="985"/>
      <c r="E37" s="1187"/>
      <c r="G37" s="985"/>
      <c r="H37" s="1391" t="s">
        <v>51</v>
      </c>
      <c r="I37" s="1424" t="s">
        <v>1457</v>
      </c>
      <c r="J37" s="1424"/>
      <c r="K37" s="1424"/>
      <c r="L37" s="1424"/>
      <c r="M37" s="1424"/>
      <c r="N37" s="1424"/>
      <c r="O37" s="1424"/>
      <c r="P37" s="1424"/>
      <c r="Q37" s="1424"/>
      <c r="R37" s="1424"/>
      <c r="S37" s="1424"/>
      <c r="T37" s="1424"/>
      <c r="U37" s="1424"/>
      <c r="V37" s="1439" t="s">
        <v>1431</v>
      </c>
      <c r="W37" s="1388"/>
      <c r="X37" s="1388"/>
      <c r="Y37" s="771" t="s">
        <v>1431</v>
      </c>
      <c r="Z37" s="1442" t="s">
        <v>1458</v>
      </c>
      <c r="AA37" s="1442"/>
      <c r="AD37" s="1429" t="s">
        <v>27</v>
      </c>
      <c r="AE37" s="1430" t="n">
        <v>5</v>
      </c>
      <c r="AF37" s="1187"/>
    </row>
    <row r="38" s="772" customFormat="true" ht="30.75" hidden="false" customHeight="true" outlineLevel="0" collapsed="false">
      <c r="B38" s="987"/>
      <c r="C38" s="1316"/>
      <c r="D38" s="1316"/>
      <c r="E38" s="986"/>
      <c r="G38" s="985"/>
      <c r="H38" s="1391"/>
      <c r="I38" s="1424"/>
      <c r="J38" s="1424"/>
      <c r="K38" s="1424"/>
      <c r="L38" s="1424"/>
      <c r="M38" s="1424"/>
      <c r="N38" s="1424"/>
      <c r="O38" s="1424"/>
      <c r="P38" s="1424"/>
      <c r="Q38" s="1424"/>
      <c r="R38" s="1424"/>
      <c r="S38" s="1424"/>
      <c r="T38" s="1424"/>
      <c r="U38" s="1424"/>
      <c r="V38" s="1439"/>
      <c r="W38" s="1388"/>
      <c r="X38" s="1388"/>
      <c r="Y38" s="771" t="s">
        <v>1431</v>
      </c>
      <c r="Z38" s="1442" t="s">
        <v>1459</v>
      </c>
      <c r="AA38" s="1442"/>
      <c r="AD38" s="1429" t="s">
        <v>27</v>
      </c>
      <c r="AE38" s="1430" t="n">
        <v>3</v>
      </c>
      <c r="AF38" s="1187"/>
    </row>
    <row r="39" s="772" customFormat="true" ht="38.25" hidden="false" customHeight="true" outlineLevel="0" collapsed="false">
      <c r="B39" s="987"/>
      <c r="C39" s="1316"/>
      <c r="D39" s="1316"/>
      <c r="E39" s="986"/>
      <c r="G39" s="1086"/>
      <c r="H39" s="1391"/>
      <c r="I39" s="1424"/>
      <c r="J39" s="1424"/>
      <c r="K39" s="1424"/>
      <c r="L39" s="1424"/>
      <c r="M39" s="1424"/>
      <c r="N39" s="1424"/>
      <c r="O39" s="1424"/>
      <c r="P39" s="1424"/>
      <c r="Q39" s="1424"/>
      <c r="R39" s="1424"/>
      <c r="S39" s="1424"/>
      <c r="T39" s="1424"/>
      <c r="U39" s="1424"/>
      <c r="V39" s="1439"/>
      <c r="W39" s="1388"/>
      <c r="X39" s="1388"/>
      <c r="Y39" s="926" t="s">
        <v>1431</v>
      </c>
      <c r="Z39" s="1442" t="s">
        <v>1460</v>
      </c>
      <c r="AA39" s="1442"/>
      <c r="AD39" s="1429" t="s">
        <v>27</v>
      </c>
      <c r="AE39" s="1430" t="n">
        <v>2</v>
      </c>
      <c r="AF39" s="1187"/>
    </row>
    <row r="40" s="772" customFormat="true" ht="19.5" hidden="false" customHeight="true" outlineLevel="0" collapsed="false">
      <c r="B40" s="987"/>
      <c r="C40" s="1316"/>
      <c r="D40" s="1316"/>
      <c r="E40" s="986"/>
      <c r="G40" s="985"/>
      <c r="H40" s="1391"/>
      <c r="I40" s="1424"/>
      <c r="J40" s="1424"/>
      <c r="K40" s="1424"/>
      <c r="L40" s="1424"/>
      <c r="M40" s="1424"/>
      <c r="N40" s="1424"/>
      <c r="O40" s="1424"/>
      <c r="P40" s="1424"/>
      <c r="Q40" s="1424"/>
      <c r="R40" s="1424"/>
      <c r="S40" s="1424"/>
      <c r="T40" s="1424"/>
      <c r="U40" s="1424"/>
      <c r="V40" s="1439"/>
      <c r="W40" s="1388"/>
      <c r="X40" s="1388"/>
      <c r="Y40" s="771" t="s">
        <v>1431</v>
      </c>
      <c r="Z40" s="1442" t="s">
        <v>1461</v>
      </c>
      <c r="AA40" s="1442"/>
      <c r="AD40" s="1429" t="s">
        <v>27</v>
      </c>
      <c r="AE40" s="1430" t="n">
        <v>0</v>
      </c>
      <c r="AF40" s="1187"/>
    </row>
    <row r="41" s="772" customFormat="true" ht="7.5" hidden="false" customHeight="true" outlineLevel="0" collapsed="false">
      <c r="B41" s="987"/>
      <c r="C41" s="1316"/>
      <c r="D41" s="1316"/>
      <c r="E41" s="986"/>
      <c r="G41" s="974"/>
      <c r="H41" s="980"/>
      <c r="I41" s="981"/>
      <c r="J41" s="981"/>
      <c r="K41" s="981"/>
      <c r="L41" s="981"/>
      <c r="M41" s="981"/>
      <c r="N41" s="981"/>
      <c r="O41" s="981"/>
      <c r="P41" s="981"/>
      <c r="Q41" s="981"/>
      <c r="R41" s="981"/>
      <c r="S41" s="981"/>
      <c r="T41" s="981"/>
      <c r="U41" s="981"/>
      <c r="V41" s="981"/>
      <c r="W41" s="980"/>
      <c r="X41" s="980"/>
      <c r="Y41" s="1301"/>
      <c r="Z41" s="1435"/>
      <c r="AA41" s="1435"/>
      <c r="AB41" s="980"/>
      <c r="AC41" s="980"/>
      <c r="AD41" s="1441"/>
      <c r="AE41" s="1432"/>
      <c r="AF41" s="1187"/>
    </row>
    <row r="42" s="772" customFormat="true" ht="21" hidden="false" customHeight="true" outlineLevel="0" collapsed="false">
      <c r="B42" s="1008"/>
      <c r="C42" s="776"/>
      <c r="D42" s="776"/>
      <c r="E42" s="1341"/>
      <c r="G42" s="964" t="s">
        <v>1462</v>
      </c>
      <c r="H42" s="1185"/>
      <c r="I42" s="1339"/>
      <c r="J42" s="1339"/>
      <c r="K42" s="1339"/>
      <c r="L42" s="1339"/>
      <c r="M42" s="1339"/>
      <c r="N42" s="1339"/>
      <c r="O42" s="1339"/>
      <c r="P42" s="1339"/>
      <c r="Q42" s="1339"/>
      <c r="R42" s="1339"/>
      <c r="S42" s="1339"/>
      <c r="T42" s="1339"/>
      <c r="U42" s="1339"/>
      <c r="V42" s="1339"/>
      <c r="W42" s="1185"/>
      <c r="X42" s="1185"/>
      <c r="Y42" s="1323"/>
      <c r="Z42" s="1323"/>
      <c r="AA42" s="1323"/>
      <c r="AB42" s="1185"/>
      <c r="AC42" s="1185"/>
      <c r="AD42" s="1433"/>
      <c r="AE42" s="1430"/>
      <c r="AF42" s="1187"/>
    </row>
    <row r="43" s="772" customFormat="true" ht="42" hidden="false" customHeight="true" outlineLevel="0" collapsed="false">
      <c r="B43" s="1008"/>
      <c r="C43" s="776"/>
      <c r="D43" s="776"/>
      <c r="E43" s="1341"/>
      <c r="G43" s="985"/>
      <c r="H43" s="1391" t="s">
        <v>51</v>
      </c>
      <c r="I43" s="1424" t="s">
        <v>1463</v>
      </c>
      <c r="J43" s="1424"/>
      <c r="K43" s="1424"/>
      <c r="L43" s="1424"/>
      <c r="M43" s="1424"/>
      <c r="N43" s="1425"/>
      <c r="O43" s="1426" t="s">
        <v>1035</v>
      </c>
      <c r="P43" s="1367" t="s">
        <v>1431</v>
      </c>
      <c r="Q43" s="1388" t="s">
        <v>1215</v>
      </c>
      <c r="R43" s="1424" t="s">
        <v>1464</v>
      </c>
      <c r="S43" s="1424"/>
      <c r="T43" s="1424"/>
      <c r="U43" s="1424"/>
      <c r="V43" s="1424"/>
      <c r="W43" s="789"/>
      <c r="X43" s="789"/>
      <c r="Y43" s="771" t="s">
        <v>1431</v>
      </c>
      <c r="Z43" s="1428" t="s">
        <v>1168</v>
      </c>
      <c r="AA43" s="1428"/>
      <c r="AB43" s="1428"/>
      <c r="AC43" s="1428"/>
      <c r="AD43" s="1429" t="s">
        <v>27</v>
      </c>
      <c r="AE43" s="1430" t="n">
        <v>5</v>
      </c>
      <c r="AF43" s="1187"/>
    </row>
    <row r="44" s="772" customFormat="true" ht="40.5" hidden="false" customHeight="true" outlineLevel="0" collapsed="false">
      <c r="B44" s="985"/>
      <c r="E44" s="1187"/>
      <c r="G44" s="985"/>
      <c r="H44" s="1391" t="s">
        <v>983</v>
      </c>
      <c r="I44" s="1424" t="s">
        <v>1465</v>
      </c>
      <c r="J44" s="1424"/>
      <c r="K44" s="1424"/>
      <c r="L44" s="1424"/>
      <c r="M44" s="1424"/>
      <c r="N44" s="981"/>
      <c r="O44" s="1373" t="s">
        <v>1035</v>
      </c>
      <c r="P44" s="1367"/>
      <c r="Q44" s="1388"/>
      <c r="R44" s="1424"/>
      <c r="S44" s="1424"/>
      <c r="T44" s="1424"/>
      <c r="U44" s="1424"/>
      <c r="V44" s="1424"/>
      <c r="W44" s="789"/>
      <c r="X44" s="789"/>
      <c r="Y44" s="771" t="s">
        <v>1431</v>
      </c>
      <c r="Z44" s="1428" t="s">
        <v>1466</v>
      </c>
      <c r="AA44" s="1428"/>
      <c r="AB44" s="1428"/>
      <c r="AC44" s="1428"/>
      <c r="AD44" s="1429" t="s">
        <v>27</v>
      </c>
      <c r="AE44" s="1430" t="n">
        <v>3</v>
      </c>
      <c r="AF44" s="1187"/>
    </row>
    <row r="45" s="772" customFormat="true" ht="30" hidden="false" customHeight="true" outlineLevel="0" collapsed="false">
      <c r="B45" s="985"/>
      <c r="E45" s="1187"/>
      <c r="G45" s="985"/>
      <c r="H45" s="1391" t="s">
        <v>982</v>
      </c>
      <c r="I45" s="1424" t="s">
        <v>1467</v>
      </c>
      <c r="J45" s="1424"/>
      <c r="K45" s="1424"/>
      <c r="L45" s="1424"/>
      <c r="M45" s="1424"/>
      <c r="N45" s="1425"/>
      <c r="O45" s="1426" t="s">
        <v>1036</v>
      </c>
      <c r="P45" s="1367"/>
      <c r="Q45" s="1388"/>
      <c r="R45" s="1424"/>
      <c r="S45" s="1424"/>
      <c r="T45" s="1424"/>
      <c r="U45" s="1424"/>
      <c r="V45" s="1424"/>
      <c r="W45" s="789"/>
      <c r="X45" s="789"/>
      <c r="Y45" s="771" t="s">
        <v>1431</v>
      </c>
      <c r="Z45" s="1428" t="s">
        <v>1468</v>
      </c>
      <c r="AA45" s="1428"/>
      <c r="AB45" s="1428"/>
      <c r="AC45" s="1428"/>
      <c r="AD45" s="1429" t="s">
        <v>27</v>
      </c>
      <c r="AE45" s="1430" t="n">
        <v>0</v>
      </c>
      <c r="AF45" s="1187"/>
    </row>
    <row r="46" s="772" customFormat="true" ht="21" hidden="false" customHeight="true" outlineLevel="0" collapsed="false">
      <c r="B46" s="985"/>
      <c r="E46" s="1187"/>
      <c r="G46" s="985"/>
      <c r="H46" s="1391" t="s">
        <v>984</v>
      </c>
      <c r="I46" s="1424" t="s">
        <v>1469</v>
      </c>
      <c r="J46" s="1424"/>
      <c r="K46" s="1424"/>
      <c r="L46" s="1424"/>
      <c r="M46" s="1424"/>
      <c r="N46" s="1011"/>
      <c r="O46" s="1373" t="s">
        <v>391</v>
      </c>
      <c r="P46" s="1367"/>
      <c r="Q46" s="1388"/>
      <c r="R46" s="1424"/>
      <c r="S46" s="1424"/>
      <c r="T46" s="1424"/>
      <c r="U46" s="1424"/>
      <c r="V46" s="1424"/>
      <c r="W46" s="789"/>
      <c r="X46" s="789"/>
      <c r="Y46" s="771"/>
      <c r="Z46" s="1442"/>
      <c r="AA46" s="1442"/>
      <c r="AD46" s="1443"/>
      <c r="AE46" s="1430"/>
      <c r="AF46" s="1187"/>
    </row>
    <row r="47" s="772" customFormat="true" ht="7.5" hidden="false" customHeight="true" outlineLevel="0" collapsed="false">
      <c r="B47" s="985"/>
      <c r="E47" s="1187"/>
      <c r="G47" s="974"/>
      <c r="H47" s="980"/>
      <c r="I47" s="981"/>
      <c r="J47" s="981"/>
      <c r="K47" s="981"/>
      <c r="L47" s="981"/>
      <c r="M47" s="981"/>
      <c r="N47" s="981"/>
      <c r="O47" s="981"/>
      <c r="P47" s="981"/>
      <c r="Q47" s="981"/>
      <c r="R47" s="981"/>
      <c r="S47" s="981"/>
      <c r="T47" s="981"/>
      <c r="U47" s="981"/>
      <c r="V47" s="981"/>
      <c r="W47" s="980"/>
      <c r="X47" s="980"/>
      <c r="Y47" s="1301"/>
      <c r="Z47" s="1301"/>
      <c r="AA47" s="1301"/>
      <c r="AB47" s="980"/>
      <c r="AC47" s="980"/>
      <c r="AD47" s="1431"/>
      <c r="AE47" s="1432"/>
      <c r="AF47" s="1444"/>
      <c r="AH47" s="1445"/>
      <c r="AI47" s="1445"/>
      <c r="AJ47" s="771"/>
      <c r="AK47" s="771"/>
    </row>
    <row r="48" s="772" customFormat="true" ht="21" hidden="false" customHeight="true" outlineLevel="0" collapsed="false">
      <c r="B48" s="987"/>
      <c r="C48" s="1316"/>
      <c r="D48" s="1316"/>
      <c r="E48" s="986"/>
      <c r="G48" s="964" t="s">
        <v>1470</v>
      </c>
      <c r="H48" s="1185"/>
      <c r="I48" s="1339"/>
      <c r="J48" s="1339"/>
      <c r="K48" s="1339"/>
      <c r="L48" s="1339"/>
      <c r="M48" s="1339"/>
      <c r="N48" s="1339"/>
      <c r="O48" s="1339"/>
      <c r="P48" s="1339"/>
      <c r="Q48" s="1339"/>
      <c r="R48" s="1339"/>
      <c r="S48" s="1339"/>
      <c r="T48" s="1339"/>
      <c r="U48" s="1339"/>
      <c r="V48" s="1339"/>
      <c r="W48" s="1185"/>
      <c r="X48" s="1185"/>
      <c r="Y48" s="1323"/>
      <c r="Z48" s="1323"/>
      <c r="AA48" s="1323"/>
      <c r="AB48" s="1185"/>
      <c r="AC48" s="1185"/>
      <c r="AD48" s="1433"/>
      <c r="AE48" s="1430"/>
      <c r="AF48" s="1187"/>
    </row>
    <row r="49" s="772" customFormat="true" ht="43.5" hidden="false" customHeight="true" outlineLevel="0" collapsed="false">
      <c r="B49" s="987"/>
      <c r="C49" s="1316"/>
      <c r="D49" s="1316"/>
      <c r="E49" s="986"/>
      <c r="G49" s="985"/>
      <c r="H49" s="1391" t="s">
        <v>51</v>
      </c>
      <c r="I49" s="1424" t="s">
        <v>1471</v>
      </c>
      <c r="J49" s="1424"/>
      <c r="K49" s="1424"/>
      <c r="L49" s="1424"/>
      <c r="M49" s="1424"/>
      <c r="N49" s="1425"/>
      <c r="O49" s="1426" t="s">
        <v>1035</v>
      </c>
      <c r="P49" s="1367" t="s">
        <v>1431</v>
      </c>
      <c r="Q49" s="1388" t="s">
        <v>1215</v>
      </c>
      <c r="R49" s="1424" t="s">
        <v>1464</v>
      </c>
      <c r="S49" s="1424"/>
      <c r="T49" s="1424"/>
      <c r="U49" s="1424"/>
      <c r="V49" s="1424"/>
      <c r="W49" s="789"/>
      <c r="X49" s="789"/>
      <c r="Y49" s="771" t="s">
        <v>1431</v>
      </c>
      <c r="Z49" s="1428" t="s">
        <v>1164</v>
      </c>
      <c r="AA49" s="1428"/>
      <c r="AB49" s="1428"/>
      <c r="AC49" s="1428"/>
      <c r="AD49" s="1429" t="s">
        <v>27</v>
      </c>
      <c r="AE49" s="1430" t="n">
        <v>5</v>
      </c>
      <c r="AF49" s="1187"/>
    </row>
    <row r="50" s="772" customFormat="true" ht="42" hidden="false" customHeight="true" outlineLevel="0" collapsed="false">
      <c r="B50" s="1008"/>
      <c r="C50" s="776"/>
      <c r="D50" s="776"/>
      <c r="E50" s="1341"/>
      <c r="G50" s="985"/>
      <c r="H50" s="1391" t="s">
        <v>983</v>
      </c>
      <c r="I50" s="1424" t="s">
        <v>1472</v>
      </c>
      <c r="J50" s="1424"/>
      <c r="K50" s="1424"/>
      <c r="L50" s="1424"/>
      <c r="M50" s="1424"/>
      <c r="N50" s="1011"/>
      <c r="O50" s="1373" t="s">
        <v>1035</v>
      </c>
      <c r="P50" s="1367"/>
      <c r="Q50" s="1388"/>
      <c r="R50" s="1424"/>
      <c r="S50" s="1424"/>
      <c r="T50" s="1424"/>
      <c r="U50" s="1424"/>
      <c r="V50" s="1424"/>
      <c r="W50" s="789"/>
      <c r="X50" s="789"/>
      <c r="Y50" s="771" t="s">
        <v>1431</v>
      </c>
      <c r="Z50" s="1428" t="s">
        <v>1473</v>
      </c>
      <c r="AA50" s="1428"/>
      <c r="AB50" s="1428"/>
      <c r="AC50" s="1428"/>
      <c r="AD50" s="1429" t="s">
        <v>27</v>
      </c>
      <c r="AE50" s="1430" t="n">
        <v>3</v>
      </c>
      <c r="AF50" s="1187"/>
    </row>
    <row r="51" s="772" customFormat="true" ht="30" hidden="false" customHeight="true" outlineLevel="0" collapsed="false">
      <c r="B51" s="1008"/>
      <c r="C51" s="776"/>
      <c r="D51" s="776"/>
      <c r="E51" s="1341"/>
      <c r="G51" s="985"/>
      <c r="H51" s="1391" t="s">
        <v>982</v>
      </c>
      <c r="I51" s="1424" t="s">
        <v>1474</v>
      </c>
      <c r="J51" s="1424"/>
      <c r="K51" s="1424"/>
      <c r="L51" s="1424"/>
      <c r="M51" s="1424"/>
      <c r="N51" s="1425"/>
      <c r="O51" s="1426" t="s">
        <v>1036</v>
      </c>
      <c r="P51" s="1367"/>
      <c r="Q51" s="1388"/>
      <c r="R51" s="1424"/>
      <c r="S51" s="1424"/>
      <c r="T51" s="1424"/>
      <c r="U51" s="1424"/>
      <c r="V51" s="1424"/>
      <c r="W51" s="789"/>
      <c r="X51" s="789"/>
      <c r="Y51" s="771" t="s">
        <v>1431</v>
      </c>
      <c r="Z51" s="1428" t="s">
        <v>1475</v>
      </c>
      <c r="AA51" s="1428"/>
      <c r="AB51" s="1428"/>
      <c r="AC51" s="1428"/>
      <c r="AD51" s="1429" t="s">
        <v>27</v>
      </c>
      <c r="AE51" s="1430" t="n">
        <v>0</v>
      </c>
      <c r="AF51" s="1187"/>
    </row>
    <row r="52" s="772" customFormat="true" ht="25.5" hidden="false" customHeight="true" outlineLevel="0" collapsed="false">
      <c r="B52" s="1008"/>
      <c r="C52" s="776"/>
      <c r="D52" s="776"/>
      <c r="E52" s="1341"/>
      <c r="G52" s="985"/>
      <c r="H52" s="1391" t="s">
        <v>984</v>
      </c>
      <c r="I52" s="1424" t="s">
        <v>1476</v>
      </c>
      <c r="J52" s="1424"/>
      <c r="K52" s="1424"/>
      <c r="L52" s="1424"/>
      <c r="M52" s="1424"/>
      <c r="N52" s="1011"/>
      <c r="O52" s="1373" t="s">
        <v>391</v>
      </c>
      <c r="P52" s="1367"/>
      <c r="Q52" s="1388"/>
      <c r="R52" s="1424"/>
      <c r="S52" s="1424"/>
      <c r="T52" s="1424"/>
      <c r="U52" s="1424"/>
      <c r="V52" s="1424"/>
      <c r="W52" s="789"/>
      <c r="X52" s="789"/>
      <c r="Y52" s="771"/>
      <c r="Z52" s="1442"/>
      <c r="AA52" s="1442"/>
      <c r="AD52" s="1443"/>
      <c r="AE52" s="1430"/>
      <c r="AF52" s="1187"/>
    </row>
    <row r="53" s="772" customFormat="true" ht="6.75" hidden="false" customHeight="true" outlineLevel="0" collapsed="false">
      <c r="B53" s="1008"/>
      <c r="C53" s="776"/>
      <c r="D53" s="776"/>
      <c r="E53" s="1341"/>
      <c r="G53" s="974"/>
      <c r="H53" s="980"/>
      <c r="I53" s="981"/>
      <c r="J53" s="981"/>
      <c r="K53" s="981"/>
      <c r="L53" s="981"/>
      <c r="M53" s="981"/>
      <c r="N53" s="981"/>
      <c r="O53" s="981"/>
      <c r="P53" s="981"/>
      <c r="Q53" s="981"/>
      <c r="R53" s="981"/>
      <c r="S53" s="981"/>
      <c r="T53" s="981"/>
      <c r="U53" s="981"/>
      <c r="V53" s="981"/>
      <c r="W53" s="980"/>
      <c r="X53" s="980"/>
      <c r="Y53" s="1301"/>
      <c r="Z53" s="1301"/>
      <c r="AA53" s="1301"/>
      <c r="AB53" s="980"/>
      <c r="AC53" s="980"/>
      <c r="AD53" s="1431"/>
      <c r="AE53" s="1432"/>
      <c r="AF53" s="1187"/>
    </row>
    <row r="54" s="772" customFormat="true" ht="21" hidden="false" customHeight="true" outlineLevel="0" collapsed="false">
      <c r="B54" s="1008"/>
      <c r="C54" s="776"/>
      <c r="D54" s="776"/>
      <c r="E54" s="1341"/>
      <c r="G54" s="964" t="s">
        <v>1477</v>
      </c>
      <c r="H54" s="1185"/>
      <c r="I54" s="1339"/>
      <c r="J54" s="1339"/>
      <c r="K54" s="1339"/>
      <c r="L54" s="1339"/>
      <c r="M54" s="1339"/>
      <c r="N54" s="1339"/>
      <c r="O54" s="1339"/>
      <c r="P54" s="1339"/>
      <c r="Q54" s="1339"/>
      <c r="R54" s="1339"/>
      <c r="S54" s="1339"/>
      <c r="T54" s="1339"/>
      <c r="U54" s="1339"/>
      <c r="V54" s="1339"/>
      <c r="W54" s="1185"/>
      <c r="X54" s="1185"/>
      <c r="Y54" s="1323"/>
      <c r="Z54" s="1323"/>
      <c r="AA54" s="1323"/>
      <c r="AB54" s="1185"/>
      <c r="AC54" s="1185"/>
      <c r="AD54" s="1433"/>
      <c r="AE54" s="1430"/>
      <c r="AF54" s="1187"/>
    </row>
    <row r="55" s="772" customFormat="true" ht="30" hidden="false" customHeight="true" outlineLevel="0" collapsed="false">
      <c r="B55" s="985"/>
      <c r="E55" s="1187"/>
      <c r="G55" s="985"/>
      <c r="H55" s="1391" t="s">
        <v>51</v>
      </c>
      <c r="I55" s="1424" t="s">
        <v>1478</v>
      </c>
      <c r="J55" s="1424"/>
      <c r="K55" s="1424"/>
      <c r="L55" s="1424"/>
      <c r="M55" s="1424"/>
      <c r="N55" s="1446"/>
      <c r="O55" s="1426" t="s">
        <v>391</v>
      </c>
      <c r="P55" s="1439" t="s">
        <v>1431</v>
      </c>
      <c r="Q55" s="1388" t="s">
        <v>982</v>
      </c>
      <c r="R55" s="1424" t="s">
        <v>1479</v>
      </c>
      <c r="S55" s="1424"/>
      <c r="T55" s="1424"/>
      <c r="U55" s="1424"/>
      <c r="V55" s="1424"/>
      <c r="W55" s="1289"/>
      <c r="X55" s="792" t="s">
        <v>899</v>
      </c>
      <c r="Y55" s="771" t="s">
        <v>1431</v>
      </c>
      <c r="Z55" s="1428" t="s">
        <v>1480</v>
      </c>
      <c r="AA55" s="1428"/>
      <c r="AB55" s="1428"/>
      <c r="AC55" s="1428"/>
      <c r="AD55" s="1429" t="s">
        <v>27</v>
      </c>
      <c r="AE55" s="1430" t="n">
        <v>5</v>
      </c>
      <c r="AF55" s="1187"/>
    </row>
    <row r="56" s="772" customFormat="true" ht="19.5" hidden="false" customHeight="true" outlineLevel="0" collapsed="false">
      <c r="B56" s="985"/>
      <c r="E56" s="1187"/>
      <c r="G56" s="985"/>
      <c r="H56" s="1391" t="s">
        <v>983</v>
      </c>
      <c r="I56" s="1424" t="s">
        <v>1481</v>
      </c>
      <c r="J56" s="1424"/>
      <c r="K56" s="1424"/>
      <c r="L56" s="1424"/>
      <c r="M56" s="1424"/>
      <c r="N56" s="1438"/>
      <c r="O56" s="1426" t="s">
        <v>391</v>
      </c>
      <c r="P56" s="1439"/>
      <c r="Q56" s="1388"/>
      <c r="R56" s="1424"/>
      <c r="S56" s="1424"/>
      <c r="T56" s="1424"/>
      <c r="U56" s="1424"/>
      <c r="V56" s="1424"/>
      <c r="W56" s="1289"/>
      <c r="X56" s="792"/>
      <c r="Y56" s="771" t="s">
        <v>1431</v>
      </c>
      <c r="Z56" s="1428" t="s">
        <v>1482</v>
      </c>
      <c r="AA56" s="1428"/>
      <c r="AB56" s="1428"/>
      <c r="AC56" s="1428"/>
      <c r="AD56" s="1429" t="s">
        <v>27</v>
      </c>
      <c r="AE56" s="1430" t="n">
        <v>3</v>
      </c>
      <c r="AF56" s="1187"/>
    </row>
    <row r="57" s="772" customFormat="true" ht="19.5" hidden="false" customHeight="true" outlineLevel="0" collapsed="false">
      <c r="B57" s="985"/>
      <c r="E57" s="1187"/>
      <c r="G57" s="985"/>
      <c r="H57" s="1391"/>
      <c r="I57" s="1424"/>
      <c r="J57" s="1424"/>
      <c r="K57" s="1424"/>
      <c r="L57" s="1424"/>
      <c r="M57" s="1424"/>
      <c r="N57" s="1438"/>
      <c r="O57" s="1426"/>
      <c r="P57" s="1374"/>
      <c r="Q57" s="1388"/>
      <c r="R57" s="1424"/>
      <c r="S57" s="1424"/>
      <c r="T57" s="1424"/>
      <c r="U57" s="1424"/>
      <c r="V57" s="1424"/>
      <c r="W57" s="1289"/>
      <c r="X57" s="792"/>
      <c r="Y57" s="771" t="s">
        <v>1431</v>
      </c>
      <c r="Z57" s="1428" t="s">
        <v>1483</v>
      </c>
      <c r="AA57" s="1428"/>
      <c r="AB57" s="1428"/>
      <c r="AC57" s="1428"/>
      <c r="AD57" s="1429" t="s">
        <v>27</v>
      </c>
      <c r="AE57" s="1430" t="n">
        <v>0</v>
      </c>
      <c r="AF57" s="1187"/>
    </row>
    <row r="58" s="772" customFormat="true" ht="7.5" hidden="false" customHeight="true" outlineLevel="0" collapsed="false">
      <c r="B58" s="985"/>
      <c r="E58" s="1187"/>
      <c r="G58" s="974"/>
      <c r="H58" s="1193"/>
      <c r="I58" s="1436"/>
      <c r="J58" s="1436"/>
      <c r="K58" s="1436"/>
      <c r="L58" s="1436"/>
      <c r="M58" s="1436"/>
      <c r="N58" s="981"/>
      <c r="O58" s="1372"/>
      <c r="P58" s="981"/>
      <c r="Q58" s="981"/>
      <c r="R58" s="981"/>
      <c r="S58" s="981"/>
      <c r="T58" s="981"/>
      <c r="U58" s="981"/>
      <c r="V58" s="981"/>
      <c r="W58" s="980"/>
      <c r="X58" s="980"/>
      <c r="Y58" s="1301"/>
      <c r="Z58" s="1435"/>
      <c r="AA58" s="1435"/>
      <c r="AB58" s="980"/>
      <c r="AC58" s="980"/>
      <c r="AD58" s="1441"/>
      <c r="AE58" s="1432"/>
      <c r="AF58" s="1187"/>
    </row>
    <row r="59" s="772" customFormat="true" ht="21" hidden="false" customHeight="true" outlineLevel="0" collapsed="false">
      <c r="B59" s="987"/>
      <c r="C59" s="1316"/>
      <c r="D59" s="1316"/>
      <c r="E59" s="986"/>
      <c r="G59" s="964" t="s">
        <v>1484</v>
      </c>
      <c r="H59" s="1447"/>
      <c r="I59" s="1448"/>
      <c r="J59" s="1448"/>
      <c r="K59" s="1448"/>
      <c r="L59" s="1448"/>
      <c r="M59" s="1448"/>
      <c r="N59" s="1364"/>
      <c r="O59" s="1339"/>
      <c r="P59" s="1339"/>
      <c r="Q59" s="1339"/>
      <c r="R59" s="1339"/>
      <c r="S59" s="1339"/>
      <c r="T59" s="1339"/>
      <c r="U59" s="1339"/>
      <c r="V59" s="1339"/>
      <c r="W59" s="1185"/>
      <c r="X59" s="1185"/>
      <c r="Y59" s="1323"/>
      <c r="Z59" s="1323"/>
      <c r="AA59" s="1323"/>
      <c r="AB59" s="1185"/>
      <c r="AC59" s="1185"/>
      <c r="AD59" s="1433"/>
      <c r="AE59" s="1430"/>
      <c r="AF59" s="1187"/>
    </row>
    <row r="60" s="772" customFormat="true" ht="48.75" hidden="false" customHeight="true" outlineLevel="0" collapsed="false">
      <c r="B60" s="987"/>
      <c r="C60" s="1316"/>
      <c r="D60" s="1316"/>
      <c r="E60" s="986"/>
      <c r="G60" s="985"/>
      <c r="H60" s="1391" t="s">
        <v>51</v>
      </c>
      <c r="I60" s="1449" t="s">
        <v>1485</v>
      </c>
      <c r="J60" s="1449"/>
      <c r="K60" s="1449"/>
      <c r="L60" s="1449"/>
      <c r="M60" s="1449"/>
      <c r="N60" s="1446"/>
      <c r="O60" s="1426" t="s">
        <v>1036</v>
      </c>
      <c r="P60" s="1439" t="s">
        <v>1431</v>
      </c>
      <c r="Q60" s="1388" t="s">
        <v>982</v>
      </c>
      <c r="R60" s="1424" t="s">
        <v>1479</v>
      </c>
      <c r="S60" s="1424"/>
      <c r="T60" s="1424"/>
      <c r="U60" s="1424"/>
      <c r="V60" s="1424"/>
      <c r="W60" s="1289"/>
      <c r="X60" s="792" t="s">
        <v>899</v>
      </c>
      <c r="Y60" s="771" t="s">
        <v>1431</v>
      </c>
      <c r="Z60" s="1428" t="s">
        <v>1355</v>
      </c>
      <c r="AA60" s="1428"/>
      <c r="AB60" s="1428"/>
      <c r="AC60" s="1428"/>
      <c r="AD60" s="1429" t="s">
        <v>27</v>
      </c>
      <c r="AE60" s="1430" t="n">
        <v>5</v>
      </c>
      <c r="AF60" s="1187"/>
    </row>
    <row r="61" s="772" customFormat="true" ht="19.5" hidden="false" customHeight="true" outlineLevel="0" collapsed="false">
      <c r="B61" s="987"/>
      <c r="C61" s="1316"/>
      <c r="D61" s="1316"/>
      <c r="E61" s="986"/>
      <c r="G61" s="985"/>
      <c r="H61" s="1391" t="s">
        <v>983</v>
      </c>
      <c r="I61" s="1449" t="s">
        <v>1486</v>
      </c>
      <c r="J61" s="1449"/>
      <c r="K61" s="1449"/>
      <c r="L61" s="1449"/>
      <c r="M61" s="1449"/>
      <c r="N61" s="1438"/>
      <c r="O61" s="1426" t="s">
        <v>1036</v>
      </c>
      <c r="P61" s="1439"/>
      <c r="Q61" s="1388"/>
      <c r="R61" s="1424"/>
      <c r="S61" s="1424"/>
      <c r="T61" s="1424"/>
      <c r="U61" s="1424"/>
      <c r="V61" s="1424"/>
      <c r="W61" s="1289"/>
      <c r="X61" s="792"/>
      <c r="Y61" s="771" t="s">
        <v>1431</v>
      </c>
      <c r="Z61" s="1428" t="s">
        <v>1442</v>
      </c>
      <c r="AA61" s="1428"/>
      <c r="AB61" s="1428"/>
      <c r="AC61" s="1428"/>
      <c r="AD61" s="1429" t="s">
        <v>27</v>
      </c>
      <c r="AE61" s="1430" t="n">
        <v>3</v>
      </c>
      <c r="AF61" s="1187"/>
    </row>
    <row r="62" s="772" customFormat="true" ht="19.5" hidden="false" customHeight="true" outlineLevel="0" collapsed="false">
      <c r="B62" s="987"/>
      <c r="C62" s="1316"/>
      <c r="D62" s="1316"/>
      <c r="E62" s="986"/>
      <c r="G62" s="985"/>
      <c r="H62" s="1391"/>
      <c r="I62" s="1449"/>
      <c r="J62" s="1449"/>
      <c r="K62" s="1449"/>
      <c r="L62" s="1449"/>
      <c r="M62" s="1449"/>
      <c r="N62" s="1438"/>
      <c r="O62" s="1426"/>
      <c r="P62" s="1374"/>
      <c r="Q62" s="1388"/>
      <c r="R62" s="1424"/>
      <c r="S62" s="1424"/>
      <c r="T62" s="1424"/>
      <c r="U62" s="1424"/>
      <c r="V62" s="1424"/>
      <c r="W62" s="1289"/>
      <c r="X62" s="792"/>
      <c r="Y62" s="771" t="s">
        <v>1431</v>
      </c>
      <c r="Z62" s="1428" t="s">
        <v>1444</v>
      </c>
      <c r="AA62" s="1428"/>
      <c r="AB62" s="1428"/>
      <c r="AC62" s="1428"/>
      <c r="AD62" s="1429" t="s">
        <v>27</v>
      </c>
      <c r="AE62" s="1430" t="n">
        <v>0</v>
      </c>
      <c r="AF62" s="1187"/>
    </row>
    <row r="63" s="772" customFormat="true" ht="7.5" hidden="false" customHeight="true" outlineLevel="0" collapsed="false">
      <c r="B63" s="987"/>
      <c r="C63" s="1316"/>
      <c r="D63" s="1316"/>
      <c r="E63" s="986"/>
      <c r="G63" s="974"/>
      <c r="H63" s="1193"/>
      <c r="I63" s="1436"/>
      <c r="J63" s="1436"/>
      <c r="K63" s="1436"/>
      <c r="L63" s="1436"/>
      <c r="M63" s="1436"/>
      <c r="N63" s="981"/>
      <c r="O63" s="1372"/>
      <c r="P63" s="981"/>
      <c r="Q63" s="1435"/>
      <c r="R63" s="1436"/>
      <c r="S63" s="1436"/>
      <c r="T63" s="1436"/>
      <c r="U63" s="1436"/>
      <c r="V63" s="1436"/>
      <c r="W63" s="980"/>
      <c r="X63" s="1301"/>
      <c r="Y63" s="980"/>
      <c r="Z63" s="980"/>
      <c r="AA63" s="980"/>
      <c r="AB63" s="980"/>
      <c r="AC63" s="980"/>
      <c r="AD63" s="1450"/>
      <c r="AE63" s="1432"/>
      <c r="AF63" s="1187"/>
    </row>
    <row r="64" s="772" customFormat="true" ht="21" hidden="false" customHeight="true" outlineLevel="0" collapsed="false">
      <c r="B64" s="1008"/>
      <c r="C64" s="776"/>
      <c r="D64" s="776"/>
      <c r="E64" s="1341"/>
      <c r="G64" s="964" t="s">
        <v>1487</v>
      </c>
      <c r="H64" s="1185"/>
      <c r="I64" s="1339"/>
      <c r="J64" s="1339"/>
      <c r="K64" s="1339"/>
      <c r="L64" s="1339"/>
      <c r="M64" s="1339"/>
      <c r="N64" s="1339"/>
      <c r="O64" s="1339"/>
      <c r="P64" s="1339"/>
      <c r="Q64" s="1339"/>
      <c r="R64" s="1339"/>
      <c r="S64" s="1339"/>
      <c r="T64" s="1339"/>
      <c r="U64" s="1339"/>
      <c r="V64" s="1339"/>
      <c r="W64" s="1185"/>
      <c r="X64" s="1185"/>
      <c r="Y64" s="1185"/>
      <c r="Z64" s="1185"/>
      <c r="AA64" s="1185"/>
      <c r="AB64" s="1185"/>
      <c r="AC64" s="1185"/>
      <c r="AD64" s="1451"/>
      <c r="AE64" s="1430"/>
      <c r="AF64" s="1187"/>
    </row>
    <row r="65" s="772" customFormat="true" ht="48.75" hidden="false" customHeight="true" outlineLevel="0" collapsed="false">
      <c r="B65" s="1008"/>
      <c r="C65" s="776"/>
      <c r="D65" s="776"/>
      <c r="E65" s="1341"/>
      <c r="G65" s="985"/>
      <c r="H65" s="1391" t="s">
        <v>51</v>
      </c>
      <c r="I65" s="1449" t="s">
        <v>1488</v>
      </c>
      <c r="J65" s="1449"/>
      <c r="K65" s="1449"/>
      <c r="L65" s="1449"/>
      <c r="M65" s="1449"/>
      <c r="N65" s="1446"/>
      <c r="O65" s="1426" t="s">
        <v>1036</v>
      </c>
      <c r="P65" s="1367" t="s">
        <v>1431</v>
      </c>
      <c r="Q65" s="1388" t="s">
        <v>982</v>
      </c>
      <c r="R65" s="1424" t="s">
        <v>1479</v>
      </c>
      <c r="S65" s="1424"/>
      <c r="T65" s="1424"/>
      <c r="U65" s="1424"/>
      <c r="V65" s="1424"/>
      <c r="W65" s="1289"/>
      <c r="X65" s="792" t="s">
        <v>899</v>
      </c>
      <c r="Y65" s="771" t="s">
        <v>1431</v>
      </c>
      <c r="Z65" s="1428" t="s">
        <v>1355</v>
      </c>
      <c r="AA65" s="1428"/>
      <c r="AB65" s="1428"/>
      <c r="AC65" s="1428"/>
      <c r="AD65" s="1429" t="s">
        <v>27</v>
      </c>
      <c r="AE65" s="1430" t="n">
        <v>5</v>
      </c>
      <c r="AF65" s="1187"/>
    </row>
    <row r="66" s="772" customFormat="true" ht="19.5" hidden="false" customHeight="true" outlineLevel="0" collapsed="false">
      <c r="B66" s="1008"/>
      <c r="C66" s="776"/>
      <c r="D66" s="776"/>
      <c r="E66" s="1341"/>
      <c r="G66" s="985"/>
      <c r="H66" s="1391" t="s">
        <v>983</v>
      </c>
      <c r="I66" s="1449" t="s">
        <v>1486</v>
      </c>
      <c r="J66" s="1449"/>
      <c r="K66" s="1449"/>
      <c r="L66" s="1449"/>
      <c r="M66" s="1449"/>
      <c r="N66" s="1438"/>
      <c r="O66" s="1426" t="s">
        <v>1036</v>
      </c>
      <c r="P66" s="1367"/>
      <c r="Q66" s="1388"/>
      <c r="R66" s="1424"/>
      <c r="S66" s="1424"/>
      <c r="T66" s="1424"/>
      <c r="U66" s="1424"/>
      <c r="V66" s="1424"/>
      <c r="W66" s="1289"/>
      <c r="X66" s="792"/>
      <c r="Y66" s="926" t="s">
        <v>1431</v>
      </c>
      <c r="Z66" s="1428" t="s">
        <v>1442</v>
      </c>
      <c r="AA66" s="1428"/>
      <c r="AB66" s="1428"/>
      <c r="AC66" s="1428"/>
      <c r="AD66" s="1429" t="s">
        <v>27</v>
      </c>
      <c r="AE66" s="1430" t="n">
        <v>3</v>
      </c>
      <c r="AF66" s="1187"/>
    </row>
    <row r="67" s="772" customFormat="true" ht="19.5" hidden="false" customHeight="true" outlineLevel="0" collapsed="false">
      <c r="B67" s="1008"/>
      <c r="C67" s="776"/>
      <c r="D67" s="776"/>
      <c r="E67" s="1341"/>
      <c r="G67" s="985"/>
      <c r="H67" s="1391"/>
      <c r="I67" s="1449"/>
      <c r="J67" s="1449"/>
      <c r="K67" s="1449"/>
      <c r="L67" s="1449"/>
      <c r="M67" s="1449"/>
      <c r="N67" s="1438"/>
      <c r="O67" s="1426"/>
      <c r="P67" s="1374"/>
      <c r="Q67" s="1388"/>
      <c r="R67" s="1424"/>
      <c r="S67" s="1424"/>
      <c r="T67" s="1424"/>
      <c r="U67" s="1424"/>
      <c r="V67" s="1424"/>
      <c r="W67" s="1289"/>
      <c r="X67" s="792"/>
      <c r="Y67" s="926" t="s">
        <v>1431</v>
      </c>
      <c r="Z67" s="1428" t="s">
        <v>1444</v>
      </c>
      <c r="AA67" s="1428"/>
      <c r="AB67" s="1428"/>
      <c r="AC67" s="1428"/>
      <c r="AD67" s="1429" t="s">
        <v>27</v>
      </c>
      <c r="AE67" s="1430" t="n">
        <v>0</v>
      </c>
      <c r="AF67" s="1187"/>
    </row>
    <row r="68" s="772" customFormat="true" ht="7.5" hidden="false" customHeight="true" outlineLevel="0" collapsed="false">
      <c r="B68" s="1008"/>
      <c r="C68" s="776"/>
      <c r="D68" s="776"/>
      <c r="E68" s="1341"/>
      <c r="G68" s="974"/>
      <c r="H68" s="1193"/>
      <c r="I68" s="1436"/>
      <c r="J68" s="1436"/>
      <c r="K68" s="1436"/>
      <c r="L68" s="1436"/>
      <c r="M68" s="1436"/>
      <c r="N68" s="980"/>
      <c r="O68" s="1301"/>
      <c r="P68" s="980"/>
      <c r="Q68" s="1193"/>
      <c r="R68" s="1436"/>
      <c r="S68" s="1436"/>
      <c r="T68" s="1436"/>
      <c r="U68" s="1436"/>
      <c r="V68" s="1436"/>
      <c r="W68" s="1301"/>
      <c r="X68" s="1301"/>
      <c r="Y68" s="1301"/>
      <c r="Z68" s="1435"/>
      <c r="AA68" s="1435"/>
      <c r="AB68" s="980"/>
      <c r="AC68" s="980"/>
      <c r="AD68" s="1452"/>
      <c r="AE68" s="1453"/>
      <c r="AF68" s="1187"/>
    </row>
    <row r="69" s="772" customFormat="true" ht="24.75" hidden="false" customHeight="true" outlineLevel="0" collapsed="false">
      <c r="B69" s="1008"/>
      <c r="C69" s="776"/>
      <c r="D69" s="776"/>
      <c r="E69" s="1341"/>
      <c r="H69" s="1188"/>
      <c r="I69" s="1445"/>
      <c r="J69" s="1445"/>
      <c r="K69" s="1445"/>
      <c r="L69" s="1445"/>
      <c r="M69" s="1445"/>
      <c r="O69" s="771"/>
      <c r="Q69" s="1188"/>
      <c r="R69" s="1445"/>
      <c r="S69" s="1445"/>
      <c r="T69" s="1445"/>
      <c r="U69" s="1445"/>
      <c r="V69" s="1445"/>
      <c r="W69" s="771"/>
      <c r="X69" s="771"/>
      <c r="Y69" s="771"/>
      <c r="Z69" s="1454"/>
      <c r="AA69" s="1454"/>
      <c r="AB69" s="1301"/>
      <c r="AC69" s="1301"/>
      <c r="AD69" s="1455" t="s">
        <v>1489</v>
      </c>
      <c r="AE69" s="1455"/>
      <c r="AF69" s="1187"/>
    </row>
    <row r="70" s="772" customFormat="true" ht="15" hidden="false" customHeight="true" outlineLevel="0" collapsed="false">
      <c r="B70" s="985"/>
      <c r="E70" s="1187"/>
      <c r="I70" s="789" t="s">
        <v>1490</v>
      </c>
      <c r="J70" s="789"/>
      <c r="K70" s="789"/>
      <c r="L70" s="789"/>
      <c r="M70" s="789"/>
      <c r="N70" s="789"/>
      <c r="O70" s="789"/>
      <c r="P70" s="789"/>
      <c r="Q70" s="789"/>
      <c r="R70" s="789"/>
      <c r="S70" s="789"/>
      <c r="T70" s="789"/>
      <c r="U70" s="789"/>
      <c r="V70" s="789"/>
      <c r="W70" s="789"/>
      <c r="X70" s="789"/>
      <c r="Y70" s="789"/>
      <c r="Z70" s="789"/>
      <c r="AA70" s="789"/>
      <c r="AB70" s="1289" t="s">
        <v>1055</v>
      </c>
      <c r="AC70" s="1289"/>
      <c r="AD70" s="1456"/>
      <c r="AE70" s="1456"/>
      <c r="AF70" s="1187"/>
    </row>
    <row r="71" s="772" customFormat="true" ht="15" hidden="false" customHeight="true" outlineLevel="0" collapsed="false">
      <c r="B71" s="985"/>
      <c r="E71" s="1187"/>
      <c r="H71" s="1188"/>
      <c r="I71" s="789"/>
      <c r="J71" s="789"/>
      <c r="K71" s="789"/>
      <c r="L71" s="789"/>
      <c r="M71" s="789"/>
      <c r="N71" s="789"/>
      <c r="O71" s="789"/>
      <c r="P71" s="789"/>
      <c r="Q71" s="789"/>
      <c r="R71" s="789"/>
      <c r="S71" s="789"/>
      <c r="T71" s="789"/>
      <c r="U71" s="789"/>
      <c r="V71" s="789"/>
      <c r="W71" s="789"/>
      <c r="X71" s="789"/>
      <c r="Y71" s="789"/>
      <c r="Z71" s="789"/>
      <c r="AA71" s="789"/>
      <c r="AB71" s="1289"/>
      <c r="AC71" s="1289"/>
      <c r="AD71" s="1456"/>
      <c r="AE71" s="1456"/>
      <c r="AF71" s="1187"/>
    </row>
    <row r="72" s="772" customFormat="true" ht="7.5" hidden="false" customHeight="true" outlineLevel="0" collapsed="false">
      <c r="B72" s="974"/>
      <c r="C72" s="980"/>
      <c r="D72" s="980"/>
      <c r="E72" s="973"/>
      <c r="F72" s="980"/>
      <c r="G72" s="980"/>
      <c r="H72" s="1193"/>
      <c r="I72" s="1193"/>
      <c r="J72" s="1193"/>
      <c r="K72" s="980"/>
      <c r="L72" s="1436"/>
      <c r="M72" s="1436"/>
      <c r="N72" s="1301"/>
      <c r="O72" s="1301"/>
      <c r="P72" s="1301"/>
      <c r="Q72" s="1301"/>
      <c r="R72" s="1301"/>
      <c r="S72" s="1301"/>
      <c r="T72" s="1301"/>
      <c r="U72" s="1301"/>
      <c r="V72" s="1301"/>
      <c r="W72" s="1301"/>
      <c r="X72" s="1301"/>
      <c r="Y72" s="1301"/>
      <c r="Z72" s="1301"/>
      <c r="AA72" s="1301"/>
      <c r="AB72" s="1301"/>
      <c r="AC72" s="1301"/>
      <c r="AD72" s="1457"/>
      <c r="AE72" s="1301"/>
      <c r="AF72" s="973"/>
    </row>
    <row r="73" s="772" customFormat="true" ht="5.25" hidden="false" customHeight="true" outlineLevel="0" collapsed="false"/>
    <row r="74" s="772" customFormat="true" ht="22.5" hidden="false" customHeight="true" outlineLevel="0" collapsed="false">
      <c r="B74" s="964" t="s">
        <v>1491</v>
      </c>
      <c r="C74" s="1185"/>
      <c r="D74" s="1185"/>
      <c r="E74" s="1185"/>
      <c r="F74" s="1185"/>
      <c r="G74" s="1185"/>
      <c r="H74" s="1185"/>
      <c r="I74" s="1185"/>
      <c r="J74" s="1185"/>
      <c r="K74" s="1185"/>
      <c r="L74" s="1185"/>
      <c r="M74" s="1185"/>
      <c r="N74" s="1185"/>
      <c r="O74" s="1185"/>
      <c r="P74" s="1185"/>
      <c r="Q74" s="1185"/>
      <c r="R74" s="1185"/>
      <c r="S74" s="1185"/>
      <c r="T74" s="1185"/>
      <c r="U74" s="1185"/>
      <c r="V74" s="1185"/>
      <c r="W74" s="1185"/>
      <c r="X74" s="1185"/>
      <c r="Y74" s="1185"/>
      <c r="Z74" s="1185"/>
      <c r="AA74" s="1185"/>
      <c r="AB74" s="1185"/>
      <c r="AC74" s="1185"/>
      <c r="AD74" s="1185"/>
      <c r="AE74" s="1185"/>
      <c r="AF74" s="963"/>
    </row>
    <row r="75" s="772" customFormat="true" ht="7.5" hidden="false" customHeight="true" outlineLevel="0" collapsed="false">
      <c r="B75" s="985"/>
      <c r="C75" s="964"/>
      <c r="D75" s="1185"/>
      <c r="E75" s="1185"/>
      <c r="F75" s="963"/>
      <c r="G75" s="1185"/>
      <c r="H75" s="1185"/>
      <c r="I75" s="1185"/>
      <c r="J75" s="1185"/>
      <c r="K75" s="1185"/>
      <c r="L75" s="1185"/>
      <c r="M75" s="1185"/>
      <c r="N75" s="1185"/>
      <c r="O75" s="1185"/>
      <c r="P75" s="1185"/>
      <c r="Q75" s="1185"/>
      <c r="R75" s="1185"/>
      <c r="S75" s="1185"/>
      <c r="T75" s="1185"/>
      <c r="U75" s="1185"/>
      <c r="V75" s="1185"/>
      <c r="W75" s="1185"/>
      <c r="X75" s="1185"/>
      <c r="Y75" s="1185"/>
      <c r="Z75" s="1185"/>
      <c r="AA75" s="1185"/>
      <c r="AB75" s="1185"/>
      <c r="AC75" s="964"/>
      <c r="AD75" s="1185"/>
      <c r="AE75" s="963"/>
      <c r="AF75" s="1187"/>
    </row>
    <row r="76" s="772" customFormat="true" ht="17.25" hidden="false" customHeight="true" outlineLevel="0" collapsed="false">
      <c r="B76" s="985"/>
      <c r="C76" s="985"/>
      <c r="F76" s="1187"/>
      <c r="J76" s="980"/>
      <c r="K76" s="980"/>
      <c r="L76" s="980"/>
      <c r="M76" s="980"/>
      <c r="N76" s="980"/>
      <c r="O76" s="980"/>
      <c r="P76" s="980"/>
      <c r="Q76" s="980"/>
      <c r="R76" s="980"/>
      <c r="S76" s="980"/>
      <c r="T76" s="980"/>
      <c r="U76" s="980"/>
      <c r="V76" s="980"/>
      <c r="W76" s="980"/>
      <c r="X76" s="980"/>
      <c r="Y76" s="980"/>
      <c r="Z76" s="980"/>
      <c r="AA76" s="980"/>
      <c r="AC76" s="1458" t="s">
        <v>1095</v>
      </c>
      <c r="AD76" s="1296" t="s">
        <v>29</v>
      </c>
      <c r="AE76" s="1459" t="s">
        <v>1096</v>
      </c>
      <c r="AF76" s="1187"/>
    </row>
    <row r="77" s="772" customFormat="true" ht="27" hidden="false" customHeight="true" outlineLevel="0" collapsed="false">
      <c r="B77" s="985"/>
      <c r="C77" s="1396" t="s">
        <v>1492</v>
      </c>
      <c r="D77" s="1396"/>
      <c r="E77" s="1396"/>
      <c r="F77" s="1396"/>
      <c r="G77" s="1316"/>
      <c r="H77" s="1316"/>
      <c r="J77" s="1391" t="s">
        <v>51</v>
      </c>
      <c r="K77" s="1460" t="s">
        <v>1493</v>
      </c>
      <c r="L77" s="1460"/>
      <c r="M77" s="1460"/>
      <c r="N77" s="1460"/>
      <c r="O77" s="1460"/>
      <c r="P77" s="1460"/>
      <c r="Q77" s="1460"/>
      <c r="R77" s="1460"/>
      <c r="S77" s="1460"/>
      <c r="T77" s="1460"/>
      <c r="U77" s="1460"/>
      <c r="V77" s="1460"/>
      <c r="W77" s="1460"/>
      <c r="X77" s="1460"/>
      <c r="Y77" s="1460"/>
      <c r="Z77" s="1460"/>
      <c r="AA77" s="1460"/>
      <c r="AB77" s="1461"/>
      <c r="AC77" s="1397" t="s">
        <v>27</v>
      </c>
      <c r="AD77" s="1307" t="s">
        <v>29</v>
      </c>
      <c r="AE77" s="1462" t="s">
        <v>27</v>
      </c>
      <c r="AF77" s="1187"/>
    </row>
    <row r="78" s="772" customFormat="true" ht="27" hidden="false" customHeight="true" outlineLevel="0" collapsed="false">
      <c r="B78" s="985"/>
      <c r="C78" s="1008"/>
      <c r="D78" s="776"/>
      <c r="E78" s="776"/>
      <c r="F78" s="1341"/>
      <c r="G78" s="1316"/>
      <c r="H78" s="1316"/>
      <c r="J78" s="1391" t="s">
        <v>983</v>
      </c>
      <c r="K78" s="1460" t="s">
        <v>1494</v>
      </c>
      <c r="L78" s="1460"/>
      <c r="M78" s="1460"/>
      <c r="N78" s="1460"/>
      <c r="O78" s="1460"/>
      <c r="P78" s="1460"/>
      <c r="Q78" s="1460"/>
      <c r="R78" s="1460"/>
      <c r="S78" s="1460"/>
      <c r="T78" s="1460"/>
      <c r="U78" s="1460"/>
      <c r="V78" s="1460"/>
      <c r="W78" s="1460"/>
      <c r="X78" s="1460"/>
      <c r="Y78" s="1460"/>
      <c r="Z78" s="1460"/>
      <c r="AA78" s="1460"/>
      <c r="AB78" s="1461"/>
      <c r="AC78" s="1397" t="s">
        <v>27</v>
      </c>
      <c r="AD78" s="1307" t="s">
        <v>29</v>
      </c>
      <c r="AE78" s="1462" t="s">
        <v>27</v>
      </c>
      <c r="AF78" s="988"/>
    </row>
    <row r="79" s="772" customFormat="true" ht="27" hidden="false" customHeight="true" outlineLevel="0" collapsed="false">
      <c r="B79" s="985"/>
      <c r="C79" s="1008"/>
      <c r="D79" s="776"/>
      <c r="E79" s="776"/>
      <c r="F79" s="1341"/>
      <c r="G79" s="1316"/>
      <c r="H79" s="1316"/>
      <c r="J79" s="1391" t="s">
        <v>982</v>
      </c>
      <c r="K79" s="1460" t="s">
        <v>1495</v>
      </c>
      <c r="L79" s="1460"/>
      <c r="M79" s="1460"/>
      <c r="N79" s="1460"/>
      <c r="O79" s="1460"/>
      <c r="P79" s="1460"/>
      <c r="Q79" s="1460"/>
      <c r="R79" s="1460"/>
      <c r="S79" s="1460"/>
      <c r="T79" s="1460"/>
      <c r="U79" s="1460"/>
      <c r="V79" s="1460"/>
      <c r="W79" s="1460"/>
      <c r="X79" s="1460"/>
      <c r="Y79" s="1460"/>
      <c r="Z79" s="1460"/>
      <c r="AA79" s="1460"/>
      <c r="AB79" s="1461"/>
      <c r="AC79" s="1397" t="s">
        <v>27</v>
      </c>
      <c r="AD79" s="1307" t="s">
        <v>29</v>
      </c>
      <c r="AE79" s="1462" t="s">
        <v>27</v>
      </c>
      <c r="AF79" s="988"/>
    </row>
    <row r="80" s="772" customFormat="true" ht="8.25" hidden="false" customHeight="true" outlineLevel="0" collapsed="false">
      <c r="B80" s="985"/>
      <c r="C80" s="974"/>
      <c r="D80" s="980"/>
      <c r="E80" s="980"/>
      <c r="F80" s="973"/>
      <c r="G80" s="980"/>
      <c r="H80" s="980"/>
      <c r="I80" s="980"/>
      <c r="J80" s="980"/>
      <c r="K80" s="980"/>
      <c r="L80" s="980"/>
      <c r="M80" s="980"/>
      <c r="N80" s="980"/>
      <c r="O80" s="980"/>
      <c r="P80" s="980"/>
      <c r="Q80" s="980"/>
      <c r="R80" s="980"/>
      <c r="S80" s="980"/>
      <c r="T80" s="980"/>
      <c r="U80" s="980"/>
      <c r="V80" s="980"/>
      <c r="W80" s="980"/>
      <c r="X80" s="980"/>
      <c r="Y80" s="980"/>
      <c r="Z80" s="980"/>
      <c r="AA80" s="980"/>
      <c r="AB80" s="980"/>
      <c r="AC80" s="974"/>
      <c r="AD80" s="980"/>
      <c r="AE80" s="973"/>
      <c r="AF80" s="1187"/>
    </row>
    <row r="81" s="772" customFormat="true" ht="8.25" hidden="false" customHeight="true" outlineLevel="0" collapsed="false">
      <c r="B81" s="985"/>
      <c r="C81" s="964"/>
      <c r="D81" s="1185"/>
      <c r="E81" s="1185"/>
      <c r="F81" s="963"/>
      <c r="G81" s="1185"/>
      <c r="H81" s="1185"/>
      <c r="I81" s="1185"/>
      <c r="J81" s="1185"/>
      <c r="K81" s="1185"/>
      <c r="L81" s="1185"/>
      <c r="M81" s="1185"/>
      <c r="N81" s="1185"/>
      <c r="O81" s="1185"/>
      <c r="P81" s="1185"/>
      <c r="Q81" s="1185"/>
      <c r="R81" s="1185"/>
      <c r="S81" s="1185"/>
      <c r="T81" s="1185"/>
      <c r="U81" s="1185"/>
      <c r="V81" s="1185"/>
      <c r="W81" s="1185"/>
      <c r="X81" s="1185"/>
      <c r="Y81" s="1185"/>
      <c r="Z81" s="1185"/>
      <c r="AA81" s="1185"/>
      <c r="AB81" s="1185"/>
      <c r="AC81" s="964"/>
      <c r="AD81" s="1185"/>
      <c r="AE81" s="963"/>
      <c r="AF81" s="1187"/>
    </row>
    <row r="82" s="772" customFormat="true" ht="23.25" hidden="false" customHeight="true" outlineLevel="0" collapsed="false">
      <c r="B82" s="985"/>
      <c r="C82" s="985"/>
      <c r="F82" s="1187"/>
      <c r="J82" s="980"/>
      <c r="K82" s="980"/>
      <c r="L82" s="1338"/>
      <c r="M82" s="980"/>
      <c r="N82" s="980"/>
      <c r="O82" s="980"/>
      <c r="P82" s="980"/>
      <c r="Q82" s="980"/>
      <c r="R82" s="980"/>
      <c r="S82" s="980"/>
      <c r="T82" s="980"/>
      <c r="U82" s="980"/>
      <c r="V82" s="980"/>
      <c r="W82" s="980"/>
      <c r="X82" s="980"/>
      <c r="Y82" s="980"/>
      <c r="Z82" s="980"/>
      <c r="AA82" s="980"/>
      <c r="AC82" s="1458" t="s">
        <v>1095</v>
      </c>
      <c r="AD82" s="1296" t="s">
        <v>29</v>
      </c>
      <c r="AE82" s="1459" t="s">
        <v>1096</v>
      </c>
      <c r="AF82" s="1187"/>
    </row>
    <row r="83" s="772" customFormat="true" ht="28.5" hidden="false" customHeight="true" outlineLevel="0" collapsed="false">
      <c r="B83" s="985"/>
      <c r="C83" s="1396" t="s">
        <v>1496</v>
      </c>
      <c r="D83" s="1396"/>
      <c r="E83" s="1396"/>
      <c r="F83" s="1396"/>
      <c r="G83" s="1316"/>
      <c r="H83" s="1316"/>
      <c r="J83" s="1391" t="s">
        <v>51</v>
      </c>
      <c r="K83" s="1460" t="s">
        <v>1497</v>
      </c>
      <c r="L83" s="1460"/>
      <c r="M83" s="1460"/>
      <c r="N83" s="1460"/>
      <c r="O83" s="1460"/>
      <c r="P83" s="1460"/>
      <c r="Q83" s="1460"/>
      <c r="R83" s="1460"/>
      <c r="S83" s="1460"/>
      <c r="T83" s="1460"/>
      <c r="U83" s="1460"/>
      <c r="V83" s="1460"/>
      <c r="W83" s="1460"/>
      <c r="X83" s="1460"/>
      <c r="Y83" s="1460"/>
      <c r="Z83" s="1460"/>
      <c r="AA83" s="1460"/>
      <c r="AB83" s="1461"/>
      <c r="AC83" s="1397" t="s">
        <v>27</v>
      </c>
      <c r="AD83" s="1307" t="s">
        <v>29</v>
      </c>
      <c r="AE83" s="1462" t="s">
        <v>27</v>
      </c>
      <c r="AF83" s="1187"/>
    </row>
    <row r="84" s="772" customFormat="true" ht="24.75" hidden="false" customHeight="true" outlineLevel="0" collapsed="false">
      <c r="B84" s="985"/>
      <c r="C84" s="987"/>
      <c r="D84" s="1316"/>
      <c r="E84" s="1316"/>
      <c r="F84" s="986"/>
      <c r="G84" s="1316"/>
      <c r="H84" s="1316"/>
      <c r="J84" s="1391" t="s">
        <v>983</v>
      </c>
      <c r="K84" s="1460" t="s">
        <v>1494</v>
      </c>
      <c r="L84" s="1460"/>
      <c r="M84" s="1460"/>
      <c r="N84" s="1460"/>
      <c r="O84" s="1460"/>
      <c r="P84" s="1460"/>
      <c r="Q84" s="1460"/>
      <c r="R84" s="1460"/>
      <c r="S84" s="1460"/>
      <c r="T84" s="1460"/>
      <c r="U84" s="1460"/>
      <c r="V84" s="1460"/>
      <c r="W84" s="1460"/>
      <c r="X84" s="1460"/>
      <c r="Y84" s="1460"/>
      <c r="Z84" s="1460"/>
      <c r="AA84" s="1460"/>
      <c r="AB84" s="1461"/>
      <c r="AC84" s="1397" t="s">
        <v>27</v>
      </c>
      <c r="AD84" s="1307" t="s">
        <v>29</v>
      </c>
      <c r="AE84" s="1462" t="s">
        <v>27</v>
      </c>
      <c r="AF84" s="1187"/>
    </row>
    <row r="85" s="772" customFormat="true" ht="24.75" hidden="false" customHeight="true" outlineLevel="0" collapsed="false">
      <c r="B85" s="985"/>
      <c r="C85" s="987"/>
      <c r="D85" s="1316"/>
      <c r="E85" s="1316"/>
      <c r="F85" s="986"/>
      <c r="G85" s="1316"/>
      <c r="H85" s="1316"/>
      <c r="J85" s="1391" t="s">
        <v>982</v>
      </c>
      <c r="K85" s="1460" t="s">
        <v>1495</v>
      </c>
      <c r="L85" s="1460"/>
      <c r="M85" s="1460"/>
      <c r="N85" s="1460"/>
      <c r="O85" s="1460"/>
      <c r="P85" s="1460"/>
      <c r="Q85" s="1460"/>
      <c r="R85" s="1460"/>
      <c r="S85" s="1460"/>
      <c r="T85" s="1460"/>
      <c r="U85" s="1460"/>
      <c r="V85" s="1460"/>
      <c r="W85" s="1460"/>
      <c r="X85" s="1460"/>
      <c r="Y85" s="1460"/>
      <c r="Z85" s="1460"/>
      <c r="AA85" s="1460"/>
      <c r="AB85" s="1461"/>
      <c r="AC85" s="1397" t="s">
        <v>27</v>
      </c>
      <c r="AD85" s="1307" t="s">
        <v>29</v>
      </c>
      <c r="AE85" s="1462" t="s">
        <v>27</v>
      </c>
      <c r="AF85" s="1187"/>
    </row>
    <row r="86" s="772" customFormat="true" ht="24.75" hidden="false" customHeight="true" outlineLevel="0" collapsed="false">
      <c r="B86" s="985"/>
      <c r="C86" s="987"/>
      <c r="D86" s="1316"/>
      <c r="E86" s="1316"/>
      <c r="F86" s="986"/>
      <c r="G86" s="1316"/>
      <c r="H86" s="1316"/>
      <c r="J86" s="1391" t="s">
        <v>984</v>
      </c>
      <c r="K86" s="1460" t="s">
        <v>1498</v>
      </c>
      <c r="L86" s="1460"/>
      <c r="M86" s="1460"/>
      <c r="N86" s="1460"/>
      <c r="O86" s="1460"/>
      <c r="P86" s="1460"/>
      <c r="Q86" s="1460"/>
      <c r="R86" s="1460"/>
      <c r="S86" s="1460"/>
      <c r="T86" s="1460"/>
      <c r="U86" s="1460"/>
      <c r="V86" s="1460"/>
      <c r="W86" s="1460"/>
      <c r="X86" s="1460"/>
      <c r="Y86" s="1460"/>
      <c r="Z86" s="1460"/>
      <c r="AA86" s="1460"/>
      <c r="AB86" s="1461"/>
      <c r="AC86" s="1397" t="s">
        <v>27</v>
      </c>
      <c r="AD86" s="1307" t="s">
        <v>29</v>
      </c>
      <c r="AE86" s="1462" t="s">
        <v>27</v>
      </c>
      <c r="AF86" s="1187"/>
    </row>
    <row r="87" s="772" customFormat="true" ht="27" hidden="false" customHeight="true" outlineLevel="0" collapsed="false">
      <c r="B87" s="985"/>
      <c r="C87" s="987"/>
      <c r="D87" s="1316"/>
      <c r="E87" s="1316"/>
      <c r="F87" s="986"/>
      <c r="G87" s="1316"/>
      <c r="H87" s="1316"/>
      <c r="J87" s="1391" t="s">
        <v>1215</v>
      </c>
      <c r="K87" s="1460" t="s">
        <v>1499</v>
      </c>
      <c r="L87" s="1460"/>
      <c r="M87" s="1460"/>
      <c r="N87" s="1460"/>
      <c r="O87" s="1460"/>
      <c r="P87" s="1460"/>
      <c r="Q87" s="1460"/>
      <c r="R87" s="1460"/>
      <c r="S87" s="1460"/>
      <c r="T87" s="1460"/>
      <c r="U87" s="1460"/>
      <c r="V87" s="1460"/>
      <c r="W87" s="1460"/>
      <c r="X87" s="1460"/>
      <c r="Y87" s="1460"/>
      <c r="Z87" s="1460"/>
      <c r="AA87" s="1460"/>
      <c r="AB87" s="1461"/>
      <c r="AC87" s="1397" t="s">
        <v>27</v>
      </c>
      <c r="AD87" s="1307" t="s">
        <v>29</v>
      </c>
      <c r="AE87" s="1462" t="s">
        <v>27</v>
      </c>
      <c r="AF87" s="1187"/>
    </row>
    <row r="88" s="772" customFormat="true" ht="8.25" hidden="false" customHeight="true" outlineLevel="0" collapsed="false">
      <c r="B88" s="985"/>
      <c r="C88" s="974"/>
      <c r="D88" s="980"/>
      <c r="E88" s="980"/>
      <c r="F88" s="973"/>
      <c r="G88" s="980"/>
      <c r="H88" s="980"/>
      <c r="I88" s="980"/>
      <c r="J88" s="980"/>
      <c r="K88" s="980"/>
      <c r="L88" s="980"/>
      <c r="M88" s="980"/>
      <c r="N88" s="980"/>
      <c r="O88" s="980"/>
      <c r="P88" s="980"/>
      <c r="Q88" s="980"/>
      <c r="R88" s="980"/>
      <c r="S88" s="980"/>
      <c r="T88" s="980"/>
      <c r="U88" s="980"/>
      <c r="V88" s="980"/>
      <c r="W88" s="980"/>
      <c r="X88" s="980"/>
      <c r="Y88" s="980"/>
      <c r="Z88" s="980"/>
      <c r="AA88" s="980"/>
      <c r="AB88" s="980"/>
      <c r="AC88" s="974"/>
      <c r="AD88" s="980"/>
      <c r="AE88" s="973"/>
      <c r="AF88" s="1187"/>
    </row>
    <row r="89" s="772" customFormat="true" ht="14.25" hidden="false" customHeight="true" outlineLevel="0" collapsed="false">
      <c r="B89" s="985"/>
      <c r="H89" s="1188"/>
      <c r="I89" s="1188"/>
      <c r="J89" s="1188"/>
      <c r="L89" s="1445"/>
      <c r="M89" s="1445"/>
      <c r="N89" s="771"/>
      <c r="O89" s="771"/>
      <c r="P89" s="771"/>
      <c r="Q89" s="771"/>
      <c r="R89" s="771"/>
      <c r="S89" s="771"/>
      <c r="T89" s="771"/>
      <c r="U89" s="771"/>
      <c r="V89" s="771"/>
      <c r="W89" s="771"/>
      <c r="X89" s="771"/>
      <c r="Y89" s="771"/>
      <c r="Z89" s="771"/>
      <c r="AA89" s="771"/>
      <c r="AB89" s="771"/>
      <c r="AC89" s="771"/>
      <c r="AD89" s="1463"/>
      <c r="AE89" s="771"/>
      <c r="AF89" s="1187"/>
    </row>
    <row r="90" s="772" customFormat="true" ht="25.5" hidden="false" customHeight="true" outlineLevel="0" collapsed="false">
      <c r="B90" s="985" t="s">
        <v>1500</v>
      </c>
      <c r="AF90" s="1187"/>
    </row>
    <row r="91" s="772" customFormat="true" ht="8.25" hidden="false" customHeight="true" outlineLevel="0" collapsed="false">
      <c r="B91" s="985"/>
      <c r="C91" s="964"/>
      <c r="D91" s="1185"/>
      <c r="E91" s="1185"/>
      <c r="F91" s="963"/>
      <c r="G91" s="1185"/>
      <c r="H91" s="1185"/>
      <c r="I91" s="1185"/>
      <c r="J91" s="1185"/>
      <c r="K91" s="1185"/>
      <c r="L91" s="1185"/>
      <c r="M91" s="1185"/>
      <c r="N91" s="1185"/>
      <c r="O91" s="1185"/>
      <c r="P91" s="1185"/>
      <c r="Q91" s="1185"/>
      <c r="R91" s="1185"/>
      <c r="S91" s="1185"/>
      <c r="T91" s="1185"/>
      <c r="U91" s="1185"/>
      <c r="V91" s="1185"/>
      <c r="W91" s="1185"/>
      <c r="X91" s="1185"/>
      <c r="Y91" s="1185"/>
      <c r="Z91" s="1185"/>
      <c r="AA91" s="1185"/>
      <c r="AB91" s="1185"/>
      <c r="AC91" s="964"/>
      <c r="AD91" s="1185"/>
      <c r="AE91" s="963"/>
      <c r="AF91" s="1187"/>
    </row>
    <row r="92" s="772" customFormat="true" ht="15" hidden="false" customHeight="true" outlineLevel="0" collapsed="false">
      <c r="B92" s="985"/>
      <c r="C92" s="985"/>
      <c r="F92" s="1187"/>
      <c r="J92" s="980"/>
      <c r="K92" s="980"/>
      <c r="L92" s="980"/>
      <c r="M92" s="980"/>
      <c r="N92" s="980"/>
      <c r="O92" s="980"/>
      <c r="P92" s="980"/>
      <c r="Q92" s="980"/>
      <c r="R92" s="980"/>
      <c r="S92" s="980"/>
      <c r="T92" s="980"/>
      <c r="U92" s="980"/>
      <c r="V92" s="980"/>
      <c r="W92" s="980"/>
      <c r="X92" s="980"/>
      <c r="Y92" s="980"/>
      <c r="Z92" s="980"/>
      <c r="AA92" s="980"/>
      <c r="AC92" s="1458" t="s">
        <v>1095</v>
      </c>
      <c r="AD92" s="1296" t="s">
        <v>29</v>
      </c>
      <c r="AE92" s="1459" t="s">
        <v>1096</v>
      </c>
      <c r="AF92" s="1187"/>
    </row>
    <row r="93" s="772" customFormat="true" ht="22.5" hidden="false" customHeight="true" outlineLevel="0" collapsed="false">
      <c r="B93" s="985"/>
      <c r="C93" s="1396" t="s">
        <v>1501</v>
      </c>
      <c r="D93" s="1396"/>
      <c r="E93" s="1396"/>
      <c r="F93" s="1396"/>
      <c r="J93" s="1391" t="s">
        <v>51</v>
      </c>
      <c r="K93" s="1460" t="s">
        <v>1502</v>
      </c>
      <c r="L93" s="1460"/>
      <c r="M93" s="1460"/>
      <c r="N93" s="1460"/>
      <c r="O93" s="1460"/>
      <c r="P93" s="1460"/>
      <c r="Q93" s="1460"/>
      <c r="R93" s="1460"/>
      <c r="S93" s="1460"/>
      <c r="T93" s="1460"/>
      <c r="U93" s="1460"/>
      <c r="V93" s="1460"/>
      <c r="W93" s="1460"/>
      <c r="X93" s="1460"/>
      <c r="Y93" s="1460"/>
      <c r="Z93" s="1460"/>
      <c r="AA93" s="1460"/>
      <c r="AC93" s="1397" t="s">
        <v>27</v>
      </c>
      <c r="AD93" s="1307" t="s">
        <v>29</v>
      </c>
      <c r="AE93" s="1462" t="s">
        <v>27</v>
      </c>
      <c r="AF93" s="1187"/>
    </row>
    <row r="94" s="772" customFormat="true" ht="25.5" hidden="false" customHeight="true" outlineLevel="0" collapsed="false">
      <c r="B94" s="985"/>
      <c r="C94" s="1396"/>
      <c r="D94" s="1396"/>
      <c r="E94" s="1396"/>
      <c r="F94" s="1396"/>
      <c r="G94" s="1316"/>
      <c r="H94" s="1316"/>
      <c r="J94" s="1391" t="s">
        <v>983</v>
      </c>
      <c r="K94" s="1460" t="s">
        <v>1503</v>
      </c>
      <c r="L94" s="1460"/>
      <c r="M94" s="1460"/>
      <c r="N94" s="1460"/>
      <c r="O94" s="1460"/>
      <c r="P94" s="1460"/>
      <c r="Q94" s="1460"/>
      <c r="R94" s="1460"/>
      <c r="S94" s="1460"/>
      <c r="T94" s="1460"/>
      <c r="U94" s="1460"/>
      <c r="V94" s="1460"/>
      <c r="W94" s="1460"/>
      <c r="X94" s="1460"/>
      <c r="Y94" s="1460"/>
      <c r="Z94" s="1460"/>
      <c r="AA94" s="1460"/>
      <c r="AB94" s="1461"/>
      <c r="AC94" s="1397" t="s">
        <v>27</v>
      </c>
      <c r="AD94" s="1307" t="s">
        <v>29</v>
      </c>
      <c r="AE94" s="1462" t="s">
        <v>27</v>
      </c>
      <c r="AF94" s="1187"/>
    </row>
    <row r="95" s="772" customFormat="true" ht="27" hidden="false" customHeight="true" outlineLevel="0" collapsed="false">
      <c r="B95" s="985"/>
      <c r="C95" s="1008"/>
      <c r="D95" s="776"/>
      <c r="E95" s="776"/>
      <c r="F95" s="1341"/>
      <c r="G95" s="1316"/>
      <c r="H95" s="1316"/>
      <c r="J95" s="1391" t="s">
        <v>982</v>
      </c>
      <c r="K95" s="1460" t="s">
        <v>1498</v>
      </c>
      <c r="L95" s="1460"/>
      <c r="M95" s="1460"/>
      <c r="N95" s="1460"/>
      <c r="O95" s="1460"/>
      <c r="P95" s="1460"/>
      <c r="Q95" s="1460"/>
      <c r="R95" s="1460"/>
      <c r="S95" s="1460"/>
      <c r="T95" s="1460"/>
      <c r="U95" s="1460"/>
      <c r="V95" s="1460"/>
      <c r="W95" s="1460"/>
      <c r="X95" s="1460"/>
      <c r="Y95" s="1460"/>
      <c r="Z95" s="1460"/>
      <c r="AA95" s="1460"/>
      <c r="AB95" s="1461"/>
      <c r="AC95" s="1397" t="s">
        <v>27</v>
      </c>
      <c r="AD95" s="1307" t="s">
        <v>29</v>
      </c>
      <c r="AE95" s="1462" t="s">
        <v>27</v>
      </c>
      <c r="AF95" s="988"/>
    </row>
    <row r="96" s="772" customFormat="true" ht="8.25" hidden="false" customHeight="true" outlineLevel="0" collapsed="false">
      <c r="B96" s="985"/>
      <c r="C96" s="974"/>
      <c r="D96" s="980"/>
      <c r="E96" s="980"/>
      <c r="F96" s="973"/>
      <c r="G96" s="980"/>
      <c r="H96" s="980"/>
      <c r="I96" s="980"/>
      <c r="J96" s="980"/>
      <c r="K96" s="980"/>
      <c r="L96" s="980"/>
      <c r="M96" s="980"/>
      <c r="N96" s="980"/>
      <c r="O96" s="980"/>
      <c r="P96" s="980"/>
      <c r="Q96" s="980"/>
      <c r="R96" s="980"/>
      <c r="S96" s="980"/>
      <c r="T96" s="980"/>
      <c r="U96" s="980"/>
      <c r="V96" s="980"/>
      <c r="W96" s="980"/>
      <c r="X96" s="980"/>
      <c r="Y96" s="980"/>
      <c r="Z96" s="980"/>
      <c r="AA96" s="980"/>
      <c r="AB96" s="980"/>
      <c r="AC96" s="974"/>
      <c r="AD96" s="980"/>
      <c r="AE96" s="973"/>
      <c r="AF96" s="1187"/>
    </row>
    <row r="97" s="772" customFormat="true" ht="8.25" hidden="false" customHeight="true" outlineLevel="0" collapsed="false">
      <c r="B97" s="985"/>
      <c r="C97" s="964"/>
      <c r="D97" s="1185"/>
      <c r="E97" s="1185"/>
      <c r="F97" s="963"/>
      <c r="G97" s="1185"/>
      <c r="H97" s="1185"/>
      <c r="I97" s="1185"/>
      <c r="J97" s="1185"/>
      <c r="K97" s="1185"/>
      <c r="L97" s="1185"/>
      <c r="M97" s="1185"/>
      <c r="N97" s="1185"/>
      <c r="O97" s="1185"/>
      <c r="P97" s="1185"/>
      <c r="Q97" s="1185"/>
      <c r="R97" s="1185"/>
      <c r="S97" s="1185"/>
      <c r="T97" s="1185"/>
      <c r="U97" s="1185"/>
      <c r="V97" s="1185"/>
      <c r="W97" s="1185"/>
      <c r="X97" s="1185"/>
      <c r="Y97" s="1185"/>
      <c r="Z97" s="1185"/>
      <c r="AA97" s="1185"/>
      <c r="AB97" s="1185"/>
      <c r="AC97" s="964"/>
      <c r="AD97" s="1185"/>
      <c r="AE97" s="963"/>
      <c r="AF97" s="1187"/>
    </row>
    <row r="98" s="772" customFormat="true" ht="27" hidden="false" customHeight="true" outlineLevel="0" collapsed="false">
      <c r="B98" s="985"/>
      <c r="C98" s="985"/>
      <c r="F98" s="1187"/>
      <c r="J98" s="980"/>
      <c r="K98" s="980"/>
      <c r="L98" s="980"/>
      <c r="M98" s="980"/>
      <c r="N98" s="980"/>
      <c r="O98" s="980"/>
      <c r="P98" s="980"/>
      <c r="Q98" s="980"/>
      <c r="R98" s="980"/>
      <c r="S98" s="980"/>
      <c r="T98" s="980"/>
      <c r="U98" s="980"/>
      <c r="V98" s="980"/>
      <c r="W98" s="980"/>
      <c r="X98" s="980"/>
      <c r="Y98" s="980"/>
      <c r="Z98" s="980"/>
      <c r="AA98" s="980"/>
      <c r="AC98" s="1458" t="s">
        <v>1095</v>
      </c>
      <c r="AD98" s="1296" t="s">
        <v>29</v>
      </c>
      <c r="AE98" s="1459" t="s">
        <v>1096</v>
      </c>
      <c r="AF98" s="1187"/>
    </row>
    <row r="99" s="772" customFormat="true" ht="36.75" hidden="false" customHeight="true" outlineLevel="0" collapsed="false">
      <c r="B99" s="985"/>
      <c r="C99" s="1396" t="s">
        <v>1504</v>
      </c>
      <c r="D99" s="1396"/>
      <c r="E99" s="1396"/>
      <c r="F99" s="1396"/>
      <c r="J99" s="1391" t="s">
        <v>51</v>
      </c>
      <c r="K99" s="1460" t="s">
        <v>1505</v>
      </c>
      <c r="L99" s="1460"/>
      <c r="M99" s="1460"/>
      <c r="N99" s="1460"/>
      <c r="O99" s="1460"/>
      <c r="P99" s="1460"/>
      <c r="Q99" s="1460"/>
      <c r="R99" s="1460"/>
      <c r="S99" s="1460"/>
      <c r="T99" s="1460"/>
      <c r="U99" s="1460"/>
      <c r="V99" s="1460"/>
      <c r="W99" s="1460"/>
      <c r="X99" s="1460"/>
      <c r="Y99" s="1460"/>
      <c r="Z99" s="1460"/>
      <c r="AA99" s="1460"/>
      <c r="AC99" s="1397" t="s">
        <v>27</v>
      </c>
      <c r="AD99" s="1307" t="s">
        <v>29</v>
      </c>
      <c r="AE99" s="1462" t="s">
        <v>27</v>
      </c>
      <c r="AF99" s="1187"/>
    </row>
    <row r="100" s="772" customFormat="true" ht="39.75" hidden="false" customHeight="true" outlineLevel="0" collapsed="false">
      <c r="B100" s="985"/>
      <c r="C100" s="1396"/>
      <c r="D100" s="1396"/>
      <c r="E100" s="1396"/>
      <c r="F100" s="1396"/>
      <c r="G100" s="1316"/>
      <c r="H100" s="1316"/>
      <c r="J100" s="1391" t="s">
        <v>983</v>
      </c>
      <c r="K100" s="1460" t="s">
        <v>1506</v>
      </c>
      <c r="L100" s="1460"/>
      <c r="M100" s="1460"/>
      <c r="N100" s="1460"/>
      <c r="O100" s="1460"/>
      <c r="P100" s="1460"/>
      <c r="Q100" s="1460"/>
      <c r="R100" s="1460"/>
      <c r="S100" s="1460"/>
      <c r="T100" s="1460"/>
      <c r="U100" s="1460"/>
      <c r="V100" s="1460"/>
      <c r="W100" s="1460"/>
      <c r="X100" s="1460"/>
      <c r="Y100" s="1460"/>
      <c r="Z100" s="1460"/>
      <c r="AA100" s="1460"/>
      <c r="AB100" s="1461"/>
      <c r="AC100" s="1397" t="s">
        <v>27</v>
      </c>
      <c r="AD100" s="1307" t="s">
        <v>29</v>
      </c>
      <c r="AE100" s="1462" t="s">
        <v>27</v>
      </c>
      <c r="AF100" s="1187"/>
    </row>
    <row r="101" s="772" customFormat="true" ht="8.25" hidden="false" customHeight="true" outlineLevel="0" collapsed="false">
      <c r="B101" s="985"/>
      <c r="C101" s="974"/>
      <c r="D101" s="980"/>
      <c r="E101" s="980"/>
      <c r="F101" s="973"/>
      <c r="G101" s="980"/>
      <c r="H101" s="980"/>
      <c r="I101" s="980"/>
      <c r="J101" s="980"/>
      <c r="K101" s="980"/>
      <c r="L101" s="980"/>
      <c r="M101" s="980"/>
      <c r="N101" s="980"/>
      <c r="O101" s="980"/>
      <c r="P101" s="980"/>
      <c r="Q101" s="980"/>
      <c r="R101" s="980"/>
      <c r="S101" s="980"/>
      <c r="T101" s="980"/>
      <c r="U101" s="980"/>
      <c r="V101" s="980"/>
      <c r="W101" s="980"/>
      <c r="X101" s="980"/>
      <c r="Y101" s="980"/>
      <c r="Z101" s="980"/>
      <c r="AA101" s="980"/>
      <c r="AB101" s="980"/>
      <c r="AC101" s="974"/>
      <c r="AD101" s="980"/>
      <c r="AE101" s="973"/>
      <c r="AF101" s="1187"/>
    </row>
    <row r="102" s="772" customFormat="true" ht="24.75" hidden="false" customHeight="true" outlineLevel="0" collapsed="false">
      <c r="B102" s="974"/>
      <c r="C102" s="980"/>
      <c r="D102" s="980"/>
      <c r="E102" s="980"/>
      <c r="F102" s="980"/>
      <c r="G102" s="980"/>
      <c r="H102" s="980"/>
      <c r="I102" s="980"/>
      <c r="J102" s="980"/>
      <c r="K102" s="980"/>
      <c r="L102" s="980"/>
      <c r="M102" s="980"/>
      <c r="N102" s="980"/>
      <c r="O102" s="980"/>
      <c r="P102" s="980"/>
      <c r="Q102" s="980"/>
      <c r="R102" s="980"/>
      <c r="S102" s="980"/>
      <c r="T102" s="980"/>
      <c r="U102" s="980"/>
      <c r="V102" s="980"/>
      <c r="W102" s="980"/>
      <c r="X102" s="980"/>
      <c r="Y102" s="980"/>
      <c r="Z102" s="980"/>
      <c r="AA102" s="980"/>
      <c r="AB102" s="980"/>
      <c r="AC102" s="980"/>
      <c r="AD102" s="980"/>
      <c r="AE102" s="980"/>
      <c r="AF102" s="973"/>
    </row>
    <row r="103" s="772" customFormat="true" ht="7.5" hidden="false" customHeight="true" outlineLevel="0" collapsed="false"/>
    <row r="104" s="786" customFormat="true" ht="387" hidden="false" customHeight="true" outlineLevel="0" collapsed="false">
      <c r="B104" s="1464" t="s">
        <v>1507</v>
      </c>
      <c r="C104" s="1464"/>
      <c r="D104" s="1464"/>
      <c r="E104" s="1464"/>
      <c r="F104" s="1464"/>
      <c r="G104" s="1464"/>
      <c r="H104" s="1464"/>
      <c r="I104" s="1464"/>
      <c r="J104" s="1464"/>
      <c r="K104" s="1464"/>
      <c r="L104" s="1464"/>
      <c r="M104" s="1464"/>
      <c r="N104" s="1464"/>
      <c r="O104" s="1464"/>
      <c r="P104" s="1464"/>
      <c r="Q104" s="1464"/>
      <c r="R104" s="1464"/>
      <c r="S104" s="1464"/>
      <c r="T104" s="1464"/>
      <c r="U104" s="1464"/>
      <c r="V104" s="1464"/>
      <c r="W104" s="1464"/>
      <c r="X104" s="1464"/>
      <c r="Y104" s="1464"/>
      <c r="Z104" s="1464"/>
      <c r="AA104" s="1464"/>
      <c r="AB104" s="1464"/>
      <c r="AC104" s="1464"/>
      <c r="AD104" s="1464"/>
      <c r="AE104" s="1464"/>
    </row>
    <row r="105" s="786" customFormat="true" ht="150" hidden="false" customHeight="true" outlineLevel="0" collapsed="false">
      <c r="B105" s="1464" t="s">
        <v>1508</v>
      </c>
      <c r="C105" s="1464"/>
      <c r="D105" s="1464"/>
      <c r="E105" s="1464"/>
      <c r="F105" s="1464"/>
      <c r="G105" s="1464"/>
      <c r="H105" s="1464"/>
      <c r="I105" s="1464"/>
      <c r="J105" s="1464"/>
      <c r="K105" s="1464"/>
      <c r="L105" s="1464"/>
      <c r="M105" s="1464"/>
      <c r="N105" s="1464"/>
      <c r="O105" s="1464"/>
      <c r="P105" s="1464"/>
      <c r="Q105" s="1464"/>
      <c r="R105" s="1464"/>
      <c r="S105" s="1464"/>
      <c r="T105" s="1464"/>
      <c r="U105" s="1464"/>
      <c r="V105" s="1464"/>
      <c r="W105" s="1464"/>
      <c r="X105" s="1464"/>
      <c r="Y105" s="1464"/>
      <c r="Z105" s="1464"/>
      <c r="AA105" s="1464"/>
      <c r="AB105" s="1464"/>
      <c r="AC105" s="1464"/>
      <c r="AD105" s="1464"/>
      <c r="AE105" s="1464"/>
    </row>
    <row r="106" s="1318" customFormat="true" ht="34.5" hidden="false" customHeight="true" outlineLevel="0" collapsed="false">
      <c r="B106" s="782" t="s">
        <v>1509</v>
      </c>
      <c r="C106" s="782"/>
      <c r="D106" s="782"/>
      <c r="E106" s="782"/>
      <c r="F106" s="782"/>
      <c r="G106" s="782"/>
      <c r="H106" s="782"/>
      <c r="I106" s="782"/>
      <c r="J106" s="782"/>
      <c r="K106" s="782"/>
      <c r="L106" s="782"/>
      <c r="M106" s="782"/>
      <c r="N106" s="782"/>
      <c r="O106" s="782"/>
      <c r="P106" s="782"/>
      <c r="Q106" s="782"/>
      <c r="R106" s="782"/>
      <c r="S106" s="782"/>
      <c r="T106" s="782"/>
      <c r="U106" s="782"/>
      <c r="V106" s="782"/>
      <c r="W106" s="782"/>
      <c r="X106" s="782"/>
      <c r="Y106" s="782"/>
      <c r="Z106" s="782"/>
      <c r="AA106" s="782"/>
      <c r="AB106" s="782"/>
      <c r="AC106" s="782"/>
      <c r="AD106" s="782"/>
      <c r="AE106" s="782"/>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A38"/>
    <mergeCell ref="Z39:AA39"/>
    <mergeCell ref="Z40:AA40"/>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I51:M51"/>
    <mergeCell ref="Z51:AC51"/>
    <mergeCell ref="I52:M52"/>
    <mergeCell ref="Z52:AA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Z60:AC60"/>
    <mergeCell ref="H61:H62"/>
    <mergeCell ref="I61:M62"/>
    <mergeCell ref="N61:N62"/>
    <mergeCell ref="O61:O62"/>
    <mergeCell ref="Z61:AC61"/>
    <mergeCell ref="Z62:AC62"/>
    <mergeCell ref="I65:M65"/>
    <mergeCell ref="P65:P66"/>
    <mergeCell ref="Q65:Q67"/>
    <mergeCell ref="R65:V67"/>
    <mergeCell ref="W65:W67"/>
    <mergeCell ref="X65:X67"/>
    <mergeCell ref="Z65:AC65"/>
    <mergeCell ref="H66:H67"/>
    <mergeCell ref="I66:M67"/>
    <mergeCell ref="N66:N67"/>
    <mergeCell ref="O66:O67"/>
    <mergeCell ref="Z66:AC66"/>
    <mergeCell ref="Z67:AC67"/>
    <mergeCell ref="AD69:AE69"/>
    <mergeCell ref="I70:AA71"/>
    <mergeCell ref="AB70:AC71"/>
    <mergeCell ref="AD70:AE71"/>
    <mergeCell ref="C77:F77"/>
    <mergeCell ref="K77:AA77"/>
    <mergeCell ref="K78:AA78"/>
    <mergeCell ref="K79:AA79"/>
    <mergeCell ref="C83:F83"/>
    <mergeCell ref="K83:AA83"/>
    <mergeCell ref="K84:AA84"/>
    <mergeCell ref="K85:AA85"/>
    <mergeCell ref="K86:AA86"/>
    <mergeCell ref="K87:AA87"/>
    <mergeCell ref="C93:F94"/>
    <mergeCell ref="K93:AA93"/>
    <mergeCell ref="K94:AA94"/>
    <mergeCell ref="K95:AA95"/>
    <mergeCell ref="C99:F100"/>
    <mergeCell ref="K99:AA99"/>
    <mergeCell ref="K100:AA100"/>
    <mergeCell ref="B104:AE104"/>
    <mergeCell ref="B105:AE105"/>
    <mergeCell ref="B106:AE106"/>
  </mergeCells>
  <dataValidations count="1">
    <dataValidation allowBlank="true" errorStyle="stop" operator="between" showDropDown="false" showErrorMessage="true" showInputMessage="true" sqref="H8:H10 M8 S8:S9 H11 AD17:AD19 AD22:AD24 AD27:AD29 AD32:AD34 AD37:AD40 AD43:AD45 AD49:AD51 AD55:AD57 AD60:AD62 AD65:AD67 AC77:AC79 AE77:AE79 AC83:AC87 AE83:AE87 AC93:AC95 AE93:AE95 AC99:AC100 AE99:AE100"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rowBreaks count="1" manualBreakCount="1">
    <brk id="72" man="true" max="16383" min="0"/>
  </row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K108"/>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78"/>
    <col collapsed="false" customWidth="true" hidden="false" outlineLevel="0" max="2" min="2" style="778" width="3"/>
    <col collapsed="false" customWidth="true" hidden="false" outlineLevel="0" max="5" min="3" style="780" width="4.89"/>
    <col collapsed="false" customWidth="true" hidden="false" outlineLevel="0" max="6" min="6" style="780" width="1.22"/>
    <col collapsed="false" customWidth="true" hidden="false" outlineLevel="0" max="7" min="7" style="780" width="2.66"/>
    <col collapsed="false" customWidth="true" hidden="false" outlineLevel="0" max="13" min="8" style="780" width="6.22"/>
    <col collapsed="false" customWidth="true" hidden="false" outlineLevel="0" max="16" min="14" style="780" width="5.22"/>
    <col collapsed="false" customWidth="true" hidden="false" outlineLevel="0" max="17" min="17" style="780" width="4.78"/>
    <col collapsed="false" customWidth="true" hidden="false" outlineLevel="0" max="22" min="18" style="780" width="5.11"/>
    <col collapsed="false" customWidth="true" hidden="false" outlineLevel="0" max="24" min="23" style="780" width="4.78"/>
    <col collapsed="false" customWidth="true" hidden="false" outlineLevel="0" max="28" min="25" style="780" width="5.22"/>
    <col collapsed="false" customWidth="true" hidden="false" outlineLevel="0" max="31" min="29" style="780" width="6.66"/>
    <col collapsed="false" customWidth="true" hidden="false" outlineLevel="0" max="32" min="32" style="780" width="1.22"/>
    <col collapsed="false" customWidth="true" hidden="false" outlineLevel="0" max="33" min="33" style="780" width="1.78"/>
    <col collapsed="false" customWidth="false" hidden="false" outlineLevel="0" max="16384" min="34" style="780" width="3.45"/>
  </cols>
  <sheetData>
    <row r="1" s="772" customFormat="true" ht="5.25" hidden="false" customHeight="true" outlineLevel="0" collapsed="false"/>
    <row r="2" s="772" customFormat="true" ht="13.8" hidden="false" customHeight="false" outlineLevel="0" collapsed="false">
      <c r="B2" s="772" t="s">
        <v>1510</v>
      </c>
    </row>
    <row r="3" s="772" customFormat="true" ht="13.8" hidden="false" customHeight="false" outlineLevel="0" collapsed="false">
      <c r="W3" s="1178" t="s">
        <v>388</v>
      </c>
      <c r="X3" s="1179"/>
      <c r="Y3" s="1179"/>
      <c r="Z3" s="772" t="s">
        <v>389</v>
      </c>
      <c r="AA3" s="1179"/>
      <c r="AB3" s="1179"/>
      <c r="AC3" s="772" t="s">
        <v>390</v>
      </c>
      <c r="AD3" s="1178"/>
      <c r="AE3" s="772" t="s">
        <v>391</v>
      </c>
    </row>
    <row r="4" s="772" customFormat="true" ht="6.75" hidden="false" customHeight="true" outlineLevel="0" collapsed="false">
      <c r="AD4" s="1178"/>
    </row>
    <row r="5" s="772" customFormat="true" ht="26.25" hidden="false" customHeight="true" outlineLevel="0" collapsed="false">
      <c r="B5" s="1320" t="s">
        <v>1418</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row>
    <row r="6" s="772" customFormat="true" ht="7.5" hidden="false" customHeight="true" outlineLevel="0" collapsed="false"/>
    <row r="7" s="772" customFormat="true" ht="30" hidden="false" customHeight="true" outlineLevel="0" collapsed="false">
      <c r="B7" s="966" t="s">
        <v>1419</v>
      </c>
      <c r="C7" s="966"/>
      <c r="D7" s="966"/>
      <c r="E7" s="966"/>
      <c r="F7" s="966"/>
      <c r="G7" s="966"/>
      <c r="H7" s="966"/>
      <c r="I7" s="966"/>
      <c r="J7" s="966"/>
      <c r="K7" s="966"/>
      <c r="L7" s="966"/>
      <c r="M7" s="966"/>
      <c r="N7" s="966"/>
      <c r="O7" s="966"/>
      <c r="P7" s="966"/>
      <c r="Q7" s="966"/>
      <c r="R7" s="966"/>
      <c r="S7" s="966"/>
      <c r="T7" s="966"/>
      <c r="U7" s="966"/>
      <c r="V7" s="966"/>
      <c r="W7" s="966"/>
      <c r="X7" s="966"/>
      <c r="Y7" s="966"/>
      <c r="Z7" s="966"/>
      <c r="AA7" s="966"/>
      <c r="AB7" s="966"/>
      <c r="AC7" s="966"/>
      <c r="AD7" s="966"/>
      <c r="AE7" s="966"/>
      <c r="AF7" s="966"/>
    </row>
    <row r="8" customFormat="false" ht="30" hidden="false" customHeight="true" outlineLevel="0" collapsed="false">
      <c r="B8" s="966" t="s">
        <v>1420</v>
      </c>
      <c r="C8" s="966"/>
      <c r="D8" s="966"/>
      <c r="E8" s="966"/>
      <c r="F8" s="1329"/>
      <c r="G8" s="1290"/>
      <c r="H8" s="1306" t="s">
        <v>27</v>
      </c>
      <c r="I8" s="1290" t="s">
        <v>1089</v>
      </c>
      <c r="J8" s="1290"/>
      <c r="K8" s="1290"/>
      <c r="L8" s="1290"/>
      <c r="M8" s="1306" t="s">
        <v>27</v>
      </c>
      <c r="N8" s="1290" t="s">
        <v>1090</v>
      </c>
      <c r="O8" s="1290"/>
      <c r="P8" s="1290"/>
      <c r="Q8" s="1290"/>
      <c r="R8" s="1290"/>
      <c r="S8" s="1306" t="s">
        <v>27</v>
      </c>
      <c r="T8" s="1290" t="s">
        <v>1091</v>
      </c>
      <c r="U8" s="1290"/>
      <c r="V8" s="1290"/>
      <c r="W8" s="1290"/>
      <c r="X8" s="1290"/>
      <c r="Y8" s="1290"/>
      <c r="Z8" s="1290"/>
      <c r="AA8" s="1290"/>
      <c r="AB8" s="1290"/>
      <c r="AC8" s="1290"/>
      <c r="AD8" s="1290"/>
      <c r="AE8" s="1290"/>
      <c r="AF8" s="1189"/>
    </row>
    <row r="9" customFormat="false" ht="30" hidden="false" customHeight="true" outlineLevel="0" collapsed="false">
      <c r="B9" s="966" t="s">
        <v>1421</v>
      </c>
      <c r="C9" s="966"/>
      <c r="D9" s="966"/>
      <c r="E9" s="966"/>
      <c r="F9" s="1000"/>
      <c r="G9" s="977"/>
      <c r="H9" s="1390" t="s">
        <v>27</v>
      </c>
      <c r="I9" s="772" t="s">
        <v>1422</v>
      </c>
      <c r="J9" s="977"/>
      <c r="K9" s="977"/>
      <c r="L9" s="977"/>
      <c r="M9" s="977"/>
      <c r="N9" s="977"/>
      <c r="O9" s="977"/>
      <c r="P9" s="977"/>
      <c r="Q9" s="977"/>
      <c r="R9" s="977"/>
      <c r="S9" s="1307" t="s">
        <v>27</v>
      </c>
      <c r="T9" s="772" t="s">
        <v>1423</v>
      </c>
      <c r="U9" s="1354"/>
      <c r="V9" s="977"/>
      <c r="W9" s="977"/>
      <c r="X9" s="977"/>
      <c r="Y9" s="977"/>
      <c r="Z9" s="977"/>
      <c r="AA9" s="977"/>
      <c r="AB9" s="977"/>
      <c r="AC9" s="977"/>
      <c r="AD9" s="977"/>
      <c r="AE9" s="977"/>
      <c r="AF9" s="975"/>
    </row>
    <row r="10" customFormat="false" ht="30" hidden="false" customHeight="true" outlineLevel="0" collapsed="false">
      <c r="B10" s="966" t="s">
        <v>1424</v>
      </c>
      <c r="C10" s="966"/>
      <c r="D10" s="966"/>
      <c r="E10" s="966"/>
      <c r="F10" s="1050"/>
      <c r="G10" s="968"/>
      <c r="H10" s="1307" t="s">
        <v>27</v>
      </c>
      <c r="I10" s="1185" t="s">
        <v>1425</v>
      </c>
      <c r="J10" s="968"/>
      <c r="K10" s="968"/>
      <c r="L10" s="968"/>
      <c r="M10" s="968"/>
      <c r="N10" s="968"/>
      <c r="O10" s="968"/>
      <c r="P10" s="968"/>
      <c r="Q10" s="968"/>
      <c r="R10" s="968"/>
      <c r="S10" s="968"/>
      <c r="T10" s="1185"/>
      <c r="U10" s="1351"/>
      <c r="V10" s="968"/>
      <c r="W10" s="968"/>
      <c r="X10" s="968"/>
      <c r="Y10" s="968"/>
      <c r="Z10" s="968"/>
      <c r="AA10" s="968"/>
      <c r="AB10" s="968"/>
      <c r="AC10" s="968"/>
      <c r="AD10" s="968"/>
      <c r="AE10" s="968"/>
      <c r="AF10" s="965"/>
    </row>
    <row r="11" customFormat="false" ht="30" hidden="false" customHeight="true" outlineLevel="0" collapsed="false">
      <c r="B11" s="966"/>
      <c r="C11" s="966"/>
      <c r="D11" s="966"/>
      <c r="E11" s="966"/>
      <c r="F11" s="1000"/>
      <c r="G11" s="977"/>
      <c r="H11" s="1390" t="s">
        <v>27</v>
      </c>
      <c r="I11" s="980" t="s">
        <v>1426</v>
      </c>
      <c r="J11" s="977"/>
      <c r="K11" s="977"/>
      <c r="L11" s="977"/>
      <c r="M11" s="977"/>
      <c r="N11" s="977"/>
      <c r="O11" s="977"/>
      <c r="P11" s="977"/>
      <c r="Q11" s="977"/>
      <c r="R11" s="977"/>
      <c r="S11" s="977"/>
      <c r="T11" s="980"/>
      <c r="U11" s="1354"/>
      <c r="V11" s="977"/>
      <c r="W11" s="977"/>
      <c r="X11" s="977"/>
      <c r="Y11" s="977"/>
      <c r="Z11" s="977"/>
      <c r="AA11" s="977"/>
      <c r="AB11" s="977"/>
      <c r="AC11" s="977"/>
      <c r="AD11" s="977"/>
      <c r="AE11" s="977"/>
      <c r="AF11" s="975"/>
    </row>
    <row r="12" s="772" customFormat="true" ht="15" hidden="false" customHeight="true" outlineLevel="0" collapsed="false">
      <c r="B12" s="1185"/>
      <c r="C12" s="1185"/>
      <c r="D12" s="1185"/>
      <c r="E12" s="1185"/>
      <c r="Q12" s="1178"/>
    </row>
    <row r="13" s="772" customFormat="true" ht="7.5" hidden="false" customHeight="true" outlineLevel="0" collapsed="false">
      <c r="B13" s="964"/>
      <c r="C13" s="1185"/>
      <c r="D13" s="1185"/>
      <c r="E13" s="963"/>
      <c r="F13" s="1185"/>
      <c r="G13" s="1185"/>
      <c r="H13" s="1185"/>
      <c r="I13" s="1185"/>
      <c r="J13" s="1185"/>
      <c r="K13" s="1185"/>
      <c r="L13" s="1185"/>
      <c r="M13" s="1185"/>
      <c r="N13" s="1185"/>
      <c r="O13" s="1185"/>
      <c r="P13" s="1185"/>
      <c r="Q13" s="1420"/>
      <c r="R13" s="1185"/>
      <c r="S13" s="1185"/>
      <c r="T13" s="1185"/>
      <c r="U13" s="1185"/>
      <c r="V13" s="1185"/>
      <c r="W13" s="1185"/>
      <c r="X13" s="1185"/>
      <c r="Y13" s="1185"/>
      <c r="Z13" s="1185"/>
      <c r="AA13" s="1185"/>
      <c r="AB13" s="1185"/>
      <c r="AC13" s="1185"/>
      <c r="AD13" s="1185"/>
      <c r="AE13" s="1185"/>
      <c r="AF13" s="963"/>
    </row>
    <row r="14" s="772" customFormat="true" ht="21" hidden="false" customHeight="true" outlineLevel="0" collapsed="false">
      <c r="B14" s="1396" t="s">
        <v>1427</v>
      </c>
      <c r="C14" s="1396"/>
      <c r="D14" s="1396"/>
      <c r="E14" s="1396"/>
      <c r="AD14" s="1421" t="s">
        <v>1428</v>
      </c>
      <c r="AE14" s="1421"/>
      <c r="AF14" s="1187"/>
    </row>
    <row r="15" s="772" customFormat="true" ht="21" hidden="false" customHeight="true" outlineLevel="0" collapsed="false">
      <c r="B15" s="1396"/>
      <c r="C15" s="1396"/>
      <c r="D15" s="1396"/>
      <c r="E15" s="1396"/>
      <c r="AD15" s="1421"/>
      <c r="AE15" s="1421"/>
      <c r="AF15" s="1187"/>
    </row>
    <row r="16" s="772" customFormat="true" ht="21" hidden="false" customHeight="true" outlineLevel="0" collapsed="false">
      <c r="B16" s="1396"/>
      <c r="C16" s="1396"/>
      <c r="D16" s="1396"/>
      <c r="E16" s="1396"/>
      <c r="G16" s="964" t="s">
        <v>1429</v>
      </c>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422"/>
      <c r="AE16" s="1423"/>
      <c r="AF16" s="1187"/>
    </row>
    <row r="17" s="772" customFormat="true" ht="30" hidden="false" customHeight="true" outlineLevel="0" collapsed="false">
      <c r="B17" s="987"/>
      <c r="C17" s="1316"/>
      <c r="D17" s="1316"/>
      <c r="E17" s="986"/>
      <c r="G17" s="985"/>
      <c r="H17" s="1391" t="s">
        <v>51</v>
      </c>
      <c r="I17" s="1424" t="s">
        <v>1430</v>
      </c>
      <c r="J17" s="1424"/>
      <c r="K17" s="1424"/>
      <c r="L17" s="1424"/>
      <c r="M17" s="1424"/>
      <c r="N17" s="1425"/>
      <c r="O17" s="1426" t="s">
        <v>1036</v>
      </c>
      <c r="P17" s="1367" t="s">
        <v>1431</v>
      </c>
      <c r="Q17" s="1388" t="s">
        <v>984</v>
      </c>
      <c r="R17" s="1427" t="s">
        <v>1432</v>
      </c>
      <c r="S17" s="1427"/>
      <c r="T17" s="1427"/>
      <c r="U17" s="1427"/>
      <c r="V17" s="1427"/>
      <c r="W17" s="1289"/>
      <c r="X17" s="792" t="s">
        <v>899</v>
      </c>
      <c r="Y17" s="926" t="s">
        <v>1431</v>
      </c>
      <c r="Z17" s="1428" t="s">
        <v>1433</v>
      </c>
      <c r="AA17" s="1428"/>
      <c r="AB17" s="1428"/>
      <c r="AC17" s="1428"/>
      <c r="AD17" s="1429" t="s">
        <v>27</v>
      </c>
      <c r="AE17" s="1430" t="n">
        <v>20</v>
      </c>
      <c r="AF17" s="1187"/>
    </row>
    <row r="18" s="772" customFormat="true" ht="30" hidden="false" customHeight="true" outlineLevel="0" collapsed="false">
      <c r="B18" s="987"/>
      <c r="C18" s="1316"/>
      <c r="D18" s="1316"/>
      <c r="E18" s="986"/>
      <c r="G18" s="985"/>
      <c r="H18" s="1391" t="s">
        <v>983</v>
      </c>
      <c r="I18" s="1424" t="s">
        <v>1434</v>
      </c>
      <c r="J18" s="1424"/>
      <c r="K18" s="1424"/>
      <c r="L18" s="1424"/>
      <c r="M18" s="1424"/>
      <c r="N18" s="1011"/>
      <c r="O18" s="1373" t="s">
        <v>1036</v>
      </c>
      <c r="P18" s="1367"/>
      <c r="Q18" s="1388"/>
      <c r="R18" s="1427"/>
      <c r="S18" s="1427"/>
      <c r="T18" s="1427"/>
      <c r="U18" s="1427"/>
      <c r="V18" s="1427"/>
      <c r="W18" s="1289"/>
      <c r="X18" s="792"/>
      <c r="Y18" s="926" t="s">
        <v>1431</v>
      </c>
      <c r="Z18" s="1428" t="s">
        <v>1435</v>
      </c>
      <c r="AA18" s="1428"/>
      <c r="AB18" s="1428"/>
      <c r="AC18" s="1428"/>
      <c r="AD18" s="1429" t="s">
        <v>27</v>
      </c>
      <c r="AE18" s="1430" t="n">
        <v>10</v>
      </c>
      <c r="AF18" s="1187"/>
    </row>
    <row r="19" s="772" customFormat="true" ht="30" hidden="false" customHeight="true" outlineLevel="0" collapsed="false">
      <c r="B19" s="987"/>
      <c r="C19" s="1316"/>
      <c r="D19" s="1316"/>
      <c r="E19" s="986"/>
      <c r="G19" s="985"/>
      <c r="H19" s="1391" t="s">
        <v>982</v>
      </c>
      <c r="I19" s="1424" t="s">
        <v>1436</v>
      </c>
      <c r="J19" s="1424"/>
      <c r="K19" s="1424"/>
      <c r="L19" s="1424"/>
      <c r="M19" s="1424"/>
      <c r="N19" s="1011"/>
      <c r="O19" s="1373" t="s">
        <v>1036</v>
      </c>
      <c r="P19" s="1367"/>
      <c r="Q19" s="1388"/>
      <c r="R19" s="1427"/>
      <c r="S19" s="1427"/>
      <c r="T19" s="1427"/>
      <c r="U19" s="1427"/>
      <c r="V19" s="1427"/>
      <c r="W19" s="1289"/>
      <c r="X19" s="792"/>
      <c r="Y19" s="926" t="s">
        <v>1431</v>
      </c>
      <c r="Z19" s="1428" t="s">
        <v>1437</v>
      </c>
      <c r="AA19" s="1428"/>
      <c r="AB19" s="1428"/>
      <c r="AC19" s="1428"/>
      <c r="AD19" s="1429" t="s">
        <v>27</v>
      </c>
      <c r="AE19" s="1430" t="n">
        <v>0</v>
      </c>
      <c r="AF19" s="1187"/>
    </row>
    <row r="20" s="772" customFormat="true" ht="7.5" hidden="false" customHeight="true" outlineLevel="0" collapsed="false">
      <c r="B20" s="987"/>
      <c r="C20" s="1316"/>
      <c r="D20" s="1316"/>
      <c r="E20" s="986"/>
      <c r="G20" s="974"/>
      <c r="H20" s="980"/>
      <c r="I20" s="981"/>
      <c r="J20" s="981"/>
      <c r="K20" s="981"/>
      <c r="L20" s="981"/>
      <c r="M20" s="981"/>
      <c r="N20" s="981"/>
      <c r="O20" s="981"/>
      <c r="P20" s="981"/>
      <c r="Q20" s="981"/>
      <c r="R20" s="981"/>
      <c r="S20" s="981"/>
      <c r="T20" s="981"/>
      <c r="U20" s="981"/>
      <c r="V20" s="981"/>
      <c r="W20" s="980"/>
      <c r="X20" s="1301"/>
      <c r="Y20" s="1301"/>
      <c r="Z20" s="980"/>
      <c r="AA20" s="980"/>
      <c r="AB20" s="980"/>
      <c r="AC20" s="980"/>
      <c r="AD20" s="1431"/>
      <c r="AE20" s="1432"/>
      <c r="AF20" s="1187"/>
    </row>
    <row r="21" s="772" customFormat="true" ht="21" hidden="false" customHeight="true" outlineLevel="0" collapsed="false">
      <c r="B21" s="987"/>
      <c r="C21" s="1316"/>
      <c r="D21" s="1316"/>
      <c r="E21" s="986"/>
      <c r="G21" s="964" t="s">
        <v>1438</v>
      </c>
      <c r="H21" s="1185"/>
      <c r="I21" s="1339"/>
      <c r="J21" s="1339"/>
      <c r="K21" s="1339"/>
      <c r="L21" s="1339"/>
      <c r="M21" s="1339"/>
      <c r="N21" s="1339"/>
      <c r="O21" s="1339"/>
      <c r="P21" s="1339"/>
      <c r="Q21" s="1339"/>
      <c r="R21" s="1339"/>
      <c r="S21" s="1339"/>
      <c r="T21" s="1339"/>
      <c r="U21" s="1339"/>
      <c r="V21" s="1339"/>
      <c r="W21" s="1185"/>
      <c r="X21" s="1323"/>
      <c r="Y21" s="1323"/>
      <c r="Z21" s="1185"/>
      <c r="AA21" s="1185"/>
      <c r="AB21" s="1185"/>
      <c r="AC21" s="1185"/>
      <c r="AD21" s="1433"/>
      <c r="AE21" s="1430"/>
      <c r="AF21" s="1187"/>
    </row>
    <row r="22" s="772" customFormat="true" ht="23.25" hidden="false" customHeight="true" outlineLevel="0" collapsed="false">
      <c r="B22" s="1008"/>
      <c r="C22" s="776"/>
      <c r="D22" s="776"/>
      <c r="E22" s="1341"/>
      <c r="G22" s="985"/>
      <c r="H22" s="1391" t="s">
        <v>51</v>
      </c>
      <c r="I22" s="1424" t="s">
        <v>1439</v>
      </c>
      <c r="J22" s="1424"/>
      <c r="K22" s="1424"/>
      <c r="L22" s="1424"/>
      <c r="M22" s="1424"/>
      <c r="N22" s="1425"/>
      <c r="O22" s="1426" t="s">
        <v>1036</v>
      </c>
      <c r="P22" s="1367" t="s">
        <v>1431</v>
      </c>
      <c r="Q22" s="1388" t="s">
        <v>984</v>
      </c>
      <c r="R22" s="1424" t="s">
        <v>1440</v>
      </c>
      <c r="S22" s="1424"/>
      <c r="T22" s="1424"/>
      <c r="U22" s="1424"/>
      <c r="V22" s="1424"/>
      <c r="W22" s="1289"/>
      <c r="X22" s="792" t="s">
        <v>899</v>
      </c>
      <c r="Y22" s="926" t="s">
        <v>1431</v>
      </c>
      <c r="Z22" s="1428" t="s">
        <v>1355</v>
      </c>
      <c r="AA22" s="1428"/>
      <c r="AB22" s="1428"/>
      <c r="AC22" s="1428"/>
      <c r="AD22" s="1429" t="s">
        <v>27</v>
      </c>
      <c r="AE22" s="1430" t="n">
        <v>20</v>
      </c>
      <c r="AF22" s="1187"/>
    </row>
    <row r="23" s="772" customFormat="true" ht="30" hidden="false" customHeight="true" outlineLevel="0" collapsed="false">
      <c r="B23" s="1008"/>
      <c r="C23" s="776"/>
      <c r="D23" s="776"/>
      <c r="E23" s="1341"/>
      <c r="G23" s="985"/>
      <c r="H23" s="1391" t="s">
        <v>983</v>
      </c>
      <c r="I23" s="1424" t="s">
        <v>1441</v>
      </c>
      <c r="J23" s="1424"/>
      <c r="K23" s="1424"/>
      <c r="L23" s="1424"/>
      <c r="M23" s="1424"/>
      <c r="N23" s="1011"/>
      <c r="O23" s="1373" t="s">
        <v>1036</v>
      </c>
      <c r="P23" s="1367"/>
      <c r="Q23" s="1388"/>
      <c r="R23" s="1424"/>
      <c r="S23" s="1424"/>
      <c r="T23" s="1424"/>
      <c r="U23" s="1424"/>
      <c r="V23" s="1424"/>
      <c r="W23" s="1289"/>
      <c r="X23" s="792"/>
      <c r="Y23" s="926" t="s">
        <v>1431</v>
      </c>
      <c r="Z23" s="1428" t="s">
        <v>1442</v>
      </c>
      <c r="AA23" s="1428"/>
      <c r="AB23" s="1428"/>
      <c r="AC23" s="1428"/>
      <c r="AD23" s="1429" t="s">
        <v>27</v>
      </c>
      <c r="AE23" s="1430" t="n">
        <v>10</v>
      </c>
      <c r="AF23" s="1187"/>
    </row>
    <row r="24" s="772" customFormat="true" ht="24.75" hidden="false" customHeight="true" outlineLevel="0" collapsed="false">
      <c r="B24" s="1008"/>
      <c r="C24" s="776"/>
      <c r="D24" s="776"/>
      <c r="E24" s="1341"/>
      <c r="G24" s="985"/>
      <c r="H24" s="1391" t="s">
        <v>982</v>
      </c>
      <c r="I24" s="1424" t="s">
        <v>1443</v>
      </c>
      <c r="J24" s="1424"/>
      <c r="K24" s="1424"/>
      <c r="L24" s="1424"/>
      <c r="M24" s="1424"/>
      <c r="N24" s="1011"/>
      <c r="O24" s="1373" t="s">
        <v>1036</v>
      </c>
      <c r="P24" s="1367"/>
      <c r="Q24" s="1388"/>
      <c r="R24" s="1424"/>
      <c r="S24" s="1424"/>
      <c r="T24" s="1424"/>
      <c r="U24" s="1424"/>
      <c r="V24" s="1424"/>
      <c r="W24" s="1289"/>
      <c r="X24" s="792"/>
      <c r="Y24" s="926" t="s">
        <v>1431</v>
      </c>
      <c r="Z24" s="1428" t="s">
        <v>1444</v>
      </c>
      <c r="AA24" s="1428"/>
      <c r="AB24" s="1428"/>
      <c r="AC24" s="1428"/>
      <c r="AD24" s="1429" t="s">
        <v>27</v>
      </c>
      <c r="AE24" s="1430" t="n">
        <v>0</v>
      </c>
      <c r="AF24" s="1434"/>
    </row>
    <row r="25" s="772" customFormat="true" ht="7.5" hidden="false" customHeight="true" outlineLevel="0" collapsed="false">
      <c r="B25" s="1008"/>
      <c r="C25" s="776"/>
      <c r="D25" s="776"/>
      <c r="E25" s="1341"/>
      <c r="G25" s="974"/>
      <c r="H25" s="980"/>
      <c r="I25" s="1435"/>
      <c r="J25" s="1436"/>
      <c r="K25" s="1436"/>
      <c r="L25" s="1436"/>
      <c r="M25" s="1436"/>
      <c r="N25" s="981"/>
      <c r="O25" s="1372"/>
      <c r="P25" s="1437"/>
      <c r="Q25" s="1437"/>
      <c r="R25" s="981"/>
      <c r="S25" s="981"/>
      <c r="T25" s="981"/>
      <c r="U25" s="981"/>
      <c r="V25" s="981"/>
      <c r="W25" s="980"/>
      <c r="X25" s="1301"/>
      <c r="Y25" s="1301"/>
      <c r="Z25" s="980"/>
      <c r="AA25" s="980"/>
      <c r="AB25" s="980"/>
      <c r="AC25" s="980"/>
      <c r="AD25" s="1431"/>
      <c r="AE25" s="1432"/>
      <c r="AF25" s="1187"/>
    </row>
    <row r="26" s="772" customFormat="true" ht="21" hidden="false" customHeight="true" outlineLevel="0" collapsed="false">
      <c r="B26" s="985"/>
      <c r="E26" s="1187"/>
      <c r="G26" s="985" t="s">
        <v>1445</v>
      </c>
      <c r="I26" s="776"/>
      <c r="J26" s="776"/>
      <c r="K26" s="776"/>
      <c r="L26" s="776"/>
      <c r="M26" s="776"/>
      <c r="N26" s="776"/>
      <c r="O26" s="776"/>
      <c r="P26" s="776"/>
      <c r="Q26" s="776"/>
      <c r="R26" s="776"/>
      <c r="S26" s="776"/>
      <c r="T26" s="776"/>
      <c r="U26" s="776"/>
      <c r="V26" s="776"/>
      <c r="X26" s="771"/>
      <c r="Y26" s="771"/>
      <c r="AD26" s="1433"/>
      <c r="AE26" s="1430"/>
      <c r="AF26" s="1187"/>
    </row>
    <row r="27" s="772" customFormat="true" ht="30.75" hidden="false" customHeight="true" outlineLevel="0" collapsed="false">
      <c r="B27" s="987"/>
      <c r="C27" s="1316"/>
      <c r="D27" s="1316"/>
      <c r="E27" s="986"/>
      <c r="G27" s="985"/>
      <c r="H27" s="1391" t="s">
        <v>51</v>
      </c>
      <c r="I27" s="1424" t="s">
        <v>1446</v>
      </c>
      <c r="J27" s="1424"/>
      <c r="K27" s="1424"/>
      <c r="L27" s="1424"/>
      <c r="M27" s="1424"/>
      <c r="N27" s="1438"/>
      <c r="O27" s="1426" t="s">
        <v>1036</v>
      </c>
      <c r="P27" s="1439" t="s">
        <v>1431</v>
      </c>
      <c r="Q27" s="1440" t="s">
        <v>984</v>
      </c>
      <c r="R27" s="1388" t="s">
        <v>1447</v>
      </c>
      <c r="S27" s="1388"/>
      <c r="T27" s="1388"/>
      <c r="U27" s="1388"/>
      <c r="V27" s="1388"/>
      <c r="W27" s="1182"/>
      <c r="X27" s="792" t="s">
        <v>899</v>
      </c>
      <c r="Y27" s="771" t="s">
        <v>1431</v>
      </c>
      <c r="Z27" s="1428" t="s">
        <v>1511</v>
      </c>
      <c r="AA27" s="1428"/>
      <c r="AB27" s="1428"/>
      <c r="AC27" s="1428"/>
      <c r="AD27" s="1429" t="s">
        <v>27</v>
      </c>
      <c r="AE27" s="1430" t="n">
        <v>10</v>
      </c>
      <c r="AF27" s="1187"/>
    </row>
    <row r="28" s="772" customFormat="true" ht="30.75" hidden="false" customHeight="true" outlineLevel="0" collapsed="false">
      <c r="B28" s="987"/>
      <c r="C28" s="1316"/>
      <c r="D28" s="1316"/>
      <c r="E28" s="986"/>
      <c r="G28" s="985"/>
      <c r="H28" s="1391"/>
      <c r="I28" s="1424"/>
      <c r="J28" s="1424"/>
      <c r="K28" s="1424"/>
      <c r="L28" s="1424"/>
      <c r="M28" s="1424"/>
      <c r="N28" s="1438"/>
      <c r="O28" s="1426"/>
      <c r="P28" s="1439"/>
      <c r="Q28" s="1440"/>
      <c r="R28" s="1440"/>
      <c r="S28" s="1388"/>
      <c r="T28" s="1388"/>
      <c r="U28" s="1388"/>
      <c r="V28" s="1388"/>
      <c r="W28" s="1182"/>
      <c r="X28" s="792"/>
      <c r="Y28" s="771" t="s">
        <v>1431</v>
      </c>
      <c r="Z28" s="1428" t="s">
        <v>1512</v>
      </c>
      <c r="AA28" s="1428"/>
      <c r="AB28" s="1428"/>
      <c r="AC28" s="1428"/>
      <c r="AD28" s="1429" t="s">
        <v>27</v>
      </c>
      <c r="AE28" s="1430" t="n">
        <v>5</v>
      </c>
      <c r="AF28" s="1187"/>
    </row>
    <row r="29" s="772" customFormat="true" ht="27" hidden="false" customHeight="true" outlineLevel="0" collapsed="false">
      <c r="B29" s="987"/>
      <c r="C29" s="1316"/>
      <c r="D29" s="1316"/>
      <c r="E29" s="986"/>
      <c r="G29" s="985"/>
      <c r="H29" s="1391" t="s">
        <v>983</v>
      </c>
      <c r="I29" s="1424" t="s">
        <v>1450</v>
      </c>
      <c r="J29" s="1424"/>
      <c r="K29" s="1424"/>
      <c r="L29" s="1424"/>
      <c r="M29" s="1424"/>
      <c r="N29" s="1011"/>
      <c r="O29" s="1373" t="s">
        <v>1036</v>
      </c>
      <c r="P29" s="1374"/>
      <c r="Q29" s="1440"/>
      <c r="R29" s="1440"/>
      <c r="S29" s="1388"/>
      <c r="T29" s="1388"/>
      <c r="U29" s="1388"/>
      <c r="V29" s="1388"/>
      <c r="W29" s="1182"/>
      <c r="X29" s="792"/>
      <c r="Y29" s="771" t="s">
        <v>1431</v>
      </c>
      <c r="Z29" s="1428" t="s">
        <v>1513</v>
      </c>
      <c r="AA29" s="1428"/>
      <c r="AB29" s="1428"/>
      <c r="AC29" s="1428"/>
      <c r="AD29" s="1429" t="s">
        <v>27</v>
      </c>
      <c r="AE29" s="1430" t="n">
        <v>0</v>
      </c>
      <c r="AF29" s="1187"/>
    </row>
    <row r="30" s="772" customFormat="true" ht="7.5" hidden="false" customHeight="true" outlineLevel="0" collapsed="false">
      <c r="B30" s="987"/>
      <c r="C30" s="1316"/>
      <c r="D30" s="1316"/>
      <c r="E30" s="986"/>
      <c r="G30" s="974"/>
      <c r="H30" s="1193"/>
      <c r="I30" s="1436"/>
      <c r="J30" s="1436"/>
      <c r="K30" s="1436"/>
      <c r="L30" s="1436"/>
      <c r="M30" s="1436"/>
      <c r="N30" s="981"/>
      <c r="O30" s="1372"/>
      <c r="P30" s="981"/>
      <c r="Q30" s="981"/>
      <c r="R30" s="981"/>
      <c r="S30" s="981"/>
      <c r="T30" s="981"/>
      <c r="U30" s="981"/>
      <c r="V30" s="981"/>
      <c r="W30" s="980"/>
      <c r="X30" s="1301"/>
      <c r="Y30" s="1301"/>
      <c r="Z30" s="1436"/>
      <c r="AA30" s="1436"/>
      <c r="AB30" s="980"/>
      <c r="AC30" s="980"/>
      <c r="AD30" s="1441"/>
      <c r="AE30" s="1432"/>
      <c r="AF30" s="1187"/>
    </row>
    <row r="31" s="772" customFormat="true" ht="21" hidden="false" customHeight="true" outlineLevel="0" collapsed="false">
      <c r="B31" s="1008"/>
      <c r="C31" s="776"/>
      <c r="D31" s="776"/>
      <c r="E31" s="1341"/>
      <c r="G31" s="964" t="s">
        <v>1452</v>
      </c>
      <c r="H31" s="1185"/>
      <c r="I31" s="1339"/>
      <c r="J31" s="1339"/>
      <c r="K31" s="1339"/>
      <c r="L31" s="1339"/>
      <c r="M31" s="1339"/>
      <c r="N31" s="1339"/>
      <c r="O31" s="1339"/>
      <c r="P31" s="1339"/>
      <c r="Q31" s="1339"/>
      <c r="R31" s="1339"/>
      <c r="S31" s="1339"/>
      <c r="T31" s="1339"/>
      <c r="U31" s="1339"/>
      <c r="V31" s="1339"/>
      <c r="W31" s="1185"/>
      <c r="X31" s="1323"/>
      <c r="Y31" s="1323"/>
      <c r="AD31" s="1433"/>
      <c r="AE31" s="1430"/>
      <c r="AF31" s="1187"/>
    </row>
    <row r="32" s="772" customFormat="true" ht="31.5" hidden="false" customHeight="true" outlineLevel="0" collapsed="false">
      <c r="B32" s="985"/>
      <c r="E32" s="1187"/>
      <c r="G32" s="985"/>
      <c r="H32" s="1391" t="s">
        <v>51</v>
      </c>
      <c r="I32" s="1424" t="s">
        <v>1453</v>
      </c>
      <c r="J32" s="1424"/>
      <c r="K32" s="1424"/>
      <c r="L32" s="1424"/>
      <c r="M32" s="1424"/>
      <c r="N32" s="1438"/>
      <c r="O32" s="1426" t="s">
        <v>1036</v>
      </c>
      <c r="P32" s="1367" t="s">
        <v>1431</v>
      </c>
      <c r="Q32" s="1388" t="s">
        <v>984</v>
      </c>
      <c r="R32" s="1388" t="s">
        <v>1454</v>
      </c>
      <c r="S32" s="1388"/>
      <c r="T32" s="1388"/>
      <c r="U32" s="1388"/>
      <c r="V32" s="1388"/>
      <c r="W32" s="1289"/>
      <c r="X32" s="792" t="s">
        <v>899</v>
      </c>
      <c r="Y32" s="771" t="s">
        <v>1431</v>
      </c>
      <c r="Z32" s="1428" t="s">
        <v>1511</v>
      </c>
      <c r="AA32" s="1428"/>
      <c r="AB32" s="1428"/>
      <c r="AC32" s="1428"/>
      <c r="AD32" s="1429" t="s">
        <v>27</v>
      </c>
      <c r="AE32" s="1430" t="n">
        <v>10</v>
      </c>
      <c r="AF32" s="1187"/>
    </row>
    <row r="33" s="772" customFormat="true" ht="31.5" hidden="false" customHeight="true" outlineLevel="0" collapsed="false">
      <c r="B33" s="985"/>
      <c r="E33" s="1187"/>
      <c r="G33" s="985"/>
      <c r="H33" s="1391"/>
      <c r="I33" s="1424"/>
      <c r="J33" s="1424"/>
      <c r="K33" s="1424"/>
      <c r="L33" s="1424"/>
      <c r="M33" s="1424"/>
      <c r="N33" s="1438"/>
      <c r="O33" s="1426"/>
      <c r="P33" s="1367"/>
      <c r="Q33" s="1388"/>
      <c r="R33" s="1388"/>
      <c r="S33" s="1388"/>
      <c r="T33" s="1388"/>
      <c r="U33" s="1388"/>
      <c r="V33" s="1388"/>
      <c r="W33" s="1289"/>
      <c r="X33" s="792"/>
      <c r="Y33" s="771" t="s">
        <v>1431</v>
      </c>
      <c r="Z33" s="1428" t="s">
        <v>1512</v>
      </c>
      <c r="AA33" s="1428"/>
      <c r="AB33" s="1428"/>
      <c r="AC33" s="1428"/>
      <c r="AD33" s="1429" t="s">
        <v>27</v>
      </c>
      <c r="AE33" s="1430" t="n">
        <v>5</v>
      </c>
      <c r="AF33" s="1434"/>
    </row>
    <row r="34" s="772" customFormat="true" ht="30.75" hidden="false" customHeight="true" outlineLevel="0" collapsed="false">
      <c r="B34" s="985"/>
      <c r="E34" s="1187"/>
      <c r="G34" s="985"/>
      <c r="H34" s="1391" t="s">
        <v>983</v>
      </c>
      <c r="I34" s="1424" t="s">
        <v>1455</v>
      </c>
      <c r="J34" s="1424"/>
      <c r="K34" s="1424"/>
      <c r="L34" s="1424"/>
      <c r="M34" s="1424"/>
      <c r="N34" s="1011"/>
      <c r="O34" s="1373" t="s">
        <v>1036</v>
      </c>
      <c r="P34" s="1367"/>
      <c r="Q34" s="1388"/>
      <c r="R34" s="1388"/>
      <c r="S34" s="1388"/>
      <c r="T34" s="1388"/>
      <c r="U34" s="1388"/>
      <c r="V34" s="1388"/>
      <c r="W34" s="1289"/>
      <c r="X34" s="792"/>
      <c r="Y34" s="771" t="s">
        <v>1431</v>
      </c>
      <c r="Z34" s="1428" t="s">
        <v>1513</v>
      </c>
      <c r="AA34" s="1428"/>
      <c r="AB34" s="1428"/>
      <c r="AC34" s="1428"/>
      <c r="AD34" s="1429" t="s">
        <v>27</v>
      </c>
      <c r="AE34" s="1430" t="n">
        <v>0</v>
      </c>
      <c r="AF34" s="1434"/>
    </row>
    <row r="35" s="772" customFormat="true" ht="7.5" hidden="false" customHeight="true" outlineLevel="0" collapsed="false">
      <c r="B35" s="985"/>
      <c r="E35" s="1187"/>
      <c r="G35" s="974"/>
      <c r="H35" s="980"/>
      <c r="I35" s="981"/>
      <c r="J35" s="981"/>
      <c r="K35" s="981"/>
      <c r="L35" s="981"/>
      <c r="M35" s="981"/>
      <c r="N35" s="981"/>
      <c r="O35" s="981"/>
      <c r="P35" s="981"/>
      <c r="Q35" s="981"/>
      <c r="R35" s="981"/>
      <c r="S35" s="981"/>
      <c r="T35" s="981"/>
      <c r="U35" s="981"/>
      <c r="V35" s="981"/>
      <c r="W35" s="980"/>
      <c r="X35" s="1301"/>
      <c r="Y35" s="1301"/>
      <c r="Z35" s="1301"/>
      <c r="AA35" s="1301"/>
      <c r="AB35" s="980"/>
      <c r="AC35" s="980"/>
      <c r="AD35" s="1431"/>
      <c r="AE35" s="1432"/>
      <c r="AF35" s="1434"/>
    </row>
    <row r="36" s="772" customFormat="true" ht="21" hidden="false" customHeight="true" outlineLevel="0" collapsed="false">
      <c r="B36" s="985"/>
      <c r="E36" s="1187"/>
      <c r="G36" s="964" t="s">
        <v>1456</v>
      </c>
      <c r="H36" s="1185"/>
      <c r="I36" s="1339"/>
      <c r="J36" s="1339"/>
      <c r="K36" s="1339"/>
      <c r="L36" s="1339"/>
      <c r="M36" s="1339"/>
      <c r="N36" s="1339"/>
      <c r="O36" s="1339"/>
      <c r="P36" s="1339"/>
      <c r="Q36" s="1339"/>
      <c r="R36" s="1339"/>
      <c r="S36" s="1339"/>
      <c r="T36" s="1339"/>
      <c r="U36" s="1339"/>
      <c r="V36" s="1339"/>
      <c r="W36" s="1185"/>
      <c r="X36" s="1323"/>
      <c r="Y36" s="1323"/>
      <c r="Z36" s="771"/>
      <c r="AA36" s="771"/>
      <c r="AD36" s="1433"/>
      <c r="AE36" s="1430"/>
      <c r="AF36" s="1187"/>
    </row>
    <row r="37" s="772" customFormat="true" ht="19.5" hidden="false" customHeight="true" outlineLevel="0" collapsed="false">
      <c r="B37" s="985"/>
      <c r="E37" s="1187"/>
      <c r="G37" s="985"/>
      <c r="H37" s="1391" t="s">
        <v>51</v>
      </c>
      <c r="I37" s="1424" t="s">
        <v>1457</v>
      </c>
      <c r="J37" s="1424"/>
      <c r="K37" s="1424"/>
      <c r="L37" s="1424"/>
      <c r="M37" s="1424"/>
      <c r="N37" s="1424"/>
      <c r="O37" s="1424"/>
      <c r="P37" s="1424"/>
      <c r="Q37" s="1424"/>
      <c r="R37" s="1424"/>
      <c r="S37" s="1424"/>
      <c r="T37" s="1424"/>
      <c r="U37" s="1424"/>
      <c r="V37" s="1439" t="s">
        <v>1431</v>
      </c>
      <c r="W37" s="1388"/>
      <c r="X37" s="1388"/>
      <c r="Y37" s="771" t="s">
        <v>1431</v>
      </c>
      <c r="Z37" s="1428" t="s">
        <v>1458</v>
      </c>
      <c r="AA37" s="1428"/>
      <c r="AD37" s="1429" t="s">
        <v>27</v>
      </c>
      <c r="AE37" s="1430" t="n">
        <v>5</v>
      </c>
      <c r="AF37" s="1187"/>
    </row>
    <row r="38" s="772" customFormat="true" ht="30.75" hidden="false" customHeight="true" outlineLevel="0" collapsed="false">
      <c r="B38" s="987"/>
      <c r="C38" s="1316"/>
      <c r="D38" s="1316"/>
      <c r="E38" s="986"/>
      <c r="G38" s="985"/>
      <c r="H38" s="1391"/>
      <c r="I38" s="1424"/>
      <c r="J38" s="1424"/>
      <c r="K38" s="1424"/>
      <c r="L38" s="1424"/>
      <c r="M38" s="1424"/>
      <c r="N38" s="1424"/>
      <c r="O38" s="1424"/>
      <c r="P38" s="1424"/>
      <c r="Q38" s="1424"/>
      <c r="R38" s="1424"/>
      <c r="S38" s="1424"/>
      <c r="T38" s="1424"/>
      <c r="U38" s="1424"/>
      <c r="V38" s="1439"/>
      <c r="W38" s="1388"/>
      <c r="X38" s="1388"/>
      <c r="Y38" s="771" t="s">
        <v>1431</v>
      </c>
      <c r="Z38" s="1465" t="s">
        <v>1514</v>
      </c>
      <c r="AA38" s="1465"/>
      <c r="AB38" s="1465"/>
      <c r="AC38" s="1465"/>
      <c r="AD38" s="1429" t="s">
        <v>27</v>
      </c>
      <c r="AE38" s="1430" t="n">
        <v>3</v>
      </c>
      <c r="AF38" s="1187"/>
    </row>
    <row r="39" s="772" customFormat="true" ht="38.25" hidden="false" customHeight="true" outlineLevel="0" collapsed="false">
      <c r="B39" s="987"/>
      <c r="C39" s="1316"/>
      <c r="D39" s="1316"/>
      <c r="E39" s="986"/>
      <c r="G39" s="1086"/>
      <c r="H39" s="1391"/>
      <c r="I39" s="1424"/>
      <c r="J39" s="1424"/>
      <c r="K39" s="1424"/>
      <c r="L39" s="1424"/>
      <c r="M39" s="1424"/>
      <c r="N39" s="1424"/>
      <c r="O39" s="1424"/>
      <c r="P39" s="1424"/>
      <c r="Q39" s="1424"/>
      <c r="R39" s="1424"/>
      <c r="S39" s="1424"/>
      <c r="T39" s="1424"/>
      <c r="U39" s="1424"/>
      <c r="V39" s="1439"/>
      <c r="W39" s="1388"/>
      <c r="X39" s="1388"/>
      <c r="Y39" s="926" t="s">
        <v>1431</v>
      </c>
      <c r="Z39" s="1465" t="s">
        <v>1515</v>
      </c>
      <c r="AA39" s="1465"/>
      <c r="AB39" s="1465"/>
      <c r="AC39" s="1465"/>
      <c r="AD39" s="1429" t="s">
        <v>27</v>
      </c>
      <c r="AE39" s="1430" t="n">
        <v>1</v>
      </c>
      <c r="AF39" s="1187"/>
    </row>
    <row r="40" s="772" customFormat="true" ht="19.5" hidden="false" customHeight="true" outlineLevel="0" collapsed="false">
      <c r="B40" s="987"/>
      <c r="C40" s="1316"/>
      <c r="D40" s="1316"/>
      <c r="E40" s="986"/>
      <c r="G40" s="985"/>
      <c r="H40" s="1391"/>
      <c r="I40" s="1424"/>
      <c r="J40" s="1424"/>
      <c r="K40" s="1424"/>
      <c r="L40" s="1424"/>
      <c r="M40" s="1424"/>
      <c r="N40" s="1424"/>
      <c r="O40" s="1424"/>
      <c r="P40" s="1424"/>
      <c r="Q40" s="1424"/>
      <c r="R40" s="1424"/>
      <c r="S40" s="1424"/>
      <c r="T40" s="1424"/>
      <c r="U40" s="1424"/>
      <c r="V40" s="1439"/>
      <c r="W40" s="1388"/>
      <c r="X40" s="1388"/>
      <c r="Y40" s="771" t="s">
        <v>1431</v>
      </c>
      <c r="Z40" s="1428" t="s">
        <v>1516</v>
      </c>
      <c r="AA40" s="1428"/>
      <c r="AB40" s="1428"/>
      <c r="AD40" s="1429" t="s">
        <v>27</v>
      </c>
      <c r="AE40" s="1430" t="n">
        <v>0</v>
      </c>
      <c r="AF40" s="1187"/>
    </row>
    <row r="41" s="772" customFormat="true" ht="7.5" hidden="false" customHeight="true" outlineLevel="0" collapsed="false">
      <c r="B41" s="987"/>
      <c r="C41" s="1316"/>
      <c r="D41" s="1316"/>
      <c r="E41" s="986"/>
      <c r="G41" s="974"/>
      <c r="H41" s="980"/>
      <c r="I41" s="981"/>
      <c r="J41" s="981"/>
      <c r="K41" s="981"/>
      <c r="L41" s="981"/>
      <c r="M41" s="981"/>
      <c r="N41" s="981"/>
      <c r="O41" s="981"/>
      <c r="P41" s="981"/>
      <c r="Q41" s="981"/>
      <c r="R41" s="981"/>
      <c r="S41" s="981"/>
      <c r="T41" s="981"/>
      <c r="U41" s="981"/>
      <c r="V41" s="981"/>
      <c r="W41" s="980"/>
      <c r="X41" s="980"/>
      <c r="Y41" s="1301"/>
      <c r="Z41" s="1436"/>
      <c r="AA41" s="1436"/>
      <c r="AB41" s="980"/>
      <c r="AC41" s="980"/>
      <c r="AD41" s="1441"/>
      <c r="AE41" s="1432"/>
      <c r="AF41" s="1187"/>
    </row>
    <row r="42" s="772" customFormat="true" ht="21" hidden="false" customHeight="true" outlineLevel="0" collapsed="false">
      <c r="B42" s="1008"/>
      <c r="C42" s="776"/>
      <c r="D42" s="776"/>
      <c r="E42" s="1341"/>
      <c r="G42" s="964" t="s">
        <v>1462</v>
      </c>
      <c r="H42" s="1185"/>
      <c r="I42" s="1339"/>
      <c r="J42" s="1339"/>
      <c r="K42" s="1339"/>
      <c r="L42" s="1339"/>
      <c r="M42" s="1339"/>
      <c r="N42" s="1339"/>
      <c r="O42" s="1339"/>
      <c r="P42" s="1339"/>
      <c r="Q42" s="1339"/>
      <c r="R42" s="1339"/>
      <c r="S42" s="1339"/>
      <c r="T42" s="1339"/>
      <c r="U42" s="1339"/>
      <c r="V42" s="1339"/>
      <c r="W42" s="1185"/>
      <c r="X42" s="1185"/>
      <c r="Y42" s="1323"/>
      <c r="Z42" s="1185"/>
      <c r="AA42" s="1185"/>
      <c r="AB42" s="1185"/>
      <c r="AC42" s="1185"/>
      <c r="AD42" s="1433"/>
      <c r="AE42" s="1430"/>
      <c r="AF42" s="1187"/>
    </row>
    <row r="43" s="772" customFormat="true" ht="42" hidden="false" customHeight="true" outlineLevel="0" collapsed="false">
      <c r="B43" s="1008"/>
      <c r="C43" s="776"/>
      <c r="D43" s="776"/>
      <c r="E43" s="1341"/>
      <c r="G43" s="985"/>
      <c r="H43" s="1391" t="s">
        <v>51</v>
      </c>
      <c r="I43" s="1424" t="s">
        <v>1463</v>
      </c>
      <c r="J43" s="1424"/>
      <c r="K43" s="1424"/>
      <c r="L43" s="1424"/>
      <c r="M43" s="1424"/>
      <c r="N43" s="1425"/>
      <c r="O43" s="1426" t="s">
        <v>1035</v>
      </c>
      <c r="P43" s="1367" t="s">
        <v>1431</v>
      </c>
      <c r="Q43" s="1388" t="s">
        <v>1215</v>
      </c>
      <c r="R43" s="1424" t="s">
        <v>1464</v>
      </c>
      <c r="S43" s="1424"/>
      <c r="T43" s="1424"/>
      <c r="U43" s="1424"/>
      <c r="V43" s="1424"/>
      <c r="W43" s="789"/>
      <c r="X43" s="789"/>
      <c r="Y43" s="771" t="s">
        <v>1431</v>
      </c>
      <c r="Z43" s="1465" t="s">
        <v>1517</v>
      </c>
      <c r="AA43" s="1465"/>
      <c r="AB43" s="1465"/>
      <c r="AC43" s="1465"/>
      <c r="AD43" s="1429" t="s">
        <v>27</v>
      </c>
      <c r="AE43" s="1430" t="n">
        <v>5</v>
      </c>
      <c r="AF43" s="1187"/>
    </row>
    <row r="44" s="772" customFormat="true" ht="40.5" hidden="false" customHeight="true" outlineLevel="0" collapsed="false">
      <c r="B44" s="985"/>
      <c r="E44" s="1187"/>
      <c r="G44" s="985"/>
      <c r="H44" s="1391" t="s">
        <v>983</v>
      </c>
      <c r="I44" s="1424" t="s">
        <v>1518</v>
      </c>
      <c r="J44" s="1424"/>
      <c r="K44" s="1424"/>
      <c r="L44" s="1424"/>
      <c r="M44" s="1424"/>
      <c r="N44" s="981"/>
      <c r="O44" s="1373" t="s">
        <v>1035</v>
      </c>
      <c r="P44" s="1367"/>
      <c r="Q44" s="1388"/>
      <c r="R44" s="1424"/>
      <c r="S44" s="1424"/>
      <c r="T44" s="1424"/>
      <c r="U44" s="1424"/>
      <c r="V44" s="1424"/>
      <c r="W44" s="789"/>
      <c r="X44" s="789"/>
      <c r="Y44" s="771" t="s">
        <v>1431</v>
      </c>
      <c r="Z44" s="1465" t="s">
        <v>1168</v>
      </c>
      <c r="AA44" s="1465"/>
      <c r="AB44" s="1465"/>
      <c r="AC44" s="1465"/>
      <c r="AD44" s="1429" t="s">
        <v>27</v>
      </c>
      <c r="AE44" s="1430" t="n">
        <v>3</v>
      </c>
      <c r="AF44" s="1187"/>
    </row>
    <row r="45" s="772" customFormat="true" ht="30" hidden="false" customHeight="true" outlineLevel="0" collapsed="false">
      <c r="B45" s="985"/>
      <c r="E45" s="1187"/>
      <c r="G45" s="985"/>
      <c r="H45" s="1391" t="s">
        <v>982</v>
      </c>
      <c r="I45" s="1424" t="s">
        <v>1519</v>
      </c>
      <c r="J45" s="1424"/>
      <c r="K45" s="1424"/>
      <c r="L45" s="1424"/>
      <c r="M45" s="1424"/>
      <c r="N45" s="1425"/>
      <c r="O45" s="1426" t="s">
        <v>1036</v>
      </c>
      <c r="P45" s="1367"/>
      <c r="Q45" s="1388"/>
      <c r="R45" s="1424"/>
      <c r="S45" s="1424"/>
      <c r="T45" s="1424"/>
      <c r="U45" s="1424"/>
      <c r="V45" s="1424"/>
      <c r="W45" s="789"/>
      <c r="X45" s="789"/>
      <c r="Y45" s="771" t="s">
        <v>1431</v>
      </c>
      <c r="Z45" s="1186" t="s">
        <v>1466</v>
      </c>
      <c r="AA45" s="1186"/>
      <c r="AD45" s="1429" t="s">
        <v>27</v>
      </c>
      <c r="AE45" s="1430" t="n">
        <v>2</v>
      </c>
      <c r="AF45" s="1187"/>
    </row>
    <row r="46" s="772" customFormat="true" ht="21" hidden="false" customHeight="true" outlineLevel="0" collapsed="false">
      <c r="B46" s="985"/>
      <c r="E46" s="1187"/>
      <c r="G46" s="985"/>
      <c r="H46" s="1391" t="s">
        <v>984</v>
      </c>
      <c r="I46" s="1424" t="s">
        <v>1469</v>
      </c>
      <c r="J46" s="1424"/>
      <c r="K46" s="1424"/>
      <c r="L46" s="1424"/>
      <c r="M46" s="1424"/>
      <c r="N46" s="1011"/>
      <c r="O46" s="1373" t="s">
        <v>391</v>
      </c>
      <c r="P46" s="1367"/>
      <c r="Q46" s="1388"/>
      <c r="R46" s="1424"/>
      <c r="S46" s="1424"/>
      <c r="T46" s="1424"/>
      <c r="U46" s="1424"/>
      <c r="V46" s="1424"/>
      <c r="W46" s="789"/>
      <c r="X46" s="789"/>
      <c r="Y46" s="771" t="s">
        <v>1431</v>
      </c>
      <c r="Z46" s="1428" t="s">
        <v>1468</v>
      </c>
      <c r="AA46" s="1428"/>
      <c r="AB46" s="1428"/>
      <c r="AD46" s="1429" t="s">
        <v>27</v>
      </c>
      <c r="AE46" s="1430" t="n">
        <v>0</v>
      </c>
      <c r="AF46" s="1187"/>
    </row>
    <row r="47" s="772" customFormat="true" ht="7.5" hidden="false" customHeight="true" outlineLevel="0" collapsed="false">
      <c r="B47" s="985"/>
      <c r="E47" s="1187"/>
      <c r="G47" s="974"/>
      <c r="H47" s="980"/>
      <c r="I47" s="981"/>
      <c r="J47" s="981"/>
      <c r="K47" s="981"/>
      <c r="L47" s="981"/>
      <c r="M47" s="981"/>
      <c r="N47" s="981"/>
      <c r="O47" s="981"/>
      <c r="P47" s="981"/>
      <c r="Q47" s="981"/>
      <c r="R47" s="981"/>
      <c r="S47" s="981"/>
      <c r="T47" s="981"/>
      <c r="U47" s="981"/>
      <c r="V47" s="981"/>
      <c r="W47" s="980"/>
      <c r="X47" s="980"/>
      <c r="Y47" s="1301"/>
      <c r="Z47" s="980"/>
      <c r="AA47" s="980"/>
      <c r="AB47" s="980"/>
      <c r="AC47" s="980"/>
      <c r="AD47" s="1431"/>
      <c r="AE47" s="1432"/>
      <c r="AF47" s="1444"/>
      <c r="AH47" s="1445"/>
      <c r="AI47" s="1445"/>
      <c r="AJ47" s="771"/>
      <c r="AK47" s="771"/>
    </row>
    <row r="48" s="772" customFormat="true" ht="21" hidden="false" customHeight="true" outlineLevel="0" collapsed="false">
      <c r="B48" s="987"/>
      <c r="C48" s="1316"/>
      <c r="D48" s="1316"/>
      <c r="E48" s="986"/>
      <c r="G48" s="964" t="s">
        <v>1470</v>
      </c>
      <c r="H48" s="1185"/>
      <c r="I48" s="1339"/>
      <c r="J48" s="1339"/>
      <c r="K48" s="1339"/>
      <c r="L48" s="1339"/>
      <c r="M48" s="1339"/>
      <c r="N48" s="1339"/>
      <c r="O48" s="1339"/>
      <c r="P48" s="1339"/>
      <c r="Q48" s="1339"/>
      <c r="R48" s="1339"/>
      <c r="S48" s="1339"/>
      <c r="T48" s="1339"/>
      <c r="U48" s="1339"/>
      <c r="V48" s="1339"/>
      <c r="W48" s="1185"/>
      <c r="X48" s="1185"/>
      <c r="Y48" s="1323"/>
      <c r="Z48" s="1323"/>
      <c r="AA48" s="1323"/>
      <c r="AB48" s="1185"/>
      <c r="AC48" s="1185"/>
      <c r="AD48" s="1433"/>
      <c r="AE48" s="1430"/>
      <c r="AF48" s="1187"/>
    </row>
    <row r="49" s="772" customFormat="true" ht="43.5" hidden="false" customHeight="true" outlineLevel="0" collapsed="false">
      <c r="B49" s="987"/>
      <c r="C49" s="1316"/>
      <c r="D49" s="1316"/>
      <c r="E49" s="986"/>
      <c r="G49" s="985"/>
      <c r="H49" s="1391" t="s">
        <v>51</v>
      </c>
      <c r="I49" s="1424" t="s">
        <v>1520</v>
      </c>
      <c r="J49" s="1424"/>
      <c r="K49" s="1424"/>
      <c r="L49" s="1424"/>
      <c r="M49" s="1424"/>
      <c r="N49" s="1425"/>
      <c r="O49" s="1426" t="s">
        <v>1035</v>
      </c>
      <c r="P49" s="1367" t="s">
        <v>1431</v>
      </c>
      <c r="Q49" s="1388" t="s">
        <v>1215</v>
      </c>
      <c r="R49" s="1424" t="s">
        <v>1464</v>
      </c>
      <c r="S49" s="1424"/>
      <c r="T49" s="1424"/>
      <c r="U49" s="1424"/>
      <c r="V49" s="1424"/>
      <c r="W49" s="789"/>
      <c r="X49" s="789"/>
      <c r="Y49" s="771" t="s">
        <v>1431</v>
      </c>
      <c r="Z49" s="1428" t="s">
        <v>1521</v>
      </c>
      <c r="AA49" s="1428"/>
      <c r="AB49" s="1428"/>
      <c r="AC49" s="1428"/>
      <c r="AD49" s="1429" t="s">
        <v>27</v>
      </c>
      <c r="AE49" s="1430" t="n">
        <v>5</v>
      </c>
      <c r="AF49" s="1187"/>
    </row>
    <row r="50" s="772" customFormat="true" ht="30" hidden="false" customHeight="true" outlineLevel="0" collapsed="false">
      <c r="B50" s="1008"/>
      <c r="C50" s="776"/>
      <c r="D50" s="776"/>
      <c r="E50" s="1341"/>
      <c r="G50" s="985"/>
      <c r="H50" s="1391" t="s">
        <v>983</v>
      </c>
      <c r="I50" s="1424" t="s">
        <v>1522</v>
      </c>
      <c r="J50" s="1424"/>
      <c r="K50" s="1424"/>
      <c r="L50" s="1424"/>
      <c r="M50" s="1424"/>
      <c r="N50" s="1011"/>
      <c r="O50" s="1373" t="s">
        <v>1035</v>
      </c>
      <c r="P50" s="1367"/>
      <c r="Q50" s="1388"/>
      <c r="R50" s="1424"/>
      <c r="S50" s="1424"/>
      <c r="T50" s="1424"/>
      <c r="U50" s="1424"/>
      <c r="V50" s="1424"/>
      <c r="W50" s="789"/>
      <c r="X50" s="789"/>
      <c r="Y50" s="771" t="s">
        <v>1431</v>
      </c>
      <c r="Z50" s="1428" t="s">
        <v>1164</v>
      </c>
      <c r="AA50" s="1428"/>
      <c r="AB50" s="1428"/>
      <c r="AC50" s="1428"/>
      <c r="AD50" s="1429" t="s">
        <v>27</v>
      </c>
      <c r="AE50" s="1430" t="n">
        <v>3</v>
      </c>
      <c r="AF50" s="1187"/>
    </row>
    <row r="51" s="772" customFormat="true" ht="30" hidden="false" customHeight="true" outlineLevel="0" collapsed="false">
      <c r="B51" s="1008"/>
      <c r="C51" s="776"/>
      <c r="D51" s="776"/>
      <c r="E51" s="1341"/>
      <c r="G51" s="985"/>
      <c r="H51" s="1391" t="s">
        <v>982</v>
      </c>
      <c r="I51" s="1424" t="s">
        <v>1523</v>
      </c>
      <c r="J51" s="1424"/>
      <c r="K51" s="1424"/>
      <c r="L51" s="1424"/>
      <c r="M51" s="1424"/>
      <c r="N51" s="1425"/>
      <c r="O51" s="1426" t="s">
        <v>1036</v>
      </c>
      <c r="P51" s="1367"/>
      <c r="Q51" s="1388"/>
      <c r="R51" s="1424"/>
      <c r="S51" s="1424"/>
      <c r="T51" s="1424"/>
      <c r="U51" s="1424"/>
      <c r="V51" s="1424"/>
      <c r="W51" s="789"/>
      <c r="X51" s="789"/>
      <c r="Y51" s="771" t="s">
        <v>1431</v>
      </c>
      <c r="Z51" s="1428" t="s">
        <v>1473</v>
      </c>
      <c r="AA51" s="1428"/>
      <c r="AB51" s="1428"/>
      <c r="AC51" s="1428"/>
      <c r="AD51" s="1429" t="s">
        <v>27</v>
      </c>
      <c r="AE51" s="1430" t="n">
        <v>1</v>
      </c>
      <c r="AF51" s="1187"/>
    </row>
    <row r="52" s="772" customFormat="true" ht="25.5" hidden="false" customHeight="true" outlineLevel="0" collapsed="false">
      <c r="B52" s="1008"/>
      <c r="C52" s="776"/>
      <c r="D52" s="776"/>
      <c r="E52" s="1341"/>
      <c r="G52" s="985"/>
      <c r="H52" s="1391" t="s">
        <v>984</v>
      </c>
      <c r="I52" s="1424" t="s">
        <v>1476</v>
      </c>
      <c r="J52" s="1424"/>
      <c r="K52" s="1424"/>
      <c r="L52" s="1424"/>
      <c r="M52" s="1424"/>
      <c r="N52" s="1011"/>
      <c r="O52" s="1373" t="s">
        <v>391</v>
      </c>
      <c r="P52" s="1367"/>
      <c r="Q52" s="1388"/>
      <c r="R52" s="1424"/>
      <c r="S52" s="1424"/>
      <c r="T52" s="1424"/>
      <c r="U52" s="1424"/>
      <c r="V52" s="1424"/>
      <c r="W52" s="789"/>
      <c r="X52" s="789"/>
      <c r="Y52" s="771"/>
      <c r="Z52" s="1465" t="s">
        <v>1475</v>
      </c>
      <c r="AA52" s="1465"/>
      <c r="AB52" s="1465"/>
      <c r="AC52" s="1465"/>
      <c r="AD52" s="1429" t="s">
        <v>27</v>
      </c>
      <c r="AE52" s="1430" t="n">
        <v>0</v>
      </c>
      <c r="AF52" s="1187"/>
    </row>
    <row r="53" s="772" customFormat="true" ht="6.75" hidden="false" customHeight="true" outlineLevel="0" collapsed="false">
      <c r="B53" s="1008"/>
      <c r="C53" s="776"/>
      <c r="D53" s="776"/>
      <c r="E53" s="1341"/>
      <c r="G53" s="974"/>
      <c r="H53" s="980"/>
      <c r="I53" s="981"/>
      <c r="J53" s="981"/>
      <c r="K53" s="981"/>
      <c r="L53" s="981"/>
      <c r="M53" s="981"/>
      <c r="N53" s="981"/>
      <c r="O53" s="981"/>
      <c r="P53" s="981"/>
      <c r="Q53" s="981"/>
      <c r="R53" s="981"/>
      <c r="S53" s="981"/>
      <c r="T53" s="981"/>
      <c r="U53" s="981"/>
      <c r="V53" s="981"/>
      <c r="W53" s="980"/>
      <c r="X53" s="980"/>
      <c r="Y53" s="1301"/>
      <c r="Z53" s="1301"/>
      <c r="AA53" s="1301"/>
      <c r="AB53" s="980"/>
      <c r="AC53" s="980"/>
      <c r="AD53" s="1431"/>
      <c r="AE53" s="1432"/>
      <c r="AF53" s="1187"/>
    </row>
    <row r="54" s="772" customFormat="true" ht="21" hidden="false" customHeight="true" outlineLevel="0" collapsed="false">
      <c r="B54" s="1008"/>
      <c r="C54" s="776"/>
      <c r="D54" s="776"/>
      <c r="E54" s="1341"/>
      <c r="G54" s="964" t="s">
        <v>1477</v>
      </c>
      <c r="H54" s="1185"/>
      <c r="I54" s="1339"/>
      <c r="J54" s="1339"/>
      <c r="K54" s="1339"/>
      <c r="L54" s="1339"/>
      <c r="M54" s="1339"/>
      <c r="N54" s="1339"/>
      <c r="O54" s="1339"/>
      <c r="P54" s="1339"/>
      <c r="Q54" s="1339"/>
      <c r="R54" s="1339"/>
      <c r="S54" s="1339"/>
      <c r="T54" s="1339"/>
      <c r="U54" s="1339"/>
      <c r="V54" s="1339"/>
      <c r="W54" s="1185"/>
      <c r="X54" s="1185"/>
      <c r="Y54" s="1323"/>
      <c r="Z54" s="1323"/>
      <c r="AA54" s="1323"/>
      <c r="AB54" s="1185"/>
      <c r="AC54" s="1185"/>
      <c r="AD54" s="1433"/>
      <c r="AE54" s="1430"/>
      <c r="AF54" s="1187"/>
    </row>
    <row r="55" s="772" customFormat="true" ht="30" hidden="false" customHeight="true" outlineLevel="0" collapsed="false">
      <c r="B55" s="985"/>
      <c r="E55" s="1187"/>
      <c r="G55" s="985"/>
      <c r="H55" s="1391" t="s">
        <v>51</v>
      </c>
      <c r="I55" s="1424" t="s">
        <v>1478</v>
      </c>
      <c r="J55" s="1424"/>
      <c r="K55" s="1424"/>
      <c r="L55" s="1424"/>
      <c r="M55" s="1424"/>
      <c r="N55" s="1446"/>
      <c r="O55" s="1426" t="s">
        <v>391</v>
      </c>
      <c r="P55" s="1439" t="s">
        <v>1431</v>
      </c>
      <c r="Q55" s="1388" t="s">
        <v>982</v>
      </c>
      <c r="R55" s="1424" t="s">
        <v>1479</v>
      </c>
      <c r="S55" s="1424"/>
      <c r="T55" s="1424"/>
      <c r="U55" s="1424"/>
      <c r="V55" s="1424"/>
      <c r="W55" s="1289"/>
      <c r="X55" s="792" t="s">
        <v>899</v>
      </c>
      <c r="Y55" s="771" t="s">
        <v>1431</v>
      </c>
      <c r="Z55" s="1465" t="s">
        <v>1480</v>
      </c>
      <c r="AA55" s="1465"/>
      <c r="AB55" s="1465"/>
      <c r="AC55" s="1465"/>
      <c r="AD55" s="1429" t="s">
        <v>27</v>
      </c>
      <c r="AE55" s="1430" t="n">
        <v>5</v>
      </c>
      <c r="AF55" s="1187"/>
    </row>
    <row r="56" s="772" customFormat="true" ht="19.5" hidden="false" customHeight="true" outlineLevel="0" collapsed="false">
      <c r="B56" s="985"/>
      <c r="E56" s="1187"/>
      <c r="G56" s="985"/>
      <c r="H56" s="1391" t="s">
        <v>983</v>
      </c>
      <c r="I56" s="1424" t="s">
        <v>1481</v>
      </c>
      <c r="J56" s="1424"/>
      <c r="K56" s="1424"/>
      <c r="L56" s="1424"/>
      <c r="M56" s="1424"/>
      <c r="N56" s="1438"/>
      <c r="O56" s="1426" t="s">
        <v>391</v>
      </c>
      <c r="P56" s="1439"/>
      <c r="Q56" s="1388"/>
      <c r="R56" s="1424"/>
      <c r="S56" s="1424"/>
      <c r="T56" s="1424"/>
      <c r="U56" s="1424"/>
      <c r="V56" s="1424"/>
      <c r="W56" s="1289"/>
      <c r="X56" s="792"/>
      <c r="Y56" s="771" t="s">
        <v>1431</v>
      </c>
      <c r="Z56" s="1465" t="s">
        <v>1482</v>
      </c>
      <c r="AA56" s="1465"/>
      <c r="AB56" s="1465"/>
      <c r="AC56" s="1465"/>
      <c r="AD56" s="1429" t="s">
        <v>27</v>
      </c>
      <c r="AE56" s="1430" t="n">
        <v>3</v>
      </c>
      <c r="AF56" s="1187"/>
    </row>
    <row r="57" s="772" customFormat="true" ht="19.5" hidden="false" customHeight="true" outlineLevel="0" collapsed="false">
      <c r="B57" s="985"/>
      <c r="E57" s="1187"/>
      <c r="G57" s="985"/>
      <c r="H57" s="1391"/>
      <c r="I57" s="1424"/>
      <c r="J57" s="1424"/>
      <c r="K57" s="1424"/>
      <c r="L57" s="1424"/>
      <c r="M57" s="1424"/>
      <c r="N57" s="1438"/>
      <c r="O57" s="1426"/>
      <c r="P57" s="1374"/>
      <c r="Q57" s="1388"/>
      <c r="R57" s="1424"/>
      <c r="S57" s="1424"/>
      <c r="T57" s="1424"/>
      <c r="U57" s="1424"/>
      <c r="V57" s="1424"/>
      <c r="W57" s="1289"/>
      <c r="X57" s="792"/>
      <c r="Y57" s="771" t="s">
        <v>1431</v>
      </c>
      <c r="Z57" s="1465" t="s">
        <v>1483</v>
      </c>
      <c r="AA57" s="1465"/>
      <c r="AB57" s="1465"/>
      <c r="AC57" s="1465"/>
      <c r="AD57" s="1429" t="s">
        <v>27</v>
      </c>
      <c r="AE57" s="1430" t="n">
        <v>0</v>
      </c>
      <c r="AF57" s="1187"/>
    </row>
    <row r="58" s="772" customFormat="true" ht="7.5" hidden="false" customHeight="true" outlineLevel="0" collapsed="false">
      <c r="B58" s="985"/>
      <c r="E58" s="1187"/>
      <c r="G58" s="974"/>
      <c r="H58" s="1193"/>
      <c r="I58" s="1436"/>
      <c r="J58" s="1436"/>
      <c r="K58" s="1436"/>
      <c r="L58" s="1436"/>
      <c r="M58" s="1436"/>
      <c r="N58" s="981"/>
      <c r="O58" s="1372"/>
      <c r="P58" s="981"/>
      <c r="Q58" s="981"/>
      <c r="R58" s="981"/>
      <c r="S58" s="981"/>
      <c r="T58" s="981"/>
      <c r="U58" s="981"/>
      <c r="V58" s="981"/>
      <c r="W58" s="980"/>
      <c r="X58" s="980"/>
      <c r="Y58" s="1301"/>
      <c r="Z58" s="1435"/>
      <c r="AA58" s="1435"/>
      <c r="AB58" s="980"/>
      <c r="AC58" s="980"/>
      <c r="AD58" s="1441"/>
      <c r="AE58" s="1432"/>
      <c r="AF58" s="1187"/>
    </row>
    <row r="59" s="772" customFormat="true" ht="21" hidden="false" customHeight="true" outlineLevel="0" collapsed="false">
      <c r="B59" s="987"/>
      <c r="C59" s="1316"/>
      <c r="D59" s="1316"/>
      <c r="E59" s="986"/>
      <c r="G59" s="964" t="s">
        <v>1484</v>
      </c>
      <c r="H59" s="1447"/>
      <c r="I59" s="1448"/>
      <c r="J59" s="1448"/>
      <c r="K59" s="1448"/>
      <c r="L59" s="1448"/>
      <c r="M59" s="1448"/>
      <c r="N59" s="1364"/>
      <c r="O59" s="1339"/>
      <c r="P59" s="1339"/>
      <c r="Q59" s="1339"/>
      <c r="R59" s="1339"/>
      <c r="S59" s="1339"/>
      <c r="T59" s="1339"/>
      <c r="U59" s="1339"/>
      <c r="V59" s="1339"/>
      <c r="W59" s="1185"/>
      <c r="X59" s="1185"/>
      <c r="Y59" s="1323"/>
      <c r="Z59" s="1323"/>
      <c r="AA59" s="1323"/>
      <c r="AB59" s="1185"/>
      <c r="AC59" s="1185"/>
      <c r="AD59" s="1433"/>
      <c r="AE59" s="1430"/>
      <c r="AF59" s="1187"/>
    </row>
    <row r="60" s="772" customFormat="true" ht="48.75" hidden="false" customHeight="true" outlineLevel="0" collapsed="false">
      <c r="B60" s="987"/>
      <c r="C60" s="1316"/>
      <c r="D60" s="1316"/>
      <c r="E60" s="986"/>
      <c r="G60" s="985"/>
      <c r="H60" s="1391" t="s">
        <v>51</v>
      </c>
      <c r="I60" s="1449" t="s">
        <v>1524</v>
      </c>
      <c r="J60" s="1449"/>
      <c r="K60" s="1449"/>
      <c r="L60" s="1449"/>
      <c r="M60" s="1449"/>
      <c r="N60" s="1446"/>
      <c r="O60" s="1426" t="s">
        <v>1036</v>
      </c>
      <c r="P60" s="1439" t="s">
        <v>1431</v>
      </c>
      <c r="Q60" s="1388" t="s">
        <v>982</v>
      </c>
      <c r="R60" s="1424" t="s">
        <v>1479</v>
      </c>
      <c r="S60" s="1424"/>
      <c r="T60" s="1424"/>
      <c r="U60" s="1424"/>
      <c r="V60" s="1424"/>
      <c r="W60" s="1289"/>
      <c r="X60" s="792" t="s">
        <v>899</v>
      </c>
      <c r="Y60" s="771" t="s">
        <v>1431</v>
      </c>
      <c r="Z60" s="1465" t="s">
        <v>1355</v>
      </c>
      <c r="AA60" s="1465"/>
      <c r="AB60" s="1465"/>
      <c r="AC60" s="1465"/>
      <c r="AD60" s="1429" t="s">
        <v>27</v>
      </c>
      <c r="AE60" s="1430" t="n">
        <v>5</v>
      </c>
      <c r="AF60" s="1187"/>
    </row>
    <row r="61" s="772" customFormat="true" ht="19.5" hidden="false" customHeight="true" outlineLevel="0" collapsed="false">
      <c r="B61" s="987"/>
      <c r="C61" s="1316"/>
      <c r="D61" s="1316"/>
      <c r="E61" s="986"/>
      <c r="G61" s="985"/>
      <c r="H61" s="1391" t="s">
        <v>983</v>
      </c>
      <c r="I61" s="1449" t="s">
        <v>1486</v>
      </c>
      <c r="J61" s="1449"/>
      <c r="K61" s="1449"/>
      <c r="L61" s="1449"/>
      <c r="M61" s="1449"/>
      <c r="N61" s="1438"/>
      <c r="O61" s="1426" t="s">
        <v>1036</v>
      </c>
      <c r="P61" s="1439"/>
      <c r="Q61" s="1388"/>
      <c r="R61" s="1424"/>
      <c r="S61" s="1424"/>
      <c r="T61" s="1424"/>
      <c r="U61" s="1424"/>
      <c r="V61" s="1424"/>
      <c r="W61" s="1289"/>
      <c r="X61" s="792"/>
      <c r="Y61" s="771" t="s">
        <v>1431</v>
      </c>
      <c r="Z61" s="1465" t="s">
        <v>1442</v>
      </c>
      <c r="AA61" s="1465"/>
      <c r="AB61" s="1465"/>
      <c r="AC61" s="1465"/>
      <c r="AD61" s="1429" t="s">
        <v>27</v>
      </c>
      <c r="AE61" s="1430" t="n">
        <v>3</v>
      </c>
      <c r="AF61" s="1187"/>
    </row>
    <row r="62" s="772" customFormat="true" ht="19.5" hidden="false" customHeight="true" outlineLevel="0" collapsed="false">
      <c r="B62" s="987"/>
      <c r="C62" s="1316"/>
      <c r="D62" s="1316"/>
      <c r="E62" s="986"/>
      <c r="G62" s="985"/>
      <c r="H62" s="1391"/>
      <c r="I62" s="1449"/>
      <c r="J62" s="1449"/>
      <c r="K62" s="1449"/>
      <c r="L62" s="1449"/>
      <c r="M62" s="1449"/>
      <c r="N62" s="1438"/>
      <c r="O62" s="1426"/>
      <c r="P62" s="1374"/>
      <c r="Q62" s="1388"/>
      <c r="R62" s="1424"/>
      <c r="S62" s="1424"/>
      <c r="T62" s="1424"/>
      <c r="U62" s="1424"/>
      <c r="V62" s="1424"/>
      <c r="W62" s="1289"/>
      <c r="X62" s="792"/>
      <c r="Y62" s="771" t="s">
        <v>1431</v>
      </c>
      <c r="Z62" s="1465" t="s">
        <v>1444</v>
      </c>
      <c r="AA62" s="1465"/>
      <c r="AB62" s="1465"/>
      <c r="AC62" s="1465"/>
      <c r="AD62" s="1429" t="s">
        <v>27</v>
      </c>
      <c r="AE62" s="1430" t="n">
        <v>0</v>
      </c>
      <c r="AF62" s="1187"/>
    </row>
    <row r="63" s="772" customFormat="true" ht="7.5" hidden="false" customHeight="true" outlineLevel="0" collapsed="false">
      <c r="B63" s="987"/>
      <c r="C63" s="1316"/>
      <c r="D63" s="1316"/>
      <c r="E63" s="986"/>
      <c r="G63" s="974"/>
      <c r="H63" s="1193"/>
      <c r="I63" s="1436"/>
      <c r="J63" s="1436"/>
      <c r="K63" s="1436"/>
      <c r="L63" s="1436"/>
      <c r="M63" s="1436"/>
      <c r="N63" s="981"/>
      <c r="O63" s="1372"/>
      <c r="P63" s="981"/>
      <c r="Q63" s="1435"/>
      <c r="R63" s="1436"/>
      <c r="S63" s="1436"/>
      <c r="T63" s="1436"/>
      <c r="U63" s="1436"/>
      <c r="V63" s="1436"/>
      <c r="W63" s="980"/>
      <c r="X63" s="1301"/>
      <c r="Y63" s="980"/>
      <c r="Z63" s="980"/>
      <c r="AA63" s="980"/>
      <c r="AB63" s="980"/>
      <c r="AC63" s="980"/>
      <c r="AD63" s="1450"/>
      <c r="AE63" s="1432"/>
      <c r="AF63" s="1187"/>
    </row>
    <row r="64" s="772" customFormat="true" ht="21" hidden="false" customHeight="true" outlineLevel="0" collapsed="false">
      <c r="B64" s="1008"/>
      <c r="C64" s="776"/>
      <c r="D64" s="776"/>
      <c r="E64" s="1341"/>
      <c r="G64" s="964" t="s">
        <v>1487</v>
      </c>
      <c r="H64" s="1185"/>
      <c r="I64" s="1339"/>
      <c r="J64" s="1339"/>
      <c r="K64" s="1339"/>
      <c r="L64" s="1339"/>
      <c r="M64" s="1339"/>
      <c r="N64" s="1339"/>
      <c r="O64" s="1339"/>
      <c r="P64" s="1339"/>
      <c r="Q64" s="1339"/>
      <c r="R64" s="1339"/>
      <c r="S64" s="1339"/>
      <c r="T64" s="1339"/>
      <c r="U64" s="1339"/>
      <c r="V64" s="1339"/>
      <c r="W64" s="1185"/>
      <c r="X64" s="1185"/>
      <c r="Y64" s="1185"/>
      <c r="Z64" s="1185"/>
      <c r="AA64" s="1185"/>
      <c r="AB64" s="1185"/>
      <c r="AC64" s="1185"/>
      <c r="AD64" s="1451"/>
      <c r="AE64" s="1430"/>
      <c r="AF64" s="1187"/>
    </row>
    <row r="65" s="772" customFormat="true" ht="48.75" hidden="false" customHeight="true" outlineLevel="0" collapsed="false">
      <c r="B65" s="1008"/>
      <c r="C65" s="776"/>
      <c r="D65" s="776"/>
      <c r="E65" s="1341"/>
      <c r="G65" s="985"/>
      <c r="H65" s="1391" t="s">
        <v>51</v>
      </c>
      <c r="I65" s="1449" t="s">
        <v>1525</v>
      </c>
      <c r="J65" s="1449"/>
      <c r="K65" s="1449"/>
      <c r="L65" s="1449"/>
      <c r="M65" s="1449"/>
      <c r="N65" s="1446"/>
      <c r="O65" s="1426" t="s">
        <v>1036</v>
      </c>
      <c r="P65" s="1367" t="s">
        <v>1431</v>
      </c>
      <c r="Q65" s="1388" t="s">
        <v>982</v>
      </c>
      <c r="R65" s="1424" t="s">
        <v>1479</v>
      </c>
      <c r="S65" s="1424"/>
      <c r="T65" s="1424"/>
      <c r="U65" s="1424"/>
      <c r="V65" s="1424"/>
      <c r="W65" s="1289"/>
      <c r="X65" s="792" t="s">
        <v>899</v>
      </c>
      <c r="Y65" s="771" t="s">
        <v>1431</v>
      </c>
      <c r="Z65" s="1465" t="s">
        <v>1355</v>
      </c>
      <c r="AA65" s="1465"/>
      <c r="AB65" s="1465"/>
      <c r="AC65" s="1465"/>
      <c r="AD65" s="1429" t="s">
        <v>27</v>
      </c>
      <c r="AE65" s="1430" t="n">
        <v>5</v>
      </c>
      <c r="AF65" s="1187"/>
    </row>
    <row r="66" s="772" customFormat="true" ht="19.5" hidden="false" customHeight="true" outlineLevel="0" collapsed="false">
      <c r="B66" s="1008"/>
      <c r="C66" s="776"/>
      <c r="D66" s="776"/>
      <c r="E66" s="1341"/>
      <c r="G66" s="985"/>
      <c r="H66" s="1391" t="s">
        <v>983</v>
      </c>
      <c r="I66" s="1449" t="s">
        <v>1486</v>
      </c>
      <c r="J66" s="1449"/>
      <c r="K66" s="1449"/>
      <c r="L66" s="1449"/>
      <c r="M66" s="1449"/>
      <c r="N66" s="1438"/>
      <c r="O66" s="1426" t="s">
        <v>1036</v>
      </c>
      <c r="P66" s="1367"/>
      <c r="Q66" s="1388"/>
      <c r="R66" s="1424"/>
      <c r="S66" s="1424"/>
      <c r="T66" s="1424"/>
      <c r="U66" s="1424"/>
      <c r="V66" s="1424"/>
      <c r="W66" s="1289"/>
      <c r="X66" s="792"/>
      <c r="Y66" s="926" t="s">
        <v>1431</v>
      </c>
      <c r="Z66" s="1465" t="s">
        <v>1442</v>
      </c>
      <c r="AA66" s="1465"/>
      <c r="AB66" s="1465"/>
      <c r="AC66" s="1465"/>
      <c r="AD66" s="1429" t="s">
        <v>27</v>
      </c>
      <c r="AE66" s="1430" t="n">
        <v>3</v>
      </c>
      <c r="AF66" s="1187"/>
    </row>
    <row r="67" s="772" customFormat="true" ht="19.5" hidden="false" customHeight="true" outlineLevel="0" collapsed="false">
      <c r="B67" s="1008"/>
      <c r="C67" s="776"/>
      <c r="D67" s="776"/>
      <c r="E67" s="1341"/>
      <c r="G67" s="985"/>
      <c r="H67" s="1391"/>
      <c r="I67" s="1449"/>
      <c r="J67" s="1449"/>
      <c r="K67" s="1449"/>
      <c r="L67" s="1449"/>
      <c r="M67" s="1449"/>
      <c r="N67" s="1438"/>
      <c r="O67" s="1426"/>
      <c r="P67" s="1374"/>
      <c r="Q67" s="1388"/>
      <c r="R67" s="1424"/>
      <c r="S67" s="1424"/>
      <c r="T67" s="1424"/>
      <c r="U67" s="1424"/>
      <c r="V67" s="1424"/>
      <c r="W67" s="1289"/>
      <c r="X67" s="792"/>
      <c r="Y67" s="926" t="s">
        <v>1431</v>
      </c>
      <c r="Z67" s="1465" t="s">
        <v>1444</v>
      </c>
      <c r="AA67" s="1465"/>
      <c r="AB67" s="1465"/>
      <c r="AC67" s="1465"/>
      <c r="AD67" s="1429" t="s">
        <v>27</v>
      </c>
      <c r="AE67" s="1430" t="n">
        <v>0</v>
      </c>
      <c r="AF67" s="1187"/>
    </row>
    <row r="68" s="772" customFormat="true" ht="7.5" hidden="false" customHeight="true" outlineLevel="0" collapsed="false">
      <c r="B68" s="1008"/>
      <c r="C68" s="776"/>
      <c r="D68" s="776"/>
      <c r="E68" s="1341"/>
      <c r="G68" s="974"/>
      <c r="H68" s="1193"/>
      <c r="I68" s="1436"/>
      <c r="J68" s="1436"/>
      <c r="K68" s="1436"/>
      <c r="L68" s="1436"/>
      <c r="M68" s="1436"/>
      <c r="N68" s="980"/>
      <c r="O68" s="1301"/>
      <c r="P68" s="980"/>
      <c r="Q68" s="1193"/>
      <c r="R68" s="1436"/>
      <c r="S68" s="1436"/>
      <c r="T68" s="1436"/>
      <c r="U68" s="1436"/>
      <c r="V68" s="1436"/>
      <c r="W68" s="1301"/>
      <c r="X68" s="1301"/>
      <c r="Y68" s="1301"/>
      <c r="Z68" s="1435"/>
      <c r="AA68" s="1435"/>
      <c r="AB68" s="980"/>
      <c r="AC68" s="980"/>
      <c r="AD68" s="1452"/>
      <c r="AE68" s="1453"/>
      <c r="AF68" s="1187"/>
    </row>
    <row r="69" s="772" customFormat="true" ht="24.75" hidden="false" customHeight="true" outlineLevel="0" collapsed="false">
      <c r="B69" s="1008"/>
      <c r="C69" s="776"/>
      <c r="D69" s="776"/>
      <c r="E69" s="1341"/>
      <c r="H69" s="1188"/>
      <c r="I69" s="1445"/>
      <c r="J69" s="1445"/>
      <c r="K69" s="1445"/>
      <c r="L69" s="1445"/>
      <c r="M69" s="1445"/>
      <c r="O69" s="771"/>
      <c r="Q69" s="1188"/>
      <c r="R69" s="1445"/>
      <c r="S69" s="1445"/>
      <c r="T69" s="1445"/>
      <c r="U69" s="1445"/>
      <c r="V69" s="1445"/>
      <c r="W69" s="771"/>
      <c r="X69" s="771"/>
      <c r="Y69" s="771"/>
      <c r="Z69" s="1454"/>
      <c r="AA69" s="1454"/>
      <c r="AB69" s="1301"/>
      <c r="AC69" s="1301"/>
      <c r="AD69" s="1455" t="s">
        <v>1489</v>
      </c>
      <c r="AE69" s="1455"/>
      <c r="AF69" s="1187"/>
    </row>
    <row r="70" s="772" customFormat="true" ht="15" hidden="false" customHeight="true" outlineLevel="0" collapsed="false">
      <c r="B70" s="985"/>
      <c r="E70" s="1187"/>
      <c r="I70" s="789" t="s">
        <v>1490</v>
      </c>
      <c r="J70" s="789"/>
      <c r="K70" s="789"/>
      <c r="L70" s="789"/>
      <c r="M70" s="789"/>
      <c r="N70" s="789"/>
      <c r="O70" s="789"/>
      <c r="P70" s="789"/>
      <c r="Q70" s="789"/>
      <c r="R70" s="789"/>
      <c r="S70" s="789"/>
      <c r="T70" s="789"/>
      <c r="U70" s="789"/>
      <c r="V70" s="789"/>
      <c r="W70" s="789"/>
      <c r="X70" s="789"/>
      <c r="Y70" s="789"/>
      <c r="Z70" s="789"/>
      <c r="AA70" s="789"/>
      <c r="AB70" s="1289" t="s">
        <v>1055</v>
      </c>
      <c r="AC70" s="1289"/>
      <c r="AD70" s="1456"/>
      <c r="AE70" s="1456"/>
      <c r="AF70" s="1187"/>
    </row>
    <row r="71" s="772" customFormat="true" ht="15" hidden="false" customHeight="true" outlineLevel="0" collapsed="false">
      <c r="B71" s="985"/>
      <c r="E71" s="1187"/>
      <c r="H71" s="1188"/>
      <c r="I71" s="789"/>
      <c r="J71" s="789"/>
      <c r="K71" s="789"/>
      <c r="L71" s="789"/>
      <c r="M71" s="789"/>
      <c r="N71" s="789"/>
      <c r="O71" s="789"/>
      <c r="P71" s="789"/>
      <c r="Q71" s="789"/>
      <c r="R71" s="789"/>
      <c r="S71" s="789"/>
      <c r="T71" s="789"/>
      <c r="U71" s="789"/>
      <c r="V71" s="789"/>
      <c r="W71" s="789"/>
      <c r="X71" s="789"/>
      <c r="Y71" s="789"/>
      <c r="Z71" s="789"/>
      <c r="AA71" s="789"/>
      <c r="AB71" s="1289"/>
      <c r="AC71" s="1289"/>
      <c r="AD71" s="1456"/>
      <c r="AE71" s="1456"/>
      <c r="AF71" s="1187"/>
    </row>
    <row r="72" s="772" customFormat="true" ht="7.5" hidden="false" customHeight="true" outlineLevel="0" collapsed="false">
      <c r="B72" s="974"/>
      <c r="C72" s="980"/>
      <c r="D72" s="980"/>
      <c r="E72" s="973"/>
      <c r="F72" s="980"/>
      <c r="G72" s="980"/>
      <c r="H72" s="1193"/>
      <c r="I72" s="1193"/>
      <c r="J72" s="1193"/>
      <c r="K72" s="980"/>
      <c r="L72" s="1436"/>
      <c r="M72" s="1436"/>
      <c r="N72" s="1301"/>
      <c r="O72" s="1301"/>
      <c r="P72" s="1301"/>
      <c r="Q72" s="1301"/>
      <c r="R72" s="1301"/>
      <c r="S72" s="1301"/>
      <c r="T72" s="1301"/>
      <c r="U72" s="1301"/>
      <c r="V72" s="1301"/>
      <c r="W72" s="1301"/>
      <c r="X72" s="1301"/>
      <c r="Y72" s="1301"/>
      <c r="Z72" s="1301"/>
      <c r="AA72" s="1301"/>
      <c r="AB72" s="1301"/>
      <c r="AC72" s="1301"/>
      <c r="AD72" s="1457"/>
      <c r="AE72" s="1301"/>
      <c r="AF72" s="973"/>
    </row>
    <row r="73" s="772" customFormat="true" ht="5.25" hidden="false" customHeight="true" outlineLevel="0" collapsed="false"/>
    <row r="74" s="772" customFormat="true" ht="22.5" hidden="false" customHeight="true" outlineLevel="0" collapsed="false">
      <c r="B74" s="964" t="s">
        <v>1491</v>
      </c>
      <c r="C74" s="1185"/>
      <c r="D74" s="1185"/>
      <c r="E74" s="1185"/>
      <c r="F74" s="1185"/>
      <c r="G74" s="1185"/>
      <c r="H74" s="1185"/>
      <c r="I74" s="1185"/>
      <c r="J74" s="1185"/>
      <c r="K74" s="1185"/>
      <c r="L74" s="1185"/>
      <c r="M74" s="1185"/>
      <c r="N74" s="1185"/>
      <c r="O74" s="1185"/>
      <c r="P74" s="1185"/>
      <c r="Q74" s="1185"/>
      <c r="R74" s="1185"/>
      <c r="S74" s="1185"/>
      <c r="T74" s="1185"/>
      <c r="U74" s="1185"/>
      <c r="V74" s="1185"/>
      <c r="W74" s="1185"/>
      <c r="X74" s="1185"/>
      <c r="Y74" s="1185"/>
      <c r="Z74" s="1185"/>
      <c r="AA74" s="1185"/>
      <c r="AB74" s="1185"/>
      <c r="AC74" s="1185"/>
      <c r="AD74" s="1185"/>
      <c r="AE74" s="1185"/>
      <c r="AF74" s="963"/>
    </row>
    <row r="75" s="772" customFormat="true" ht="7.5" hidden="false" customHeight="true" outlineLevel="0" collapsed="false">
      <c r="B75" s="985"/>
      <c r="C75" s="964"/>
      <c r="D75" s="1185"/>
      <c r="E75" s="1185"/>
      <c r="F75" s="963"/>
      <c r="G75" s="1185"/>
      <c r="H75" s="1185"/>
      <c r="I75" s="1185"/>
      <c r="J75" s="1185"/>
      <c r="K75" s="1185"/>
      <c r="L75" s="1185"/>
      <c r="M75" s="1185"/>
      <c r="N75" s="1185"/>
      <c r="O75" s="1185"/>
      <c r="P75" s="1185"/>
      <c r="Q75" s="1185"/>
      <c r="R75" s="1185"/>
      <c r="S75" s="1185"/>
      <c r="T75" s="1185"/>
      <c r="U75" s="1185"/>
      <c r="V75" s="1185"/>
      <c r="W75" s="1185"/>
      <c r="X75" s="1185"/>
      <c r="Y75" s="1185"/>
      <c r="Z75" s="1185"/>
      <c r="AA75" s="1185"/>
      <c r="AB75" s="1185"/>
      <c r="AC75" s="964"/>
      <c r="AD75" s="1185"/>
      <c r="AE75" s="963"/>
      <c r="AF75" s="1187"/>
    </row>
    <row r="76" s="772" customFormat="true" ht="13.8" hidden="false" customHeight="false" outlineLevel="0" collapsed="false">
      <c r="B76" s="985"/>
      <c r="C76" s="985"/>
      <c r="F76" s="1187"/>
      <c r="J76" s="980"/>
      <c r="K76" s="980"/>
      <c r="L76" s="980"/>
      <c r="M76" s="980"/>
      <c r="N76" s="980"/>
      <c r="O76" s="980"/>
      <c r="P76" s="980"/>
      <c r="Q76" s="980"/>
      <c r="R76" s="980"/>
      <c r="S76" s="980"/>
      <c r="T76" s="980"/>
      <c r="U76" s="980"/>
      <c r="V76" s="980"/>
      <c r="W76" s="980"/>
      <c r="X76" s="980"/>
      <c r="Y76" s="980"/>
      <c r="Z76" s="980"/>
      <c r="AA76" s="980"/>
      <c r="AC76" s="1458" t="s">
        <v>1095</v>
      </c>
      <c r="AD76" s="1296" t="s">
        <v>29</v>
      </c>
      <c r="AE76" s="1459" t="s">
        <v>1096</v>
      </c>
      <c r="AF76" s="1187"/>
    </row>
    <row r="77" s="772" customFormat="true" ht="27" hidden="false" customHeight="true" outlineLevel="0" collapsed="false">
      <c r="B77" s="985"/>
      <c r="C77" s="1396" t="s">
        <v>1492</v>
      </c>
      <c r="D77" s="1396"/>
      <c r="E77" s="1396"/>
      <c r="F77" s="1396"/>
      <c r="G77" s="1316"/>
      <c r="H77" s="1316"/>
      <c r="J77" s="1391" t="s">
        <v>51</v>
      </c>
      <c r="K77" s="1460" t="s">
        <v>1493</v>
      </c>
      <c r="L77" s="1460"/>
      <c r="M77" s="1460"/>
      <c r="N77" s="1460"/>
      <c r="O77" s="1460"/>
      <c r="P77" s="1460"/>
      <c r="Q77" s="1460"/>
      <c r="R77" s="1460"/>
      <c r="S77" s="1460"/>
      <c r="T77" s="1460"/>
      <c r="U77" s="1460"/>
      <c r="V77" s="1460"/>
      <c r="W77" s="1460"/>
      <c r="X77" s="1460"/>
      <c r="Y77" s="1460"/>
      <c r="Z77" s="1460"/>
      <c r="AA77" s="1460"/>
      <c r="AB77" s="1466"/>
      <c r="AC77" s="1397" t="s">
        <v>27</v>
      </c>
      <c r="AD77" s="1307" t="s">
        <v>29</v>
      </c>
      <c r="AE77" s="1462" t="s">
        <v>27</v>
      </c>
      <c r="AF77" s="1187"/>
    </row>
    <row r="78" s="772" customFormat="true" ht="27" hidden="false" customHeight="true" outlineLevel="0" collapsed="false">
      <c r="B78" s="985"/>
      <c r="C78" s="1008"/>
      <c r="D78" s="776"/>
      <c r="E78" s="776"/>
      <c r="F78" s="1341"/>
      <c r="G78" s="1316"/>
      <c r="H78" s="1316"/>
      <c r="J78" s="1391" t="s">
        <v>983</v>
      </c>
      <c r="K78" s="1460" t="s">
        <v>1526</v>
      </c>
      <c r="L78" s="1460"/>
      <c r="M78" s="1460"/>
      <c r="N78" s="1460"/>
      <c r="O78" s="1460"/>
      <c r="P78" s="1460"/>
      <c r="Q78" s="1460"/>
      <c r="R78" s="1460"/>
      <c r="S78" s="1460"/>
      <c r="T78" s="1460"/>
      <c r="U78" s="1460"/>
      <c r="V78" s="1460"/>
      <c r="W78" s="1460"/>
      <c r="X78" s="1460"/>
      <c r="Y78" s="1460"/>
      <c r="Z78" s="1460"/>
      <c r="AA78" s="1460"/>
      <c r="AB78" s="1461"/>
      <c r="AC78" s="1397" t="s">
        <v>27</v>
      </c>
      <c r="AD78" s="1307" t="s">
        <v>29</v>
      </c>
      <c r="AE78" s="1462" t="s">
        <v>27</v>
      </c>
      <c r="AF78" s="988"/>
    </row>
    <row r="79" s="772" customFormat="true" ht="27" hidden="false" customHeight="true" outlineLevel="0" collapsed="false">
      <c r="B79" s="985"/>
      <c r="C79" s="1008"/>
      <c r="D79" s="776"/>
      <c r="E79" s="776"/>
      <c r="F79" s="1341"/>
      <c r="G79" s="1316"/>
      <c r="H79" s="1316"/>
      <c r="J79" s="1391" t="s">
        <v>982</v>
      </c>
      <c r="K79" s="1460" t="s">
        <v>1527</v>
      </c>
      <c r="L79" s="1460"/>
      <c r="M79" s="1460"/>
      <c r="N79" s="1460"/>
      <c r="O79" s="1460"/>
      <c r="P79" s="1460"/>
      <c r="Q79" s="1460"/>
      <c r="R79" s="1460"/>
      <c r="S79" s="1460"/>
      <c r="T79" s="1460"/>
      <c r="U79" s="1460"/>
      <c r="V79" s="1460"/>
      <c r="W79" s="1460"/>
      <c r="X79" s="1460"/>
      <c r="Y79" s="1460"/>
      <c r="Z79" s="1460"/>
      <c r="AA79" s="1460"/>
      <c r="AB79" s="1461"/>
      <c r="AC79" s="1397" t="s">
        <v>27</v>
      </c>
      <c r="AD79" s="1307" t="s">
        <v>29</v>
      </c>
      <c r="AE79" s="1462" t="s">
        <v>27</v>
      </c>
      <c r="AF79" s="988"/>
    </row>
    <row r="80" s="772" customFormat="true" ht="27" hidden="false" customHeight="true" outlineLevel="0" collapsed="false">
      <c r="B80" s="985"/>
      <c r="C80" s="1008"/>
      <c r="D80" s="776"/>
      <c r="E80" s="776"/>
      <c r="F80" s="1341"/>
      <c r="G80" s="1316"/>
      <c r="H80" s="1316"/>
      <c r="J80" s="1391" t="s">
        <v>984</v>
      </c>
      <c r="K80" s="1460" t="s">
        <v>1528</v>
      </c>
      <c r="L80" s="1460"/>
      <c r="M80" s="1460"/>
      <c r="N80" s="1460"/>
      <c r="O80" s="1460"/>
      <c r="P80" s="1460"/>
      <c r="Q80" s="1460"/>
      <c r="R80" s="1460"/>
      <c r="S80" s="1460"/>
      <c r="T80" s="1460"/>
      <c r="U80" s="1460"/>
      <c r="V80" s="1460"/>
      <c r="W80" s="1460"/>
      <c r="X80" s="1460"/>
      <c r="Y80" s="1460"/>
      <c r="Z80" s="1460"/>
      <c r="AA80" s="1460"/>
      <c r="AB80" s="1461"/>
      <c r="AC80" s="1397" t="s">
        <v>27</v>
      </c>
      <c r="AD80" s="1307" t="s">
        <v>29</v>
      </c>
      <c r="AE80" s="1462" t="s">
        <v>27</v>
      </c>
      <c r="AF80" s="988"/>
    </row>
    <row r="81" s="772" customFormat="true" ht="11.25" hidden="false" customHeight="true" outlineLevel="0" collapsed="false">
      <c r="B81" s="985"/>
      <c r="C81" s="974"/>
      <c r="D81" s="980"/>
      <c r="E81" s="980"/>
      <c r="F81" s="973"/>
      <c r="G81" s="980"/>
      <c r="H81" s="980"/>
      <c r="I81" s="980"/>
      <c r="J81" s="980"/>
      <c r="K81" s="980"/>
      <c r="L81" s="980"/>
      <c r="M81" s="980"/>
      <c r="N81" s="980"/>
      <c r="O81" s="980"/>
      <c r="P81" s="980"/>
      <c r="Q81" s="980"/>
      <c r="R81" s="980"/>
      <c r="S81" s="980"/>
      <c r="T81" s="980"/>
      <c r="U81" s="980"/>
      <c r="V81" s="980"/>
      <c r="W81" s="980"/>
      <c r="X81" s="980"/>
      <c r="Y81" s="980"/>
      <c r="Z81" s="980"/>
      <c r="AA81" s="980"/>
      <c r="AB81" s="980"/>
      <c r="AC81" s="974"/>
      <c r="AD81" s="980"/>
      <c r="AE81" s="973"/>
      <c r="AF81" s="1187"/>
    </row>
    <row r="82" s="772" customFormat="true" ht="7.5" hidden="false" customHeight="true" outlineLevel="0" collapsed="false">
      <c r="B82" s="985"/>
      <c r="C82" s="964"/>
      <c r="D82" s="1185"/>
      <c r="E82" s="1185"/>
      <c r="F82" s="963"/>
      <c r="G82" s="1185"/>
      <c r="H82" s="1185"/>
      <c r="I82" s="1185"/>
      <c r="J82" s="1185"/>
      <c r="K82" s="1185"/>
      <c r="L82" s="1185"/>
      <c r="M82" s="1185"/>
      <c r="N82" s="1185"/>
      <c r="O82" s="1185"/>
      <c r="P82" s="1185"/>
      <c r="Q82" s="1185"/>
      <c r="R82" s="1185"/>
      <c r="S82" s="1185"/>
      <c r="T82" s="1185"/>
      <c r="U82" s="1185"/>
      <c r="V82" s="1185"/>
      <c r="W82" s="1185"/>
      <c r="X82" s="1185"/>
      <c r="Y82" s="1185"/>
      <c r="Z82" s="1185"/>
      <c r="AA82" s="1185"/>
      <c r="AB82" s="1185"/>
      <c r="AC82" s="964"/>
      <c r="AD82" s="1185"/>
      <c r="AE82" s="963"/>
      <c r="AF82" s="1187"/>
    </row>
    <row r="83" s="772" customFormat="true" ht="13.8" hidden="false" customHeight="false" outlineLevel="0" collapsed="false">
      <c r="B83" s="985"/>
      <c r="C83" s="985"/>
      <c r="F83" s="1187"/>
      <c r="J83" s="980"/>
      <c r="K83" s="980"/>
      <c r="L83" s="980"/>
      <c r="M83" s="980"/>
      <c r="N83" s="980"/>
      <c r="O83" s="980"/>
      <c r="P83" s="980"/>
      <c r="Q83" s="980"/>
      <c r="R83" s="980"/>
      <c r="S83" s="980"/>
      <c r="T83" s="980"/>
      <c r="U83" s="980"/>
      <c r="V83" s="980"/>
      <c r="W83" s="980"/>
      <c r="X83" s="980"/>
      <c r="Y83" s="980"/>
      <c r="Z83" s="980"/>
      <c r="AA83" s="980"/>
      <c r="AC83" s="1458" t="s">
        <v>1095</v>
      </c>
      <c r="AD83" s="1296" t="s">
        <v>29</v>
      </c>
      <c r="AE83" s="1459" t="s">
        <v>1096</v>
      </c>
      <c r="AF83" s="1187"/>
    </row>
    <row r="84" s="772" customFormat="true" ht="24.75" hidden="false" customHeight="true" outlineLevel="0" collapsed="false">
      <c r="B84" s="985"/>
      <c r="C84" s="1396" t="s">
        <v>1496</v>
      </c>
      <c r="D84" s="1396"/>
      <c r="E84" s="1396"/>
      <c r="F84" s="1396"/>
      <c r="G84" s="1316"/>
      <c r="H84" s="1316"/>
      <c r="J84" s="1391" t="s">
        <v>51</v>
      </c>
      <c r="K84" s="1460" t="s">
        <v>1497</v>
      </c>
      <c r="L84" s="1460"/>
      <c r="M84" s="1460"/>
      <c r="N84" s="1460"/>
      <c r="O84" s="1460"/>
      <c r="P84" s="1460"/>
      <c r="Q84" s="1460"/>
      <c r="R84" s="1460"/>
      <c r="S84" s="1460"/>
      <c r="T84" s="1460"/>
      <c r="U84" s="1460"/>
      <c r="V84" s="1460"/>
      <c r="W84" s="1460"/>
      <c r="X84" s="1460"/>
      <c r="Y84" s="1460"/>
      <c r="Z84" s="1460"/>
      <c r="AA84" s="1460"/>
      <c r="AB84" s="1466"/>
      <c r="AC84" s="1397" t="s">
        <v>27</v>
      </c>
      <c r="AD84" s="1307" t="s">
        <v>29</v>
      </c>
      <c r="AE84" s="1462" t="s">
        <v>27</v>
      </c>
      <c r="AF84" s="1187"/>
    </row>
    <row r="85" s="772" customFormat="true" ht="24.75" hidden="false" customHeight="true" outlineLevel="0" collapsed="false">
      <c r="B85" s="985"/>
      <c r="C85" s="987"/>
      <c r="D85" s="1316"/>
      <c r="E85" s="1316"/>
      <c r="F85" s="986"/>
      <c r="G85" s="1316"/>
      <c r="H85" s="1316"/>
      <c r="J85" s="1391" t="s">
        <v>983</v>
      </c>
      <c r="K85" s="1460" t="s">
        <v>1526</v>
      </c>
      <c r="L85" s="1460"/>
      <c r="M85" s="1460"/>
      <c r="N85" s="1460"/>
      <c r="O85" s="1460"/>
      <c r="P85" s="1460"/>
      <c r="Q85" s="1460"/>
      <c r="R85" s="1460"/>
      <c r="S85" s="1460"/>
      <c r="T85" s="1460"/>
      <c r="U85" s="1460"/>
      <c r="V85" s="1460"/>
      <c r="W85" s="1460"/>
      <c r="X85" s="1460"/>
      <c r="Y85" s="1460"/>
      <c r="Z85" s="1460"/>
      <c r="AA85" s="1460"/>
      <c r="AB85" s="1461"/>
      <c r="AC85" s="1397" t="s">
        <v>27</v>
      </c>
      <c r="AD85" s="1307" t="s">
        <v>29</v>
      </c>
      <c r="AE85" s="1462" t="s">
        <v>27</v>
      </c>
      <c r="AF85" s="1187"/>
    </row>
    <row r="86" s="772" customFormat="true" ht="24.75" hidden="false" customHeight="true" outlineLevel="0" collapsed="false">
      <c r="B86" s="985"/>
      <c r="C86" s="987"/>
      <c r="D86" s="1316"/>
      <c r="E86" s="1316"/>
      <c r="F86" s="986"/>
      <c r="G86" s="1316"/>
      <c r="H86" s="1316"/>
      <c r="J86" s="1391" t="s">
        <v>982</v>
      </c>
      <c r="K86" s="1460" t="s">
        <v>1527</v>
      </c>
      <c r="L86" s="1460"/>
      <c r="M86" s="1460"/>
      <c r="N86" s="1460"/>
      <c r="O86" s="1460"/>
      <c r="P86" s="1460"/>
      <c r="Q86" s="1460"/>
      <c r="R86" s="1460"/>
      <c r="S86" s="1460"/>
      <c r="T86" s="1460"/>
      <c r="U86" s="1460"/>
      <c r="V86" s="1460"/>
      <c r="W86" s="1460"/>
      <c r="X86" s="1460"/>
      <c r="Y86" s="1460"/>
      <c r="Z86" s="1460"/>
      <c r="AA86" s="1460"/>
      <c r="AB86" s="1461"/>
      <c r="AC86" s="1397" t="s">
        <v>27</v>
      </c>
      <c r="AD86" s="1307" t="s">
        <v>29</v>
      </c>
      <c r="AE86" s="1462" t="s">
        <v>27</v>
      </c>
      <c r="AF86" s="1187"/>
    </row>
    <row r="87" s="772" customFormat="true" ht="27" hidden="false" customHeight="true" outlineLevel="0" collapsed="false">
      <c r="B87" s="985"/>
      <c r="C87" s="1008"/>
      <c r="D87" s="776"/>
      <c r="E87" s="776"/>
      <c r="F87" s="1341"/>
      <c r="G87" s="1316"/>
      <c r="H87" s="1316"/>
      <c r="J87" s="1391" t="s">
        <v>984</v>
      </c>
      <c r="K87" s="1460" t="s">
        <v>1528</v>
      </c>
      <c r="L87" s="1460"/>
      <c r="M87" s="1460"/>
      <c r="N87" s="1460"/>
      <c r="O87" s="1460"/>
      <c r="P87" s="1460"/>
      <c r="Q87" s="1460"/>
      <c r="R87" s="1460"/>
      <c r="S87" s="1460"/>
      <c r="T87" s="1460"/>
      <c r="U87" s="1460"/>
      <c r="V87" s="1460"/>
      <c r="W87" s="1460"/>
      <c r="X87" s="1460"/>
      <c r="Y87" s="1460"/>
      <c r="Z87" s="1460"/>
      <c r="AA87" s="1460"/>
      <c r="AB87" s="1461"/>
      <c r="AC87" s="1397" t="s">
        <v>27</v>
      </c>
      <c r="AD87" s="1307" t="s">
        <v>29</v>
      </c>
      <c r="AE87" s="1462" t="s">
        <v>27</v>
      </c>
      <c r="AF87" s="988"/>
    </row>
    <row r="88" s="772" customFormat="true" ht="24.75" hidden="false" customHeight="true" outlineLevel="0" collapsed="false">
      <c r="B88" s="985"/>
      <c r="C88" s="987"/>
      <c r="D88" s="1316"/>
      <c r="E88" s="1316"/>
      <c r="F88" s="986"/>
      <c r="G88" s="1316"/>
      <c r="H88" s="1316"/>
      <c r="J88" s="1391" t="s">
        <v>1215</v>
      </c>
      <c r="K88" s="1460" t="s">
        <v>1498</v>
      </c>
      <c r="L88" s="1460"/>
      <c r="M88" s="1460"/>
      <c r="N88" s="1460"/>
      <c r="O88" s="1460"/>
      <c r="P88" s="1460"/>
      <c r="Q88" s="1460"/>
      <c r="R88" s="1460"/>
      <c r="S88" s="1460"/>
      <c r="T88" s="1460"/>
      <c r="U88" s="1460"/>
      <c r="V88" s="1460"/>
      <c r="W88" s="1460"/>
      <c r="X88" s="1460"/>
      <c r="Y88" s="1460"/>
      <c r="Z88" s="1460"/>
      <c r="AA88" s="1460"/>
      <c r="AB88" s="1461"/>
      <c r="AC88" s="1397" t="s">
        <v>27</v>
      </c>
      <c r="AD88" s="1307" t="s">
        <v>29</v>
      </c>
      <c r="AE88" s="1462" t="s">
        <v>27</v>
      </c>
      <c r="AF88" s="1187"/>
    </row>
    <row r="89" s="772" customFormat="true" ht="24.75" hidden="false" customHeight="true" outlineLevel="0" collapsed="false">
      <c r="B89" s="985"/>
      <c r="C89" s="987"/>
      <c r="D89" s="1316"/>
      <c r="E89" s="1316"/>
      <c r="F89" s="986"/>
      <c r="G89" s="1316"/>
      <c r="H89" s="1316"/>
      <c r="J89" s="1391" t="s">
        <v>1217</v>
      </c>
      <c r="K89" s="1460" t="s">
        <v>1529</v>
      </c>
      <c r="L89" s="1460"/>
      <c r="M89" s="1460"/>
      <c r="N89" s="1460"/>
      <c r="O89" s="1460"/>
      <c r="P89" s="1460"/>
      <c r="Q89" s="1460"/>
      <c r="R89" s="1460"/>
      <c r="S89" s="1460"/>
      <c r="T89" s="1460"/>
      <c r="U89" s="1460"/>
      <c r="V89" s="1460"/>
      <c r="W89" s="1460"/>
      <c r="X89" s="1460"/>
      <c r="Y89" s="1460"/>
      <c r="Z89" s="1460"/>
      <c r="AA89" s="1460"/>
      <c r="AB89" s="1461"/>
      <c r="AC89" s="1397" t="s">
        <v>27</v>
      </c>
      <c r="AD89" s="1307" t="s">
        <v>29</v>
      </c>
      <c r="AE89" s="1462" t="s">
        <v>27</v>
      </c>
      <c r="AF89" s="1187"/>
    </row>
    <row r="90" s="772" customFormat="true" ht="7.5" hidden="false" customHeight="true" outlineLevel="0" collapsed="false">
      <c r="B90" s="985"/>
      <c r="C90" s="974"/>
      <c r="D90" s="980"/>
      <c r="E90" s="980"/>
      <c r="F90" s="973"/>
      <c r="G90" s="980"/>
      <c r="H90" s="980"/>
      <c r="I90" s="980"/>
      <c r="J90" s="980"/>
      <c r="K90" s="980"/>
      <c r="L90" s="980"/>
      <c r="M90" s="980"/>
      <c r="N90" s="980"/>
      <c r="O90" s="980"/>
      <c r="P90" s="980"/>
      <c r="Q90" s="980"/>
      <c r="R90" s="980"/>
      <c r="S90" s="980"/>
      <c r="T90" s="980"/>
      <c r="U90" s="980"/>
      <c r="V90" s="980"/>
      <c r="W90" s="980"/>
      <c r="X90" s="980"/>
      <c r="Y90" s="980"/>
      <c r="Z90" s="980"/>
      <c r="AA90" s="980"/>
      <c r="AB90" s="980"/>
      <c r="AC90" s="974"/>
      <c r="AD90" s="980"/>
      <c r="AE90" s="973"/>
      <c r="AF90" s="1187"/>
    </row>
    <row r="91" s="772" customFormat="true" ht="15" hidden="false" customHeight="true" outlineLevel="0" collapsed="false">
      <c r="B91" s="985"/>
      <c r="H91" s="1188"/>
      <c r="I91" s="1188"/>
      <c r="J91" s="1188"/>
      <c r="L91" s="1445"/>
      <c r="M91" s="1445"/>
      <c r="N91" s="771"/>
      <c r="O91" s="771"/>
      <c r="P91" s="771"/>
      <c r="Q91" s="771"/>
      <c r="R91" s="771"/>
      <c r="S91" s="771"/>
      <c r="T91" s="771"/>
      <c r="U91" s="771"/>
      <c r="V91" s="771"/>
      <c r="W91" s="771"/>
      <c r="X91" s="771"/>
      <c r="Y91" s="771"/>
      <c r="Z91" s="771"/>
      <c r="AA91" s="771"/>
      <c r="AB91" s="771"/>
      <c r="AC91" s="771"/>
      <c r="AD91" s="1463"/>
      <c r="AE91" s="771"/>
      <c r="AF91" s="1187"/>
    </row>
    <row r="92" s="772" customFormat="true" ht="22.5" hidden="false" customHeight="true" outlineLevel="0" collapsed="false">
      <c r="B92" s="985" t="s">
        <v>1500</v>
      </c>
      <c r="AF92" s="1187"/>
    </row>
    <row r="93" s="772" customFormat="true" ht="7.5" hidden="false" customHeight="true" outlineLevel="0" collapsed="false">
      <c r="B93" s="985"/>
      <c r="C93" s="964"/>
      <c r="D93" s="1185"/>
      <c r="E93" s="1185"/>
      <c r="F93" s="963"/>
      <c r="G93" s="1185"/>
      <c r="H93" s="1185"/>
      <c r="I93" s="1185"/>
      <c r="J93" s="1185"/>
      <c r="K93" s="1185"/>
      <c r="L93" s="1185"/>
      <c r="M93" s="1185"/>
      <c r="N93" s="1185"/>
      <c r="O93" s="1185"/>
      <c r="P93" s="1185"/>
      <c r="Q93" s="1185"/>
      <c r="R93" s="1185"/>
      <c r="S93" s="1185"/>
      <c r="T93" s="1185"/>
      <c r="U93" s="1185"/>
      <c r="V93" s="1185"/>
      <c r="W93" s="1185"/>
      <c r="X93" s="1185"/>
      <c r="Y93" s="1185"/>
      <c r="Z93" s="1185"/>
      <c r="AA93" s="1185"/>
      <c r="AB93" s="1185"/>
      <c r="AC93" s="964"/>
      <c r="AD93" s="1185"/>
      <c r="AE93" s="963"/>
      <c r="AF93" s="1187"/>
    </row>
    <row r="94" s="772" customFormat="true" ht="13.8" hidden="false" customHeight="false" outlineLevel="0" collapsed="false">
      <c r="B94" s="985"/>
      <c r="C94" s="985"/>
      <c r="F94" s="1187"/>
      <c r="J94" s="980"/>
      <c r="K94" s="980"/>
      <c r="L94" s="980"/>
      <c r="M94" s="980"/>
      <c r="N94" s="980"/>
      <c r="O94" s="980"/>
      <c r="P94" s="980"/>
      <c r="Q94" s="980"/>
      <c r="R94" s="980"/>
      <c r="S94" s="980"/>
      <c r="T94" s="980"/>
      <c r="U94" s="980"/>
      <c r="V94" s="980"/>
      <c r="W94" s="980"/>
      <c r="X94" s="980"/>
      <c r="Y94" s="980"/>
      <c r="Z94" s="980"/>
      <c r="AA94" s="980"/>
      <c r="AC94" s="1458" t="s">
        <v>1095</v>
      </c>
      <c r="AD94" s="1296" t="s">
        <v>29</v>
      </c>
      <c r="AE94" s="1459" t="s">
        <v>1096</v>
      </c>
      <c r="AF94" s="1187"/>
    </row>
    <row r="95" s="772" customFormat="true" ht="27" hidden="false" customHeight="true" outlineLevel="0" collapsed="false">
      <c r="B95" s="985"/>
      <c r="C95" s="1396" t="s">
        <v>1501</v>
      </c>
      <c r="D95" s="1396"/>
      <c r="E95" s="1396"/>
      <c r="F95" s="1396"/>
      <c r="J95" s="1391" t="s">
        <v>51</v>
      </c>
      <c r="K95" s="1460" t="s">
        <v>1502</v>
      </c>
      <c r="L95" s="1460"/>
      <c r="M95" s="1460"/>
      <c r="N95" s="1460"/>
      <c r="O95" s="1460"/>
      <c r="P95" s="1460"/>
      <c r="Q95" s="1460"/>
      <c r="R95" s="1460"/>
      <c r="S95" s="1460"/>
      <c r="T95" s="1460"/>
      <c r="U95" s="1460"/>
      <c r="V95" s="1460"/>
      <c r="W95" s="1460"/>
      <c r="X95" s="1460"/>
      <c r="Y95" s="1460"/>
      <c r="Z95" s="1460"/>
      <c r="AA95" s="1460"/>
      <c r="AC95" s="1397" t="s">
        <v>27</v>
      </c>
      <c r="AD95" s="1307" t="s">
        <v>29</v>
      </c>
      <c r="AE95" s="1462" t="s">
        <v>27</v>
      </c>
      <c r="AF95" s="1187"/>
    </row>
    <row r="96" s="772" customFormat="true" ht="27" hidden="false" customHeight="true" outlineLevel="0" collapsed="false">
      <c r="B96" s="985"/>
      <c r="C96" s="1396"/>
      <c r="D96" s="1396"/>
      <c r="E96" s="1396"/>
      <c r="F96" s="1396"/>
      <c r="G96" s="1316"/>
      <c r="H96" s="1316"/>
      <c r="J96" s="1391" t="s">
        <v>983</v>
      </c>
      <c r="K96" s="1460" t="s">
        <v>1503</v>
      </c>
      <c r="L96" s="1460"/>
      <c r="M96" s="1460"/>
      <c r="N96" s="1460"/>
      <c r="O96" s="1460"/>
      <c r="P96" s="1460"/>
      <c r="Q96" s="1460"/>
      <c r="R96" s="1460"/>
      <c r="S96" s="1460"/>
      <c r="T96" s="1460"/>
      <c r="U96" s="1460"/>
      <c r="V96" s="1460"/>
      <c r="W96" s="1460"/>
      <c r="X96" s="1460"/>
      <c r="Y96" s="1460"/>
      <c r="Z96" s="1460"/>
      <c r="AA96" s="1460"/>
      <c r="AB96" s="1466"/>
      <c r="AC96" s="1397" t="s">
        <v>27</v>
      </c>
      <c r="AD96" s="1307" t="s">
        <v>29</v>
      </c>
      <c r="AE96" s="1462" t="s">
        <v>27</v>
      </c>
      <c r="AF96" s="1187"/>
    </row>
    <row r="97" s="772" customFormat="true" ht="27" hidden="false" customHeight="true" outlineLevel="0" collapsed="false">
      <c r="B97" s="985"/>
      <c r="C97" s="1008"/>
      <c r="D97" s="776"/>
      <c r="E97" s="776"/>
      <c r="F97" s="1341"/>
      <c r="G97" s="1316"/>
      <c r="H97" s="1316"/>
      <c r="J97" s="1391" t="s">
        <v>982</v>
      </c>
      <c r="K97" s="1460" t="s">
        <v>1498</v>
      </c>
      <c r="L97" s="1460"/>
      <c r="M97" s="1460"/>
      <c r="N97" s="1460"/>
      <c r="O97" s="1460"/>
      <c r="P97" s="1460"/>
      <c r="Q97" s="1460"/>
      <c r="R97" s="1460"/>
      <c r="S97" s="1460"/>
      <c r="T97" s="1460"/>
      <c r="U97" s="1460"/>
      <c r="V97" s="1460"/>
      <c r="W97" s="1460"/>
      <c r="X97" s="1460"/>
      <c r="Y97" s="1460"/>
      <c r="Z97" s="1460"/>
      <c r="AA97" s="1460"/>
      <c r="AB97" s="1461"/>
      <c r="AC97" s="1397" t="s">
        <v>27</v>
      </c>
      <c r="AD97" s="1307" t="s">
        <v>29</v>
      </c>
      <c r="AE97" s="1462" t="s">
        <v>27</v>
      </c>
      <c r="AF97" s="988"/>
    </row>
    <row r="98" s="772" customFormat="true" ht="11.25" hidden="false" customHeight="true" outlineLevel="0" collapsed="false">
      <c r="B98" s="985"/>
      <c r="C98" s="974"/>
      <c r="D98" s="980"/>
      <c r="E98" s="980"/>
      <c r="F98" s="973"/>
      <c r="G98" s="980"/>
      <c r="H98" s="980"/>
      <c r="I98" s="980"/>
      <c r="J98" s="980"/>
      <c r="K98" s="980"/>
      <c r="L98" s="980"/>
      <c r="M98" s="980"/>
      <c r="N98" s="980"/>
      <c r="O98" s="980"/>
      <c r="P98" s="980"/>
      <c r="Q98" s="980"/>
      <c r="R98" s="980"/>
      <c r="S98" s="980"/>
      <c r="T98" s="980"/>
      <c r="U98" s="980"/>
      <c r="V98" s="980"/>
      <c r="W98" s="980"/>
      <c r="X98" s="980"/>
      <c r="Y98" s="980"/>
      <c r="Z98" s="980"/>
      <c r="AA98" s="980"/>
      <c r="AB98" s="980"/>
      <c r="AC98" s="974"/>
      <c r="AD98" s="980"/>
      <c r="AE98" s="973"/>
      <c r="AF98" s="1187"/>
    </row>
    <row r="99" s="772" customFormat="true" ht="7.5" hidden="false" customHeight="true" outlineLevel="0" collapsed="false">
      <c r="B99" s="985"/>
      <c r="C99" s="964"/>
      <c r="D99" s="1185"/>
      <c r="E99" s="1185"/>
      <c r="F99" s="963"/>
      <c r="G99" s="1185"/>
      <c r="H99" s="1185"/>
      <c r="I99" s="1185"/>
      <c r="J99" s="1185"/>
      <c r="K99" s="1185"/>
      <c r="L99" s="1185"/>
      <c r="M99" s="1185"/>
      <c r="N99" s="1185"/>
      <c r="O99" s="1185"/>
      <c r="P99" s="1185"/>
      <c r="Q99" s="1185"/>
      <c r="R99" s="1185"/>
      <c r="S99" s="1185"/>
      <c r="T99" s="1185"/>
      <c r="U99" s="1185"/>
      <c r="V99" s="1185"/>
      <c r="W99" s="1185"/>
      <c r="X99" s="1185"/>
      <c r="Y99" s="1185"/>
      <c r="Z99" s="1185"/>
      <c r="AA99" s="1185"/>
      <c r="AB99" s="1185"/>
      <c r="AC99" s="964"/>
      <c r="AD99" s="1185"/>
      <c r="AE99" s="963"/>
      <c r="AF99" s="1187"/>
    </row>
    <row r="100" s="772" customFormat="true" ht="13.8" hidden="false" customHeight="false" outlineLevel="0" collapsed="false">
      <c r="B100" s="985"/>
      <c r="C100" s="985"/>
      <c r="F100" s="1187"/>
      <c r="J100" s="980"/>
      <c r="K100" s="980"/>
      <c r="L100" s="980"/>
      <c r="M100" s="980"/>
      <c r="N100" s="980"/>
      <c r="O100" s="980"/>
      <c r="P100" s="980"/>
      <c r="Q100" s="980"/>
      <c r="R100" s="980"/>
      <c r="S100" s="980"/>
      <c r="T100" s="980"/>
      <c r="U100" s="980"/>
      <c r="V100" s="980"/>
      <c r="W100" s="980"/>
      <c r="X100" s="980"/>
      <c r="Y100" s="980"/>
      <c r="Z100" s="980"/>
      <c r="AA100" s="980"/>
      <c r="AC100" s="1458" t="s">
        <v>1095</v>
      </c>
      <c r="AD100" s="1296" t="s">
        <v>29</v>
      </c>
      <c r="AE100" s="1459" t="s">
        <v>1096</v>
      </c>
      <c r="AF100" s="1187"/>
    </row>
    <row r="101" s="772" customFormat="true" ht="27" hidden="false" customHeight="true" outlineLevel="0" collapsed="false">
      <c r="B101" s="985"/>
      <c r="C101" s="1396" t="s">
        <v>1504</v>
      </c>
      <c r="D101" s="1396"/>
      <c r="E101" s="1396"/>
      <c r="F101" s="1396"/>
      <c r="J101" s="1391" t="s">
        <v>51</v>
      </c>
      <c r="K101" s="1460" t="s">
        <v>1505</v>
      </c>
      <c r="L101" s="1460"/>
      <c r="M101" s="1460"/>
      <c r="N101" s="1460"/>
      <c r="O101" s="1460"/>
      <c r="P101" s="1460"/>
      <c r="Q101" s="1460"/>
      <c r="R101" s="1460"/>
      <c r="S101" s="1460"/>
      <c r="T101" s="1460"/>
      <c r="U101" s="1460"/>
      <c r="V101" s="1460"/>
      <c r="W101" s="1460"/>
      <c r="X101" s="1460"/>
      <c r="Y101" s="1460"/>
      <c r="Z101" s="1460"/>
      <c r="AA101" s="1460"/>
      <c r="AC101" s="1397" t="s">
        <v>27</v>
      </c>
      <c r="AD101" s="1307" t="s">
        <v>29</v>
      </c>
      <c r="AE101" s="1462" t="s">
        <v>27</v>
      </c>
      <c r="AF101" s="1187"/>
    </row>
    <row r="102" s="772" customFormat="true" ht="24.75" hidden="false" customHeight="true" outlineLevel="0" collapsed="false">
      <c r="B102" s="985"/>
      <c r="C102" s="1396"/>
      <c r="D102" s="1396"/>
      <c r="E102" s="1396"/>
      <c r="F102" s="1396"/>
      <c r="G102" s="1316"/>
      <c r="H102" s="1316"/>
      <c r="J102" s="1391" t="s">
        <v>983</v>
      </c>
      <c r="K102" s="1460" t="s">
        <v>1506</v>
      </c>
      <c r="L102" s="1460"/>
      <c r="M102" s="1460"/>
      <c r="N102" s="1460"/>
      <c r="O102" s="1460"/>
      <c r="P102" s="1460"/>
      <c r="Q102" s="1460"/>
      <c r="R102" s="1460"/>
      <c r="S102" s="1460"/>
      <c r="T102" s="1460"/>
      <c r="U102" s="1460"/>
      <c r="V102" s="1460"/>
      <c r="W102" s="1460"/>
      <c r="X102" s="1460"/>
      <c r="Y102" s="1460"/>
      <c r="Z102" s="1460"/>
      <c r="AA102" s="1460"/>
      <c r="AB102" s="1466"/>
      <c r="AC102" s="1397" t="s">
        <v>27</v>
      </c>
      <c r="AD102" s="1307" t="s">
        <v>29</v>
      </c>
      <c r="AE102" s="1462" t="s">
        <v>27</v>
      </c>
      <c r="AF102" s="1187"/>
    </row>
    <row r="103" s="772" customFormat="true" ht="7.5" hidden="false" customHeight="true" outlineLevel="0" collapsed="false">
      <c r="B103" s="985"/>
      <c r="C103" s="974"/>
      <c r="D103" s="980"/>
      <c r="E103" s="980"/>
      <c r="F103" s="973"/>
      <c r="G103" s="980"/>
      <c r="H103" s="980"/>
      <c r="I103" s="980"/>
      <c r="J103" s="980"/>
      <c r="K103" s="980"/>
      <c r="L103" s="980"/>
      <c r="M103" s="980"/>
      <c r="N103" s="980"/>
      <c r="O103" s="980"/>
      <c r="P103" s="980"/>
      <c r="Q103" s="980"/>
      <c r="R103" s="980"/>
      <c r="S103" s="980"/>
      <c r="T103" s="980"/>
      <c r="U103" s="980"/>
      <c r="V103" s="980"/>
      <c r="W103" s="980"/>
      <c r="X103" s="980"/>
      <c r="Y103" s="980"/>
      <c r="Z103" s="980"/>
      <c r="AA103" s="980"/>
      <c r="AB103" s="980"/>
      <c r="AC103" s="974"/>
      <c r="AD103" s="980"/>
      <c r="AE103" s="973"/>
      <c r="AF103" s="1187"/>
    </row>
    <row r="104" s="772" customFormat="true" ht="7.5" hidden="false" customHeight="true" outlineLevel="0" collapsed="false">
      <c r="B104" s="974"/>
      <c r="C104" s="980"/>
      <c r="D104" s="980"/>
      <c r="E104" s="980"/>
      <c r="F104" s="980"/>
      <c r="G104" s="980"/>
      <c r="H104" s="980"/>
      <c r="I104" s="980"/>
      <c r="J104" s="980"/>
      <c r="K104" s="980"/>
      <c r="L104" s="980"/>
      <c r="M104" s="980"/>
      <c r="N104" s="980"/>
      <c r="O104" s="980"/>
      <c r="P104" s="980"/>
      <c r="Q104" s="980"/>
      <c r="R104" s="980"/>
      <c r="S104" s="980"/>
      <c r="T104" s="980"/>
      <c r="U104" s="980"/>
      <c r="V104" s="980"/>
      <c r="W104" s="980"/>
      <c r="X104" s="980"/>
      <c r="Y104" s="980"/>
      <c r="Z104" s="980"/>
      <c r="AA104" s="980"/>
      <c r="AB104" s="980"/>
      <c r="AC104" s="980"/>
      <c r="AD104" s="980"/>
      <c r="AE104" s="980"/>
      <c r="AF104" s="973"/>
    </row>
    <row r="105" s="772" customFormat="true" ht="7.5" hidden="false" customHeight="true" outlineLevel="0" collapsed="false"/>
    <row r="106" s="786" customFormat="true" ht="398.25" hidden="false" customHeight="true" outlineLevel="0" collapsed="false">
      <c r="B106" s="1464" t="s">
        <v>1530</v>
      </c>
      <c r="C106" s="1464"/>
      <c r="D106" s="1464"/>
      <c r="E106" s="1464"/>
      <c r="F106" s="1464"/>
      <c r="G106" s="1464"/>
      <c r="H106" s="1464"/>
      <c r="I106" s="1464"/>
      <c r="J106" s="1464"/>
      <c r="K106" s="1464"/>
      <c r="L106" s="1464"/>
      <c r="M106" s="1464"/>
      <c r="N106" s="1464"/>
      <c r="O106" s="1464"/>
      <c r="P106" s="1464"/>
      <c r="Q106" s="1464"/>
      <c r="R106" s="1464"/>
      <c r="S106" s="1464"/>
      <c r="T106" s="1464"/>
      <c r="U106" s="1464"/>
      <c r="V106" s="1464"/>
      <c r="W106" s="1464"/>
      <c r="X106" s="1464"/>
      <c r="Y106" s="1464"/>
      <c r="Z106" s="1464"/>
      <c r="AA106" s="1464"/>
      <c r="AB106" s="1464"/>
      <c r="AC106" s="1464"/>
      <c r="AD106" s="1464"/>
      <c r="AE106" s="1464"/>
    </row>
    <row r="107" s="786" customFormat="true" ht="187.5" hidden="false" customHeight="true" outlineLevel="0" collapsed="false">
      <c r="B107" s="1464" t="s">
        <v>1531</v>
      </c>
      <c r="C107" s="1464"/>
      <c r="D107" s="1464"/>
      <c r="E107" s="1464"/>
      <c r="F107" s="1464"/>
      <c r="G107" s="1464"/>
      <c r="H107" s="1464"/>
      <c r="I107" s="1464"/>
      <c r="J107" s="1464"/>
      <c r="K107" s="1464"/>
      <c r="L107" s="1464"/>
      <c r="M107" s="1464"/>
      <c r="N107" s="1464"/>
      <c r="O107" s="1464"/>
      <c r="P107" s="1464"/>
      <c r="Q107" s="1464"/>
      <c r="R107" s="1464"/>
      <c r="S107" s="1464"/>
      <c r="T107" s="1464"/>
      <c r="U107" s="1464"/>
      <c r="V107" s="1464"/>
      <c r="W107" s="1464"/>
      <c r="X107" s="1464"/>
      <c r="Y107" s="1464"/>
      <c r="Z107" s="1464"/>
      <c r="AA107" s="1464"/>
      <c r="AB107" s="1464"/>
      <c r="AC107" s="1464"/>
      <c r="AD107" s="1464"/>
      <c r="AE107" s="1464"/>
    </row>
    <row r="108" s="1318" customFormat="true" ht="21.75" hidden="false" customHeight="true" outlineLevel="0" collapsed="false">
      <c r="B108" s="782" t="s">
        <v>1532</v>
      </c>
      <c r="C108" s="782"/>
      <c r="D108" s="782"/>
      <c r="E108" s="782"/>
      <c r="F108" s="782"/>
      <c r="G108" s="782"/>
      <c r="H108" s="782"/>
      <c r="I108" s="782"/>
      <c r="J108" s="782"/>
      <c r="K108" s="782"/>
      <c r="L108" s="782"/>
      <c r="M108" s="782"/>
      <c r="N108" s="782"/>
      <c r="O108" s="782"/>
      <c r="P108" s="782"/>
      <c r="Q108" s="782"/>
      <c r="R108" s="782"/>
      <c r="S108" s="782"/>
      <c r="T108" s="782"/>
      <c r="U108" s="782"/>
      <c r="V108" s="782"/>
      <c r="W108" s="782"/>
      <c r="X108" s="782"/>
      <c r="Y108" s="782"/>
      <c r="Z108" s="782"/>
      <c r="AA108" s="782"/>
      <c r="AB108" s="782"/>
      <c r="AC108" s="782"/>
      <c r="AD108" s="782"/>
      <c r="AE108" s="78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Z60:AC60"/>
    <mergeCell ref="H61:H62"/>
    <mergeCell ref="I61:M62"/>
    <mergeCell ref="N61:N62"/>
    <mergeCell ref="O61:O62"/>
    <mergeCell ref="Z61:AC61"/>
    <mergeCell ref="Z62:AC62"/>
    <mergeCell ref="I65:M65"/>
    <mergeCell ref="P65:P66"/>
    <mergeCell ref="Q65:Q67"/>
    <mergeCell ref="R65:V67"/>
    <mergeCell ref="W65:W67"/>
    <mergeCell ref="X65:X67"/>
    <mergeCell ref="Z65:AC65"/>
    <mergeCell ref="H66:H67"/>
    <mergeCell ref="I66:M67"/>
    <mergeCell ref="N66:N67"/>
    <mergeCell ref="O66:O67"/>
    <mergeCell ref="Z66:AC66"/>
    <mergeCell ref="Z67:AC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K97:AA97"/>
    <mergeCell ref="C101:F102"/>
    <mergeCell ref="K101:AA101"/>
    <mergeCell ref="K102:AA102"/>
    <mergeCell ref="B106:AE106"/>
    <mergeCell ref="B107:AE107"/>
    <mergeCell ref="B108:AE108"/>
  </mergeCells>
  <dataValidations count="1">
    <dataValidation allowBlank="true" errorStyle="stop" operator="between" showDropDown="false" showErrorMessage="true" showInputMessage="true" sqref="H8:H10 M8 S8:S9 H11 AD17:AD19 AD22:AD24 AD27:AD29 AD32:AD34 AD37:AD40 AD43:AD46 AD49:AD52 AD55:AD57 AD60:AD62 AD65:AD67 AC77:AC80 AE77:AE80 AC84:AC89 AE84:AE89 AC95:AC97 AE95:AE97 AC101:AC102 AE101:AE102"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rowBreaks count="1" manualBreakCount="1">
    <brk id="72" man="true" max="16383" min="0"/>
  </rowBreaks>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H4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44"/>
    <col collapsed="false" customWidth="true" hidden="false" outlineLevel="0" max="2" min="2" style="780" width="2.11"/>
    <col collapsed="false" customWidth="true" hidden="false" outlineLevel="0" max="3" min="3" style="778" width="3"/>
    <col collapsed="false" customWidth="false" hidden="false" outlineLevel="0" max="7" min="4" style="780" width="3.45"/>
    <col collapsed="false" customWidth="true" hidden="false" outlineLevel="0" max="8" min="8" style="780" width="1.44"/>
    <col collapsed="false" customWidth="true" hidden="false" outlineLevel="0" max="9" min="9" style="780" width="3.11"/>
    <col collapsed="false" customWidth="true" hidden="false" outlineLevel="0" max="10" min="10" style="780" width="4.78"/>
    <col collapsed="false" customWidth="false" hidden="false" outlineLevel="0" max="17" min="11" style="780" width="3.45"/>
    <col collapsed="false" customWidth="true" hidden="false" outlineLevel="0" max="18" min="18" style="780" width="5.45"/>
    <col collapsed="false" customWidth="true" hidden="false" outlineLevel="0" max="26" min="19" style="780" width="4.45"/>
    <col collapsed="false" customWidth="true" hidden="false" outlineLevel="0" max="27" min="27" style="780" width="3.89"/>
    <col collapsed="false" customWidth="true" hidden="false" outlineLevel="0" max="29" min="28" style="780" width="4.66"/>
    <col collapsed="false" customWidth="true" hidden="false" outlineLevel="0" max="30" min="30" style="780" width="4.45"/>
    <col collapsed="false" customWidth="true" hidden="false" outlineLevel="0" max="32" min="31" style="780" width="4.33"/>
    <col collapsed="false" customWidth="true" hidden="false" outlineLevel="0" max="33" min="33" style="780" width="4"/>
    <col collapsed="false" customWidth="true" hidden="false" outlineLevel="0" max="34" min="34" style="780" width="2.11"/>
    <col collapsed="false" customWidth="true" hidden="false" outlineLevel="0" max="35" min="35" style="780" width="1.44"/>
    <col collapsed="false" customWidth="false" hidden="false" outlineLevel="0" max="16384" min="36" style="780" width="3.45"/>
  </cols>
  <sheetData>
    <row r="1" s="772" customFormat="true" ht="13.5" hidden="false" customHeight="true" outlineLevel="0" collapsed="false"/>
    <row r="2" s="772" customFormat="true" ht="13.5" hidden="false" customHeight="true" outlineLevel="0" collapsed="false">
      <c r="C2" s="772" t="s">
        <v>1533</v>
      </c>
    </row>
    <row r="3" s="772" customFormat="true" ht="13.5" hidden="false" customHeight="true" outlineLevel="0" collapsed="false">
      <c r="AA3" s="1178" t="s">
        <v>388</v>
      </c>
      <c r="AB3" s="771"/>
      <c r="AC3" s="771" t="s">
        <v>389</v>
      </c>
      <c r="AD3" s="771"/>
      <c r="AE3" s="771" t="s">
        <v>390</v>
      </c>
      <c r="AF3" s="771"/>
      <c r="AG3" s="771" t="s">
        <v>391</v>
      </c>
    </row>
    <row r="4" s="772" customFormat="true" ht="9.75" hidden="false" customHeight="true" outlineLevel="0" collapsed="false">
      <c r="AG4" s="1178"/>
    </row>
    <row r="5" s="772" customFormat="true" ht="33" hidden="false" customHeight="true" outlineLevel="0" collapsed="false">
      <c r="C5" s="1320" t="s">
        <v>1534</v>
      </c>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c r="AE5" s="1320"/>
      <c r="AF5" s="1320"/>
      <c r="AG5" s="1320"/>
    </row>
    <row r="6" s="772" customFormat="true" ht="11.25" hidden="false" customHeight="true" outlineLevel="0" collapsed="false"/>
    <row r="7" s="772" customFormat="true" ht="39.75" hidden="false" customHeight="true" outlineLevel="0" collapsed="false">
      <c r="B7" s="1180"/>
      <c r="C7" s="1321" t="s">
        <v>1419</v>
      </c>
      <c r="D7" s="1321"/>
      <c r="E7" s="1321"/>
      <c r="F7" s="1321"/>
      <c r="G7" s="1321"/>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row>
    <row r="8" customFormat="false" ht="36" hidden="false" customHeight="true" outlineLevel="0" collapsed="false">
      <c r="B8" s="1467"/>
      <c r="C8" s="1321" t="s">
        <v>1420</v>
      </c>
      <c r="D8" s="1321"/>
      <c r="E8" s="1321"/>
      <c r="F8" s="1321"/>
      <c r="G8" s="1321"/>
      <c r="H8" s="1329"/>
      <c r="I8" s="1390" t="s">
        <v>27</v>
      </c>
      <c r="J8" s="1290" t="s">
        <v>1089</v>
      </c>
      <c r="K8" s="1290"/>
      <c r="L8" s="1290"/>
      <c r="M8" s="1290"/>
      <c r="N8" s="1390" t="s">
        <v>27</v>
      </c>
      <c r="O8" s="1290" t="s">
        <v>1090</v>
      </c>
      <c r="P8" s="1290"/>
      <c r="Q8" s="1290"/>
      <c r="R8" s="1290"/>
      <c r="S8" s="1390" t="s">
        <v>27</v>
      </c>
      <c r="T8" s="1290" t="s">
        <v>1091</v>
      </c>
      <c r="U8" s="1290"/>
      <c r="V8" s="1290"/>
      <c r="W8" s="1290"/>
      <c r="X8" s="1290"/>
      <c r="Y8" s="1290"/>
      <c r="Z8" s="1290"/>
      <c r="AA8" s="1290"/>
      <c r="AB8" s="1290"/>
      <c r="AC8" s="1290"/>
      <c r="AD8" s="1290"/>
      <c r="AE8" s="1290"/>
      <c r="AF8" s="1290"/>
      <c r="AG8" s="1290"/>
      <c r="AH8" s="1304"/>
    </row>
    <row r="9" customFormat="false" ht="36" hidden="false" customHeight="true" outlineLevel="0" collapsed="false">
      <c r="B9" s="1467"/>
      <c r="C9" s="1181" t="s">
        <v>1421</v>
      </c>
      <c r="D9" s="1181"/>
      <c r="E9" s="1181"/>
      <c r="F9" s="1181"/>
      <c r="G9" s="1181"/>
      <c r="H9" s="1329"/>
      <c r="I9" s="1390" t="s">
        <v>27</v>
      </c>
      <c r="J9" s="1185" t="s">
        <v>1535</v>
      </c>
      <c r="K9" s="1290"/>
      <c r="L9" s="1290"/>
      <c r="M9" s="1290"/>
      <c r="N9" s="1290"/>
      <c r="O9" s="1290"/>
      <c r="P9" s="1290"/>
      <c r="Q9" s="1290"/>
      <c r="R9" s="1290"/>
      <c r="S9" s="1290"/>
      <c r="T9" s="1290"/>
      <c r="U9" s="1290"/>
      <c r="V9" s="1290"/>
      <c r="W9" s="1290"/>
      <c r="X9" s="1290"/>
      <c r="Y9" s="1290"/>
      <c r="Z9" s="1290"/>
      <c r="AA9" s="1290"/>
      <c r="AB9" s="1290"/>
      <c r="AC9" s="1290"/>
      <c r="AD9" s="1290"/>
      <c r="AE9" s="1290"/>
      <c r="AF9" s="1290"/>
      <c r="AG9" s="1290"/>
      <c r="AH9" s="1304"/>
    </row>
    <row r="10" customFormat="false" ht="36" hidden="false" customHeight="true" outlineLevel="0" collapsed="false">
      <c r="B10" s="1467"/>
      <c r="C10" s="1181" t="s">
        <v>1424</v>
      </c>
      <c r="D10" s="1181"/>
      <c r="E10" s="1181"/>
      <c r="F10" s="1181"/>
      <c r="G10" s="1181"/>
      <c r="H10" s="1329"/>
      <c r="I10" s="1390" t="s">
        <v>27</v>
      </c>
      <c r="J10" s="1181" t="s">
        <v>1536</v>
      </c>
      <c r="K10" s="1290"/>
      <c r="L10" s="1290"/>
      <c r="M10" s="1290"/>
      <c r="N10" s="1290"/>
      <c r="O10" s="1290"/>
      <c r="P10" s="1290"/>
      <c r="Q10" s="1290"/>
      <c r="R10" s="1290"/>
      <c r="S10" s="1290"/>
      <c r="T10" s="1290"/>
      <c r="U10" s="1290"/>
      <c r="V10" s="1290"/>
      <c r="W10" s="1290"/>
      <c r="X10" s="1290"/>
      <c r="Y10" s="1290"/>
      <c r="Z10" s="1290"/>
      <c r="AA10" s="1290"/>
      <c r="AB10" s="1290"/>
      <c r="AC10" s="1290"/>
      <c r="AD10" s="1290"/>
      <c r="AE10" s="1290"/>
      <c r="AF10" s="1290"/>
      <c r="AG10" s="1290"/>
      <c r="AH10" s="1304"/>
    </row>
    <row r="11" s="772" customFormat="true" ht="13.8" hidden="false" customHeight="false" outlineLevel="0" collapsed="false"/>
    <row r="12" s="772" customFormat="true" ht="25.5" hidden="false" customHeight="true" outlineLevel="0" collapsed="false">
      <c r="B12" s="964" t="s">
        <v>1537</v>
      </c>
      <c r="C12" s="1181" t="s">
        <v>1538</v>
      </c>
      <c r="D12" s="1181"/>
      <c r="E12" s="1181"/>
      <c r="F12" s="1181"/>
      <c r="G12" s="1181"/>
      <c r="H12" s="1181"/>
      <c r="I12" s="1181"/>
      <c r="J12" s="1181"/>
      <c r="K12" s="1181"/>
      <c r="L12" s="1181"/>
      <c r="M12" s="1181"/>
      <c r="N12" s="1181"/>
      <c r="O12" s="1181"/>
      <c r="P12" s="1181"/>
      <c r="Q12" s="1181"/>
      <c r="R12" s="1181"/>
      <c r="S12" s="1468"/>
      <c r="T12" s="1181"/>
      <c r="U12" s="1181"/>
      <c r="V12" s="1181"/>
      <c r="W12" s="1181"/>
      <c r="X12" s="1181"/>
      <c r="Y12" s="1185"/>
      <c r="Z12" s="1185"/>
      <c r="AA12" s="1181"/>
      <c r="AB12" s="1181"/>
      <c r="AC12" s="1181"/>
      <c r="AD12" s="1185"/>
      <c r="AE12" s="1185"/>
      <c r="AF12" s="1185"/>
      <c r="AG12" s="1185"/>
      <c r="AH12" s="963"/>
    </row>
    <row r="13" s="772" customFormat="true" ht="11.25" hidden="false" customHeight="true" outlineLevel="0" collapsed="false">
      <c r="B13" s="985"/>
      <c r="C13" s="964"/>
      <c r="D13" s="1185"/>
      <c r="E13" s="1185"/>
      <c r="F13" s="1185"/>
      <c r="G13" s="963"/>
      <c r="H13" s="964"/>
      <c r="Y13" s="1185"/>
      <c r="Z13" s="1185"/>
      <c r="AA13" s="1185"/>
      <c r="AB13" s="1185"/>
      <c r="AC13" s="1185"/>
      <c r="AD13" s="1185"/>
      <c r="AE13" s="964"/>
      <c r="AF13" s="1185"/>
      <c r="AG13" s="963"/>
      <c r="AH13" s="1187"/>
    </row>
    <row r="14" s="772" customFormat="true" ht="27" hidden="false" customHeight="true" outlineLevel="0" collapsed="false">
      <c r="B14" s="985"/>
      <c r="C14" s="1367" t="s">
        <v>1539</v>
      </c>
      <c r="D14" s="1367"/>
      <c r="E14" s="1367"/>
      <c r="F14" s="1367"/>
      <c r="G14" s="1367"/>
      <c r="I14" s="1391" t="s">
        <v>51</v>
      </c>
      <c r="J14" s="1460" t="s">
        <v>1540</v>
      </c>
      <c r="K14" s="1460"/>
      <c r="L14" s="1460"/>
      <c r="M14" s="1460"/>
      <c r="N14" s="1460"/>
      <c r="O14" s="1460"/>
      <c r="P14" s="1460"/>
      <c r="Q14" s="1460"/>
      <c r="R14" s="1460"/>
      <c r="S14" s="1460"/>
      <c r="T14" s="1460"/>
      <c r="U14" s="1460"/>
      <c r="V14" s="1289"/>
      <c r="W14" s="1289"/>
      <c r="X14" s="1321" t="s">
        <v>1036</v>
      </c>
      <c r="AE14" s="985"/>
      <c r="AG14" s="1187"/>
      <c r="AH14" s="1187"/>
    </row>
    <row r="15" s="772" customFormat="true" ht="27" hidden="false" customHeight="true" outlineLevel="0" collapsed="false">
      <c r="B15" s="985"/>
      <c r="C15" s="1367"/>
      <c r="D15" s="1367"/>
      <c r="E15" s="1367"/>
      <c r="F15" s="1367"/>
      <c r="G15" s="1367"/>
      <c r="I15" s="1391" t="s">
        <v>983</v>
      </c>
      <c r="J15" s="1424" t="s">
        <v>1541</v>
      </c>
      <c r="K15" s="1424"/>
      <c r="L15" s="1424"/>
      <c r="M15" s="1424"/>
      <c r="N15" s="1424"/>
      <c r="O15" s="1424"/>
      <c r="P15" s="1424"/>
      <c r="Q15" s="1424"/>
      <c r="R15" s="1424"/>
      <c r="S15" s="1424"/>
      <c r="T15" s="1424"/>
      <c r="U15" s="1424"/>
      <c r="V15" s="1289"/>
      <c r="W15" s="1289"/>
      <c r="X15" s="1321" t="s">
        <v>1036</v>
      </c>
      <c r="Z15" s="1428"/>
      <c r="AA15" s="1428"/>
      <c r="AB15" s="1428"/>
      <c r="AC15" s="1428"/>
      <c r="AE15" s="983"/>
      <c r="AF15" s="781"/>
      <c r="AG15" s="988"/>
      <c r="AH15" s="1187"/>
    </row>
    <row r="16" s="772" customFormat="true" ht="27" hidden="false" customHeight="true" outlineLevel="0" collapsed="false">
      <c r="B16" s="985"/>
      <c r="C16" s="1367"/>
      <c r="D16" s="1367"/>
      <c r="E16" s="1367"/>
      <c r="F16" s="1367"/>
      <c r="G16" s="1367"/>
      <c r="I16" s="1391" t="s">
        <v>982</v>
      </c>
      <c r="J16" s="1460" t="s">
        <v>1542</v>
      </c>
      <c r="K16" s="1460"/>
      <c r="L16" s="1460"/>
      <c r="M16" s="1460"/>
      <c r="N16" s="1460"/>
      <c r="O16" s="1460"/>
      <c r="P16" s="1460"/>
      <c r="Q16" s="1460"/>
      <c r="R16" s="1460"/>
      <c r="S16" s="1460"/>
      <c r="T16" s="1460"/>
      <c r="U16" s="1460"/>
      <c r="V16" s="1289"/>
      <c r="W16" s="1289"/>
      <c r="X16" s="1321" t="s">
        <v>1036</v>
      </c>
      <c r="Z16" s="1428"/>
      <c r="AA16" s="1428"/>
      <c r="AB16" s="1428"/>
      <c r="AC16" s="1428"/>
      <c r="AE16" s="1458" t="s">
        <v>1095</v>
      </c>
      <c r="AF16" s="1296" t="s">
        <v>29</v>
      </c>
      <c r="AG16" s="1459" t="s">
        <v>1096</v>
      </c>
      <c r="AH16" s="1187"/>
    </row>
    <row r="17" s="772" customFormat="true" ht="27" hidden="false" customHeight="true" outlineLevel="0" collapsed="false">
      <c r="B17" s="985"/>
      <c r="C17" s="985"/>
      <c r="G17" s="1187"/>
      <c r="I17" s="1391" t="s">
        <v>984</v>
      </c>
      <c r="J17" s="1460" t="s">
        <v>1543</v>
      </c>
      <c r="K17" s="1460"/>
      <c r="L17" s="1460"/>
      <c r="M17" s="1460"/>
      <c r="N17" s="1460"/>
      <c r="O17" s="1460"/>
      <c r="P17" s="1460"/>
      <c r="Q17" s="1460"/>
      <c r="R17" s="1460"/>
      <c r="S17" s="1460"/>
      <c r="T17" s="1460"/>
      <c r="U17" s="1460"/>
      <c r="V17" s="1289"/>
      <c r="W17" s="1289"/>
      <c r="X17" s="1321" t="s">
        <v>899</v>
      </c>
      <c r="Y17" s="772" t="s">
        <v>1431</v>
      </c>
      <c r="Z17" s="1428" t="s">
        <v>1511</v>
      </c>
      <c r="AA17" s="1428"/>
      <c r="AB17" s="1428"/>
      <c r="AC17" s="1428"/>
      <c r="AE17" s="1397" t="s">
        <v>27</v>
      </c>
      <c r="AF17" s="1307" t="s">
        <v>29</v>
      </c>
      <c r="AG17" s="1462" t="s">
        <v>27</v>
      </c>
      <c r="AH17" s="1187"/>
    </row>
    <row r="18" s="772" customFormat="true" ht="11.25" hidden="false" customHeight="true" outlineLevel="0" collapsed="false">
      <c r="B18" s="985"/>
      <c r="C18" s="974"/>
      <c r="D18" s="980"/>
      <c r="E18" s="980"/>
      <c r="F18" s="980"/>
      <c r="G18" s="973"/>
      <c r="H18" s="980"/>
      <c r="I18" s="980"/>
      <c r="J18" s="980"/>
      <c r="K18" s="980"/>
      <c r="L18" s="980"/>
      <c r="M18" s="980"/>
      <c r="N18" s="980"/>
      <c r="O18" s="980"/>
      <c r="P18" s="980"/>
      <c r="Q18" s="980"/>
      <c r="R18" s="980"/>
      <c r="S18" s="980"/>
      <c r="T18" s="980"/>
      <c r="U18" s="980"/>
      <c r="V18" s="980"/>
      <c r="W18" s="980"/>
      <c r="X18" s="980"/>
      <c r="Y18" s="980"/>
      <c r="Z18" s="980"/>
      <c r="AA18" s="980"/>
      <c r="AB18" s="980"/>
      <c r="AC18" s="980"/>
      <c r="AD18" s="980"/>
      <c r="AE18" s="974"/>
      <c r="AF18" s="980"/>
      <c r="AG18" s="973"/>
      <c r="AH18" s="1187"/>
    </row>
    <row r="19" s="772" customFormat="true" ht="11.25" hidden="false" customHeight="true" outlineLevel="0" collapsed="false">
      <c r="B19" s="985"/>
      <c r="C19" s="964"/>
      <c r="D19" s="1185"/>
      <c r="E19" s="1185"/>
      <c r="F19" s="1185"/>
      <c r="G19" s="963"/>
      <c r="H19" s="1185"/>
      <c r="I19" s="1185"/>
      <c r="J19" s="1185"/>
      <c r="K19" s="1185"/>
      <c r="L19" s="1185"/>
      <c r="M19" s="1185"/>
      <c r="N19" s="1185"/>
      <c r="O19" s="1185"/>
      <c r="P19" s="1185"/>
      <c r="Q19" s="1185"/>
      <c r="R19" s="1185"/>
      <c r="S19" s="1185"/>
      <c r="T19" s="1185"/>
      <c r="U19" s="1185"/>
      <c r="V19" s="1185"/>
      <c r="W19" s="1185"/>
      <c r="X19" s="1185"/>
      <c r="Y19" s="1185"/>
      <c r="Z19" s="1185"/>
      <c r="AA19" s="1185"/>
      <c r="AB19" s="1185"/>
      <c r="AC19" s="1185"/>
      <c r="AD19" s="1185"/>
      <c r="AE19" s="964"/>
      <c r="AF19" s="1185"/>
      <c r="AG19" s="963"/>
      <c r="AH19" s="1187"/>
    </row>
    <row r="20" s="772" customFormat="true" ht="27" hidden="false" customHeight="true" outlineLevel="0" collapsed="false">
      <c r="B20" s="985"/>
      <c r="C20" s="1367" t="s">
        <v>1544</v>
      </c>
      <c r="D20" s="1367"/>
      <c r="E20" s="1367"/>
      <c r="F20" s="1367"/>
      <c r="G20" s="1367"/>
      <c r="S20" s="1469" t="s">
        <v>1545</v>
      </c>
      <c r="T20" s="1469"/>
      <c r="U20" s="1469" t="s">
        <v>1546</v>
      </c>
      <c r="V20" s="1469"/>
      <c r="W20" s="1469" t="s">
        <v>1547</v>
      </c>
      <c r="X20" s="1469"/>
      <c r="Y20" s="789" t="s">
        <v>1548</v>
      </c>
      <c r="Z20" s="789"/>
      <c r="AE20" s="985"/>
      <c r="AG20" s="1187"/>
      <c r="AH20" s="1187"/>
    </row>
    <row r="21" s="772" customFormat="true" ht="27" hidden="false" customHeight="true" outlineLevel="0" collapsed="false">
      <c r="B21" s="985"/>
      <c r="C21" s="1367"/>
      <c r="D21" s="1367"/>
      <c r="E21" s="1367"/>
      <c r="F21" s="1367"/>
      <c r="G21" s="1367"/>
      <c r="I21" s="789" t="s">
        <v>51</v>
      </c>
      <c r="J21" s="1470" t="s">
        <v>1549</v>
      </c>
      <c r="K21" s="1470"/>
      <c r="L21" s="1470"/>
      <c r="M21" s="1470"/>
      <c r="N21" s="1470"/>
      <c r="O21" s="1470"/>
      <c r="P21" s="1470"/>
      <c r="Q21" s="1470"/>
      <c r="R21" s="1470"/>
      <c r="S21" s="1180"/>
      <c r="T21" s="1468" t="s">
        <v>1036</v>
      </c>
      <c r="U21" s="1180"/>
      <c r="V21" s="1471" t="s">
        <v>1036</v>
      </c>
      <c r="W21" s="1181"/>
      <c r="X21" s="1471" t="s">
        <v>1036</v>
      </c>
      <c r="Y21" s="1472"/>
      <c r="Z21" s="1472"/>
      <c r="AE21" s="985"/>
      <c r="AG21" s="1187"/>
      <c r="AH21" s="1187"/>
    </row>
    <row r="22" s="772" customFormat="true" ht="27" hidden="false" customHeight="true" outlineLevel="0" collapsed="false">
      <c r="B22" s="985"/>
      <c r="C22" s="1367"/>
      <c r="D22" s="1367"/>
      <c r="E22" s="1367"/>
      <c r="F22" s="1367"/>
      <c r="G22" s="1367"/>
      <c r="I22" s="789" t="s">
        <v>983</v>
      </c>
      <c r="J22" s="1473" t="s">
        <v>1550</v>
      </c>
      <c r="K22" s="1473"/>
      <c r="L22" s="1473"/>
      <c r="M22" s="1473"/>
      <c r="N22" s="1473"/>
      <c r="O22" s="1473"/>
      <c r="P22" s="1473"/>
      <c r="Q22" s="1473"/>
      <c r="R22" s="1473"/>
      <c r="S22" s="1180"/>
      <c r="T22" s="1468" t="s">
        <v>1036</v>
      </c>
      <c r="U22" s="1180"/>
      <c r="V22" s="1471" t="s">
        <v>1036</v>
      </c>
      <c r="W22" s="1181"/>
      <c r="X22" s="1471" t="s">
        <v>1036</v>
      </c>
      <c r="Y22" s="1472"/>
      <c r="Z22" s="1472"/>
      <c r="AA22" s="927" t="s">
        <v>1551</v>
      </c>
      <c r="AB22" s="927"/>
      <c r="AC22" s="927"/>
      <c r="AD22" s="927"/>
      <c r="AE22" s="985"/>
      <c r="AG22" s="1187"/>
      <c r="AH22" s="1187"/>
    </row>
    <row r="23" s="772" customFormat="true" ht="27" hidden="false" customHeight="true" outlineLevel="0" collapsed="false">
      <c r="B23" s="985"/>
      <c r="C23" s="985"/>
      <c r="G23" s="1187"/>
      <c r="I23" s="789" t="s">
        <v>982</v>
      </c>
      <c r="J23" s="1470" t="s">
        <v>1552</v>
      </c>
      <c r="K23" s="1470"/>
      <c r="L23" s="1470"/>
      <c r="M23" s="1470"/>
      <c r="N23" s="1470"/>
      <c r="O23" s="1470"/>
      <c r="P23" s="1470"/>
      <c r="Q23" s="1470"/>
      <c r="R23" s="1470"/>
      <c r="S23" s="964"/>
      <c r="T23" s="1420" t="s">
        <v>899</v>
      </c>
      <c r="U23" s="964"/>
      <c r="V23" s="1474" t="s">
        <v>899</v>
      </c>
      <c r="W23" s="1185"/>
      <c r="X23" s="1474" t="s">
        <v>899</v>
      </c>
      <c r="Y23" s="1329"/>
      <c r="Z23" s="1471" t="s">
        <v>899</v>
      </c>
      <c r="AA23" s="772" t="s">
        <v>1431</v>
      </c>
      <c r="AB23" s="1475" t="s">
        <v>1553</v>
      </c>
      <c r="AC23" s="1475"/>
      <c r="AD23" s="1475"/>
      <c r="AE23" s="1458" t="s">
        <v>1095</v>
      </c>
      <c r="AF23" s="1296" t="s">
        <v>29</v>
      </c>
      <c r="AG23" s="1459" t="s">
        <v>1096</v>
      </c>
      <c r="AH23" s="1187"/>
    </row>
    <row r="24" s="772" customFormat="true" ht="27" hidden="false" customHeight="true" outlineLevel="0" collapsed="false">
      <c r="B24" s="985"/>
      <c r="C24" s="1476"/>
      <c r="D24" s="1476"/>
      <c r="E24" s="1476"/>
      <c r="F24" s="1476"/>
      <c r="G24" s="1476"/>
      <c r="I24" s="789" t="s">
        <v>984</v>
      </c>
      <c r="J24" s="1473" t="s">
        <v>1554</v>
      </c>
      <c r="K24" s="1473"/>
      <c r="L24" s="1473"/>
      <c r="M24" s="1473"/>
      <c r="N24" s="1473"/>
      <c r="O24" s="1473"/>
      <c r="P24" s="1473"/>
      <c r="Q24" s="1473"/>
      <c r="R24" s="1473"/>
      <c r="S24" s="1180"/>
      <c r="T24" s="1468" t="s">
        <v>1036</v>
      </c>
      <c r="U24" s="1180"/>
      <c r="V24" s="1471" t="s">
        <v>1036</v>
      </c>
      <c r="W24" s="1181"/>
      <c r="X24" s="1471" t="s">
        <v>1036</v>
      </c>
      <c r="Y24" s="1472"/>
      <c r="Z24" s="1472"/>
      <c r="AB24" s="1179" t="s">
        <v>1248</v>
      </c>
      <c r="AC24" s="1179"/>
      <c r="AE24" s="1397" t="s">
        <v>27</v>
      </c>
      <c r="AF24" s="1307" t="s">
        <v>29</v>
      </c>
      <c r="AG24" s="1462" t="s">
        <v>27</v>
      </c>
      <c r="AH24" s="1187"/>
    </row>
    <row r="25" s="772" customFormat="true" ht="27" hidden="false" customHeight="true" outlineLevel="0" collapsed="false">
      <c r="B25" s="985"/>
      <c r="C25" s="926"/>
      <c r="D25" s="773"/>
      <c r="E25" s="773"/>
      <c r="F25" s="773"/>
      <c r="G25" s="1477"/>
      <c r="I25" s="789" t="s">
        <v>1215</v>
      </c>
      <c r="J25" s="1470" t="s">
        <v>1555</v>
      </c>
      <c r="K25" s="1470"/>
      <c r="L25" s="1470"/>
      <c r="M25" s="1470"/>
      <c r="N25" s="1470"/>
      <c r="O25" s="1470"/>
      <c r="P25" s="1470"/>
      <c r="Q25" s="1470"/>
      <c r="R25" s="1470"/>
      <c r="S25" s="1180"/>
      <c r="T25" s="1468" t="s">
        <v>899</v>
      </c>
      <c r="U25" s="1180"/>
      <c r="V25" s="1471" t="s">
        <v>899</v>
      </c>
      <c r="W25" s="1181"/>
      <c r="X25" s="1471" t="s">
        <v>899</v>
      </c>
      <c r="Y25" s="1329"/>
      <c r="Z25" s="1471" t="s">
        <v>899</v>
      </c>
      <c r="AA25" s="772" t="s">
        <v>1431</v>
      </c>
      <c r="AB25" s="1475" t="s">
        <v>1556</v>
      </c>
      <c r="AC25" s="1475"/>
      <c r="AD25" s="1475"/>
      <c r="AE25" s="983"/>
      <c r="AF25" s="781"/>
      <c r="AG25" s="988"/>
      <c r="AH25" s="1187"/>
    </row>
    <row r="26" s="772" customFormat="true" ht="11.25" hidden="false" customHeight="true" outlineLevel="0" collapsed="false">
      <c r="B26" s="985"/>
      <c r="C26" s="974"/>
      <c r="D26" s="980"/>
      <c r="E26" s="980"/>
      <c r="F26" s="980"/>
      <c r="G26" s="973"/>
      <c r="J26" s="776"/>
      <c r="K26" s="776"/>
      <c r="L26" s="776"/>
      <c r="M26" s="776"/>
      <c r="N26" s="776"/>
      <c r="O26" s="776"/>
      <c r="P26" s="776"/>
      <c r="Q26" s="776"/>
      <c r="R26" s="776"/>
      <c r="S26" s="776"/>
      <c r="T26" s="776"/>
      <c r="U26" s="776"/>
      <c r="W26" s="1178"/>
      <c r="Y26" s="1178"/>
      <c r="AA26" s="1178"/>
      <c r="AB26" s="1178"/>
      <c r="AE26" s="1476"/>
      <c r="AF26" s="1476"/>
      <c r="AG26" s="1476"/>
      <c r="AH26" s="1187"/>
    </row>
    <row r="27" s="772" customFormat="true" ht="11.25" hidden="false" customHeight="true" outlineLevel="0" collapsed="false">
      <c r="B27" s="974"/>
      <c r="C27" s="1185"/>
      <c r="D27" s="1185"/>
      <c r="E27" s="1185"/>
      <c r="F27" s="1185"/>
      <c r="G27" s="1185"/>
      <c r="H27" s="1185"/>
      <c r="I27" s="1185"/>
      <c r="J27" s="1185"/>
      <c r="K27" s="1185"/>
      <c r="L27" s="1185"/>
      <c r="M27" s="1185"/>
      <c r="N27" s="1185"/>
      <c r="O27" s="1185"/>
      <c r="P27" s="1185"/>
      <c r="Q27" s="1185"/>
      <c r="R27" s="1185"/>
      <c r="S27" s="1185"/>
      <c r="T27" s="1185"/>
      <c r="U27" s="1185"/>
      <c r="V27" s="1185"/>
      <c r="W27" s="1185"/>
      <c r="X27" s="1185"/>
      <c r="Y27" s="1185"/>
      <c r="Z27" s="1185"/>
      <c r="AA27" s="1185"/>
      <c r="AB27" s="1185"/>
      <c r="AC27" s="1185"/>
      <c r="AD27" s="1185"/>
      <c r="AE27" s="1185"/>
      <c r="AF27" s="1185"/>
      <c r="AG27" s="1185"/>
      <c r="AH27" s="1187"/>
    </row>
    <row r="28" s="772" customFormat="true" ht="21" hidden="false" customHeight="true" outlineLevel="0" collapsed="false">
      <c r="B28" s="1181"/>
      <c r="C28" s="1181"/>
      <c r="D28" s="1181"/>
      <c r="E28" s="1181"/>
      <c r="F28" s="1181"/>
      <c r="G28" s="1181"/>
      <c r="H28" s="1181"/>
      <c r="I28" s="1181"/>
      <c r="J28" s="1181"/>
      <c r="K28" s="1181"/>
      <c r="L28" s="1181"/>
      <c r="M28" s="1181"/>
      <c r="N28" s="1181"/>
      <c r="O28" s="1181"/>
      <c r="P28" s="1181"/>
      <c r="Q28" s="1181"/>
      <c r="R28" s="1181"/>
      <c r="S28" s="1181"/>
      <c r="T28" s="1181"/>
      <c r="U28" s="1181"/>
      <c r="V28" s="1181"/>
      <c r="W28" s="1181"/>
      <c r="X28" s="1181"/>
      <c r="Y28" s="1181"/>
      <c r="Z28" s="1181"/>
      <c r="AA28" s="1181"/>
      <c r="AB28" s="1181"/>
      <c r="AC28" s="1181"/>
      <c r="AD28" s="1181"/>
      <c r="AE28" s="1181"/>
      <c r="AF28" s="1181"/>
      <c r="AG28" s="1181"/>
      <c r="AH28" s="1181"/>
    </row>
    <row r="29" s="772" customFormat="true" ht="27" hidden="false" customHeight="true" outlineLevel="0" collapsed="false">
      <c r="B29" s="964" t="s">
        <v>1557</v>
      </c>
      <c r="C29" s="1181" t="s">
        <v>1558</v>
      </c>
      <c r="D29" s="1181"/>
      <c r="E29" s="1181"/>
      <c r="F29" s="1181"/>
      <c r="G29" s="1181"/>
      <c r="H29" s="1181"/>
      <c r="I29" s="1181"/>
      <c r="J29" s="1181"/>
      <c r="K29" s="1181"/>
      <c r="L29" s="1181"/>
      <c r="M29" s="1181"/>
      <c r="N29" s="1181"/>
      <c r="O29" s="1181"/>
      <c r="P29" s="1181"/>
      <c r="Q29" s="1181"/>
      <c r="R29" s="1181"/>
      <c r="S29" s="1468"/>
      <c r="T29" s="1181"/>
      <c r="U29" s="1181"/>
      <c r="V29" s="1181"/>
      <c r="W29" s="1181"/>
      <c r="X29" s="1181"/>
      <c r="Y29" s="1185"/>
      <c r="Z29" s="1185"/>
      <c r="AA29" s="1181"/>
      <c r="AB29" s="1181"/>
      <c r="AC29" s="1181"/>
      <c r="AD29" s="1185"/>
      <c r="AE29" s="1185"/>
      <c r="AF29" s="1185"/>
      <c r="AG29" s="1185"/>
      <c r="AH29" s="963"/>
    </row>
    <row r="30" s="772" customFormat="true" ht="11.25" hidden="false" customHeight="true" outlineLevel="0" collapsed="false">
      <c r="B30" s="985"/>
      <c r="C30" s="964"/>
      <c r="D30" s="1185"/>
      <c r="E30" s="1185"/>
      <c r="F30" s="1185"/>
      <c r="G30" s="963"/>
      <c r="H30" s="1185"/>
      <c r="I30" s="1185"/>
      <c r="J30" s="1185"/>
      <c r="K30" s="1185"/>
      <c r="L30" s="1185"/>
      <c r="M30" s="1185"/>
      <c r="N30" s="1185"/>
      <c r="O30" s="1185"/>
      <c r="P30" s="1185"/>
      <c r="Q30" s="1185"/>
      <c r="R30" s="1185"/>
      <c r="S30" s="1185"/>
      <c r="T30" s="1185"/>
      <c r="U30" s="1185"/>
      <c r="V30" s="1185"/>
      <c r="W30" s="1185"/>
      <c r="X30" s="1185"/>
      <c r="Y30" s="1185"/>
      <c r="Z30" s="1185"/>
      <c r="AA30" s="1185"/>
      <c r="AB30" s="1185"/>
      <c r="AC30" s="1185"/>
      <c r="AD30" s="1185"/>
      <c r="AE30" s="964"/>
      <c r="AF30" s="1185"/>
      <c r="AG30" s="963"/>
      <c r="AH30" s="1187"/>
    </row>
    <row r="31" s="772" customFormat="true" ht="27" hidden="false" customHeight="true" outlineLevel="0" collapsed="false">
      <c r="B31" s="985"/>
      <c r="C31" s="1367" t="s">
        <v>1559</v>
      </c>
      <c r="D31" s="1367"/>
      <c r="E31" s="1367"/>
      <c r="F31" s="1367"/>
      <c r="G31" s="1367"/>
      <c r="S31" s="1469" t="s">
        <v>1545</v>
      </c>
      <c r="T31" s="1469"/>
      <c r="U31" s="1469" t="s">
        <v>1546</v>
      </c>
      <c r="V31" s="1469"/>
      <c r="W31" s="1469" t="s">
        <v>1547</v>
      </c>
      <c r="X31" s="1469"/>
      <c r="Y31" s="789" t="s">
        <v>1548</v>
      </c>
      <c r="Z31" s="789"/>
      <c r="AE31" s="985"/>
      <c r="AG31" s="1187"/>
      <c r="AH31" s="1187"/>
    </row>
    <row r="32" s="772" customFormat="true" ht="27" hidden="false" customHeight="true" outlineLevel="0" collapsed="false">
      <c r="B32" s="985"/>
      <c r="C32" s="1367"/>
      <c r="D32" s="1367"/>
      <c r="E32" s="1367"/>
      <c r="F32" s="1367"/>
      <c r="G32" s="1367"/>
      <c r="I32" s="789" t="s">
        <v>51</v>
      </c>
      <c r="J32" s="1470" t="s">
        <v>1549</v>
      </c>
      <c r="K32" s="1470"/>
      <c r="L32" s="1470"/>
      <c r="M32" s="1470"/>
      <c r="N32" s="1470"/>
      <c r="O32" s="1470"/>
      <c r="P32" s="1470"/>
      <c r="Q32" s="1470"/>
      <c r="R32" s="1470"/>
      <c r="S32" s="1180"/>
      <c r="T32" s="1468" t="s">
        <v>1036</v>
      </c>
      <c r="U32" s="1180"/>
      <c r="V32" s="1471" t="s">
        <v>1036</v>
      </c>
      <c r="W32" s="1181"/>
      <c r="X32" s="1471" t="s">
        <v>1036</v>
      </c>
      <c r="Y32" s="1472"/>
      <c r="Z32" s="1472"/>
      <c r="AE32" s="985"/>
      <c r="AG32" s="1187"/>
      <c r="AH32" s="1187"/>
    </row>
    <row r="33" s="772" customFormat="true" ht="27" hidden="false" customHeight="true" outlineLevel="0" collapsed="false">
      <c r="B33" s="985"/>
      <c r="C33" s="1367"/>
      <c r="D33" s="1367"/>
      <c r="E33" s="1367"/>
      <c r="F33" s="1367"/>
      <c r="G33" s="1367"/>
      <c r="I33" s="789" t="s">
        <v>983</v>
      </c>
      <c r="J33" s="1473" t="s">
        <v>1550</v>
      </c>
      <c r="K33" s="1473"/>
      <c r="L33" s="1473"/>
      <c r="M33" s="1473"/>
      <c r="N33" s="1473"/>
      <c r="O33" s="1473"/>
      <c r="P33" s="1473"/>
      <c r="Q33" s="1473"/>
      <c r="R33" s="1473"/>
      <c r="S33" s="1180"/>
      <c r="T33" s="1468" t="s">
        <v>1036</v>
      </c>
      <c r="U33" s="1180"/>
      <c r="V33" s="1471" t="s">
        <v>1036</v>
      </c>
      <c r="W33" s="1181"/>
      <c r="X33" s="1471" t="s">
        <v>1036</v>
      </c>
      <c r="Y33" s="1472"/>
      <c r="Z33" s="1472"/>
      <c r="AA33" s="927" t="s">
        <v>1551</v>
      </c>
      <c r="AB33" s="927"/>
      <c r="AC33" s="927"/>
      <c r="AD33" s="927"/>
      <c r="AE33" s="985"/>
      <c r="AG33" s="1187"/>
      <c r="AH33" s="1187"/>
    </row>
    <row r="34" s="772" customFormat="true" ht="27" hidden="false" customHeight="true" outlineLevel="0" collapsed="false">
      <c r="B34" s="985"/>
      <c r="C34" s="985"/>
      <c r="G34" s="1187"/>
      <c r="I34" s="789" t="s">
        <v>982</v>
      </c>
      <c r="J34" s="1470" t="s">
        <v>1552</v>
      </c>
      <c r="K34" s="1470"/>
      <c r="L34" s="1470"/>
      <c r="M34" s="1470"/>
      <c r="N34" s="1470"/>
      <c r="O34" s="1470"/>
      <c r="P34" s="1470"/>
      <c r="Q34" s="1470"/>
      <c r="R34" s="1470"/>
      <c r="S34" s="964"/>
      <c r="T34" s="1420" t="s">
        <v>899</v>
      </c>
      <c r="U34" s="964"/>
      <c r="V34" s="1474" t="s">
        <v>899</v>
      </c>
      <c r="W34" s="1185"/>
      <c r="X34" s="1474" t="s">
        <v>899</v>
      </c>
      <c r="Y34" s="1329"/>
      <c r="Z34" s="1471" t="s">
        <v>899</v>
      </c>
      <c r="AA34" s="772" t="s">
        <v>1431</v>
      </c>
      <c r="AB34" s="1475" t="s">
        <v>1556</v>
      </c>
      <c r="AC34" s="1475"/>
      <c r="AD34" s="1475"/>
      <c r="AE34" s="1458" t="s">
        <v>1095</v>
      </c>
      <c r="AF34" s="1296" t="s">
        <v>29</v>
      </c>
      <c r="AG34" s="1459" t="s">
        <v>1096</v>
      </c>
      <c r="AH34" s="1187"/>
    </row>
    <row r="35" s="772" customFormat="true" ht="27" hidden="false" customHeight="true" outlineLevel="0" collapsed="false">
      <c r="B35" s="985"/>
      <c r="C35" s="1476"/>
      <c r="D35" s="1476"/>
      <c r="E35" s="1476"/>
      <c r="F35" s="1476"/>
      <c r="G35" s="1476"/>
      <c r="I35" s="789" t="s">
        <v>984</v>
      </c>
      <c r="J35" s="1473" t="s">
        <v>1560</v>
      </c>
      <c r="K35" s="1473"/>
      <c r="L35" s="1473"/>
      <c r="M35" s="1473"/>
      <c r="N35" s="1473"/>
      <c r="O35" s="1473"/>
      <c r="P35" s="1473"/>
      <c r="Q35" s="1473"/>
      <c r="R35" s="1473"/>
      <c r="S35" s="1180"/>
      <c r="T35" s="1468" t="s">
        <v>1036</v>
      </c>
      <c r="U35" s="1180"/>
      <c r="V35" s="1471" t="s">
        <v>1036</v>
      </c>
      <c r="W35" s="1181"/>
      <c r="X35" s="1471" t="s">
        <v>1036</v>
      </c>
      <c r="Y35" s="1472"/>
      <c r="Z35" s="1472"/>
      <c r="AA35" s="781"/>
      <c r="AB35" s="1179" t="s">
        <v>1561</v>
      </c>
      <c r="AC35" s="1179"/>
      <c r="AE35" s="1397" t="s">
        <v>27</v>
      </c>
      <c r="AF35" s="1307" t="s">
        <v>29</v>
      </c>
      <c r="AG35" s="1462" t="s">
        <v>27</v>
      </c>
      <c r="AH35" s="1187"/>
    </row>
    <row r="36" s="772" customFormat="true" ht="27" hidden="false" customHeight="true" outlineLevel="0" collapsed="false">
      <c r="B36" s="985"/>
      <c r="C36" s="926"/>
      <c r="D36" s="773"/>
      <c r="E36" s="773"/>
      <c r="F36" s="773"/>
      <c r="G36" s="1477"/>
      <c r="I36" s="789" t="s">
        <v>1215</v>
      </c>
      <c r="J36" s="1470" t="s">
        <v>1555</v>
      </c>
      <c r="K36" s="1470"/>
      <c r="L36" s="1470"/>
      <c r="M36" s="1470"/>
      <c r="N36" s="1470"/>
      <c r="O36" s="1470"/>
      <c r="P36" s="1470"/>
      <c r="Q36" s="1470"/>
      <c r="R36" s="1470"/>
      <c r="S36" s="1180"/>
      <c r="T36" s="1468" t="s">
        <v>899</v>
      </c>
      <c r="U36" s="1180"/>
      <c r="V36" s="1471" t="s">
        <v>899</v>
      </c>
      <c r="W36" s="1181"/>
      <c r="X36" s="1471" t="s">
        <v>899</v>
      </c>
      <c r="Y36" s="1329"/>
      <c r="Z36" s="1471" t="s">
        <v>899</v>
      </c>
      <c r="AA36" s="772" t="s">
        <v>1431</v>
      </c>
      <c r="AB36" s="1475" t="s">
        <v>1480</v>
      </c>
      <c r="AC36" s="1475"/>
      <c r="AD36" s="1475"/>
      <c r="AE36" s="983"/>
      <c r="AF36" s="781"/>
      <c r="AG36" s="988"/>
      <c r="AH36" s="1187"/>
    </row>
    <row r="37" s="772" customFormat="true" ht="12" hidden="false" customHeight="true" outlineLevel="0" collapsed="false">
      <c r="B37" s="985"/>
      <c r="C37" s="974"/>
      <c r="D37" s="980"/>
      <c r="E37" s="980"/>
      <c r="F37" s="980"/>
      <c r="G37" s="973"/>
      <c r="J37" s="776"/>
      <c r="K37" s="776"/>
      <c r="L37" s="776"/>
      <c r="M37" s="776"/>
      <c r="N37" s="776"/>
      <c r="O37" s="776"/>
      <c r="P37" s="776"/>
      <c r="Q37" s="776"/>
      <c r="R37" s="776"/>
      <c r="S37" s="776"/>
      <c r="T37" s="776"/>
      <c r="U37" s="776"/>
      <c r="W37" s="1178"/>
      <c r="Y37" s="1178"/>
      <c r="AA37" s="1178"/>
      <c r="AB37" s="1178"/>
      <c r="AE37" s="1476"/>
      <c r="AF37" s="1476"/>
      <c r="AG37" s="1476"/>
      <c r="AH37" s="1187"/>
    </row>
    <row r="38" s="772" customFormat="true" ht="11.25" hidden="false" customHeight="true" outlineLevel="0" collapsed="false">
      <c r="B38" s="974"/>
      <c r="C38" s="980"/>
      <c r="D38" s="980"/>
      <c r="E38" s="980"/>
      <c r="F38" s="980"/>
      <c r="G38" s="980"/>
      <c r="H38" s="1181"/>
      <c r="I38" s="1181"/>
      <c r="J38" s="1446"/>
      <c r="K38" s="1446"/>
      <c r="L38" s="1446"/>
      <c r="M38" s="1446"/>
      <c r="N38" s="1446"/>
      <c r="O38" s="1446"/>
      <c r="P38" s="1446"/>
      <c r="Q38" s="1446"/>
      <c r="R38" s="1446"/>
      <c r="S38" s="1446"/>
      <c r="T38" s="1446"/>
      <c r="U38" s="1446"/>
      <c r="V38" s="1181"/>
      <c r="W38" s="1468"/>
      <c r="X38" s="1181"/>
      <c r="Y38" s="1468"/>
      <c r="Z38" s="1181"/>
      <c r="AA38" s="1468"/>
      <c r="AB38" s="1468"/>
      <c r="AC38" s="1181"/>
      <c r="AD38" s="1181"/>
      <c r="AE38" s="1478"/>
      <c r="AF38" s="1478"/>
      <c r="AG38" s="1447"/>
      <c r="AH38" s="1187"/>
    </row>
    <row r="39" customFormat="false" ht="19.5" hidden="false" customHeight="true" outlineLevel="0" collapsed="false">
      <c r="C39" s="1339" t="s">
        <v>1562</v>
      </c>
      <c r="D39" s="1339"/>
      <c r="E39" s="1339"/>
      <c r="F39" s="1339"/>
      <c r="G39" s="1339"/>
      <c r="H39" s="1339"/>
      <c r="I39" s="1339"/>
      <c r="J39" s="1339"/>
      <c r="K39" s="1339"/>
      <c r="L39" s="1339"/>
      <c r="M39" s="1339"/>
      <c r="N39" s="1339"/>
      <c r="O39" s="1339"/>
      <c r="P39" s="1339"/>
      <c r="Q39" s="1339"/>
      <c r="R39" s="1339"/>
      <c r="S39" s="1339"/>
      <c r="T39" s="1339"/>
      <c r="U39" s="1339"/>
      <c r="V39" s="1339"/>
      <c r="W39" s="1339"/>
      <c r="X39" s="1339"/>
      <c r="Y39" s="1339"/>
      <c r="Z39" s="1339"/>
      <c r="AA39" s="1339"/>
      <c r="AB39" s="1339"/>
      <c r="AC39" s="1339"/>
      <c r="AD39" s="1339"/>
      <c r="AE39" s="1339"/>
      <c r="AF39" s="1339"/>
      <c r="AG39" s="1339"/>
      <c r="AH39" s="1226"/>
    </row>
    <row r="40" customFormat="false" ht="13.8" hidden="false" customHeight="true" outlineLevel="0" collapsed="false">
      <c r="C40" s="782" t="s">
        <v>1532</v>
      </c>
      <c r="D40" s="782"/>
      <c r="E40" s="782"/>
      <c r="F40" s="782"/>
      <c r="G40" s="782"/>
      <c r="H40" s="782"/>
      <c r="I40" s="782"/>
      <c r="J40" s="782"/>
      <c r="K40" s="782"/>
      <c r="L40" s="782"/>
      <c r="M40" s="782"/>
      <c r="N40" s="782"/>
      <c r="O40" s="782"/>
      <c r="P40" s="782"/>
      <c r="Q40" s="782"/>
      <c r="R40" s="782"/>
      <c r="S40" s="782"/>
      <c r="T40" s="782"/>
      <c r="U40" s="782"/>
      <c r="V40" s="782"/>
      <c r="W40" s="782"/>
      <c r="X40" s="782"/>
      <c r="Y40" s="782"/>
      <c r="Z40" s="782"/>
      <c r="AA40" s="782"/>
      <c r="AB40" s="782"/>
      <c r="AC40" s="782"/>
      <c r="AD40" s="782"/>
      <c r="AE40" s="782"/>
      <c r="AF40" s="782"/>
      <c r="AG40" s="782"/>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s>
  <dataValidations count="1">
    <dataValidation allowBlank="true" errorStyle="stop" operator="between" showDropDown="false" showErrorMessage="true" showInputMessage="true" sqref="I8:I9 N8 S8 I10 AE17 AG17 AE24 AG24 AE35 AG35"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F55"/>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44"/>
    <col collapsed="false" customWidth="true" hidden="false" outlineLevel="0" max="2" min="2" style="780" width="2.44"/>
    <col collapsed="false" customWidth="true" hidden="false" outlineLevel="0" max="3" min="3" style="778" width="3"/>
    <col collapsed="false" customWidth="true" hidden="false" outlineLevel="0" max="7" min="4" style="780" width="4.89"/>
    <col collapsed="false" customWidth="true" hidden="false" outlineLevel="0" max="8" min="8" style="780" width="3.89"/>
    <col collapsed="false" customWidth="true" hidden="false" outlineLevel="0" max="10" min="9" style="780" width="4.89"/>
    <col collapsed="false" customWidth="true" hidden="false" outlineLevel="0" max="21" min="11" style="780" width="5.45"/>
    <col collapsed="false" customWidth="true" hidden="false" outlineLevel="0" max="25" min="22" style="780" width="4.89"/>
    <col collapsed="false" customWidth="true" hidden="false" outlineLevel="0" max="26" min="26" style="780" width="5.45"/>
    <col collapsed="false" customWidth="true" hidden="false" outlineLevel="0" max="31" min="27" style="780" width="4.89"/>
    <col collapsed="false" customWidth="true" hidden="false" outlineLevel="0" max="32" min="32" style="780" width="2.22"/>
    <col collapsed="false" customWidth="true" hidden="false" outlineLevel="0" max="33" min="33" style="780" width="1.44"/>
    <col collapsed="false" customWidth="true" hidden="false" outlineLevel="0" max="34" min="34" style="780" width="1.66"/>
    <col collapsed="false" customWidth="false" hidden="false" outlineLevel="0" max="16384" min="35" style="780" width="3.45"/>
  </cols>
  <sheetData>
    <row r="1" s="772" customFormat="true" ht="13.8" hidden="false" customHeight="false" outlineLevel="0" collapsed="false"/>
    <row r="2" s="772" customFormat="true" ht="13.8" hidden="false" customHeight="false" outlineLevel="0" collapsed="false">
      <c r="C2" s="772" t="s">
        <v>1563</v>
      </c>
    </row>
    <row r="3" s="772" customFormat="true" ht="13.8" hidden="false" customHeight="false" outlineLevel="0" collapsed="false">
      <c r="Y3" s="1178" t="s">
        <v>388</v>
      </c>
      <c r="Z3" s="771"/>
      <c r="AA3" s="771" t="s">
        <v>389</v>
      </c>
      <c r="AB3" s="771"/>
      <c r="AC3" s="771" t="s">
        <v>390</v>
      </c>
      <c r="AD3" s="771"/>
      <c r="AE3" s="771" t="s">
        <v>391</v>
      </c>
    </row>
    <row r="4" s="772" customFormat="true" ht="13.8" hidden="false" customHeight="false" outlineLevel="0" collapsed="false">
      <c r="AE4" s="1178"/>
    </row>
    <row r="5" s="772" customFormat="true" ht="26.25" hidden="false" customHeight="true" outlineLevel="0" collapsed="false">
      <c r="C5" s="1320" t="s">
        <v>1564</v>
      </c>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c r="AE5" s="1320"/>
    </row>
    <row r="6" s="772" customFormat="true" ht="13.8" hidden="false" customHeight="false" outlineLevel="0" collapsed="false"/>
    <row r="7" s="772" customFormat="true" ht="27" hidden="false" customHeight="true" outlineLevel="0" collapsed="false">
      <c r="B7" s="1180"/>
      <c r="C7" s="1321" t="s">
        <v>1419</v>
      </c>
      <c r="D7" s="1321"/>
      <c r="E7" s="1321"/>
      <c r="F7" s="1321"/>
      <c r="G7" s="1321"/>
      <c r="H7" s="1321"/>
      <c r="I7" s="966"/>
      <c r="J7" s="966"/>
      <c r="K7" s="966"/>
      <c r="L7" s="966"/>
      <c r="M7" s="966"/>
      <c r="N7" s="966"/>
      <c r="O7" s="966"/>
      <c r="P7" s="966"/>
      <c r="Q7" s="966"/>
      <c r="R7" s="966"/>
      <c r="S7" s="966"/>
      <c r="T7" s="966"/>
      <c r="U7" s="966"/>
      <c r="V7" s="966"/>
      <c r="W7" s="966"/>
      <c r="X7" s="966"/>
      <c r="Y7" s="966"/>
      <c r="Z7" s="966"/>
      <c r="AA7" s="966"/>
      <c r="AB7" s="966"/>
      <c r="AC7" s="966"/>
      <c r="AD7" s="966"/>
      <c r="AE7" s="966"/>
      <c r="AF7" s="966"/>
    </row>
    <row r="8" customFormat="false" ht="27" hidden="false" customHeight="true" outlineLevel="0" collapsed="false">
      <c r="B8" s="1467"/>
      <c r="C8" s="1321" t="s">
        <v>1420</v>
      </c>
      <c r="D8" s="1321"/>
      <c r="E8" s="1321"/>
      <c r="F8" s="1321"/>
      <c r="G8" s="1321"/>
      <c r="H8" s="1321"/>
      <c r="I8" s="1305" t="s">
        <v>27</v>
      </c>
      <c r="J8" s="1290" t="s">
        <v>1089</v>
      </c>
      <c r="K8" s="1290"/>
      <c r="L8" s="1290"/>
      <c r="M8" s="1290"/>
      <c r="N8" s="1307" t="s">
        <v>27</v>
      </c>
      <c r="O8" s="1290" t="s">
        <v>1090</v>
      </c>
      <c r="P8" s="1290"/>
      <c r="Q8" s="1290"/>
      <c r="R8" s="1290"/>
      <c r="S8" s="1307" t="s">
        <v>27</v>
      </c>
      <c r="T8" s="1290" t="s">
        <v>1091</v>
      </c>
      <c r="U8" s="1290"/>
      <c r="V8" s="1290"/>
      <c r="W8" s="1290"/>
      <c r="X8" s="1290"/>
      <c r="Y8" s="1290"/>
      <c r="Z8" s="1290"/>
      <c r="AA8" s="1290"/>
      <c r="AB8" s="1290"/>
      <c r="AC8" s="1290"/>
      <c r="AD8" s="1290"/>
      <c r="AE8" s="1290"/>
      <c r="AF8" s="1304"/>
    </row>
    <row r="9" customFormat="false" ht="27" hidden="false" customHeight="true" outlineLevel="0" collapsed="false">
      <c r="B9" s="1309"/>
      <c r="C9" s="1321" t="s">
        <v>1421</v>
      </c>
      <c r="D9" s="1321"/>
      <c r="E9" s="1321"/>
      <c r="F9" s="1321"/>
      <c r="G9" s="1321"/>
      <c r="H9" s="1321"/>
      <c r="I9" s="1349" t="s">
        <v>27</v>
      </c>
      <c r="J9" s="1185" t="s">
        <v>1565</v>
      </c>
      <c r="K9" s="968"/>
      <c r="L9" s="968"/>
      <c r="M9" s="968"/>
      <c r="N9" s="968"/>
      <c r="O9" s="968"/>
      <c r="P9" s="968"/>
      <c r="Q9" s="968"/>
      <c r="R9" s="968"/>
      <c r="S9" s="968"/>
      <c r="T9" s="968"/>
      <c r="U9" s="968"/>
      <c r="V9" s="968"/>
      <c r="W9" s="968"/>
      <c r="X9" s="968"/>
      <c r="Y9" s="968"/>
      <c r="Z9" s="968"/>
      <c r="AA9" s="968"/>
      <c r="AB9" s="968"/>
      <c r="AC9" s="968"/>
      <c r="AD9" s="968"/>
      <c r="AE9" s="968"/>
      <c r="AF9" s="1216"/>
    </row>
    <row r="10" customFormat="false" ht="27" hidden="false" customHeight="true" outlineLevel="0" collapsed="false">
      <c r="B10" s="1299"/>
      <c r="C10" s="1321"/>
      <c r="D10" s="1321"/>
      <c r="E10" s="1321"/>
      <c r="F10" s="1321"/>
      <c r="G10" s="1321"/>
      <c r="H10" s="1321"/>
      <c r="I10" s="1397" t="s">
        <v>27</v>
      </c>
      <c r="J10" s="781" t="s">
        <v>1566</v>
      </c>
      <c r="K10" s="781"/>
      <c r="L10" s="781"/>
      <c r="M10" s="781"/>
      <c r="N10" s="781"/>
      <c r="O10" s="781"/>
      <c r="P10" s="781"/>
      <c r="Q10" s="781"/>
      <c r="R10" s="781"/>
      <c r="S10" s="781"/>
      <c r="T10" s="781"/>
      <c r="U10" s="781"/>
      <c r="V10" s="781"/>
      <c r="W10" s="781"/>
      <c r="X10" s="781"/>
      <c r="Y10" s="781"/>
      <c r="Z10" s="781"/>
      <c r="AA10" s="781"/>
      <c r="AB10" s="781"/>
      <c r="AC10" s="781"/>
      <c r="AD10" s="781"/>
      <c r="AE10" s="781"/>
      <c r="AF10" s="1191"/>
    </row>
    <row r="11" customFormat="false" ht="27" hidden="false" customHeight="true" outlineLevel="0" collapsed="false">
      <c r="B11" s="1315"/>
      <c r="C11" s="1321"/>
      <c r="D11" s="1321"/>
      <c r="E11" s="1321"/>
      <c r="F11" s="1321"/>
      <c r="G11" s="1321"/>
      <c r="H11" s="1321"/>
      <c r="I11" s="1353" t="s">
        <v>27</v>
      </c>
      <c r="J11" s="977" t="s">
        <v>1567</v>
      </c>
      <c r="K11" s="977"/>
      <c r="L11" s="977"/>
      <c r="M11" s="977"/>
      <c r="N11" s="977"/>
      <c r="O11" s="977"/>
      <c r="P11" s="977"/>
      <c r="Q11" s="977"/>
      <c r="R11" s="977"/>
      <c r="S11" s="977"/>
      <c r="T11" s="977"/>
      <c r="U11" s="977"/>
      <c r="V11" s="977"/>
      <c r="W11" s="977"/>
      <c r="X11" s="977"/>
      <c r="Y11" s="977"/>
      <c r="Z11" s="977"/>
      <c r="AA11" s="977"/>
      <c r="AB11" s="977"/>
      <c r="AC11" s="977"/>
      <c r="AD11" s="977"/>
      <c r="AE11" s="977"/>
      <c r="AF11" s="1194"/>
    </row>
    <row r="12" s="772" customFormat="true" ht="11.25" hidden="false" customHeight="true" outlineLevel="0" collapsed="false"/>
    <row r="13" s="772" customFormat="true" ht="26.25" hidden="false" customHeight="true" outlineLevel="0" collapsed="false">
      <c r="B13" s="964" t="s">
        <v>1568</v>
      </c>
      <c r="C13" s="1185" t="s">
        <v>1569</v>
      </c>
      <c r="D13" s="1185"/>
      <c r="E13" s="1185"/>
      <c r="F13" s="1185"/>
      <c r="G13" s="1185"/>
      <c r="H13" s="1185"/>
      <c r="I13" s="1185"/>
      <c r="J13" s="1185"/>
      <c r="K13" s="1185"/>
      <c r="L13" s="1185"/>
      <c r="M13" s="1185"/>
      <c r="N13" s="1185"/>
      <c r="O13" s="1185"/>
      <c r="P13" s="1181"/>
      <c r="Q13" s="1420"/>
      <c r="R13" s="1185"/>
      <c r="S13" s="1185"/>
      <c r="T13" s="1185"/>
      <c r="U13" s="1185"/>
      <c r="V13" s="1185"/>
      <c r="W13" s="1185"/>
      <c r="X13" s="1185"/>
      <c r="Y13" s="1181"/>
      <c r="Z13" s="1181"/>
      <c r="AA13" s="1181"/>
      <c r="AB13" s="1185"/>
      <c r="AC13" s="1185"/>
      <c r="AD13" s="1185"/>
      <c r="AE13" s="1185"/>
      <c r="AF13" s="963"/>
    </row>
    <row r="14" s="772" customFormat="true" ht="11.25" hidden="false" customHeight="true" outlineLevel="0" collapsed="false">
      <c r="B14" s="985"/>
      <c r="C14" s="964"/>
      <c r="D14" s="1185"/>
      <c r="E14" s="1185"/>
      <c r="F14" s="1185"/>
      <c r="G14" s="1185"/>
      <c r="H14" s="1185"/>
      <c r="I14" s="964"/>
      <c r="J14" s="1185"/>
      <c r="K14" s="1185"/>
      <c r="L14" s="1185"/>
      <c r="M14" s="1185"/>
      <c r="N14" s="1185"/>
      <c r="O14" s="1185"/>
      <c r="P14" s="1185"/>
      <c r="Q14" s="1185"/>
      <c r="R14" s="1185"/>
      <c r="S14" s="1185"/>
      <c r="T14" s="1185"/>
      <c r="U14" s="1185"/>
      <c r="V14" s="1185"/>
      <c r="W14" s="1185"/>
      <c r="X14" s="1185"/>
      <c r="Y14" s="1185"/>
      <c r="Z14" s="1185"/>
      <c r="AA14" s="1185"/>
      <c r="AB14" s="963"/>
      <c r="AC14" s="1185"/>
      <c r="AD14" s="1185"/>
      <c r="AE14" s="963"/>
      <c r="AF14" s="1187"/>
    </row>
    <row r="15" s="772" customFormat="true" ht="27" hidden="false" customHeight="true" outlineLevel="0" collapsed="false">
      <c r="B15" s="985"/>
      <c r="C15" s="1008" t="s">
        <v>1570</v>
      </c>
      <c r="D15" s="1008"/>
      <c r="E15" s="1008"/>
      <c r="F15" s="1008"/>
      <c r="G15" s="1008"/>
      <c r="H15" s="1008"/>
      <c r="I15" s="985"/>
      <c r="J15" s="1391" t="s">
        <v>51</v>
      </c>
      <c r="K15" s="1470" t="s">
        <v>1571</v>
      </c>
      <c r="L15" s="1470"/>
      <c r="M15" s="1470"/>
      <c r="N15" s="1470"/>
      <c r="O15" s="1470"/>
      <c r="P15" s="1470"/>
      <c r="Q15" s="1470"/>
      <c r="R15" s="1470"/>
      <c r="S15" s="1470"/>
      <c r="T15" s="1470"/>
      <c r="U15" s="1470"/>
      <c r="V15" s="1289"/>
      <c r="W15" s="1289"/>
      <c r="X15" s="792" t="s">
        <v>1036</v>
      </c>
      <c r="Y15" s="771"/>
      <c r="Z15" s="771"/>
      <c r="AA15" s="771"/>
      <c r="AB15" s="1187"/>
      <c r="AC15" s="927"/>
      <c r="AD15" s="927"/>
      <c r="AE15" s="927"/>
      <c r="AF15" s="1187"/>
    </row>
    <row r="16" s="772" customFormat="true" ht="27" hidden="false" customHeight="true" outlineLevel="0" collapsed="false">
      <c r="B16" s="985"/>
      <c r="C16" s="1008"/>
      <c r="D16" s="1008"/>
      <c r="E16" s="1008"/>
      <c r="F16" s="1008"/>
      <c r="G16" s="1008"/>
      <c r="H16" s="1008"/>
      <c r="I16" s="985"/>
      <c r="J16" s="1391" t="s">
        <v>983</v>
      </c>
      <c r="K16" s="1470" t="s">
        <v>1572</v>
      </c>
      <c r="L16" s="1470"/>
      <c r="M16" s="1470"/>
      <c r="N16" s="1470"/>
      <c r="O16" s="1470"/>
      <c r="P16" s="1470"/>
      <c r="Q16" s="1470"/>
      <c r="R16" s="1470"/>
      <c r="S16" s="1470"/>
      <c r="T16" s="1470"/>
      <c r="U16" s="1470"/>
      <c r="V16" s="1289"/>
      <c r="W16" s="1289"/>
      <c r="X16" s="792" t="s">
        <v>1036</v>
      </c>
      <c r="Z16" s="1428"/>
      <c r="AA16" s="1428"/>
      <c r="AB16" s="1187"/>
      <c r="AC16" s="781"/>
      <c r="AD16" s="781"/>
      <c r="AE16" s="988"/>
      <c r="AF16" s="1187"/>
    </row>
    <row r="17" s="772" customFormat="true" ht="27" hidden="false" customHeight="true" outlineLevel="0" collapsed="false">
      <c r="B17" s="985"/>
      <c r="C17" s="1008"/>
      <c r="D17" s="1008"/>
      <c r="E17" s="1008"/>
      <c r="F17" s="1008"/>
      <c r="G17" s="1008"/>
      <c r="H17" s="1008"/>
      <c r="I17" s="985"/>
      <c r="J17" s="1391" t="s">
        <v>982</v>
      </c>
      <c r="K17" s="1470" t="s">
        <v>1573</v>
      </c>
      <c r="L17" s="1470"/>
      <c r="M17" s="1470"/>
      <c r="N17" s="1470"/>
      <c r="O17" s="1470"/>
      <c r="P17" s="1470"/>
      <c r="Q17" s="1470"/>
      <c r="R17" s="1470"/>
      <c r="S17" s="1470"/>
      <c r="T17" s="1470"/>
      <c r="U17" s="1470"/>
      <c r="V17" s="1289"/>
      <c r="W17" s="1289"/>
      <c r="X17" s="792" t="s">
        <v>1036</v>
      </c>
      <c r="Z17" s="1428"/>
      <c r="AA17" s="1428"/>
      <c r="AB17" s="1187"/>
      <c r="AC17" s="781"/>
      <c r="AD17" s="781"/>
      <c r="AE17" s="988"/>
      <c r="AF17" s="1187"/>
    </row>
    <row r="18" s="772" customFormat="true" ht="27" hidden="false" customHeight="true" outlineLevel="0" collapsed="false">
      <c r="B18" s="985"/>
      <c r="C18" s="1008"/>
      <c r="D18" s="776"/>
      <c r="E18" s="776"/>
      <c r="F18" s="776"/>
      <c r="G18" s="776"/>
      <c r="H18" s="776"/>
      <c r="I18" s="985"/>
      <c r="J18" s="1391" t="s">
        <v>984</v>
      </c>
      <c r="K18" s="1470" t="s">
        <v>1574</v>
      </c>
      <c r="L18" s="1470"/>
      <c r="M18" s="1470"/>
      <c r="N18" s="1470"/>
      <c r="O18" s="1470"/>
      <c r="P18" s="1470"/>
      <c r="Q18" s="1470"/>
      <c r="R18" s="1470"/>
      <c r="S18" s="1470"/>
      <c r="T18" s="1470"/>
      <c r="U18" s="1470"/>
      <c r="V18" s="1289"/>
      <c r="W18" s="1289"/>
      <c r="X18" s="792" t="s">
        <v>1036</v>
      </c>
      <c r="Z18" s="1428"/>
      <c r="AA18" s="1428"/>
      <c r="AB18" s="1187"/>
      <c r="AC18" s="1458" t="s">
        <v>1095</v>
      </c>
      <c r="AD18" s="1296" t="s">
        <v>29</v>
      </c>
      <c r="AE18" s="1459" t="s">
        <v>1096</v>
      </c>
      <c r="AF18" s="1187"/>
    </row>
    <row r="19" s="772" customFormat="true" ht="27" hidden="false" customHeight="true" outlineLevel="0" collapsed="false">
      <c r="B19" s="985"/>
      <c r="C19" s="1008"/>
      <c r="D19" s="1008"/>
      <c r="E19" s="1008"/>
      <c r="F19" s="1008"/>
      <c r="G19" s="1008"/>
      <c r="H19" s="1008"/>
      <c r="I19" s="985"/>
      <c r="J19" s="1391" t="s">
        <v>1215</v>
      </c>
      <c r="K19" s="1470" t="s">
        <v>1555</v>
      </c>
      <c r="L19" s="1470"/>
      <c r="M19" s="1470"/>
      <c r="N19" s="1470"/>
      <c r="O19" s="1470"/>
      <c r="P19" s="1470"/>
      <c r="Q19" s="1470"/>
      <c r="R19" s="1470"/>
      <c r="S19" s="1470"/>
      <c r="T19" s="1470"/>
      <c r="U19" s="1470"/>
      <c r="V19" s="1289"/>
      <c r="W19" s="1289"/>
      <c r="X19" s="792" t="s">
        <v>899</v>
      </c>
      <c r="Y19" s="772" t="s">
        <v>1431</v>
      </c>
      <c r="Z19" s="1475" t="s">
        <v>1480</v>
      </c>
      <c r="AA19" s="1475"/>
      <c r="AB19" s="1475"/>
      <c r="AC19" s="1397" t="s">
        <v>27</v>
      </c>
      <c r="AD19" s="1307" t="s">
        <v>29</v>
      </c>
      <c r="AE19" s="1462" t="s">
        <v>27</v>
      </c>
      <c r="AF19" s="1187"/>
    </row>
    <row r="20" s="772" customFormat="true" ht="25.5" hidden="false" customHeight="true" outlineLevel="0" collapsed="false">
      <c r="B20" s="985"/>
      <c r="C20" s="974"/>
      <c r="D20" s="980"/>
      <c r="E20" s="980"/>
      <c r="F20" s="980"/>
      <c r="G20" s="980"/>
      <c r="H20" s="980"/>
      <c r="I20" s="974"/>
      <c r="J20" s="980"/>
      <c r="K20" s="980"/>
      <c r="L20" s="980"/>
      <c r="M20" s="980"/>
      <c r="N20" s="980"/>
      <c r="O20" s="980"/>
      <c r="P20" s="980"/>
      <c r="Q20" s="980"/>
      <c r="R20" s="980"/>
      <c r="S20" s="980"/>
      <c r="T20" s="980"/>
      <c r="U20" s="980"/>
      <c r="V20" s="980"/>
      <c r="W20" s="980"/>
      <c r="X20" s="1479" t="s">
        <v>1575</v>
      </c>
      <c r="Y20" s="1479"/>
      <c r="Z20" s="1479"/>
      <c r="AA20" s="1479"/>
      <c r="AB20" s="1479"/>
      <c r="AC20" s="980"/>
      <c r="AD20" s="980"/>
      <c r="AE20" s="973"/>
      <c r="AF20" s="1187"/>
    </row>
    <row r="21" s="772" customFormat="true" ht="11.25" hidden="false" customHeight="true" outlineLevel="0" collapsed="false">
      <c r="B21" s="985"/>
      <c r="C21" s="985"/>
      <c r="H21" s="1187"/>
      <c r="AC21" s="985"/>
      <c r="AE21" s="1187"/>
      <c r="AF21" s="1187"/>
    </row>
    <row r="22" s="772" customFormat="true" ht="27" hidden="false" customHeight="true" outlineLevel="0" collapsed="false">
      <c r="B22" s="985"/>
      <c r="C22" s="1396" t="s">
        <v>1576</v>
      </c>
      <c r="D22" s="1396"/>
      <c r="E22" s="1396"/>
      <c r="F22" s="1396"/>
      <c r="G22" s="1396"/>
      <c r="H22" s="1396"/>
      <c r="J22" s="1391" t="s">
        <v>51</v>
      </c>
      <c r="K22" s="1470" t="s">
        <v>1571</v>
      </c>
      <c r="L22" s="1470"/>
      <c r="M22" s="1470"/>
      <c r="N22" s="1470"/>
      <c r="O22" s="1470"/>
      <c r="P22" s="1470"/>
      <c r="Q22" s="1470"/>
      <c r="R22" s="1470"/>
      <c r="S22" s="1470"/>
      <c r="T22" s="1470"/>
      <c r="U22" s="1470"/>
      <c r="V22" s="1289"/>
      <c r="W22" s="1289"/>
      <c r="X22" s="792" t="s">
        <v>1036</v>
      </c>
      <c r="Y22" s="771"/>
      <c r="Z22" s="771"/>
      <c r="AA22" s="771"/>
      <c r="AC22" s="983"/>
      <c r="AD22" s="781"/>
      <c r="AE22" s="988"/>
      <c r="AF22" s="1187"/>
    </row>
    <row r="23" s="772" customFormat="true" ht="27" hidden="false" customHeight="true" outlineLevel="0" collapsed="false">
      <c r="B23" s="985"/>
      <c r="C23" s="1396"/>
      <c r="D23" s="1396"/>
      <c r="E23" s="1396"/>
      <c r="F23" s="1396"/>
      <c r="G23" s="1396"/>
      <c r="H23" s="1396"/>
      <c r="J23" s="1391" t="s">
        <v>983</v>
      </c>
      <c r="K23" s="1470" t="s">
        <v>1577</v>
      </c>
      <c r="L23" s="1470"/>
      <c r="M23" s="1470"/>
      <c r="N23" s="1470"/>
      <c r="O23" s="1470"/>
      <c r="P23" s="1470"/>
      <c r="Q23" s="1470"/>
      <c r="R23" s="1470"/>
      <c r="S23" s="1470"/>
      <c r="T23" s="1470"/>
      <c r="U23" s="1470"/>
      <c r="V23" s="1289"/>
      <c r="W23" s="1289"/>
      <c r="X23" s="792" t="s">
        <v>1036</v>
      </c>
      <c r="Z23" s="1445"/>
      <c r="AA23" s="1445"/>
      <c r="AC23" s="926"/>
      <c r="AD23" s="771"/>
      <c r="AE23" s="927"/>
      <c r="AF23" s="1187"/>
    </row>
    <row r="24" s="772" customFormat="true" ht="27" hidden="false" customHeight="true" outlineLevel="0" collapsed="false">
      <c r="B24" s="985"/>
      <c r="C24" s="1008"/>
      <c r="D24" s="776"/>
      <c r="E24" s="776"/>
      <c r="F24" s="776"/>
      <c r="G24" s="776"/>
      <c r="H24" s="1341"/>
      <c r="J24" s="1391" t="s">
        <v>982</v>
      </c>
      <c r="K24" s="1470" t="s">
        <v>1578</v>
      </c>
      <c r="L24" s="1470"/>
      <c r="M24" s="1470"/>
      <c r="N24" s="1470"/>
      <c r="O24" s="1470"/>
      <c r="P24" s="1470"/>
      <c r="Q24" s="1470"/>
      <c r="R24" s="1470"/>
      <c r="S24" s="1470"/>
      <c r="T24" s="1470"/>
      <c r="U24" s="1470"/>
      <c r="V24" s="1289"/>
      <c r="W24" s="1289"/>
      <c r="X24" s="792" t="s">
        <v>1036</v>
      </c>
      <c r="Z24" s="1445"/>
      <c r="AA24" s="1445"/>
      <c r="AC24" s="926"/>
      <c r="AD24" s="771"/>
      <c r="AE24" s="927"/>
      <c r="AF24" s="1187"/>
    </row>
    <row r="25" s="772" customFormat="true" ht="27" hidden="false" customHeight="true" outlineLevel="0" collapsed="false">
      <c r="B25" s="985"/>
      <c r="C25" s="1008"/>
      <c r="D25" s="776"/>
      <c r="E25" s="776"/>
      <c r="F25" s="776"/>
      <c r="G25" s="776"/>
      <c r="H25" s="1341"/>
      <c r="J25" s="1391" t="s">
        <v>984</v>
      </c>
      <c r="K25" s="1473" t="s">
        <v>1579</v>
      </c>
      <c r="L25" s="1473"/>
      <c r="M25" s="1473"/>
      <c r="N25" s="1473"/>
      <c r="O25" s="1473"/>
      <c r="P25" s="1473"/>
      <c r="Q25" s="1473"/>
      <c r="R25" s="1473"/>
      <c r="S25" s="1473"/>
      <c r="T25" s="1473"/>
      <c r="U25" s="1473"/>
      <c r="V25" s="1289"/>
      <c r="W25" s="1289"/>
      <c r="X25" s="792" t="s">
        <v>1036</v>
      </c>
      <c r="Z25" s="1445"/>
      <c r="AA25" s="1445"/>
      <c r="AC25" s="926"/>
      <c r="AD25" s="771"/>
      <c r="AE25" s="927"/>
      <c r="AF25" s="1187"/>
    </row>
    <row r="26" s="772" customFormat="true" ht="27" hidden="false" customHeight="true" outlineLevel="0" collapsed="false">
      <c r="B26" s="985"/>
      <c r="C26" s="1008"/>
      <c r="D26" s="776"/>
      <c r="E26" s="776"/>
      <c r="F26" s="776"/>
      <c r="G26" s="776"/>
      <c r="H26" s="1341"/>
      <c r="J26" s="1391" t="s">
        <v>1215</v>
      </c>
      <c r="K26" s="1470" t="s">
        <v>1580</v>
      </c>
      <c r="L26" s="1470"/>
      <c r="M26" s="1470"/>
      <c r="N26" s="1470"/>
      <c r="O26" s="1470"/>
      <c r="P26" s="1470"/>
      <c r="Q26" s="1470"/>
      <c r="R26" s="1470"/>
      <c r="S26" s="1470"/>
      <c r="T26" s="1470"/>
      <c r="U26" s="1470"/>
      <c r="V26" s="1289"/>
      <c r="W26" s="1289"/>
      <c r="X26" s="792" t="s">
        <v>1036</v>
      </c>
      <c r="Z26" s="1445"/>
      <c r="AA26" s="1445"/>
      <c r="AC26" s="1458" t="s">
        <v>1095</v>
      </c>
      <c r="AD26" s="1296" t="s">
        <v>29</v>
      </c>
      <c r="AE26" s="1459" t="s">
        <v>1096</v>
      </c>
      <c r="AF26" s="1187"/>
    </row>
    <row r="27" s="772" customFormat="true" ht="27" hidden="false" customHeight="true" outlineLevel="0" collapsed="false">
      <c r="B27" s="985"/>
      <c r="C27" s="985"/>
      <c r="H27" s="1187"/>
      <c r="J27" s="1391" t="s">
        <v>1217</v>
      </c>
      <c r="K27" s="1470" t="s">
        <v>1581</v>
      </c>
      <c r="L27" s="1470"/>
      <c r="M27" s="1470"/>
      <c r="N27" s="1470"/>
      <c r="O27" s="1470"/>
      <c r="P27" s="1470"/>
      <c r="Q27" s="1470"/>
      <c r="R27" s="1470"/>
      <c r="S27" s="1470"/>
      <c r="T27" s="1470"/>
      <c r="U27" s="1470"/>
      <c r="V27" s="1289"/>
      <c r="W27" s="1289"/>
      <c r="X27" s="792" t="s">
        <v>899</v>
      </c>
      <c r="Y27" s="772" t="s">
        <v>1431</v>
      </c>
      <c r="Z27" s="1428" t="s">
        <v>1480</v>
      </c>
      <c r="AA27" s="1428"/>
      <c r="AC27" s="1397" t="s">
        <v>27</v>
      </c>
      <c r="AD27" s="1307" t="s">
        <v>29</v>
      </c>
      <c r="AE27" s="1462" t="s">
        <v>27</v>
      </c>
      <c r="AF27" s="1187"/>
    </row>
    <row r="28" s="772" customFormat="true" ht="18.75" hidden="false" customHeight="true" outlineLevel="0" collapsed="false">
      <c r="B28" s="985"/>
      <c r="C28" s="985"/>
      <c r="H28" s="1187"/>
      <c r="J28" s="1188"/>
      <c r="K28" s="1480"/>
      <c r="L28" s="1480"/>
      <c r="M28" s="1480"/>
      <c r="N28" s="1480"/>
      <c r="O28" s="1480"/>
      <c r="P28" s="1480"/>
      <c r="Q28" s="1480"/>
      <c r="R28" s="1480"/>
      <c r="S28" s="1480"/>
      <c r="T28" s="1480"/>
      <c r="U28" s="1480"/>
      <c r="X28" s="1481" t="s">
        <v>1582</v>
      </c>
      <c r="Y28" s="1481"/>
      <c r="Z28" s="1481"/>
      <c r="AA28" s="1481"/>
      <c r="AB28" s="1481"/>
      <c r="AC28" s="926"/>
      <c r="AD28" s="771"/>
      <c r="AE28" s="927"/>
      <c r="AF28" s="1187"/>
    </row>
    <row r="29" s="772" customFormat="true" ht="26.25" hidden="false" customHeight="true" outlineLevel="0" collapsed="false">
      <c r="B29" s="985"/>
      <c r="C29" s="1008"/>
      <c r="D29" s="776"/>
      <c r="E29" s="776"/>
      <c r="F29" s="776"/>
      <c r="G29" s="776"/>
      <c r="H29" s="1341"/>
      <c r="J29" s="1188"/>
      <c r="K29" s="1480"/>
      <c r="L29" s="1480"/>
      <c r="M29" s="1480"/>
      <c r="N29" s="1480"/>
      <c r="O29" s="1480"/>
      <c r="P29" s="1480"/>
      <c r="Q29" s="1480"/>
      <c r="R29" s="1480"/>
      <c r="S29" s="1480"/>
      <c r="T29" s="1480"/>
      <c r="U29" s="1480"/>
      <c r="X29" s="771"/>
      <c r="Y29" s="772" t="s">
        <v>1431</v>
      </c>
      <c r="Z29" s="1428" t="s">
        <v>1448</v>
      </c>
      <c r="AA29" s="1428"/>
      <c r="AC29" s="1397" t="s">
        <v>27</v>
      </c>
      <c r="AD29" s="1307" t="s">
        <v>29</v>
      </c>
      <c r="AE29" s="1462" t="s">
        <v>27</v>
      </c>
      <c r="AF29" s="1187"/>
    </row>
    <row r="30" s="772" customFormat="true" ht="26.25" hidden="false" customHeight="true" outlineLevel="0" collapsed="false">
      <c r="B30" s="985"/>
      <c r="C30" s="1008"/>
      <c r="D30" s="776"/>
      <c r="E30" s="776"/>
      <c r="F30" s="776"/>
      <c r="G30" s="776"/>
      <c r="H30" s="1341"/>
      <c r="J30" s="1188"/>
      <c r="K30" s="1480"/>
      <c r="L30" s="1480"/>
      <c r="M30" s="1480"/>
      <c r="N30" s="1480"/>
      <c r="O30" s="1480"/>
      <c r="P30" s="1480"/>
      <c r="Q30" s="1480"/>
      <c r="R30" s="1480"/>
      <c r="S30" s="1480"/>
      <c r="T30" s="1480"/>
      <c r="U30" s="1479" t="s">
        <v>1583</v>
      </c>
      <c r="V30" s="1479"/>
      <c r="W30" s="1479"/>
      <c r="X30" s="1479"/>
      <c r="Y30" s="1479"/>
      <c r="Z30" s="1479"/>
      <c r="AA30" s="1479"/>
      <c r="AB30" s="1479"/>
      <c r="AC30" s="983"/>
      <c r="AD30" s="781"/>
      <c r="AE30" s="988"/>
      <c r="AF30" s="1187"/>
    </row>
    <row r="31" s="772" customFormat="true" ht="10.5" hidden="false" customHeight="true" outlineLevel="0" collapsed="false">
      <c r="B31" s="985"/>
      <c r="C31" s="964"/>
      <c r="D31" s="1185"/>
      <c r="E31" s="1185"/>
      <c r="F31" s="1185"/>
      <c r="G31" s="1185"/>
      <c r="H31" s="963"/>
      <c r="I31" s="1185"/>
      <c r="J31" s="1185"/>
      <c r="K31" s="1185"/>
      <c r="L31" s="1185"/>
      <c r="M31" s="1185"/>
      <c r="N31" s="1185"/>
      <c r="O31" s="1185"/>
      <c r="P31" s="1185"/>
      <c r="Q31" s="1185"/>
      <c r="R31" s="1185"/>
      <c r="S31" s="1185"/>
      <c r="T31" s="1185"/>
      <c r="U31" s="1185"/>
      <c r="V31" s="1185"/>
      <c r="W31" s="1185"/>
      <c r="X31" s="1185"/>
      <c r="Y31" s="1185"/>
      <c r="Z31" s="1185"/>
      <c r="AA31" s="1185"/>
      <c r="AB31" s="1185"/>
      <c r="AC31" s="964"/>
      <c r="AD31" s="1185"/>
      <c r="AE31" s="963"/>
      <c r="AF31" s="1187"/>
    </row>
    <row r="32" s="772" customFormat="true" ht="27" hidden="false" customHeight="true" outlineLevel="0" collapsed="false">
      <c r="B32" s="985"/>
      <c r="C32" s="1396" t="s">
        <v>1584</v>
      </c>
      <c r="D32" s="1396"/>
      <c r="E32" s="1396"/>
      <c r="F32" s="1396"/>
      <c r="G32" s="1396"/>
      <c r="H32" s="1396"/>
      <c r="J32" s="1391" t="s">
        <v>51</v>
      </c>
      <c r="K32" s="1470" t="s">
        <v>1585</v>
      </c>
      <c r="L32" s="1470"/>
      <c r="M32" s="1470"/>
      <c r="N32" s="1470"/>
      <c r="O32" s="1470"/>
      <c r="P32" s="1470"/>
      <c r="Q32" s="1470"/>
      <c r="R32" s="1470"/>
      <c r="S32" s="1470"/>
      <c r="T32" s="1470"/>
      <c r="U32" s="1470"/>
      <c r="V32" s="1289"/>
      <c r="W32" s="1289"/>
      <c r="X32" s="792" t="s">
        <v>391</v>
      </c>
      <c r="Y32" s="771"/>
      <c r="Z32" s="771"/>
      <c r="AA32" s="771"/>
      <c r="AC32" s="983"/>
      <c r="AD32" s="781"/>
      <c r="AE32" s="988"/>
      <c r="AF32" s="1187"/>
    </row>
    <row r="33" s="772" customFormat="true" ht="27" hidden="false" customHeight="true" outlineLevel="0" collapsed="false">
      <c r="B33" s="985"/>
      <c r="C33" s="1396"/>
      <c r="D33" s="1396"/>
      <c r="E33" s="1396"/>
      <c r="F33" s="1396"/>
      <c r="G33" s="1396"/>
      <c r="H33" s="1396"/>
      <c r="J33" s="1391" t="s">
        <v>983</v>
      </c>
      <c r="K33" s="1470" t="s">
        <v>1586</v>
      </c>
      <c r="L33" s="1470"/>
      <c r="M33" s="1470"/>
      <c r="N33" s="1470"/>
      <c r="O33" s="1470"/>
      <c r="P33" s="1470"/>
      <c r="Q33" s="1470"/>
      <c r="R33" s="1470"/>
      <c r="S33" s="1470"/>
      <c r="T33" s="1470"/>
      <c r="U33" s="1470"/>
      <c r="V33" s="1289"/>
      <c r="W33" s="1289"/>
      <c r="X33" s="792" t="s">
        <v>391</v>
      </c>
      <c r="Y33" s="771"/>
      <c r="Z33" s="771"/>
      <c r="AA33" s="771"/>
      <c r="AC33" s="1458" t="s">
        <v>1095</v>
      </c>
      <c r="AD33" s="1296" t="s">
        <v>29</v>
      </c>
      <c r="AE33" s="1459" t="s">
        <v>1096</v>
      </c>
      <c r="AF33" s="1187"/>
    </row>
    <row r="34" s="772" customFormat="true" ht="27" hidden="false" customHeight="true" outlineLevel="0" collapsed="false">
      <c r="B34" s="985"/>
      <c r="C34" s="1008"/>
      <c r="D34" s="776"/>
      <c r="E34" s="776"/>
      <c r="F34" s="776"/>
      <c r="G34" s="776"/>
      <c r="H34" s="1341"/>
      <c r="J34" s="1391" t="s">
        <v>982</v>
      </c>
      <c r="K34" s="1470" t="s">
        <v>1552</v>
      </c>
      <c r="L34" s="1470"/>
      <c r="M34" s="1470"/>
      <c r="N34" s="1470"/>
      <c r="O34" s="1470"/>
      <c r="P34" s="1470"/>
      <c r="Q34" s="1470"/>
      <c r="R34" s="1470"/>
      <c r="S34" s="1470"/>
      <c r="T34" s="1470"/>
      <c r="U34" s="1470"/>
      <c r="V34" s="1289"/>
      <c r="W34" s="1289"/>
      <c r="X34" s="792" t="s">
        <v>899</v>
      </c>
      <c r="Y34" s="772" t="s">
        <v>1431</v>
      </c>
      <c r="Z34" s="1428" t="s">
        <v>1355</v>
      </c>
      <c r="AA34" s="1428"/>
      <c r="AC34" s="1397" t="s">
        <v>27</v>
      </c>
      <c r="AD34" s="1307" t="s">
        <v>29</v>
      </c>
      <c r="AE34" s="1462" t="s">
        <v>27</v>
      </c>
      <c r="AF34" s="1187"/>
    </row>
    <row r="35" s="772" customFormat="true" ht="18.75" hidden="false" customHeight="true" outlineLevel="0" collapsed="false">
      <c r="B35" s="985"/>
      <c r="C35" s="1008"/>
      <c r="D35" s="776"/>
      <c r="E35" s="776"/>
      <c r="F35" s="776"/>
      <c r="G35" s="776"/>
      <c r="H35" s="1341"/>
      <c r="J35" s="1188"/>
      <c r="K35" s="1480"/>
      <c r="L35" s="1480"/>
      <c r="M35" s="1480"/>
      <c r="N35" s="1480"/>
      <c r="O35" s="1480"/>
      <c r="P35" s="1480"/>
      <c r="Q35" s="1480"/>
      <c r="R35" s="1480"/>
      <c r="S35" s="1480"/>
      <c r="T35" s="1480"/>
      <c r="U35" s="1480"/>
      <c r="X35" s="1481" t="s">
        <v>1582</v>
      </c>
      <c r="Y35" s="1481"/>
      <c r="Z35" s="1481"/>
      <c r="AA35" s="1481"/>
      <c r="AB35" s="1481"/>
      <c r="AC35" s="926"/>
      <c r="AD35" s="771"/>
      <c r="AE35" s="927"/>
      <c r="AF35" s="1187"/>
    </row>
    <row r="36" s="772" customFormat="true" ht="22.5" hidden="false" customHeight="true" outlineLevel="0" collapsed="false">
      <c r="B36" s="985"/>
      <c r="C36" s="1008"/>
      <c r="D36" s="776"/>
      <c r="E36" s="776"/>
      <c r="F36" s="776"/>
      <c r="G36" s="776"/>
      <c r="H36" s="1341"/>
      <c r="J36" s="1188"/>
      <c r="K36" s="1480"/>
      <c r="L36" s="1480"/>
      <c r="M36" s="1480"/>
      <c r="N36" s="1480"/>
      <c r="O36" s="1480"/>
      <c r="P36" s="1480"/>
      <c r="Q36" s="1480"/>
      <c r="R36" s="1480"/>
      <c r="S36" s="1480"/>
      <c r="T36" s="1480"/>
      <c r="U36" s="1480"/>
      <c r="X36" s="771"/>
      <c r="Y36" s="772" t="s">
        <v>1431</v>
      </c>
      <c r="Z36" s="1428" t="s">
        <v>1587</v>
      </c>
      <c r="AA36" s="1428"/>
      <c r="AC36" s="1397" t="s">
        <v>27</v>
      </c>
      <c r="AD36" s="1307" t="s">
        <v>29</v>
      </c>
      <c r="AE36" s="1462" t="s">
        <v>27</v>
      </c>
      <c r="AF36" s="1187"/>
    </row>
    <row r="37" s="772" customFormat="true" ht="26.25" hidden="false" customHeight="true" outlineLevel="0" collapsed="false">
      <c r="B37" s="985"/>
      <c r="C37" s="1008"/>
      <c r="D37" s="776"/>
      <c r="E37" s="776"/>
      <c r="F37" s="776"/>
      <c r="G37" s="776"/>
      <c r="H37" s="776"/>
      <c r="I37" s="985"/>
      <c r="J37" s="1188"/>
      <c r="K37" s="1480"/>
      <c r="L37" s="1480"/>
      <c r="M37" s="1480"/>
      <c r="N37" s="1480"/>
      <c r="O37" s="1480"/>
      <c r="P37" s="1480"/>
      <c r="Q37" s="1480"/>
      <c r="R37" s="1480"/>
      <c r="S37" s="1480"/>
      <c r="T37" s="1480"/>
      <c r="U37" s="1480"/>
      <c r="X37" s="1481" t="s">
        <v>1583</v>
      </c>
      <c r="Y37" s="1481"/>
      <c r="Z37" s="1481"/>
      <c r="AA37" s="1481"/>
      <c r="AB37" s="1481"/>
      <c r="AC37" s="972"/>
      <c r="AD37" s="1301"/>
      <c r="AE37" s="1001"/>
      <c r="AF37" s="1187"/>
    </row>
    <row r="38" s="1482" customFormat="true" ht="27" hidden="false" customHeight="true" outlineLevel="0" collapsed="false">
      <c r="B38" s="1483"/>
      <c r="C38" s="1484"/>
      <c r="D38" s="1485"/>
      <c r="E38" s="1485"/>
      <c r="F38" s="1485"/>
      <c r="G38" s="1485"/>
      <c r="H38" s="1485"/>
      <c r="I38" s="1485"/>
      <c r="J38" s="1485"/>
      <c r="K38" s="1485"/>
      <c r="L38" s="1485"/>
      <c r="M38" s="1485"/>
      <c r="N38" s="1485"/>
      <c r="O38" s="1485"/>
      <c r="P38" s="1485"/>
      <c r="Q38" s="1485"/>
      <c r="R38" s="1485"/>
      <c r="S38" s="1485"/>
      <c r="T38" s="1485"/>
      <c r="U38" s="1485"/>
      <c r="V38" s="1485"/>
      <c r="W38" s="1485"/>
      <c r="X38" s="1485"/>
      <c r="Y38" s="1485"/>
      <c r="Z38" s="1485"/>
      <c r="AA38" s="1485"/>
      <c r="AB38" s="1485"/>
      <c r="AC38" s="1458" t="s">
        <v>1095</v>
      </c>
      <c r="AD38" s="1296" t="s">
        <v>29</v>
      </c>
      <c r="AE38" s="1459" t="s">
        <v>1096</v>
      </c>
      <c r="AF38" s="1486"/>
    </row>
    <row r="39" s="772" customFormat="true" ht="27" hidden="false" customHeight="true" outlineLevel="0" collapsed="false">
      <c r="B39" s="985"/>
      <c r="C39" s="1008" t="s">
        <v>1588</v>
      </c>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1008"/>
      <c r="AC39" s="1397" t="s">
        <v>27</v>
      </c>
      <c r="AD39" s="1307" t="s">
        <v>29</v>
      </c>
      <c r="AE39" s="1462" t="s">
        <v>27</v>
      </c>
      <c r="AF39" s="1187"/>
    </row>
    <row r="40" s="772" customFormat="true" ht="6.75" hidden="false" customHeight="true" outlineLevel="0" collapsed="false">
      <c r="B40" s="985"/>
      <c r="C40" s="974"/>
      <c r="D40" s="980"/>
      <c r="E40" s="980"/>
      <c r="F40" s="980"/>
      <c r="G40" s="980"/>
      <c r="H40" s="980"/>
      <c r="I40" s="980"/>
      <c r="J40" s="980"/>
      <c r="K40" s="980"/>
      <c r="L40" s="980"/>
      <c r="M40" s="980"/>
      <c r="N40" s="980"/>
      <c r="O40" s="980"/>
      <c r="P40" s="980"/>
      <c r="Q40" s="980"/>
      <c r="R40" s="980"/>
      <c r="S40" s="980"/>
      <c r="T40" s="980"/>
      <c r="U40" s="980"/>
      <c r="V40" s="980"/>
      <c r="W40" s="980"/>
      <c r="X40" s="980"/>
      <c r="Y40" s="980"/>
      <c r="Z40" s="980"/>
      <c r="AA40" s="980"/>
      <c r="AB40" s="980"/>
      <c r="AC40" s="974"/>
      <c r="AD40" s="980"/>
      <c r="AE40" s="973"/>
      <c r="AF40" s="1187"/>
    </row>
    <row r="41" s="772" customFormat="true" ht="27" hidden="false" customHeight="true" outlineLevel="0" collapsed="false">
      <c r="B41" s="985"/>
      <c r="C41" s="964"/>
      <c r="D41" s="1185"/>
      <c r="E41" s="1185"/>
      <c r="F41" s="1185"/>
      <c r="G41" s="1185"/>
      <c r="H41" s="1185"/>
      <c r="I41" s="1185"/>
      <c r="J41" s="1185"/>
      <c r="K41" s="1185"/>
      <c r="L41" s="1185"/>
      <c r="M41" s="1185"/>
      <c r="N41" s="1185"/>
      <c r="O41" s="1185"/>
      <c r="P41" s="1185"/>
      <c r="Q41" s="1185"/>
      <c r="R41" s="1185"/>
      <c r="S41" s="1185"/>
      <c r="T41" s="1185"/>
      <c r="U41" s="1185"/>
      <c r="V41" s="1185"/>
      <c r="W41" s="1185"/>
      <c r="X41" s="1185"/>
      <c r="Y41" s="1185"/>
      <c r="Z41" s="1185"/>
      <c r="AA41" s="1185"/>
      <c r="AB41" s="1185"/>
      <c r="AC41" s="1458" t="s">
        <v>1095</v>
      </c>
      <c r="AD41" s="1296" t="s">
        <v>29</v>
      </c>
      <c r="AE41" s="1459" t="s">
        <v>1096</v>
      </c>
      <c r="AF41" s="1187"/>
    </row>
    <row r="42" s="772" customFormat="true" ht="27" hidden="false" customHeight="true" outlineLevel="0" collapsed="false">
      <c r="B42" s="985"/>
      <c r="C42" s="1008" t="s">
        <v>1589</v>
      </c>
      <c r="D42" s="1008"/>
      <c r="E42" s="1008"/>
      <c r="F42" s="1008"/>
      <c r="G42" s="1008"/>
      <c r="H42" s="1008"/>
      <c r="I42" s="1008"/>
      <c r="J42" s="1008"/>
      <c r="K42" s="1008"/>
      <c r="L42" s="1008"/>
      <c r="M42" s="1008"/>
      <c r="N42" s="1008"/>
      <c r="O42" s="1008"/>
      <c r="P42" s="1008"/>
      <c r="Q42" s="1008"/>
      <c r="R42" s="1008"/>
      <c r="S42" s="1008"/>
      <c r="T42" s="1008"/>
      <c r="U42" s="1008"/>
      <c r="V42" s="1008"/>
      <c r="W42" s="1008"/>
      <c r="X42" s="1008"/>
      <c r="Y42" s="1008"/>
      <c r="Z42" s="1008"/>
      <c r="AA42" s="1008"/>
      <c r="AC42" s="1397" t="s">
        <v>27</v>
      </c>
      <c r="AD42" s="1307" t="s">
        <v>29</v>
      </c>
      <c r="AE42" s="1462" t="s">
        <v>27</v>
      </c>
      <c r="AF42" s="1187"/>
    </row>
    <row r="43" s="772" customFormat="true" ht="27" hidden="false" customHeight="true" outlineLevel="0" collapsed="false">
      <c r="B43" s="985"/>
      <c r="C43" s="1008" t="s">
        <v>1590</v>
      </c>
      <c r="D43" s="1008"/>
      <c r="E43" s="1008"/>
      <c r="F43" s="1008"/>
      <c r="G43" s="1008"/>
      <c r="H43" s="1008"/>
      <c r="I43" s="1008"/>
      <c r="J43" s="1008"/>
      <c r="K43" s="1008"/>
      <c r="L43" s="1008"/>
      <c r="M43" s="1008"/>
      <c r="N43" s="1008"/>
      <c r="O43" s="1008"/>
      <c r="P43" s="1008"/>
      <c r="Q43" s="1008"/>
      <c r="R43" s="1008"/>
      <c r="S43" s="1008"/>
      <c r="T43" s="1008"/>
      <c r="U43" s="1008"/>
      <c r="V43" s="1008"/>
      <c r="W43" s="1008"/>
      <c r="X43" s="1008"/>
      <c r="Y43" s="1008"/>
      <c r="Z43" s="1008"/>
      <c r="AA43" s="1008"/>
      <c r="AC43" s="926"/>
      <c r="AD43" s="771"/>
      <c r="AE43" s="927"/>
      <c r="AF43" s="1187"/>
    </row>
    <row r="44" s="772" customFormat="true" ht="6.75" hidden="false" customHeight="true" outlineLevel="0" collapsed="false">
      <c r="B44" s="985"/>
      <c r="C44" s="974"/>
      <c r="D44" s="980"/>
      <c r="E44" s="980"/>
      <c r="F44" s="980"/>
      <c r="G44" s="980"/>
      <c r="H44" s="980"/>
      <c r="I44" s="980"/>
      <c r="J44" s="980"/>
      <c r="K44" s="980"/>
      <c r="L44" s="980"/>
      <c r="M44" s="980"/>
      <c r="N44" s="980"/>
      <c r="O44" s="980"/>
      <c r="P44" s="980"/>
      <c r="Q44" s="980"/>
      <c r="R44" s="980"/>
      <c r="S44" s="980"/>
      <c r="T44" s="980"/>
      <c r="U44" s="980"/>
      <c r="V44" s="980"/>
      <c r="W44" s="980"/>
      <c r="X44" s="980"/>
      <c r="Y44" s="980"/>
      <c r="Z44" s="980"/>
      <c r="AA44" s="980"/>
      <c r="AB44" s="980"/>
      <c r="AC44" s="974"/>
      <c r="AD44" s="980"/>
      <c r="AE44" s="973"/>
      <c r="AF44" s="1187"/>
    </row>
    <row r="45" s="772" customFormat="true" ht="10.5" hidden="false" customHeight="true" outlineLevel="0" collapsed="false">
      <c r="B45" s="974"/>
      <c r="C45" s="980"/>
      <c r="D45" s="1181"/>
      <c r="E45" s="1181"/>
      <c r="F45" s="1181"/>
      <c r="G45" s="1181"/>
      <c r="H45" s="1181"/>
      <c r="I45" s="1181"/>
      <c r="J45" s="1181"/>
      <c r="K45" s="1181"/>
      <c r="L45" s="1181"/>
      <c r="M45" s="1181"/>
      <c r="N45" s="1181"/>
      <c r="O45" s="1181"/>
      <c r="P45" s="1181"/>
      <c r="Q45" s="1181"/>
      <c r="R45" s="1181"/>
      <c r="S45" s="1181"/>
      <c r="T45" s="1181"/>
      <c r="U45" s="1181"/>
      <c r="V45" s="1181"/>
      <c r="W45" s="1181"/>
      <c r="X45" s="1181"/>
      <c r="Y45" s="1181"/>
      <c r="Z45" s="1181"/>
      <c r="AA45" s="1181"/>
      <c r="AB45" s="1181"/>
      <c r="AC45" s="1181"/>
      <c r="AD45" s="1181"/>
      <c r="AE45" s="1181"/>
      <c r="AF45" s="973"/>
    </row>
    <row r="46" s="772" customFormat="true" ht="10.5" hidden="false" customHeight="true" outlineLevel="0" collapsed="false"/>
    <row r="47" s="1318" customFormat="true" ht="33.75" hidden="false" customHeight="true" outlineLevel="0" collapsed="false">
      <c r="C47" s="782" t="s">
        <v>1591</v>
      </c>
      <c r="D47" s="782"/>
      <c r="E47" s="782"/>
      <c r="F47" s="782"/>
      <c r="G47" s="782"/>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row>
    <row r="48" s="1318" customFormat="true" ht="33.75" hidden="false" customHeight="true" outlineLevel="0" collapsed="false">
      <c r="C48" s="782" t="s">
        <v>1592</v>
      </c>
      <c r="D48" s="782"/>
      <c r="E48" s="782"/>
      <c r="F48" s="782"/>
      <c r="G48" s="782"/>
      <c r="H48" s="782"/>
      <c r="I48" s="782"/>
      <c r="J48" s="782"/>
      <c r="K48" s="782"/>
      <c r="L48" s="782"/>
      <c r="M48" s="782"/>
      <c r="N48" s="782"/>
      <c r="O48" s="782"/>
      <c r="P48" s="782"/>
      <c r="Q48" s="782"/>
      <c r="R48" s="782"/>
      <c r="S48" s="782"/>
      <c r="T48" s="782"/>
      <c r="U48" s="782"/>
      <c r="V48" s="782"/>
      <c r="W48" s="782"/>
      <c r="X48" s="782"/>
      <c r="Y48" s="782"/>
      <c r="Z48" s="782"/>
      <c r="AA48" s="782"/>
      <c r="AB48" s="782"/>
      <c r="AC48" s="782"/>
      <c r="AD48" s="782"/>
      <c r="AE48" s="782"/>
    </row>
    <row r="49" s="772" customFormat="true" ht="18" hidden="false" customHeight="true" outlineLevel="0" collapsed="false">
      <c r="C49" s="1411" t="s">
        <v>1593</v>
      </c>
      <c r="D49" s="1411"/>
      <c r="E49" s="1411"/>
      <c r="F49" s="1411"/>
      <c r="G49" s="1411"/>
      <c r="H49" s="1411"/>
      <c r="I49" s="1411"/>
      <c r="J49" s="1411"/>
      <c r="K49" s="1411"/>
      <c r="L49" s="1411"/>
      <c r="M49" s="1411"/>
      <c r="N49" s="1411"/>
      <c r="O49" s="1411"/>
      <c r="P49" s="1411"/>
      <c r="Q49" s="1411"/>
      <c r="R49" s="1411"/>
      <c r="S49" s="1411"/>
      <c r="T49" s="1411"/>
      <c r="U49" s="1411"/>
      <c r="V49" s="1411"/>
      <c r="W49" s="1411"/>
      <c r="X49" s="1411"/>
      <c r="Y49" s="1411"/>
      <c r="Z49" s="1411"/>
      <c r="AA49" s="1411"/>
      <c r="AB49" s="1411"/>
      <c r="AC49" s="1411"/>
      <c r="AD49" s="1411"/>
      <c r="AE49" s="1411"/>
    </row>
    <row r="50" s="772" customFormat="true" ht="18" hidden="false" customHeight="true" outlineLevel="0" collapsed="false">
      <c r="C50" s="1411" t="s">
        <v>1594</v>
      </c>
      <c r="D50" s="1411"/>
      <c r="E50" s="1411"/>
      <c r="F50" s="1411"/>
      <c r="G50" s="1411"/>
      <c r="H50" s="1411"/>
      <c r="I50" s="1411"/>
      <c r="J50" s="1411"/>
      <c r="K50" s="1411"/>
      <c r="L50" s="1411"/>
      <c r="M50" s="1411"/>
      <c r="N50" s="1411"/>
      <c r="O50" s="1411"/>
      <c r="P50" s="1411"/>
      <c r="Q50" s="1411"/>
      <c r="R50" s="1411"/>
      <c r="S50" s="1411"/>
      <c r="T50" s="1411"/>
      <c r="U50" s="1411"/>
      <c r="V50" s="1411"/>
      <c r="W50" s="1411"/>
      <c r="X50" s="1411"/>
      <c r="Y50" s="1411"/>
      <c r="Z50" s="1411"/>
      <c r="AA50" s="1411"/>
      <c r="AB50" s="1411"/>
      <c r="AC50" s="1411"/>
      <c r="AD50" s="1411"/>
      <c r="AE50" s="1411"/>
    </row>
    <row r="51" s="1318" customFormat="true" ht="54.75" hidden="false" customHeight="true" outlineLevel="0" collapsed="false">
      <c r="C51" s="782" t="s">
        <v>1595</v>
      </c>
      <c r="D51" s="782"/>
      <c r="E51" s="782"/>
      <c r="F51" s="782"/>
      <c r="G51" s="782"/>
      <c r="H51" s="782"/>
      <c r="I51" s="782"/>
      <c r="J51" s="782"/>
      <c r="K51" s="782"/>
      <c r="L51" s="782"/>
      <c r="M51" s="782"/>
      <c r="N51" s="782"/>
      <c r="O51" s="782"/>
      <c r="P51" s="782"/>
      <c r="Q51" s="782"/>
      <c r="R51" s="782"/>
      <c r="S51" s="782"/>
      <c r="T51" s="782"/>
      <c r="U51" s="782"/>
      <c r="V51" s="782"/>
      <c r="W51" s="782"/>
      <c r="X51" s="782"/>
      <c r="Y51" s="782"/>
      <c r="Z51" s="782"/>
      <c r="AA51" s="782"/>
      <c r="AB51" s="782"/>
      <c r="AC51" s="782"/>
      <c r="AD51" s="782"/>
      <c r="AE51" s="782"/>
    </row>
    <row r="52" s="1318" customFormat="true" ht="42.75" hidden="false" customHeight="true" outlineLevel="0" collapsed="false">
      <c r="C52" s="782" t="s">
        <v>1596</v>
      </c>
      <c r="D52" s="782"/>
      <c r="E52" s="782"/>
      <c r="F52" s="782"/>
      <c r="G52" s="782"/>
      <c r="H52" s="782"/>
      <c r="I52" s="782"/>
      <c r="J52" s="782"/>
      <c r="K52" s="782"/>
      <c r="L52" s="782"/>
      <c r="M52" s="782"/>
      <c r="N52" s="782"/>
      <c r="O52" s="782"/>
      <c r="P52" s="782"/>
      <c r="Q52" s="782"/>
      <c r="R52" s="782"/>
      <c r="S52" s="782"/>
      <c r="T52" s="782"/>
      <c r="U52" s="782"/>
      <c r="V52" s="782"/>
      <c r="W52" s="782"/>
      <c r="X52" s="782"/>
      <c r="Y52" s="782"/>
      <c r="Z52" s="782"/>
      <c r="AA52" s="782"/>
      <c r="AB52" s="782"/>
      <c r="AC52" s="782"/>
      <c r="AD52" s="782"/>
      <c r="AE52" s="782"/>
    </row>
    <row r="53" s="1318" customFormat="true" ht="18" hidden="false" customHeight="true" outlineLevel="0" collapsed="false">
      <c r="C53" s="1411" t="s">
        <v>1597</v>
      </c>
      <c r="D53" s="1411"/>
      <c r="E53" s="1411"/>
      <c r="F53" s="1411"/>
      <c r="G53" s="1411"/>
      <c r="H53" s="1411"/>
      <c r="I53" s="1411"/>
      <c r="J53" s="1411"/>
      <c r="K53" s="1411"/>
      <c r="L53" s="1411"/>
      <c r="M53" s="1411"/>
      <c r="N53" s="1411"/>
      <c r="O53" s="1411"/>
      <c r="P53" s="1411"/>
      <c r="Q53" s="1411"/>
      <c r="R53" s="1411"/>
      <c r="S53" s="1411"/>
      <c r="T53" s="1411"/>
      <c r="U53" s="1411"/>
      <c r="V53" s="1411"/>
      <c r="W53" s="1411"/>
      <c r="X53" s="1411"/>
      <c r="Y53" s="1411"/>
      <c r="Z53" s="1411"/>
      <c r="AA53" s="1411"/>
      <c r="AB53" s="1411"/>
      <c r="AC53" s="1411"/>
      <c r="AD53" s="1411"/>
      <c r="AE53" s="1411"/>
    </row>
    <row r="54" s="1318" customFormat="true" ht="29.25" hidden="false" customHeight="true" outlineLevel="0" collapsed="false">
      <c r="C54" s="782" t="s">
        <v>1532</v>
      </c>
      <c r="D54" s="782"/>
      <c r="E54" s="782"/>
      <c r="F54" s="782"/>
      <c r="G54" s="782"/>
      <c r="H54" s="782"/>
      <c r="I54" s="782"/>
      <c r="J54" s="782"/>
      <c r="K54" s="782"/>
      <c r="L54" s="782"/>
      <c r="M54" s="782"/>
      <c r="N54" s="782"/>
      <c r="O54" s="782"/>
      <c r="P54" s="782"/>
      <c r="Q54" s="782"/>
      <c r="R54" s="782"/>
      <c r="S54" s="782"/>
      <c r="T54" s="782"/>
      <c r="U54" s="782"/>
      <c r="V54" s="782"/>
      <c r="W54" s="782"/>
      <c r="X54" s="782"/>
      <c r="Y54" s="782"/>
      <c r="Z54" s="782"/>
      <c r="AA54" s="782"/>
      <c r="AB54" s="782"/>
      <c r="AC54" s="782"/>
      <c r="AD54" s="782"/>
      <c r="AE54" s="782"/>
    </row>
    <row r="55" s="1384" customFormat="true" ht="12.75" hidden="false" customHeight="false" outlineLevel="0" collapsed="false"/>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s>
  <dataValidations count="1">
    <dataValidation allowBlank="true" errorStyle="stop" operator="between" showDropDown="false" showErrorMessage="true" showInputMessage="true" sqref="I8:I9 N8 S8 I10:I11 AC19 AE19 AC27 AE27 AC29 AE29 AC34 AE34 AC36 AE36 AC39 AE39 AC42 AE42"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F46"/>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44"/>
    <col collapsed="false" customWidth="true" hidden="false" outlineLevel="0" max="2" min="2" style="780" width="2.44"/>
    <col collapsed="false" customWidth="true" hidden="false" outlineLevel="0" max="3" min="3" style="778" width="3"/>
    <col collapsed="false" customWidth="true" hidden="false" outlineLevel="0" max="5" min="4" style="780" width="4.89"/>
    <col collapsed="false" customWidth="true" hidden="false" outlineLevel="0" max="24" min="6" style="780" width="4.78"/>
    <col collapsed="false" customWidth="true" hidden="false" outlineLevel="0" max="31" min="25" style="780" width="4.89"/>
    <col collapsed="false" customWidth="true" hidden="false" outlineLevel="0" max="32" min="32" style="780" width="2.22"/>
    <col collapsed="false" customWidth="true" hidden="false" outlineLevel="0" max="33" min="33" style="780" width="1.44"/>
    <col collapsed="false" customWidth="false" hidden="false" outlineLevel="0" max="16384" min="34" style="780" width="3.45"/>
  </cols>
  <sheetData>
    <row r="1" s="772" customFormat="true" ht="13.8" hidden="false" customHeight="false" outlineLevel="0" collapsed="false"/>
    <row r="2" s="772" customFormat="true" ht="13.8" hidden="false" customHeight="false" outlineLevel="0" collapsed="false">
      <c r="C2" s="772" t="s">
        <v>1598</v>
      </c>
    </row>
    <row r="3" s="772" customFormat="true" ht="13.8" hidden="false" customHeight="false" outlineLevel="0" collapsed="false">
      <c r="Y3" s="1178" t="s">
        <v>388</v>
      </c>
      <c r="Z3" s="771"/>
      <c r="AA3" s="771" t="s">
        <v>389</v>
      </c>
      <c r="AB3" s="771"/>
      <c r="AC3" s="771" t="s">
        <v>390</v>
      </c>
      <c r="AD3" s="771"/>
      <c r="AE3" s="771" t="s">
        <v>391</v>
      </c>
    </row>
    <row r="4" s="772" customFormat="true" ht="13.8" hidden="false" customHeight="false" outlineLevel="0" collapsed="false">
      <c r="AE4" s="1178"/>
    </row>
    <row r="5" s="772" customFormat="true" ht="27" hidden="false" customHeight="true" outlineLevel="0" collapsed="false">
      <c r="B5" s="1320" t="s">
        <v>1599</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c r="AE5" s="1320"/>
      <c r="AF5" s="1320"/>
    </row>
    <row r="6" s="772" customFormat="true" ht="13.8" hidden="false" customHeight="false" outlineLevel="0" collapsed="false"/>
    <row r="7" s="772" customFormat="true" ht="27" hidden="false" customHeight="true" outlineLevel="0" collapsed="false">
      <c r="B7" s="1180"/>
      <c r="C7" s="1321" t="s">
        <v>1419</v>
      </c>
      <c r="D7" s="1321"/>
      <c r="E7" s="1321"/>
      <c r="F7" s="1321"/>
      <c r="G7" s="1321"/>
      <c r="H7" s="1321"/>
      <c r="I7" s="789"/>
      <c r="J7" s="789"/>
      <c r="K7" s="789"/>
      <c r="L7" s="789"/>
      <c r="M7" s="789"/>
      <c r="N7" s="789"/>
      <c r="O7" s="789"/>
      <c r="P7" s="789"/>
      <c r="Q7" s="789"/>
      <c r="R7" s="789"/>
      <c r="S7" s="789"/>
      <c r="T7" s="789"/>
      <c r="U7" s="789"/>
      <c r="V7" s="789"/>
      <c r="W7" s="789"/>
      <c r="X7" s="789"/>
      <c r="Y7" s="789"/>
      <c r="Z7" s="789"/>
      <c r="AA7" s="789"/>
      <c r="AB7" s="789"/>
      <c r="AC7" s="789"/>
      <c r="AD7" s="789"/>
      <c r="AE7" s="789"/>
      <c r="AF7" s="789"/>
    </row>
    <row r="8" customFormat="false" ht="27" hidden="false" customHeight="true" outlineLevel="0" collapsed="false">
      <c r="B8" s="1467"/>
      <c r="C8" s="1321" t="s">
        <v>1420</v>
      </c>
      <c r="D8" s="1321"/>
      <c r="E8" s="1321"/>
      <c r="F8" s="1321"/>
      <c r="G8" s="1321"/>
      <c r="H8" s="1321"/>
      <c r="I8" s="1305" t="s">
        <v>27</v>
      </c>
      <c r="J8" s="1290" t="s">
        <v>1089</v>
      </c>
      <c r="K8" s="1290"/>
      <c r="L8" s="1290"/>
      <c r="M8" s="1290"/>
      <c r="N8" s="1307" t="s">
        <v>27</v>
      </c>
      <c r="O8" s="1290" t="s">
        <v>1090</v>
      </c>
      <c r="P8" s="1290"/>
      <c r="Q8" s="1290"/>
      <c r="R8" s="1290"/>
      <c r="S8" s="1307" t="s">
        <v>27</v>
      </c>
      <c r="T8" s="1290" t="s">
        <v>1091</v>
      </c>
      <c r="U8" s="1290"/>
      <c r="V8" s="1290"/>
      <c r="W8" s="1290"/>
      <c r="X8" s="1290"/>
      <c r="Y8" s="1290"/>
      <c r="Z8" s="1290"/>
      <c r="AA8" s="1290"/>
      <c r="AB8" s="1290"/>
      <c r="AC8" s="1290"/>
      <c r="AD8" s="1290"/>
      <c r="AE8" s="1290"/>
      <c r="AF8" s="1304"/>
    </row>
    <row r="9" customFormat="false" ht="27" hidden="false" customHeight="true" outlineLevel="0" collapsed="false">
      <c r="B9" s="1309"/>
      <c r="C9" s="1321" t="s">
        <v>1421</v>
      </c>
      <c r="D9" s="1321"/>
      <c r="E9" s="1321"/>
      <c r="F9" s="1321"/>
      <c r="G9" s="1321"/>
      <c r="H9" s="1321"/>
      <c r="I9" s="1307" t="s">
        <v>27</v>
      </c>
      <c r="J9" s="772" t="s">
        <v>1600</v>
      </c>
      <c r="K9" s="1185"/>
      <c r="L9" s="1185"/>
      <c r="M9" s="1185"/>
      <c r="N9" s="1185"/>
      <c r="O9" s="1185"/>
      <c r="P9" s="1185"/>
      <c r="Q9" s="1185"/>
      <c r="R9" s="1185"/>
      <c r="S9" s="1185"/>
      <c r="T9" s="1185"/>
      <c r="U9" s="1185"/>
      <c r="V9" s="1185"/>
      <c r="W9" s="1185"/>
      <c r="X9" s="1185"/>
      <c r="Y9" s="1185"/>
      <c r="Z9" s="1185"/>
      <c r="AA9" s="1185"/>
      <c r="AB9" s="1185"/>
      <c r="AC9" s="1185"/>
      <c r="AD9" s="1185"/>
      <c r="AE9" s="1185"/>
      <c r="AF9" s="1216"/>
    </row>
    <row r="10" customFormat="false" ht="27" hidden="false" customHeight="true" outlineLevel="0" collapsed="false">
      <c r="B10" s="1299"/>
      <c r="C10" s="1321"/>
      <c r="D10" s="1321"/>
      <c r="E10" s="1321"/>
      <c r="F10" s="1321"/>
      <c r="G10" s="1321"/>
      <c r="H10" s="1321"/>
      <c r="I10" s="1307" t="s">
        <v>27</v>
      </c>
      <c r="J10" s="781" t="s">
        <v>1601</v>
      </c>
      <c r="K10" s="772"/>
      <c r="L10" s="772"/>
      <c r="M10" s="772"/>
      <c r="N10" s="772"/>
      <c r="O10" s="772"/>
      <c r="P10" s="772"/>
      <c r="Q10" s="772"/>
      <c r="R10" s="772"/>
      <c r="S10" s="772"/>
      <c r="T10" s="772"/>
      <c r="U10" s="772"/>
      <c r="V10" s="772"/>
      <c r="W10" s="772"/>
      <c r="X10" s="772"/>
      <c r="Y10" s="772"/>
      <c r="Z10" s="772"/>
      <c r="AA10" s="772"/>
      <c r="AB10" s="772"/>
      <c r="AC10" s="772"/>
      <c r="AD10" s="772"/>
      <c r="AE10" s="772"/>
      <c r="AF10" s="1191"/>
    </row>
    <row r="11" customFormat="false" ht="27" hidden="false" customHeight="true" outlineLevel="0" collapsed="false">
      <c r="B11" s="1315"/>
      <c r="C11" s="1321"/>
      <c r="D11" s="1321"/>
      <c r="E11" s="1321"/>
      <c r="F11" s="1321"/>
      <c r="G11" s="1321"/>
      <c r="H11" s="1321"/>
      <c r="I11" s="1353" t="s">
        <v>27</v>
      </c>
      <c r="J11" s="977" t="s">
        <v>1602</v>
      </c>
      <c r="K11" s="980"/>
      <c r="L11" s="980"/>
      <c r="M11" s="980"/>
      <c r="N11" s="980"/>
      <c r="O11" s="980"/>
      <c r="P11" s="980"/>
      <c r="Q11" s="980"/>
      <c r="R11" s="980"/>
      <c r="S11" s="980"/>
      <c r="T11" s="980"/>
      <c r="U11" s="980"/>
      <c r="V11" s="980"/>
      <c r="W11" s="980"/>
      <c r="X11" s="980"/>
      <c r="Y11" s="980"/>
      <c r="Z11" s="980"/>
      <c r="AA11" s="980"/>
      <c r="AB11" s="980"/>
      <c r="AC11" s="980"/>
      <c r="AD11" s="980"/>
      <c r="AE11" s="980"/>
      <c r="AF11" s="1194"/>
    </row>
    <row r="12" s="772" customFormat="true" ht="11.25" hidden="false" customHeight="true" outlineLevel="0" collapsed="false"/>
    <row r="13" s="772" customFormat="true" ht="11.25" hidden="false" customHeight="true" outlineLevel="0" collapsed="false"/>
    <row r="14" s="772" customFormat="true" ht="26.25" hidden="false" customHeight="true" outlineLevel="0" collapsed="false">
      <c r="B14" s="964" t="s">
        <v>1568</v>
      </c>
      <c r="C14" s="1185" t="s">
        <v>1603</v>
      </c>
      <c r="D14" s="1185"/>
      <c r="E14" s="1185"/>
      <c r="F14" s="1185"/>
      <c r="G14" s="1185"/>
      <c r="H14" s="1181"/>
      <c r="I14" s="1185"/>
      <c r="J14" s="1185"/>
      <c r="K14" s="1185"/>
      <c r="L14" s="1185"/>
      <c r="M14" s="1185"/>
      <c r="N14" s="1185"/>
      <c r="O14" s="1185"/>
      <c r="P14" s="1181"/>
      <c r="Q14" s="1420"/>
      <c r="R14" s="1185"/>
      <c r="S14" s="1185"/>
      <c r="T14" s="1185"/>
      <c r="U14" s="1185"/>
      <c r="V14" s="1185"/>
      <c r="W14" s="1185"/>
      <c r="X14" s="1185"/>
      <c r="Y14" s="1181"/>
      <c r="Z14" s="1181"/>
      <c r="AA14" s="1181"/>
      <c r="AB14" s="1185"/>
      <c r="AC14" s="1185"/>
      <c r="AD14" s="1185"/>
      <c r="AE14" s="1185"/>
      <c r="AF14" s="963"/>
    </row>
    <row r="15" s="772" customFormat="true" ht="11.25" hidden="false" customHeight="true" outlineLevel="0" collapsed="false">
      <c r="B15" s="985"/>
      <c r="C15" s="964"/>
      <c r="D15" s="1185"/>
      <c r="E15" s="1185"/>
      <c r="F15" s="1185"/>
      <c r="G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964"/>
      <c r="AD15" s="1185"/>
      <c r="AE15" s="963"/>
      <c r="AF15" s="1187"/>
    </row>
    <row r="16" s="772" customFormat="true" ht="11.25" hidden="false" customHeight="true" outlineLevel="0" collapsed="false">
      <c r="B16" s="985"/>
      <c r="C16" s="985"/>
      <c r="AC16" s="985"/>
      <c r="AE16" s="1187"/>
      <c r="AF16" s="1187"/>
    </row>
    <row r="17" s="772" customFormat="true" ht="33.75" hidden="false" customHeight="true" outlineLevel="0" collapsed="false">
      <c r="B17" s="985"/>
      <c r="C17" s="987"/>
      <c r="D17" s="772" t="s">
        <v>1604</v>
      </c>
      <c r="M17" s="1178"/>
      <c r="Y17" s="781"/>
      <c r="Z17" s="781"/>
      <c r="AC17" s="985"/>
      <c r="AE17" s="988"/>
      <c r="AF17" s="1187"/>
    </row>
    <row r="18" s="772" customFormat="true" ht="27" hidden="false" customHeight="true" outlineLevel="0" collapsed="false">
      <c r="B18" s="985"/>
      <c r="C18" s="1008"/>
      <c r="D18" s="1324"/>
      <c r="E18" s="1391" t="s">
        <v>51</v>
      </c>
      <c r="F18" s="1460" t="s">
        <v>1605</v>
      </c>
      <c r="G18" s="1460"/>
      <c r="H18" s="1460"/>
      <c r="I18" s="1460"/>
      <c r="J18" s="1460"/>
      <c r="K18" s="1460"/>
      <c r="L18" s="1460"/>
      <c r="M18" s="1460"/>
      <c r="N18" s="1460"/>
      <c r="O18" s="1460"/>
      <c r="P18" s="1460"/>
      <c r="Q18" s="1460"/>
      <c r="R18" s="1460"/>
      <c r="S18" s="1460"/>
      <c r="T18" s="1460"/>
      <c r="U18" s="1460"/>
      <c r="V18" s="1460"/>
      <c r="W18" s="1460"/>
      <c r="X18" s="1460"/>
      <c r="Y18" s="1487"/>
      <c r="Z18" s="1487"/>
      <c r="AA18" s="792" t="s">
        <v>1036</v>
      </c>
      <c r="AC18" s="985"/>
      <c r="AE18" s="927"/>
      <c r="AF18" s="1187"/>
    </row>
    <row r="19" s="772" customFormat="true" ht="27" hidden="false" customHeight="true" outlineLevel="0" collapsed="false">
      <c r="B19" s="985"/>
      <c r="C19" s="1008"/>
      <c r="D19" s="1461"/>
      <c r="E19" s="1391" t="s">
        <v>983</v>
      </c>
      <c r="F19" s="1424" t="s">
        <v>1606</v>
      </c>
      <c r="G19" s="1424"/>
      <c r="H19" s="1424"/>
      <c r="I19" s="1424"/>
      <c r="J19" s="1424"/>
      <c r="K19" s="1424"/>
      <c r="L19" s="1424"/>
      <c r="M19" s="1424"/>
      <c r="N19" s="1424"/>
      <c r="O19" s="1424"/>
      <c r="P19" s="1424"/>
      <c r="Q19" s="1424"/>
      <c r="R19" s="1424"/>
      <c r="S19" s="1424"/>
      <c r="T19" s="1424"/>
      <c r="U19" s="1424"/>
      <c r="V19" s="1424"/>
      <c r="W19" s="1424"/>
      <c r="X19" s="1424"/>
      <c r="Y19" s="1440"/>
      <c r="Z19" s="1440"/>
      <c r="AA19" s="792" t="s">
        <v>1036</v>
      </c>
      <c r="AC19" s="985"/>
      <c r="AE19" s="988"/>
      <c r="AF19" s="1187"/>
    </row>
    <row r="20" s="772" customFormat="true" ht="27" hidden="false" customHeight="true" outlineLevel="0" collapsed="false">
      <c r="B20" s="985"/>
      <c r="C20" s="1008"/>
      <c r="D20" s="1461"/>
      <c r="E20" s="1391" t="s">
        <v>982</v>
      </c>
      <c r="F20" s="1424" t="s">
        <v>1607</v>
      </c>
      <c r="G20" s="1424"/>
      <c r="H20" s="1424"/>
      <c r="I20" s="1424"/>
      <c r="J20" s="1424"/>
      <c r="K20" s="1424"/>
      <c r="L20" s="1424"/>
      <c r="M20" s="1424"/>
      <c r="N20" s="1424"/>
      <c r="O20" s="1424"/>
      <c r="P20" s="1424"/>
      <c r="Q20" s="1424"/>
      <c r="R20" s="1424"/>
      <c r="S20" s="1424"/>
      <c r="T20" s="1424"/>
      <c r="U20" s="1424"/>
      <c r="V20" s="1424"/>
      <c r="W20" s="1424"/>
      <c r="X20" s="1424"/>
      <c r="Y20" s="1440"/>
      <c r="Z20" s="1440"/>
      <c r="AA20" s="1001" t="s">
        <v>899</v>
      </c>
      <c r="AC20" s="985"/>
      <c r="AE20" s="1187"/>
      <c r="AF20" s="1187"/>
    </row>
    <row r="21" s="772" customFormat="true" ht="27" hidden="false" customHeight="true" outlineLevel="0" collapsed="false">
      <c r="B21" s="985"/>
      <c r="C21" s="987"/>
      <c r="D21" s="1324"/>
      <c r="E21" s="1391" t="s">
        <v>984</v>
      </c>
      <c r="F21" s="1460" t="s">
        <v>1608</v>
      </c>
      <c r="G21" s="1460"/>
      <c r="H21" s="1460"/>
      <c r="I21" s="1460"/>
      <c r="J21" s="1460"/>
      <c r="K21" s="1460"/>
      <c r="L21" s="1460"/>
      <c r="M21" s="1460"/>
      <c r="N21" s="1460"/>
      <c r="O21" s="1460"/>
      <c r="P21" s="1460"/>
      <c r="Q21" s="1460"/>
      <c r="R21" s="1460"/>
      <c r="S21" s="1460"/>
      <c r="T21" s="1460"/>
      <c r="U21" s="1460"/>
      <c r="V21" s="1460"/>
      <c r="W21" s="1460"/>
      <c r="X21" s="1460"/>
      <c r="Y21" s="1487"/>
      <c r="Z21" s="1487"/>
      <c r="AA21" s="792" t="s">
        <v>1036</v>
      </c>
      <c r="AC21" s="985"/>
      <c r="AE21" s="1187"/>
      <c r="AF21" s="1187"/>
    </row>
    <row r="22" s="772" customFormat="true" ht="27" hidden="false" customHeight="true" outlineLevel="0" collapsed="false">
      <c r="B22" s="985"/>
      <c r="C22" s="1008"/>
      <c r="D22" s="1324"/>
      <c r="E22" s="1391" t="s">
        <v>1215</v>
      </c>
      <c r="F22" s="1460" t="s">
        <v>1609</v>
      </c>
      <c r="G22" s="1460"/>
      <c r="H22" s="1460"/>
      <c r="I22" s="1460"/>
      <c r="J22" s="1460"/>
      <c r="K22" s="1460"/>
      <c r="L22" s="1460"/>
      <c r="M22" s="1460"/>
      <c r="N22" s="1460"/>
      <c r="O22" s="1460"/>
      <c r="P22" s="1460"/>
      <c r="Q22" s="1460"/>
      <c r="R22" s="1460"/>
      <c r="S22" s="1460"/>
      <c r="T22" s="1460"/>
      <c r="U22" s="1460"/>
      <c r="V22" s="1460"/>
      <c r="W22" s="1460"/>
      <c r="X22" s="1460"/>
      <c r="Y22" s="1487"/>
      <c r="Z22" s="1487"/>
      <c r="AA22" s="792" t="s">
        <v>899</v>
      </c>
      <c r="AC22" s="985"/>
      <c r="AE22" s="988"/>
      <c r="AF22" s="1187"/>
    </row>
    <row r="23" s="772" customFormat="true" ht="11.25" hidden="false" customHeight="true" outlineLevel="0" collapsed="false">
      <c r="B23" s="985"/>
      <c r="C23" s="987"/>
      <c r="D23" s="1480"/>
      <c r="E23" s="1188"/>
      <c r="H23" s="1480"/>
      <c r="K23" s="1480"/>
      <c r="L23" s="1480"/>
      <c r="M23" s="1480"/>
      <c r="N23" s="1480"/>
      <c r="O23" s="1480"/>
      <c r="P23" s="1480"/>
      <c r="Q23" s="1480"/>
      <c r="T23" s="771"/>
      <c r="U23" s="771"/>
      <c r="V23" s="1461"/>
      <c r="W23" s="1461"/>
      <c r="Z23" s="781"/>
      <c r="AA23" s="781"/>
      <c r="AC23" s="985"/>
      <c r="AE23" s="988"/>
      <c r="AF23" s="1187"/>
    </row>
    <row r="24" s="772" customFormat="true" ht="27" hidden="false" customHeight="true" outlineLevel="0" collapsed="false">
      <c r="B24" s="985"/>
      <c r="C24" s="987"/>
      <c r="D24" s="772" t="s">
        <v>1610</v>
      </c>
      <c r="E24" s="771"/>
      <c r="H24" s="1480"/>
      <c r="K24" s="1480"/>
      <c r="L24" s="1480"/>
      <c r="M24" s="1480"/>
      <c r="N24" s="1480"/>
      <c r="O24" s="1480"/>
      <c r="P24" s="1480"/>
      <c r="Q24" s="1480"/>
      <c r="T24" s="771"/>
      <c r="U24" s="771"/>
      <c r="V24" s="1461"/>
      <c r="W24" s="1461"/>
      <c r="Z24" s="771"/>
      <c r="AA24" s="771"/>
      <c r="AC24" s="985"/>
      <c r="AE24" s="988"/>
      <c r="AF24" s="1187"/>
    </row>
    <row r="25" s="772" customFormat="true" ht="27" hidden="false" customHeight="true" outlineLevel="0" collapsed="false">
      <c r="B25" s="985"/>
      <c r="C25" s="1008"/>
      <c r="D25" s="1324"/>
      <c r="E25" s="1391" t="s">
        <v>51</v>
      </c>
      <c r="F25" s="1460" t="s">
        <v>1605</v>
      </c>
      <c r="G25" s="1460"/>
      <c r="H25" s="1460"/>
      <c r="I25" s="1460"/>
      <c r="J25" s="1460"/>
      <c r="K25" s="1460"/>
      <c r="L25" s="1460"/>
      <c r="M25" s="1460"/>
      <c r="N25" s="1460"/>
      <c r="O25" s="1460"/>
      <c r="P25" s="1460"/>
      <c r="Q25" s="1460"/>
      <c r="R25" s="1460"/>
      <c r="S25" s="1460"/>
      <c r="T25" s="1460"/>
      <c r="U25" s="1460"/>
      <c r="V25" s="1460"/>
      <c r="W25" s="1460"/>
      <c r="X25" s="1460"/>
      <c r="Y25" s="1289"/>
      <c r="Z25" s="1289"/>
      <c r="AA25" s="792" t="s">
        <v>1036</v>
      </c>
      <c r="AB25" s="771"/>
      <c r="AC25" s="985"/>
      <c r="AE25" s="988"/>
      <c r="AF25" s="1187"/>
    </row>
    <row r="26" s="772" customFormat="true" ht="27" hidden="false" customHeight="true" outlineLevel="0" collapsed="false">
      <c r="B26" s="985"/>
      <c r="C26" s="987"/>
      <c r="D26" s="1324"/>
      <c r="E26" s="1391" t="s">
        <v>983</v>
      </c>
      <c r="F26" s="1460" t="s">
        <v>1611</v>
      </c>
      <c r="G26" s="1460"/>
      <c r="H26" s="1460"/>
      <c r="I26" s="1460"/>
      <c r="J26" s="1460"/>
      <c r="K26" s="1460"/>
      <c r="L26" s="1460"/>
      <c r="M26" s="1460"/>
      <c r="N26" s="1460"/>
      <c r="O26" s="1460"/>
      <c r="P26" s="1460"/>
      <c r="Q26" s="1460"/>
      <c r="R26" s="1460"/>
      <c r="S26" s="1460"/>
      <c r="T26" s="1460"/>
      <c r="U26" s="1460"/>
      <c r="V26" s="1460"/>
      <c r="W26" s="1460"/>
      <c r="X26" s="1460"/>
      <c r="Y26" s="1289"/>
      <c r="Z26" s="1289"/>
      <c r="AA26" s="792" t="s">
        <v>1036</v>
      </c>
      <c r="AB26" s="771"/>
      <c r="AC26" s="985"/>
      <c r="AE26" s="988"/>
      <c r="AF26" s="1187"/>
    </row>
    <row r="27" s="772" customFormat="true" ht="27" hidden="false" customHeight="true" outlineLevel="0" collapsed="false">
      <c r="B27" s="985"/>
      <c r="C27" s="987"/>
      <c r="D27" s="1324"/>
      <c r="E27" s="1391" t="s">
        <v>982</v>
      </c>
      <c r="F27" s="1460" t="s">
        <v>1612</v>
      </c>
      <c r="G27" s="1460"/>
      <c r="H27" s="1460"/>
      <c r="I27" s="1460"/>
      <c r="J27" s="1460"/>
      <c r="K27" s="1460"/>
      <c r="L27" s="1460"/>
      <c r="M27" s="1460"/>
      <c r="N27" s="1460"/>
      <c r="O27" s="1460"/>
      <c r="P27" s="1460"/>
      <c r="Q27" s="1460"/>
      <c r="R27" s="1460"/>
      <c r="S27" s="1460"/>
      <c r="T27" s="1460"/>
      <c r="U27" s="1460"/>
      <c r="V27" s="1460"/>
      <c r="W27" s="1460"/>
      <c r="X27" s="1460"/>
      <c r="Y27" s="1289"/>
      <c r="Z27" s="1289"/>
      <c r="AA27" s="792" t="s">
        <v>1036</v>
      </c>
      <c r="AB27" s="771"/>
      <c r="AC27" s="985"/>
      <c r="AE27" s="988"/>
      <c r="AF27" s="1187"/>
    </row>
    <row r="28" s="772" customFormat="true" ht="27" hidden="false" customHeight="true" outlineLevel="0" collapsed="false">
      <c r="B28" s="985"/>
      <c r="C28" s="987"/>
      <c r="D28" s="1324"/>
      <c r="E28" s="1391" t="s">
        <v>984</v>
      </c>
      <c r="F28" s="1460" t="s">
        <v>1613</v>
      </c>
      <c r="G28" s="1460"/>
      <c r="H28" s="1460"/>
      <c r="I28" s="1460"/>
      <c r="J28" s="1460"/>
      <c r="K28" s="1460"/>
      <c r="L28" s="1460"/>
      <c r="M28" s="1460"/>
      <c r="N28" s="1460"/>
      <c r="O28" s="1460"/>
      <c r="P28" s="1460"/>
      <c r="Q28" s="1460"/>
      <c r="R28" s="1460"/>
      <c r="S28" s="1460"/>
      <c r="T28" s="1460"/>
      <c r="U28" s="1460"/>
      <c r="V28" s="1460"/>
      <c r="W28" s="1460"/>
      <c r="X28" s="1460"/>
      <c r="Y28" s="1289"/>
      <c r="Z28" s="1289"/>
      <c r="AA28" s="792" t="s">
        <v>1036</v>
      </c>
      <c r="AB28" s="771"/>
      <c r="AC28" s="985"/>
      <c r="AE28" s="988"/>
      <c r="AF28" s="1187"/>
    </row>
    <row r="29" s="772" customFormat="true" ht="27" hidden="false" customHeight="true" outlineLevel="0" collapsed="false">
      <c r="B29" s="985"/>
      <c r="C29" s="987"/>
      <c r="D29" s="1324"/>
      <c r="E29" s="1391" t="s">
        <v>1215</v>
      </c>
      <c r="F29" s="1460" t="s">
        <v>1614</v>
      </c>
      <c r="G29" s="1460"/>
      <c r="H29" s="1460"/>
      <c r="I29" s="1460"/>
      <c r="J29" s="1460"/>
      <c r="K29" s="1460"/>
      <c r="L29" s="1460"/>
      <c r="M29" s="1460"/>
      <c r="N29" s="1460"/>
      <c r="O29" s="1460"/>
      <c r="P29" s="1460"/>
      <c r="Q29" s="1460"/>
      <c r="R29" s="1460"/>
      <c r="S29" s="1460"/>
      <c r="T29" s="1460"/>
      <c r="U29" s="1460"/>
      <c r="V29" s="1460"/>
      <c r="W29" s="1460"/>
      <c r="X29" s="1460"/>
      <c r="Y29" s="1289"/>
      <c r="Z29" s="1289"/>
      <c r="AA29" s="792" t="s">
        <v>899</v>
      </c>
      <c r="AB29" s="771"/>
      <c r="AC29" s="985"/>
      <c r="AE29" s="988"/>
      <c r="AF29" s="1187"/>
    </row>
    <row r="30" s="772" customFormat="true" ht="33.75" hidden="false" customHeight="true" outlineLevel="0" collapsed="false">
      <c r="B30" s="985"/>
      <c r="C30" s="987"/>
      <c r="D30" s="1316"/>
      <c r="F30" s="1188"/>
      <c r="G30" s="1480"/>
      <c r="H30" s="1480"/>
      <c r="I30" s="1480"/>
      <c r="J30" s="1480"/>
      <c r="K30" s="1480"/>
      <c r="L30" s="1480"/>
      <c r="M30" s="1480"/>
      <c r="N30" s="1480"/>
      <c r="O30" s="1480"/>
      <c r="P30" s="1480"/>
      <c r="Q30" s="1480"/>
      <c r="T30" s="771"/>
      <c r="U30" s="771"/>
      <c r="V30" s="1454"/>
      <c r="W30" s="1454"/>
      <c r="Y30" s="781"/>
      <c r="Z30" s="781"/>
      <c r="AC30" s="1458" t="s">
        <v>1095</v>
      </c>
      <c r="AD30" s="1296" t="s">
        <v>29</v>
      </c>
      <c r="AE30" s="1459" t="s">
        <v>1096</v>
      </c>
      <c r="AF30" s="1187"/>
    </row>
    <row r="31" s="772" customFormat="true" ht="33.75" hidden="false" customHeight="true" outlineLevel="0" collapsed="false">
      <c r="B31" s="985"/>
      <c r="C31" s="987"/>
      <c r="D31" s="1343" t="s">
        <v>1615</v>
      </c>
      <c r="E31" s="1343"/>
      <c r="F31" s="1343"/>
      <c r="G31" s="1343"/>
      <c r="H31" s="1343"/>
      <c r="I31" s="1343"/>
      <c r="J31" s="1343"/>
      <c r="K31" s="1343"/>
      <c r="L31" s="1343"/>
      <c r="M31" s="1343"/>
      <c r="N31" s="1343"/>
      <c r="O31" s="1343"/>
      <c r="P31" s="1343"/>
      <c r="Q31" s="1343"/>
      <c r="R31" s="1343"/>
      <c r="S31" s="1343"/>
      <c r="T31" s="1343"/>
      <c r="U31" s="1343"/>
      <c r="V31" s="1343"/>
      <c r="W31" s="1343"/>
      <c r="X31" s="1343"/>
      <c r="Y31" s="1343"/>
      <c r="Z31" s="1343"/>
      <c r="AA31" s="1343"/>
      <c r="AB31" s="771" t="s">
        <v>1431</v>
      </c>
      <c r="AC31" s="1397" t="s">
        <v>27</v>
      </c>
      <c r="AD31" s="1307" t="s">
        <v>29</v>
      </c>
      <c r="AE31" s="1462" t="s">
        <v>27</v>
      </c>
      <c r="AF31" s="1187"/>
    </row>
    <row r="32" s="772" customFormat="true" ht="33.75" hidden="false" customHeight="true" outlineLevel="0" collapsed="false">
      <c r="B32" s="985"/>
      <c r="C32" s="987"/>
      <c r="D32" s="1316"/>
      <c r="AC32" s="985"/>
      <c r="AE32" s="988"/>
      <c r="AF32" s="1187"/>
    </row>
    <row r="33" s="772" customFormat="true" ht="10.5" hidden="false" customHeight="true" outlineLevel="0" collapsed="false">
      <c r="B33" s="985"/>
      <c r="C33" s="974"/>
      <c r="D33" s="980"/>
      <c r="E33" s="980"/>
      <c r="F33" s="980"/>
      <c r="G33" s="980"/>
      <c r="H33" s="980"/>
      <c r="AC33" s="985"/>
      <c r="AE33" s="1187"/>
      <c r="AF33" s="1187"/>
    </row>
    <row r="34" s="772" customFormat="true" ht="11.25" hidden="false" customHeight="true" outlineLevel="0" collapsed="false">
      <c r="B34" s="985"/>
      <c r="C34" s="964"/>
      <c r="D34" s="1185"/>
      <c r="E34" s="1185"/>
      <c r="F34" s="1185"/>
      <c r="G34" s="1185"/>
      <c r="I34" s="1185"/>
      <c r="J34" s="1185"/>
      <c r="K34" s="1185"/>
      <c r="L34" s="1185"/>
      <c r="M34" s="1185"/>
      <c r="N34" s="1185"/>
      <c r="O34" s="1185"/>
      <c r="P34" s="1185"/>
      <c r="Q34" s="1185"/>
      <c r="R34" s="1185"/>
      <c r="S34" s="1185"/>
      <c r="T34" s="1185"/>
      <c r="U34" s="1185"/>
      <c r="V34" s="1185"/>
      <c r="W34" s="1185"/>
      <c r="X34" s="1185"/>
      <c r="Y34" s="1185"/>
      <c r="Z34" s="1185"/>
      <c r="AA34" s="1185"/>
      <c r="AB34" s="1185"/>
      <c r="AC34" s="964"/>
      <c r="AD34" s="1185"/>
      <c r="AE34" s="963"/>
      <c r="AF34" s="1187"/>
    </row>
    <row r="35" s="772" customFormat="true" ht="27" hidden="false" customHeight="true" outlineLevel="0" collapsed="false">
      <c r="B35" s="985"/>
      <c r="C35" s="985"/>
      <c r="AC35" s="1458" t="s">
        <v>1095</v>
      </c>
      <c r="AD35" s="1296" t="s">
        <v>29</v>
      </c>
      <c r="AE35" s="1459" t="s">
        <v>1096</v>
      </c>
      <c r="AF35" s="1187"/>
    </row>
    <row r="36" s="772" customFormat="true" ht="27" hidden="false" customHeight="true" outlineLevel="0" collapsed="false">
      <c r="B36" s="985"/>
      <c r="C36" s="1008" t="s">
        <v>1616</v>
      </c>
      <c r="D36" s="1008"/>
      <c r="E36" s="1008"/>
      <c r="F36" s="1008"/>
      <c r="G36" s="1008"/>
      <c r="H36" s="1008"/>
      <c r="I36" s="1008"/>
      <c r="J36" s="1008"/>
      <c r="K36" s="1008"/>
      <c r="L36" s="1008"/>
      <c r="M36" s="1008"/>
      <c r="N36" s="1008"/>
      <c r="O36" s="1008"/>
      <c r="P36" s="1008"/>
      <c r="Q36" s="1008"/>
      <c r="R36" s="1008"/>
      <c r="S36" s="1008"/>
      <c r="T36" s="1008"/>
      <c r="U36" s="1008"/>
      <c r="V36" s="1008"/>
      <c r="W36" s="1008"/>
      <c r="X36" s="1008"/>
      <c r="Y36" s="1008"/>
      <c r="Z36" s="1008"/>
      <c r="AA36" s="1008"/>
      <c r="AC36" s="1397" t="s">
        <v>27</v>
      </c>
      <c r="AD36" s="1307" t="s">
        <v>29</v>
      </c>
      <c r="AE36" s="1462" t="s">
        <v>27</v>
      </c>
      <c r="AF36" s="1187"/>
    </row>
    <row r="37" s="772" customFormat="true" ht="11.25" hidden="false" customHeight="true" outlineLevel="0" collapsed="false">
      <c r="B37" s="985"/>
      <c r="C37" s="974"/>
      <c r="D37" s="980"/>
      <c r="E37" s="980"/>
      <c r="F37" s="980"/>
      <c r="G37" s="980"/>
      <c r="H37" s="980"/>
      <c r="I37" s="980"/>
      <c r="J37" s="980"/>
      <c r="K37" s="980"/>
      <c r="L37" s="980"/>
      <c r="M37" s="980"/>
      <c r="N37" s="980"/>
      <c r="O37" s="980"/>
      <c r="P37" s="980"/>
      <c r="Q37" s="980"/>
      <c r="R37" s="980"/>
      <c r="S37" s="980"/>
      <c r="T37" s="980"/>
      <c r="U37" s="980"/>
      <c r="V37" s="980"/>
      <c r="W37" s="980"/>
      <c r="X37" s="980"/>
      <c r="Y37" s="980"/>
      <c r="Z37" s="980"/>
      <c r="AA37" s="980"/>
      <c r="AB37" s="980"/>
      <c r="AC37" s="974"/>
      <c r="AD37" s="980"/>
      <c r="AE37" s="973"/>
      <c r="AF37" s="1187"/>
    </row>
    <row r="38" s="772" customFormat="true" ht="11.25" hidden="false" customHeight="true" outlineLevel="0" collapsed="false">
      <c r="A38" s="1187"/>
      <c r="B38" s="974"/>
      <c r="C38" s="980"/>
      <c r="D38" s="980"/>
      <c r="E38" s="980"/>
      <c r="F38" s="980"/>
      <c r="G38" s="980"/>
      <c r="H38" s="980"/>
      <c r="I38" s="980"/>
      <c r="J38" s="980"/>
      <c r="K38" s="980"/>
      <c r="L38" s="980"/>
      <c r="M38" s="980"/>
      <c r="N38" s="980"/>
      <c r="O38" s="980"/>
      <c r="P38" s="980"/>
      <c r="Q38" s="980"/>
      <c r="R38" s="980"/>
      <c r="S38" s="980"/>
      <c r="T38" s="980"/>
      <c r="U38" s="980"/>
      <c r="V38" s="980"/>
      <c r="W38" s="980"/>
      <c r="X38" s="980"/>
      <c r="Y38" s="980"/>
      <c r="Z38" s="980"/>
      <c r="AA38" s="980"/>
      <c r="AB38" s="980"/>
      <c r="AC38" s="980"/>
      <c r="AD38" s="980"/>
      <c r="AE38" s="980"/>
      <c r="AF38" s="973"/>
    </row>
    <row r="39" s="772" customFormat="true" ht="18" hidden="false" customHeight="true" outlineLevel="0" collapsed="false">
      <c r="C39" s="1185" t="s">
        <v>1617</v>
      </c>
      <c r="D39" s="1185"/>
      <c r="E39" s="1185"/>
      <c r="F39" s="1185"/>
      <c r="G39" s="1185"/>
      <c r="H39" s="1185"/>
      <c r="I39" s="1185"/>
      <c r="J39" s="1185"/>
      <c r="K39" s="1185"/>
      <c r="L39" s="1185"/>
      <c r="M39" s="1185"/>
      <c r="N39" s="1185"/>
      <c r="O39" s="1185"/>
      <c r="P39" s="1185"/>
      <c r="Q39" s="1185"/>
      <c r="R39" s="1185"/>
      <c r="S39" s="1185"/>
      <c r="T39" s="1185"/>
      <c r="U39" s="1185"/>
      <c r="V39" s="1185"/>
      <c r="W39" s="1185"/>
      <c r="X39" s="1185"/>
      <c r="Y39" s="1185"/>
      <c r="Z39" s="1185"/>
      <c r="AA39" s="1185"/>
      <c r="AB39" s="1185"/>
      <c r="AC39" s="1185"/>
      <c r="AD39" s="1185"/>
      <c r="AE39" s="1185"/>
    </row>
    <row r="40" s="1318" customFormat="true" ht="61.5" hidden="false" customHeight="true" outlineLevel="0" collapsed="false">
      <c r="C40" s="782" t="s">
        <v>1618</v>
      </c>
      <c r="D40" s="782"/>
      <c r="E40" s="782"/>
      <c r="F40" s="782"/>
      <c r="G40" s="782"/>
      <c r="H40" s="782"/>
      <c r="I40" s="782"/>
      <c r="J40" s="782"/>
      <c r="K40" s="782"/>
      <c r="L40" s="782"/>
      <c r="M40" s="782"/>
      <c r="N40" s="782"/>
      <c r="O40" s="782"/>
      <c r="P40" s="782"/>
      <c r="Q40" s="782"/>
      <c r="R40" s="782"/>
      <c r="S40" s="782"/>
      <c r="T40" s="782"/>
      <c r="U40" s="782"/>
      <c r="V40" s="782"/>
      <c r="W40" s="782"/>
      <c r="X40" s="782"/>
      <c r="Y40" s="782"/>
      <c r="Z40" s="782"/>
      <c r="AA40" s="782"/>
      <c r="AB40" s="782"/>
      <c r="AC40" s="782"/>
      <c r="AD40" s="782"/>
      <c r="AE40" s="782"/>
    </row>
    <row r="41" s="1318" customFormat="true" ht="52.5" hidden="false" customHeight="true" outlineLevel="0" collapsed="false">
      <c r="C41" s="782" t="s">
        <v>1619</v>
      </c>
      <c r="D41" s="782"/>
      <c r="E41" s="782"/>
      <c r="F41" s="782"/>
      <c r="G41" s="782"/>
      <c r="H41" s="782"/>
      <c r="I41" s="782"/>
      <c r="J41" s="782"/>
      <c r="K41" s="782"/>
      <c r="L41" s="782"/>
      <c r="M41" s="782"/>
      <c r="N41" s="782"/>
      <c r="O41" s="782"/>
      <c r="P41" s="782"/>
      <c r="Q41" s="782"/>
      <c r="R41" s="782"/>
      <c r="S41" s="782"/>
      <c r="T41" s="782"/>
      <c r="U41" s="782"/>
      <c r="V41" s="782"/>
      <c r="W41" s="782"/>
      <c r="X41" s="782"/>
      <c r="Y41" s="782"/>
      <c r="Z41" s="782"/>
      <c r="AA41" s="782"/>
      <c r="AB41" s="782"/>
      <c r="AC41" s="782"/>
      <c r="AD41" s="782"/>
      <c r="AE41" s="782"/>
    </row>
    <row r="42" s="1318" customFormat="true" ht="18.75" hidden="false" customHeight="true" outlineLevel="0" collapsed="false">
      <c r="C42" s="782" t="s">
        <v>1620</v>
      </c>
      <c r="D42" s="782"/>
      <c r="E42" s="782"/>
      <c r="F42" s="782"/>
      <c r="G42" s="782"/>
      <c r="H42" s="782"/>
      <c r="I42" s="782"/>
      <c r="J42" s="782"/>
      <c r="K42" s="782"/>
      <c r="L42" s="782"/>
      <c r="M42" s="782"/>
      <c r="N42" s="782"/>
      <c r="O42" s="782"/>
      <c r="P42" s="782"/>
      <c r="Q42" s="782"/>
      <c r="R42" s="782"/>
      <c r="S42" s="782"/>
      <c r="T42" s="782"/>
      <c r="U42" s="782"/>
      <c r="V42" s="782"/>
      <c r="W42" s="782"/>
      <c r="X42" s="782"/>
      <c r="Y42" s="782"/>
      <c r="Z42" s="782"/>
      <c r="AA42" s="782"/>
      <c r="AB42" s="782"/>
      <c r="AC42" s="782"/>
      <c r="AD42" s="782"/>
      <c r="AE42" s="782"/>
    </row>
    <row r="43" s="1318" customFormat="true" ht="18.75" hidden="false" customHeight="true" outlineLevel="0" collapsed="false">
      <c r="C43" s="782" t="s">
        <v>1621</v>
      </c>
      <c r="D43" s="782"/>
      <c r="E43" s="782"/>
      <c r="F43" s="782"/>
      <c r="G43" s="782"/>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row>
    <row r="44" s="1318" customFormat="true" ht="18.75" hidden="false" customHeight="true" outlineLevel="0" collapsed="false">
      <c r="C44" s="782" t="s">
        <v>1622</v>
      </c>
      <c r="D44" s="782"/>
      <c r="E44" s="782"/>
      <c r="F44" s="782"/>
      <c r="G44" s="782"/>
      <c r="H44" s="782"/>
      <c r="I44" s="782"/>
      <c r="J44" s="782"/>
      <c r="K44" s="782"/>
      <c r="L44" s="782"/>
      <c r="M44" s="782"/>
      <c r="N44" s="782"/>
      <c r="O44" s="782"/>
      <c r="P44" s="782"/>
      <c r="Q44" s="782"/>
      <c r="R44" s="782"/>
      <c r="S44" s="782"/>
      <c r="T44" s="782"/>
      <c r="U44" s="782"/>
      <c r="V44" s="782"/>
      <c r="W44" s="782"/>
      <c r="X44" s="782"/>
      <c r="Y44" s="782"/>
      <c r="Z44" s="782"/>
      <c r="AA44" s="782"/>
      <c r="AB44" s="782"/>
      <c r="AC44" s="782"/>
      <c r="AD44" s="782"/>
      <c r="AE44" s="782"/>
    </row>
    <row r="45" s="1318" customFormat="true" ht="29.25" hidden="false" customHeight="true" outlineLevel="0" collapsed="false">
      <c r="C45" s="782" t="s">
        <v>1532</v>
      </c>
      <c r="D45" s="782"/>
      <c r="E45" s="782"/>
      <c r="F45" s="782"/>
      <c r="G45" s="782"/>
      <c r="H45" s="782"/>
      <c r="I45" s="782"/>
      <c r="J45" s="782"/>
      <c r="K45" s="782"/>
      <c r="L45" s="782"/>
      <c r="M45" s="782"/>
      <c r="N45" s="782"/>
      <c r="O45" s="782"/>
      <c r="P45" s="782"/>
      <c r="Q45" s="782"/>
      <c r="R45" s="782"/>
      <c r="S45" s="782"/>
      <c r="T45" s="782"/>
      <c r="U45" s="782"/>
      <c r="V45" s="782"/>
      <c r="W45" s="782"/>
      <c r="X45" s="782"/>
      <c r="Y45" s="782"/>
      <c r="Z45" s="782"/>
      <c r="AA45" s="782"/>
      <c r="AB45" s="782"/>
      <c r="AC45" s="782"/>
      <c r="AD45" s="782"/>
      <c r="AE45" s="782"/>
    </row>
    <row r="46" s="1488" customFormat="true" ht="15.75" hidden="false" customHeight="true" outlineLevel="0" collapsed="false">
      <c r="D46" s="1318"/>
      <c r="E46" s="1318"/>
      <c r="F46" s="1318"/>
      <c r="G46" s="1318"/>
      <c r="H46" s="1318"/>
      <c r="I46" s="1318"/>
      <c r="J46" s="1318"/>
      <c r="K46" s="1318"/>
      <c r="L46" s="1318"/>
      <c r="M46" s="1318"/>
      <c r="N46" s="1318"/>
      <c r="O46" s="1318"/>
      <c r="P46" s="1318"/>
      <c r="Q46" s="1318"/>
      <c r="R46" s="1318"/>
      <c r="S46" s="1318"/>
      <c r="T46" s="1318"/>
      <c r="U46" s="1318"/>
      <c r="V46" s="1318"/>
      <c r="W46" s="1318"/>
      <c r="X46" s="1318"/>
      <c r="Y46" s="1318"/>
      <c r="Z46" s="1318"/>
      <c r="AA46" s="1318"/>
      <c r="AB46" s="1318"/>
      <c r="AC46" s="1318"/>
      <c r="AD46" s="1318"/>
      <c r="AE46" s="1318"/>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s>
  <dataValidations count="1">
    <dataValidation allowBlank="true" errorStyle="stop" operator="between" showDropDown="false" showErrorMessage="true" showInputMessage="true" sqref="I8:I9 N8 S8 I10:I11 AC31 AE31 AC36 AE36"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H82"/>
  <sheetViews>
    <sheetView showFormulas="false" showGridLines="true" showRowColHeaders="true" showZeros="true" rightToLeft="false" tabSelected="false" showOutlineSymbols="true" defaultGridColor="true" view="pageBreakPreview" topLeftCell="A64" colorId="64" zoomScale="85" zoomScaleNormal="130" zoomScalePageLayoutView="85" workbookViewId="0">
      <selection pane="topLeft" activeCell="F87" activeCellId="0" sqref="F87"/>
    </sheetView>
  </sheetViews>
  <sheetFormatPr defaultColWidth="9.00390625" defaultRowHeight="10.5" customHeight="false" zeroHeight="false" outlineLevelRow="0" outlineLevelCol="0"/>
  <cols>
    <col collapsed="false" customWidth="true" hidden="false" outlineLevel="0" max="1" min="1" style="6" width="1.66"/>
    <col collapsed="false" customWidth="true" hidden="false" outlineLevel="0" max="2" min="2" style="6" width="15.66"/>
    <col collapsed="false" customWidth="true" hidden="false" outlineLevel="0" max="4" min="3" style="6" width="4.33"/>
    <col collapsed="false" customWidth="true" hidden="false" outlineLevel="0" max="5" min="5" style="7" width="2.44"/>
    <col collapsed="false" customWidth="true" hidden="false" outlineLevel="0" max="6" min="6" style="8" width="2.44"/>
    <col collapsed="false" customWidth="true" hidden="false" outlineLevel="0" max="7" min="7" style="6" width="38.11"/>
    <col collapsed="false" customWidth="true" hidden="false" outlineLevel="0" max="8" min="8" style="324" width="23.11"/>
    <col collapsed="false" customWidth="false" hidden="false" outlineLevel="0" max="16384" min="9" style="6" width="9"/>
  </cols>
  <sheetData>
    <row r="1" customFormat="false" ht="30" hidden="false" customHeight="true" outlineLevel="0" collapsed="false">
      <c r="A1" s="325" t="s">
        <v>249</v>
      </c>
      <c r="B1" s="325"/>
      <c r="C1" s="325"/>
      <c r="D1" s="325"/>
      <c r="E1" s="325"/>
      <c r="F1" s="325"/>
      <c r="G1" s="325"/>
      <c r="H1" s="325"/>
    </row>
    <row r="2" customFormat="false" ht="12" hidden="false" customHeight="true" outlineLevel="0" collapsed="false">
      <c r="A2" s="241" t="s">
        <v>205</v>
      </c>
      <c r="B2" s="242"/>
    </row>
    <row r="3" customFormat="false" ht="12" hidden="false" customHeight="true" outlineLevel="0" collapsed="false">
      <c r="G3" s="9" t="s">
        <v>1</v>
      </c>
      <c r="H3" s="10"/>
    </row>
    <row r="4" customFormat="false" ht="12" hidden="false" customHeight="true" outlineLevel="0" collapsed="false">
      <c r="G4" s="9" t="s">
        <v>2</v>
      </c>
      <c r="H4" s="10"/>
    </row>
    <row r="5" customFormat="false" ht="12" hidden="false" customHeight="true" outlineLevel="0" collapsed="false"/>
    <row r="6" s="241" customFormat="true" ht="12" hidden="false" customHeight="true" outlineLevel="0" collapsed="false">
      <c r="A6" s="326" t="s">
        <v>3</v>
      </c>
      <c r="B6" s="327"/>
      <c r="E6" s="328"/>
      <c r="F6" s="327"/>
      <c r="H6" s="329"/>
    </row>
    <row r="7" s="23" customFormat="true" ht="12" hidden="false" customHeight="true" outlineLevel="0" collapsed="false">
      <c r="A7" s="26" t="s">
        <v>14</v>
      </c>
      <c r="B7" s="22"/>
      <c r="E7" s="24"/>
      <c r="F7" s="25"/>
      <c r="H7" s="11"/>
    </row>
    <row r="8" s="23" customFormat="true" ht="12" hidden="false" customHeight="true" outlineLevel="0" collapsed="false">
      <c r="A8" s="21" t="s">
        <v>15</v>
      </c>
      <c r="B8" s="25"/>
      <c r="E8" s="24"/>
      <c r="F8" s="25"/>
      <c r="H8" s="11"/>
    </row>
    <row r="9" s="23" customFormat="true" ht="12" hidden="false" customHeight="true" outlineLevel="0" collapsed="false">
      <c r="A9" s="21"/>
      <c r="B9" s="22" t="s">
        <v>16</v>
      </c>
      <c r="E9" s="24"/>
      <c r="F9" s="25"/>
      <c r="H9" s="11"/>
    </row>
    <row r="10" s="23" customFormat="true" ht="12" hidden="false" customHeight="true" outlineLevel="0" collapsed="false">
      <c r="A10" s="21" t="s">
        <v>12</v>
      </c>
      <c r="B10" s="22"/>
      <c r="E10" s="24"/>
      <c r="F10" s="25"/>
      <c r="H10" s="11"/>
    </row>
    <row r="11" s="23" customFormat="true" ht="12" hidden="false" customHeight="true" outlineLevel="0" collapsed="false">
      <c r="A11" s="21"/>
      <c r="B11" s="22" t="s">
        <v>13</v>
      </c>
      <c r="E11" s="24"/>
      <c r="F11" s="25"/>
      <c r="H11" s="11"/>
    </row>
    <row r="12" s="330" customFormat="true" ht="60" hidden="false" customHeight="true" outlineLevel="0" collapsed="false">
      <c r="A12" s="244" t="s">
        <v>19</v>
      </c>
      <c r="B12" s="244"/>
      <c r="C12" s="245" t="s">
        <v>20</v>
      </c>
      <c r="D12" s="245" t="s">
        <v>21</v>
      </c>
      <c r="E12" s="244" t="s">
        <v>24</v>
      </c>
      <c r="F12" s="244"/>
      <c r="G12" s="244"/>
      <c r="H12" s="246" t="s">
        <v>25</v>
      </c>
    </row>
    <row r="13" s="330" customFormat="true" ht="24" hidden="false" customHeight="true" outlineLevel="0" collapsed="false">
      <c r="A13" s="38" t="s">
        <v>26</v>
      </c>
      <c r="B13" s="38"/>
      <c r="C13" s="331" t="s">
        <v>27</v>
      </c>
      <c r="D13" s="332" t="s">
        <v>27</v>
      </c>
      <c r="E13" s="333" t="s">
        <v>29</v>
      </c>
      <c r="F13" s="43" t="s">
        <v>30</v>
      </c>
      <c r="G13" s="43"/>
      <c r="H13" s="44"/>
    </row>
    <row r="14" s="330" customFormat="true" ht="22.5" hidden="false" customHeight="true" outlineLevel="0" collapsed="false">
      <c r="A14" s="38"/>
      <c r="B14" s="38"/>
      <c r="C14" s="45" t="s">
        <v>27</v>
      </c>
      <c r="D14" s="248" t="s">
        <v>27</v>
      </c>
      <c r="E14" s="197" t="s">
        <v>29</v>
      </c>
      <c r="F14" s="47" t="s">
        <v>32</v>
      </c>
      <c r="G14" s="47"/>
      <c r="H14" s="44" t="s">
        <v>33</v>
      </c>
    </row>
    <row r="15" s="330" customFormat="true" ht="18" hidden="false" customHeight="true" outlineLevel="0" collapsed="false">
      <c r="A15" s="38"/>
      <c r="B15" s="38"/>
      <c r="C15" s="39" t="s">
        <v>27</v>
      </c>
      <c r="D15" s="247" t="s">
        <v>27</v>
      </c>
      <c r="E15" s="197" t="s">
        <v>29</v>
      </c>
      <c r="F15" s="48" t="s">
        <v>206</v>
      </c>
      <c r="G15" s="48"/>
      <c r="H15" s="49" t="s">
        <v>207</v>
      </c>
    </row>
    <row r="16" s="330" customFormat="true" ht="12" hidden="false" customHeight="true" outlineLevel="0" collapsed="false">
      <c r="A16" s="38"/>
      <c r="B16" s="38"/>
      <c r="C16" s="334"/>
      <c r="D16" s="335" t="s">
        <v>27</v>
      </c>
      <c r="E16" s="336" t="s">
        <v>29</v>
      </c>
      <c r="F16" s="55" t="s">
        <v>37</v>
      </c>
      <c r="G16" s="56"/>
      <c r="H16" s="337" t="s">
        <v>250</v>
      </c>
    </row>
    <row r="17" s="330" customFormat="true" ht="12" hidden="false" customHeight="true" outlineLevel="0" collapsed="false">
      <c r="A17" s="38"/>
      <c r="B17" s="38"/>
      <c r="C17" s="334"/>
      <c r="D17" s="335"/>
      <c r="E17" s="336"/>
      <c r="F17" s="58" t="s">
        <v>39</v>
      </c>
      <c r="G17" s="59" t="s">
        <v>40</v>
      </c>
      <c r="H17" s="337"/>
    </row>
    <row r="18" s="330" customFormat="true" ht="12" hidden="false" customHeight="true" outlineLevel="0" collapsed="false">
      <c r="A18" s="38"/>
      <c r="B18" s="38"/>
      <c r="C18" s="334"/>
      <c r="D18" s="335"/>
      <c r="E18" s="336"/>
      <c r="F18" s="55"/>
      <c r="G18" s="56"/>
      <c r="H18" s="337"/>
    </row>
    <row r="19" s="330" customFormat="true" ht="12" hidden="false" customHeight="true" outlineLevel="0" collapsed="false">
      <c r="A19" s="38"/>
      <c r="B19" s="38"/>
      <c r="C19" s="334"/>
      <c r="D19" s="335"/>
      <c r="E19" s="336"/>
      <c r="F19" s="55"/>
      <c r="G19" s="56"/>
      <c r="H19" s="337"/>
    </row>
    <row r="20" s="32" customFormat="true" ht="30" hidden="false" customHeight="true" outlineLevel="0" collapsed="false">
      <c r="A20" s="61"/>
      <c r="B20" s="62" t="s">
        <v>41</v>
      </c>
      <c r="C20" s="39" t="s">
        <v>27</v>
      </c>
      <c r="D20" s="247" t="s">
        <v>27</v>
      </c>
      <c r="E20" s="197"/>
      <c r="F20" s="64"/>
      <c r="G20" s="64"/>
      <c r="H20" s="65" t="s">
        <v>208</v>
      </c>
    </row>
    <row r="21" s="330" customFormat="true" ht="30" hidden="false" customHeight="true" outlineLevel="0" collapsed="false">
      <c r="A21" s="61"/>
      <c r="B21" s="62" t="s">
        <v>209</v>
      </c>
      <c r="C21" s="39" t="s">
        <v>27</v>
      </c>
      <c r="D21" s="247" t="s">
        <v>27</v>
      </c>
      <c r="E21" s="197" t="s">
        <v>29</v>
      </c>
      <c r="F21" s="64" t="s">
        <v>251</v>
      </c>
      <c r="G21" s="64"/>
      <c r="H21" s="44"/>
    </row>
    <row r="22" customFormat="false" ht="18" hidden="false" customHeight="true" outlineLevel="0" collapsed="false">
      <c r="A22" s="258"/>
      <c r="B22" s="338" t="s">
        <v>211</v>
      </c>
      <c r="C22" s="255"/>
      <c r="D22" s="255"/>
      <c r="E22" s="339"/>
      <c r="F22" s="339"/>
      <c r="G22" s="339"/>
      <c r="H22" s="257"/>
    </row>
    <row r="23" customFormat="false" ht="18" hidden="false" customHeight="true" outlineLevel="0" collapsed="false">
      <c r="A23" s="186"/>
      <c r="B23" s="340" t="s">
        <v>50</v>
      </c>
      <c r="C23" s="255"/>
      <c r="D23" s="341" t="s">
        <v>27</v>
      </c>
      <c r="E23" s="342" t="s">
        <v>29</v>
      </c>
      <c r="F23" s="313" t="s">
        <v>48</v>
      </c>
      <c r="G23" s="313"/>
      <c r="H23" s="257" t="s">
        <v>49</v>
      </c>
    </row>
    <row r="24" customFormat="false" ht="27.75" hidden="false" customHeight="true" outlineLevel="0" collapsed="false">
      <c r="A24" s="186"/>
      <c r="B24" s="340"/>
      <c r="C24" s="255"/>
      <c r="D24" s="341" t="s">
        <v>27</v>
      </c>
      <c r="E24" s="342" t="s">
        <v>29</v>
      </c>
      <c r="F24" s="264" t="s">
        <v>45</v>
      </c>
      <c r="G24" s="264"/>
      <c r="H24" s="257" t="s">
        <v>46</v>
      </c>
    </row>
    <row r="25" customFormat="false" ht="18" hidden="false" customHeight="true" outlineLevel="0" collapsed="false">
      <c r="A25" s="186"/>
      <c r="B25" s="340"/>
      <c r="C25" s="255"/>
      <c r="D25" s="341" t="s">
        <v>27</v>
      </c>
      <c r="E25" s="291" t="s">
        <v>29</v>
      </c>
      <c r="F25" s="313" t="s">
        <v>54</v>
      </c>
      <c r="G25" s="313"/>
      <c r="H25" s="343" t="s">
        <v>49</v>
      </c>
    </row>
    <row r="26" customFormat="false" ht="18" hidden="false" customHeight="true" outlineLevel="0" collapsed="false">
      <c r="A26" s="186"/>
      <c r="B26" s="340"/>
      <c r="C26" s="255"/>
      <c r="D26" s="341" t="s">
        <v>27</v>
      </c>
      <c r="E26" s="344" t="s">
        <v>29</v>
      </c>
      <c r="F26" s="345" t="s">
        <v>55</v>
      </c>
      <c r="G26" s="345"/>
      <c r="H26" s="304" t="s">
        <v>252</v>
      </c>
    </row>
    <row r="27" customFormat="false" ht="18" hidden="false" customHeight="true" outlineLevel="0" collapsed="false">
      <c r="A27" s="186"/>
      <c r="B27" s="290" t="s">
        <v>253</v>
      </c>
      <c r="C27" s="346"/>
      <c r="D27" s="347" t="s">
        <v>27</v>
      </c>
      <c r="E27" s="303" t="s">
        <v>29</v>
      </c>
      <c r="F27" s="345" t="s">
        <v>48</v>
      </c>
      <c r="G27" s="345"/>
      <c r="H27" s="304" t="s">
        <v>49</v>
      </c>
    </row>
    <row r="28" customFormat="false" ht="48" hidden="false" customHeight="true" outlineLevel="0" collapsed="false">
      <c r="A28" s="186"/>
      <c r="B28" s="290"/>
      <c r="C28" s="346"/>
      <c r="D28" s="348" t="s">
        <v>27</v>
      </c>
      <c r="E28" s="342" t="s">
        <v>29</v>
      </c>
      <c r="F28" s="345" t="s">
        <v>59</v>
      </c>
      <c r="G28" s="345"/>
      <c r="H28" s="304" t="s">
        <v>254</v>
      </c>
    </row>
    <row r="29" customFormat="false" ht="18" hidden="false" customHeight="true" outlineLevel="0" collapsed="false">
      <c r="A29" s="186"/>
      <c r="B29" s="102" t="s">
        <v>64</v>
      </c>
      <c r="C29" s="276"/>
      <c r="D29" s="158" t="s">
        <v>27</v>
      </c>
      <c r="E29" s="103" t="s">
        <v>29</v>
      </c>
      <c r="F29" s="104" t="s">
        <v>48</v>
      </c>
      <c r="G29" s="104"/>
      <c r="H29" s="105" t="s">
        <v>49</v>
      </c>
    </row>
    <row r="30" customFormat="false" ht="55.5" hidden="false" customHeight="true" outlineLevel="0" collapsed="false">
      <c r="A30" s="186"/>
      <c r="B30" s="102"/>
      <c r="C30" s="276"/>
      <c r="D30" s="277" t="s">
        <v>27</v>
      </c>
      <c r="E30" s="106" t="s">
        <v>29</v>
      </c>
      <c r="F30" s="104" t="s">
        <v>65</v>
      </c>
      <c r="G30" s="104"/>
      <c r="H30" s="105" t="s">
        <v>66</v>
      </c>
    </row>
    <row r="31" customFormat="false" ht="18" hidden="false" customHeight="true" outlineLevel="0" collapsed="false">
      <c r="A31" s="186"/>
      <c r="B31" s="349" t="s">
        <v>67</v>
      </c>
      <c r="C31" s="276"/>
      <c r="D31" s="158" t="s">
        <v>27</v>
      </c>
      <c r="E31" s="103" t="s">
        <v>29</v>
      </c>
      <c r="F31" s="104" t="s">
        <v>48</v>
      </c>
      <c r="G31" s="104"/>
      <c r="H31" s="105" t="s">
        <v>49</v>
      </c>
    </row>
    <row r="32" customFormat="false" ht="45" hidden="false" customHeight="true" outlineLevel="0" collapsed="false">
      <c r="A32" s="186"/>
      <c r="B32" s="349"/>
      <c r="C32" s="276"/>
      <c r="D32" s="277" t="s">
        <v>27</v>
      </c>
      <c r="E32" s="106" t="s">
        <v>29</v>
      </c>
      <c r="F32" s="104" t="s">
        <v>68</v>
      </c>
      <c r="G32" s="104"/>
      <c r="H32" s="105" t="s">
        <v>69</v>
      </c>
    </row>
    <row r="33" customFormat="false" ht="24.65" hidden="false" customHeight="true" outlineLevel="0" collapsed="false">
      <c r="A33" s="186"/>
      <c r="B33" s="349"/>
      <c r="C33" s="276"/>
      <c r="D33" s="277" t="s">
        <v>27</v>
      </c>
      <c r="E33" s="106" t="s">
        <v>29</v>
      </c>
      <c r="F33" s="104" t="s">
        <v>70</v>
      </c>
      <c r="G33" s="104"/>
      <c r="H33" s="105" t="s">
        <v>71</v>
      </c>
    </row>
    <row r="34" customFormat="false" ht="28.5" hidden="false" customHeight="true" outlineLevel="0" collapsed="false">
      <c r="A34" s="186"/>
      <c r="B34" s="290" t="s">
        <v>255</v>
      </c>
      <c r="C34" s="346"/>
      <c r="D34" s="347" t="s">
        <v>27</v>
      </c>
      <c r="E34" s="344" t="s">
        <v>29</v>
      </c>
      <c r="F34" s="313" t="s">
        <v>256</v>
      </c>
      <c r="G34" s="313"/>
      <c r="H34" s="304"/>
    </row>
    <row r="35" customFormat="false" ht="28.5" hidden="false" customHeight="true" outlineLevel="0" collapsed="false">
      <c r="A35" s="186"/>
      <c r="B35" s="290"/>
      <c r="C35" s="346"/>
      <c r="D35" s="347" t="s">
        <v>27</v>
      </c>
      <c r="E35" s="344" t="s">
        <v>29</v>
      </c>
      <c r="F35" s="313" t="s">
        <v>257</v>
      </c>
      <c r="G35" s="313"/>
      <c r="H35" s="304"/>
    </row>
    <row r="36" customFormat="false" ht="28.5" hidden="false" customHeight="true" outlineLevel="0" collapsed="false">
      <c r="A36" s="186"/>
      <c r="B36" s="290"/>
      <c r="C36" s="346"/>
      <c r="D36" s="350" t="s">
        <v>27</v>
      </c>
      <c r="E36" s="212" t="s">
        <v>29</v>
      </c>
      <c r="F36" s="285" t="s">
        <v>45</v>
      </c>
      <c r="G36" s="285"/>
      <c r="H36" s="304"/>
    </row>
    <row r="37" customFormat="false" ht="28.5" hidden="false" customHeight="true" outlineLevel="0" collapsed="false">
      <c r="A37" s="186"/>
      <c r="B37" s="290"/>
      <c r="C37" s="346"/>
      <c r="D37" s="350" t="s">
        <v>27</v>
      </c>
      <c r="E37" s="212" t="s">
        <v>29</v>
      </c>
      <c r="F37" s="167" t="s">
        <v>151</v>
      </c>
      <c r="G37" s="167"/>
      <c r="H37" s="168" t="s">
        <v>258</v>
      </c>
    </row>
    <row r="38" customFormat="false" ht="28.5" hidden="false" customHeight="true" outlineLevel="0" collapsed="false">
      <c r="A38" s="186"/>
      <c r="B38" s="290"/>
      <c r="C38" s="346"/>
      <c r="D38" s="158" t="s">
        <v>27</v>
      </c>
      <c r="E38" s="212" t="s">
        <v>29</v>
      </c>
      <c r="F38" s="159" t="s">
        <v>259</v>
      </c>
      <c r="G38" s="159"/>
      <c r="H38" s="105" t="s">
        <v>260</v>
      </c>
    </row>
    <row r="39" customFormat="false" ht="39" hidden="false" customHeight="true" outlineLevel="0" collapsed="false">
      <c r="A39" s="186"/>
      <c r="B39" s="281" t="s">
        <v>261</v>
      </c>
      <c r="C39" s="309"/>
      <c r="D39" s="347" t="s">
        <v>27</v>
      </c>
      <c r="E39" s="344" t="s">
        <v>29</v>
      </c>
      <c r="F39" s="351" t="s">
        <v>262</v>
      </c>
      <c r="G39" s="351"/>
      <c r="H39" s="304"/>
    </row>
    <row r="40" customFormat="false" ht="39" hidden="false" customHeight="true" outlineLevel="0" collapsed="false">
      <c r="A40" s="186"/>
      <c r="B40" s="281"/>
      <c r="C40" s="309"/>
      <c r="D40" s="158" t="s">
        <v>27</v>
      </c>
      <c r="E40" s="212" t="s">
        <v>29</v>
      </c>
      <c r="F40" s="164" t="s">
        <v>142</v>
      </c>
      <c r="G40" s="164"/>
      <c r="H40" s="105" t="s">
        <v>143</v>
      </c>
    </row>
    <row r="41" customFormat="false" ht="39" hidden="false" customHeight="true" outlineLevel="0" collapsed="false">
      <c r="A41" s="186"/>
      <c r="B41" s="281"/>
      <c r="C41" s="309"/>
      <c r="D41" s="158" t="s">
        <v>27</v>
      </c>
      <c r="E41" s="212" t="s">
        <v>29</v>
      </c>
      <c r="F41" s="164" t="s">
        <v>183</v>
      </c>
      <c r="G41" s="164"/>
      <c r="H41" s="105" t="s">
        <v>184</v>
      </c>
    </row>
    <row r="42" customFormat="false" ht="63" hidden="false" customHeight="true" outlineLevel="0" collapsed="false">
      <c r="A42" s="186"/>
      <c r="B42" s="281"/>
      <c r="C42" s="309"/>
      <c r="D42" s="158" t="s">
        <v>27</v>
      </c>
      <c r="E42" s="212" t="s">
        <v>29</v>
      </c>
      <c r="F42" s="164" t="s">
        <v>185</v>
      </c>
      <c r="G42" s="164"/>
      <c r="H42" s="105" t="s">
        <v>186</v>
      </c>
    </row>
    <row r="43" customFormat="false" ht="30" hidden="false" customHeight="true" outlineLevel="0" collapsed="false">
      <c r="A43" s="186"/>
      <c r="B43" s="281" t="s">
        <v>263</v>
      </c>
      <c r="C43" s="294" t="s">
        <v>27</v>
      </c>
      <c r="D43" s="347" t="s">
        <v>27</v>
      </c>
      <c r="E43" s="344" t="s">
        <v>29</v>
      </c>
      <c r="F43" s="288" t="s">
        <v>264</v>
      </c>
      <c r="G43" s="288"/>
      <c r="H43" s="293"/>
    </row>
    <row r="44" customFormat="false" ht="40.5" hidden="false" customHeight="true" outlineLevel="0" collapsed="false">
      <c r="A44" s="186"/>
      <c r="B44" s="281"/>
      <c r="C44" s="294" t="s">
        <v>27</v>
      </c>
      <c r="D44" s="347" t="s">
        <v>27</v>
      </c>
      <c r="E44" s="344" t="s">
        <v>29</v>
      </c>
      <c r="F44" s="295" t="s">
        <v>265</v>
      </c>
      <c r="G44" s="295"/>
      <c r="H44" s="293"/>
    </row>
    <row r="45" customFormat="false" ht="30" hidden="false" customHeight="true" outlineLevel="0" collapsed="false">
      <c r="A45" s="186"/>
      <c r="B45" s="281"/>
      <c r="C45" s="294" t="s">
        <v>27</v>
      </c>
      <c r="D45" s="347" t="s">
        <v>27</v>
      </c>
      <c r="E45" s="291" t="s">
        <v>29</v>
      </c>
      <c r="F45" s="295" t="s">
        <v>266</v>
      </c>
      <c r="G45" s="295"/>
      <c r="H45" s="352"/>
    </row>
    <row r="46" customFormat="false" ht="31.5" hidden="false" customHeight="true" outlineLevel="0" collapsed="false">
      <c r="A46" s="186"/>
      <c r="B46" s="353" t="s">
        <v>267</v>
      </c>
      <c r="C46" s="354"/>
      <c r="D46" s="355" t="s">
        <v>27</v>
      </c>
      <c r="E46" s="344" t="s">
        <v>29</v>
      </c>
      <c r="F46" s="264" t="s">
        <v>45</v>
      </c>
      <c r="G46" s="264"/>
      <c r="H46" s="304" t="s">
        <v>74</v>
      </c>
    </row>
    <row r="47" customFormat="false" ht="43.5" hidden="false" customHeight="true" outlineLevel="0" collapsed="false">
      <c r="A47" s="186"/>
      <c r="B47" s="353"/>
      <c r="C47" s="294" t="s">
        <v>27</v>
      </c>
      <c r="D47" s="341" t="s">
        <v>27</v>
      </c>
      <c r="E47" s="291" t="s">
        <v>29</v>
      </c>
      <c r="F47" s="295" t="s">
        <v>55</v>
      </c>
      <c r="G47" s="295"/>
      <c r="H47" s="293" t="s">
        <v>268</v>
      </c>
    </row>
    <row r="48" customFormat="false" ht="74.25" hidden="false" customHeight="true" outlineLevel="0" collapsed="false">
      <c r="A48" s="186"/>
      <c r="B48" s="353"/>
      <c r="C48" s="255"/>
      <c r="D48" s="341" t="s">
        <v>27</v>
      </c>
      <c r="E48" s="344" t="s">
        <v>29</v>
      </c>
      <c r="F48" s="295" t="s">
        <v>269</v>
      </c>
      <c r="G48" s="295"/>
      <c r="H48" s="352" t="s">
        <v>49</v>
      </c>
    </row>
    <row r="49" s="362" customFormat="true" ht="36" hidden="false" customHeight="true" outlineLevel="0" collapsed="false">
      <c r="A49" s="356"/>
      <c r="B49" s="357" t="s">
        <v>270</v>
      </c>
      <c r="C49" s="358" t="s">
        <v>27</v>
      </c>
      <c r="D49" s="358" t="s">
        <v>27</v>
      </c>
      <c r="E49" s="359"/>
      <c r="F49" s="360"/>
      <c r="G49" s="360"/>
      <c r="H49" s="361" t="s">
        <v>84</v>
      </c>
    </row>
    <row r="50" customFormat="false" ht="18" hidden="false" customHeight="true" outlineLevel="0" collapsed="false">
      <c r="A50" s="186"/>
      <c r="B50" s="363" t="s">
        <v>271</v>
      </c>
      <c r="C50" s="298" t="s">
        <v>27</v>
      </c>
      <c r="D50" s="355" t="s">
        <v>27</v>
      </c>
      <c r="E50" s="344" t="s">
        <v>29</v>
      </c>
      <c r="F50" s="264" t="s">
        <v>272</v>
      </c>
      <c r="G50" s="264"/>
      <c r="H50" s="352"/>
    </row>
    <row r="51" customFormat="false" ht="30.75" hidden="false" customHeight="true" outlineLevel="0" collapsed="false">
      <c r="A51" s="186"/>
      <c r="B51" s="363"/>
      <c r="C51" s="255"/>
      <c r="D51" s="341" t="s">
        <v>27</v>
      </c>
      <c r="E51" s="291" t="s">
        <v>29</v>
      </c>
      <c r="F51" s="264" t="s">
        <v>45</v>
      </c>
      <c r="G51" s="264"/>
      <c r="H51" s="304" t="s">
        <v>74</v>
      </c>
    </row>
    <row r="52" customFormat="false" ht="18" hidden="false" customHeight="true" outlineLevel="0" collapsed="false">
      <c r="A52" s="186"/>
      <c r="B52" s="363"/>
      <c r="C52" s="294" t="s">
        <v>27</v>
      </c>
      <c r="D52" s="341" t="s">
        <v>27</v>
      </c>
      <c r="E52" s="291" t="s">
        <v>29</v>
      </c>
      <c r="F52" s="295" t="s">
        <v>55</v>
      </c>
      <c r="G52" s="295"/>
      <c r="H52" s="293" t="s">
        <v>273</v>
      </c>
    </row>
    <row r="53" customFormat="false" ht="36" hidden="false" customHeight="true" outlineLevel="0" collapsed="false">
      <c r="A53" s="186"/>
      <c r="B53" s="363"/>
      <c r="C53" s="358" t="s">
        <v>27</v>
      </c>
      <c r="D53" s="347" t="s">
        <v>27</v>
      </c>
      <c r="E53" s="342" t="s">
        <v>29</v>
      </c>
      <c r="F53" s="345" t="s">
        <v>274</v>
      </c>
      <c r="G53" s="345"/>
      <c r="H53" s="293"/>
    </row>
    <row r="54" customFormat="false" ht="18" hidden="false" customHeight="true" outlineLevel="0" collapsed="false">
      <c r="A54" s="186"/>
      <c r="B54" s="363"/>
      <c r="C54" s="358" t="s">
        <v>27</v>
      </c>
      <c r="D54" s="347" t="s">
        <v>27</v>
      </c>
      <c r="E54" s="342" t="s">
        <v>29</v>
      </c>
      <c r="F54" s="295" t="s">
        <v>275</v>
      </c>
      <c r="G54" s="295"/>
      <c r="H54" s="293"/>
    </row>
    <row r="55" customFormat="false" ht="24" hidden="false" customHeight="true" outlineLevel="0" collapsed="false">
      <c r="A55" s="186"/>
      <c r="B55" s="363"/>
      <c r="C55" s="298" t="s">
        <v>27</v>
      </c>
      <c r="D55" s="341" t="s">
        <v>27</v>
      </c>
      <c r="E55" s="291" t="s">
        <v>29</v>
      </c>
      <c r="F55" s="345" t="s">
        <v>276</v>
      </c>
      <c r="G55" s="345"/>
      <c r="H55" s="293"/>
    </row>
    <row r="56" customFormat="false" ht="32.25" hidden="false" customHeight="true" outlineLevel="0" collapsed="false">
      <c r="A56" s="186"/>
      <c r="B56" s="364" t="s">
        <v>277</v>
      </c>
      <c r="C56" s="358" t="s">
        <v>27</v>
      </c>
      <c r="D56" s="347" t="s">
        <v>27</v>
      </c>
      <c r="E56" s="342" t="s">
        <v>29</v>
      </c>
      <c r="F56" s="365" t="s">
        <v>278</v>
      </c>
      <c r="G56" s="365"/>
      <c r="H56" s="293"/>
    </row>
    <row r="57" s="367" customFormat="true" ht="33" hidden="false" customHeight="true" outlineLevel="0" collapsed="false">
      <c r="A57" s="300"/>
      <c r="B57" s="366" t="s">
        <v>130</v>
      </c>
      <c r="C57" s="358" t="s">
        <v>27</v>
      </c>
      <c r="D57" s="347" t="s">
        <v>27</v>
      </c>
      <c r="E57" s="303"/>
      <c r="F57" s="313"/>
      <c r="G57" s="313"/>
      <c r="H57" s="361" t="s">
        <v>84</v>
      </c>
    </row>
    <row r="58" customFormat="false" ht="24" hidden="false" customHeight="true" outlineLevel="0" collapsed="false">
      <c r="A58" s="186"/>
      <c r="B58" s="268" t="s">
        <v>226</v>
      </c>
      <c r="C58" s="294" t="s">
        <v>27</v>
      </c>
      <c r="D58" s="341" t="s">
        <v>27</v>
      </c>
      <c r="E58" s="291" t="s">
        <v>29</v>
      </c>
      <c r="F58" s="295" t="s">
        <v>279</v>
      </c>
      <c r="G58" s="295"/>
      <c r="H58" s="293"/>
    </row>
    <row r="59" customFormat="false" ht="18" hidden="false" customHeight="true" outlineLevel="0" collapsed="false">
      <c r="A59" s="186"/>
      <c r="B59" s="268"/>
      <c r="C59" s="358" t="s">
        <v>27</v>
      </c>
      <c r="D59" s="347" t="s">
        <v>27</v>
      </c>
      <c r="E59" s="342" t="s">
        <v>29</v>
      </c>
      <c r="F59" s="295" t="s">
        <v>280</v>
      </c>
      <c r="G59" s="295"/>
      <c r="H59" s="293"/>
    </row>
    <row r="60" s="305" customFormat="true" ht="18" hidden="false" customHeight="true" outlineLevel="0" collapsed="false">
      <c r="A60" s="300"/>
      <c r="B60" s="364" t="s">
        <v>281</v>
      </c>
      <c r="C60" s="368" t="s">
        <v>27</v>
      </c>
      <c r="D60" s="347" t="s">
        <v>27</v>
      </c>
      <c r="E60" s="342" t="s">
        <v>29</v>
      </c>
      <c r="F60" s="365" t="s">
        <v>282</v>
      </c>
      <c r="G60" s="365"/>
      <c r="H60" s="369"/>
    </row>
    <row r="61" s="305" customFormat="true" ht="30.75" hidden="false" customHeight="true" outlineLevel="0" collapsed="false">
      <c r="A61" s="300"/>
      <c r="B61" s="364"/>
      <c r="C61" s="370"/>
      <c r="D61" s="347" t="s">
        <v>27</v>
      </c>
      <c r="E61" s="342" t="s">
        <v>29</v>
      </c>
      <c r="F61" s="264" t="s">
        <v>45</v>
      </c>
      <c r="G61" s="264"/>
      <c r="H61" s="304" t="s">
        <v>74</v>
      </c>
    </row>
    <row r="62" s="305" customFormat="true" ht="24" hidden="false" customHeight="true" outlineLevel="0" collapsed="false">
      <c r="A62" s="300"/>
      <c r="B62" s="364"/>
      <c r="C62" s="368" t="s">
        <v>27</v>
      </c>
      <c r="D62" s="347" t="s">
        <v>27</v>
      </c>
      <c r="E62" s="342" t="s">
        <v>29</v>
      </c>
      <c r="F62" s="313" t="s">
        <v>283</v>
      </c>
      <c r="G62" s="313"/>
      <c r="H62" s="343"/>
    </row>
    <row r="63" s="305" customFormat="true" ht="18" hidden="false" customHeight="true" outlineLevel="0" collapsed="false">
      <c r="A63" s="300" t="s">
        <v>239</v>
      </c>
      <c r="B63" s="371" t="s">
        <v>105</v>
      </c>
      <c r="C63" s="301" t="s">
        <v>27</v>
      </c>
      <c r="D63" s="302" t="s">
        <v>27</v>
      </c>
      <c r="E63" s="303" t="s">
        <v>29</v>
      </c>
      <c r="F63" s="104" t="s">
        <v>106</v>
      </c>
      <c r="G63" s="104"/>
      <c r="H63" s="304"/>
    </row>
    <row r="64" s="305" customFormat="true" ht="18" hidden="false" customHeight="true" outlineLevel="0" collapsed="false">
      <c r="A64" s="300"/>
      <c r="B64" s="371"/>
      <c r="C64" s="358" t="s">
        <v>27</v>
      </c>
      <c r="D64" s="347" t="s">
        <v>27</v>
      </c>
      <c r="E64" s="303" t="s">
        <v>29</v>
      </c>
      <c r="F64" s="313" t="s">
        <v>107</v>
      </c>
      <c r="G64" s="313"/>
      <c r="H64" s="304"/>
    </row>
    <row r="65" s="305" customFormat="true" ht="18" hidden="false" customHeight="true" outlineLevel="0" collapsed="false">
      <c r="A65" s="300"/>
      <c r="B65" s="371"/>
      <c r="C65" s="358" t="s">
        <v>27</v>
      </c>
      <c r="D65" s="347" t="s">
        <v>27</v>
      </c>
      <c r="E65" s="303" t="s">
        <v>29</v>
      </c>
      <c r="F65" s="313" t="s">
        <v>108</v>
      </c>
      <c r="G65" s="313"/>
      <c r="H65" s="304" t="s">
        <v>195</v>
      </c>
    </row>
    <row r="66" s="305" customFormat="true" ht="18" hidden="false" customHeight="true" outlineLevel="0" collapsed="false">
      <c r="A66" s="300"/>
      <c r="B66" s="371"/>
      <c r="C66" s="358" t="s">
        <v>27</v>
      </c>
      <c r="D66" s="347" t="s">
        <v>27</v>
      </c>
      <c r="E66" s="303" t="s">
        <v>29</v>
      </c>
      <c r="F66" s="345" t="s">
        <v>110</v>
      </c>
      <c r="G66" s="345"/>
      <c r="H66" s="304"/>
    </row>
    <row r="67" s="305" customFormat="true" ht="42" hidden="false" customHeight="true" outlineLevel="0" collapsed="false">
      <c r="A67" s="300"/>
      <c r="B67" s="371"/>
      <c r="C67" s="157" t="s">
        <v>27</v>
      </c>
      <c r="D67" s="158" t="s">
        <v>27</v>
      </c>
      <c r="E67" s="103" t="s">
        <v>29</v>
      </c>
      <c r="F67" s="104" t="s">
        <v>111</v>
      </c>
      <c r="G67" s="104"/>
      <c r="H67" s="105" t="s">
        <v>112</v>
      </c>
    </row>
    <row r="68" s="305" customFormat="true" ht="27" hidden="false" customHeight="true" outlineLevel="0" collapsed="false">
      <c r="A68" s="300"/>
      <c r="B68" s="371"/>
      <c r="C68" s="157" t="s">
        <v>27</v>
      </c>
      <c r="D68" s="158" t="s">
        <v>27</v>
      </c>
      <c r="E68" s="103" t="s">
        <v>29</v>
      </c>
      <c r="F68" s="104" t="s">
        <v>113</v>
      </c>
      <c r="G68" s="104"/>
      <c r="H68" s="105" t="s">
        <v>195</v>
      </c>
    </row>
    <row r="69" customFormat="false" ht="18.75" hidden="false" customHeight="true" outlineLevel="0" collapsed="false">
      <c r="A69" s="186"/>
      <c r="B69" s="156" t="s">
        <v>133</v>
      </c>
      <c r="C69" s="157" t="s">
        <v>27</v>
      </c>
      <c r="D69" s="158" t="s">
        <v>27</v>
      </c>
      <c r="E69" s="106" t="s">
        <v>29</v>
      </c>
      <c r="F69" s="311" t="s">
        <v>134</v>
      </c>
      <c r="G69" s="311"/>
      <c r="H69" s="160"/>
    </row>
    <row r="70" customFormat="false" ht="18.75" hidden="false" customHeight="true" outlineLevel="0" collapsed="false">
      <c r="A70" s="186"/>
      <c r="B70" s="156"/>
      <c r="C70" s="157" t="s">
        <v>27</v>
      </c>
      <c r="D70" s="158" t="s">
        <v>27</v>
      </c>
      <c r="E70" s="106" t="s">
        <v>29</v>
      </c>
      <c r="F70" s="159" t="s">
        <v>135</v>
      </c>
      <c r="G70" s="159"/>
      <c r="H70" s="160" t="s">
        <v>240</v>
      </c>
    </row>
    <row r="71" customFormat="false" ht="18.75" hidden="false" customHeight="true" outlineLevel="0" collapsed="false">
      <c r="A71" s="186"/>
      <c r="B71" s="156"/>
      <c r="C71" s="157" t="s">
        <v>27</v>
      </c>
      <c r="D71" s="158" t="s">
        <v>27</v>
      </c>
      <c r="E71" s="106" t="s">
        <v>29</v>
      </c>
      <c r="F71" s="159" t="s">
        <v>137</v>
      </c>
      <c r="G71" s="159"/>
      <c r="H71" s="160" t="s">
        <v>195</v>
      </c>
    </row>
    <row r="72" customFormat="false" ht="36" hidden="false" customHeight="true" outlineLevel="0" collapsed="false">
      <c r="A72" s="186"/>
      <c r="B72" s="156"/>
      <c r="C72" s="161"/>
      <c r="D72" s="162"/>
      <c r="E72" s="106" t="s">
        <v>39</v>
      </c>
      <c r="F72" s="159" t="s">
        <v>138</v>
      </c>
      <c r="G72" s="159"/>
      <c r="H72" s="160" t="s">
        <v>139</v>
      </c>
    </row>
    <row r="73" customFormat="false" ht="32.25" hidden="false" customHeight="true" outlineLevel="0" collapsed="false">
      <c r="A73" s="186"/>
      <c r="B73" s="156" t="s">
        <v>140</v>
      </c>
      <c r="C73" s="309"/>
      <c r="D73" s="158" t="s">
        <v>27</v>
      </c>
      <c r="E73" s="106" t="s">
        <v>29</v>
      </c>
      <c r="F73" s="159" t="s">
        <v>141</v>
      </c>
      <c r="G73" s="159"/>
      <c r="H73" s="160"/>
    </row>
    <row r="74" customFormat="false" ht="32.25" hidden="false" customHeight="true" outlineLevel="0" collapsed="false">
      <c r="A74" s="186"/>
      <c r="B74" s="156"/>
      <c r="C74" s="309"/>
      <c r="D74" s="158" t="s">
        <v>27</v>
      </c>
      <c r="E74" s="106" t="s">
        <v>29</v>
      </c>
      <c r="F74" s="164" t="s">
        <v>142</v>
      </c>
      <c r="G74" s="164"/>
      <c r="H74" s="105" t="s">
        <v>143</v>
      </c>
    </row>
    <row r="75" customFormat="false" ht="32.25" hidden="false" customHeight="true" outlineLevel="0" collapsed="false">
      <c r="A75" s="186"/>
      <c r="B75" s="156"/>
      <c r="C75" s="309"/>
      <c r="D75" s="158" t="s">
        <v>27</v>
      </c>
      <c r="E75" s="106" t="s">
        <v>29</v>
      </c>
      <c r="F75" s="164" t="s">
        <v>144</v>
      </c>
      <c r="G75" s="164"/>
      <c r="H75" s="105" t="s">
        <v>145</v>
      </c>
    </row>
    <row r="76" customFormat="false" ht="43.5" hidden="false" customHeight="true" outlineLevel="0" collapsed="false">
      <c r="A76" s="186"/>
      <c r="B76" s="156"/>
      <c r="C76" s="309"/>
      <c r="D76" s="158" t="s">
        <v>27</v>
      </c>
      <c r="E76" s="106" t="s">
        <v>29</v>
      </c>
      <c r="F76" s="164" t="s">
        <v>146</v>
      </c>
      <c r="G76" s="164"/>
      <c r="H76" s="105" t="s">
        <v>147</v>
      </c>
    </row>
    <row r="77" s="305" customFormat="true" ht="36" hidden="false" customHeight="true" outlineLevel="0" collapsed="false">
      <c r="A77" s="300"/>
      <c r="B77" s="353" t="s">
        <v>148</v>
      </c>
      <c r="C77" s="93"/>
      <c r="D77" s="347" t="s">
        <v>27</v>
      </c>
      <c r="E77" s="342" t="s">
        <v>29</v>
      </c>
      <c r="F77" s="313" t="s">
        <v>242</v>
      </c>
      <c r="G77" s="313"/>
      <c r="H77" s="343"/>
    </row>
    <row r="78" s="305" customFormat="true" ht="33.75" hidden="false" customHeight="true" outlineLevel="0" collapsed="false">
      <c r="A78" s="300"/>
      <c r="B78" s="353"/>
      <c r="C78" s="93"/>
      <c r="D78" s="347" t="s">
        <v>27</v>
      </c>
      <c r="E78" s="342" t="s">
        <v>29</v>
      </c>
      <c r="F78" s="264" t="s">
        <v>45</v>
      </c>
      <c r="G78" s="264"/>
      <c r="H78" s="372" t="s">
        <v>284</v>
      </c>
    </row>
    <row r="79" s="305" customFormat="true" ht="36" hidden="false" customHeight="true" outlineLevel="0" collapsed="false">
      <c r="A79" s="300"/>
      <c r="B79" s="353"/>
      <c r="C79" s="93"/>
      <c r="D79" s="373" t="s">
        <v>27</v>
      </c>
      <c r="E79" s="374" t="s">
        <v>29</v>
      </c>
      <c r="F79" s="167" t="s">
        <v>151</v>
      </c>
      <c r="G79" s="167"/>
      <c r="H79" s="168" t="s">
        <v>152</v>
      </c>
    </row>
    <row r="80" customFormat="false" ht="32.25" hidden="false" customHeight="true" outlineLevel="0" collapsed="false">
      <c r="A80" s="183"/>
      <c r="B80" s="184" t="s">
        <v>162</v>
      </c>
      <c r="C80" s="157" t="s">
        <v>27</v>
      </c>
      <c r="D80" s="158" t="s">
        <v>27</v>
      </c>
      <c r="E80" s="106" t="s">
        <v>29</v>
      </c>
      <c r="F80" s="104" t="s">
        <v>244</v>
      </c>
      <c r="G80" s="104"/>
      <c r="H80" s="190" t="s">
        <v>164</v>
      </c>
    </row>
    <row r="81" customFormat="false" ht="32.25" hidden="false" customHeight="true" outlineLevel="0" collapsed="false">
      <c r="A81" s="183"/>
      <c r="B81" s="184" t="s">
        <v>165</v>
      </c>
      <c r="C81" s="157" t="s">
        <v>27</v>
      </c>
      <c r="D81" s="158" t="s">
        <v>27</v>
      </c>
      <c r="E81" s="106" t="s">
        <v>29</v>
      </c>
      <c r="F81" s="159" t="s">
        <v>244</v>
      </c>
      <c r="G81" s="159"/>
      <c r="H81" s="185" t="s">
        <v>164</v>
      </c>
    </row>
    <row r="82" customFormat="false" ht="32.25" hidden="false" customHeight="true" outlineLevel="0" collapsed="false">
      <c r="A82" s="228"/>
      <c r="B82" s="229" t="s">
        <v>166</v>
      </c>
      <c r="C82" s="230" t="s">
        <v>27</v>
      </c>
      <c r="D82" s="231" t="s">
        <v>27</v>
      </c>
      <c r="E82" s="233" t="s">
        <v>29</v>
      </c>
      <c r="F82" s="234" t="s">
        <v>244</v>
      </c>
      <c r="G82" s="234"/>
      <c r="H82" s="235" t="s">
        <v>164</v>
      </c>
    </row>
  </sheetData>
  <mergeCells count="96">
    <mergeCell ref="A1:H1"/>
    <mergeCell ref="A12:B12"/>
    <mergeCell ref="E12:G12"/>
    <mergeCell ref="A13:B19"/>
    <mergeCell ref="F13:G13"/>
    <mergeCell ref="F14:G14"/>
    <mergeCell ref="F15:G15"/>
    <mergeCell ref="C16:C19"/>
    <mergeCell ref="D16:D19"/>
    <mergeCell ref="H16:H19"/>
    <mergeCell ref="F20:G20"/>
    <mergeCell ref="F21:G21"/>
    <mergeCell ref="E22:G22"/>
    <mergeCell ref="B23:B26"/>
    <mergeCell ref="C23:C26"/>
    <mergeCell ref="F23:G23"/>
    <mergeCell ref="F24:G24"/>
    <mergeCell ref="F25:G25"/>
    <mergeCell ref="F26:G26"/>
    <mergeCell ref="B27:B28"/>
    <mergeCell ref="C27:C28"/>
    <mergeCell ref="F27:G27"/>
    <mergeCell ref="F28:G28"/>
    <mergeCell ref="B29:B30"/>
    <mergeCell ref="C29:C30"/>
    <mergeCell ref="F29:G29"/>
    <mergeCell ref="F30:G30"/>
    <mergeCell ref="B31:B33"/>
    <mergeCell ref="C31:C33"/>
    <mergeCell ref="F31:G31"/>
    <mergeCell ref="F32:G32"/>
    <mergeCell ref="F33:G33"/>
    <mergeCell ref="B34:B38"/>
    <mergeCell ref="C34:C38"/>
    <mergeCell ref="F34:G34"/>
    <mergeCell ref="F35:G35"/>
    <mergeCell ref="F36:G36"/>
    <mergeCell ref="F37:G37"/>
    <mergeCell ref="F38:G38"/>
    <mergeCell ref="B39:B42"/>
    <mergeCell ref="C39:C42"/>
    <mergeCell ref="F39:G39"/>
    <mergeCell ref="F40:G40"/>
    <mergeCell ref="F41:G41"/>
    <mergeCell ref="F42:G42"/>
    <mergeCell ref="B43:B45"/>
    <mergeCell ref="F43:G43"/>
    <mergeCell ref="F44:G44"/>
    <mergeCell ref="F45:G45"/>
    <mergeCell ref="B46:B48"/>
    <mergeCell ref="F46:G46"/>
    <mergeCell ref="F47:G47"/>
    <mergeCell ref="F48:G48"/>
    <mergeCell ref="F49:G49"/>
    <mergeCell ref="B50:B55"/>
    <mergeCell ref="F50:G50"/>
    <mergeCell ref="F51:G51"/>
    <mergeCell ref="F52:G52"/>
    <mergeCell ref="F53:G53"/>
    <mergeCell ref="F54:G54"/>
    <mergeCell ref="F55:G55"/>
    <mergeCell ref="F56:G56"/>
    <mergeCell ref="F57:G57"/>
    <mergeCell ref="B58:B59"/>
    <mergeCell ref="F58:G58"/>
    <mergeCell ref="F59:G59"/>
    <mergeCell ref="B60:B62"/>
    <mergeCell ref="F60:G60"/>
    <mergeCell ref="F61:G61"/>
    <mergeCell ref="F62:G62"/>
    <mergeCell ref="B63:B68"/>
    <mergeCell ref="F63:G63"/>
    <mergeCell ref="F64:G64"/>
    <mergeCell ref="F65:G65"/>
    <mergeCell ref="F66:G66"/>
    <mergeCell ref="F67:G67"/>
    <mergeCell ref="F68:G68"/>
    <mergeCell ref="B69:B72"/>
    <mergeCell ref="F69:G69"/>
    <mergeCell ref="F70:G70"/>
    <mergeCell ref="F71:G71"/>
    <mergeCell ref="F72:G72"/>
    <mergeCell ref="B73:B76"/>
    <mergeCell ref="C73:C76"/>
    <mergeCell ref="F73:G73"/>
    <mergeCell ref="F74:G74"/>
    <mergeCell ref="F75:G75"/>
    <mergeCell ref="F76:G76"/>
    <mergeCell ref="B77:B79"/>
    <mergeCell ref="C77:C79"/>
    <mergeCell ref="F77:G77"/>
    <mergeCell ref="F78:G78"/>
    <mergeCell ref="F79:G79"/>
    <mergeCell ref="F80:G80"/>
    <mergeCell ref="F81:G81"/>
    <mergeCell ref="F82:G82"/>
  </mergeCells>
  <printOptions headings="false" gridLines="false" gridLinesSet="true" horizontalCentered="true" verticalCentered="false"/>
  <pageMargins left="0.590277777777778" right="0.39375" top="0.7875" bottom="0.39375" header="0.511805555555556" footer="0.511811023622047"/>
  <pageSetup paperSize="9" scale="95" fitToWidth="1" fitToHeight="1" pageOrder="downThenOver" orientation="portrait" blackAndWhite="false" draft="false" cellComments="none" horizontalDpi="300" verticalDpi="300" copies="1"/>
  <headerFooter differentFirst="false" differentOddEven="false">
    <oddHeader>&amp;R&amp;"ＭＳ ゴシック,標準"&amp;10（福岡市様式）&lt;加算様式２&gt;</oddHeader>
    <oddFooter/>
  </headerFooter>
  <rowBreaks count="3" manualBreakCount="3">
    <brk id="30" man="true" max="16383" min="0"/>
    <brk id="49" man="true" max="16383" min="0"/>
    <brk id="76" man="true" max="16383" min="0"/>
  </rowBreak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D12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22"/>
    <col collapsed="false" customWidth="true" hidden="false" outlineLevel="0" max="2" min="2" style="778" width="4.11"/>
    <col collapsed="false" customWidth="true" hidden="false" outlineLevel="0" max="29" min="3" style="780" width="4.33"/>
    <col collapsed="false" customWidth="true" hidden="false" outlineLevel="0" max="30" min="30" style="780" width="0.78"/>
    <col collapsed="false" customWidth="false" hidden="false" outlineLevel="0" max="16384" min="31" style="780" width="3.45"/>
  </cols>
  <sheetData>
    <row r="1" s="772" customFormat="true" ht="10.5" hidden="false" customHeight="true" outlineLevel="0" collapsed="false"/>
    <row r="2" s="772" customFormat="true" ht="13.8" hidden="false" customHeight="false" outlineLevel="0" collapsed="false">
      <c r="B2" s="772" t="s">
        <v>1623</v>
      </c>
    </row>
    <row r="3" s="772" customFormat="true" ht="13.8" hidden="false" customHeight="false" outlineLevel="0" collapsed="false">
      <c r="W3" s="1178" t="s">
        <v>388</v>
      </c>
      <c r="X3" s="771"/>
      <c r="Y3" s="771" t="s">
        <v>389</v>
      </c>
      <c r="Z3" s="771"/>
      <c r="AA3" s="771" t="s">
        <v>390</v>
      </c>
      <c r="AB3" s="771"/>
      <c r="AC3" s="771" t="s">
        <v>391</v>
      </c>
    </row>
    <row r="4" s="772" customFormat="true" ht="4.5" hidden="false" customHeight="true" outlineLevel="0" collapsed="false"/>
    <row r="5" s="772" customFormat="true" ht="15.75" hidden="false" customHeight="true" outlineLevel="0" collapsed="false">
      <c r="B5" s="1320" t="s">
        <v>1624</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row>
    <row r="6" s="772" customFormat="true" ht="13.8" hidden="false" customHeight="false" outlineLevel="0" collapsed="false"/>
    <row r="7" s="772" customFormat="true" ht="30" hidden="false" customHeight="true" outlineLevel="0" collapsed="false">
      <c r="B7" s="1289" t="s">
        <v>1226</v>
      </c>
      <c r="C7" s="1289"/>
      <c r="D7" s="1289"/>
      <c r="E7" s="1289"/>
      <c r="F7" s="1289"/>
      <c r="G7" s="966"/>
      <c r="H7" s="966"/>
      <c r="I7" s="966"/>
      <c r="J7" s="966"/>
      <c r="K7" s="966"/>
      <c r="L7" s="966"/>
      <c r="M7" s="966"/>
      <c r="N7" s="966"/>
      <c r="O7" s="966"/>
      <c r="P7" s="966"/>
      <c r="Q7" s="966"/>
      <c r="R7" s="966"/>
      <c r="S7" s="966"/>
      <c r="T7" s="966"/>
      <c r="U7" s="966"/>
      <c r="V7" s="966"/>
      <c r="W7" s="966"/>
      <c r="X7" s="966"/>
      <c r="Y7" s="966"/>
      <c r="Z7" s="966"/>
      <c r="AA7" s="966"/>
      <c r="AB7" s="966"/>
      <c r="AC7" s="966"/>
    </row>
    <row r="8" customFormat="false" ht="30" hidden="false" customHeight="true" outlineLevel="0" collapsed="false">
      <c r="B8" s="1289" t="s">
        <v>1227</v>
      </c>
      <c r="C8" s="1289"/>
      <c r="D8" s="1289"/>
      <c r="E8" s="1289"/>
      <c r="F8" s="1289"/>
      <c r="G8" s="1305" t="s">
        <v>27</v>
      </c>
      <c r="H8" s="1290" t="s">
        <v>1089</v>
      </c>
      <c r="I8" s="1290"/>
      <c r="J8" s="1290"/>
      <c r="K8" s="1290"/>
      <c r="L8" s="1306" t="s">
        <v>27</v>
      </c>
      <c r="M8" s="1290" t="s">
        <v>1090</v>
      </c>
      <c r="N8" s="1290"/>
      <c r="O8" s="1290"/>
      <c r="P8" s="1290"/>
      <c r="Q8" s="1306" t="s">
        <v>27</v>
      </c>
      <c r="R8" s="1290" t="s">
        <v>1091</v>
      </c>
      <c r="S8" s="1290"/>
      <c r="T8" s="1290"/>
      <c r="U8" s="1290"/>
      <c r="V8" s="1290"/>
      <c r="W8" s="1290"/>
      <c r="X8" s="1290"/>
      <c r="Y8" s="1290"/>
      <c r="Z8" s="1290"/>
      <c r="AA8" s="1290"/>
      <c r="AB8" s="1290"/>
      <c r="AC8" s="1189"/>
    </row>
    <row r="9" customFormat="false" ht="30" hidden="false" customHeight="true" outlineLevel="0" collapsed="false">
      <c r="B9" s="1289" t="s">
        <v>1625</v>
      </c>
      <c r="C9" s="1289"/>
      <c r="D9" s="1289"/>
      <c r="E9" s="1289"/>
      <c r="F9" s="1289"/>
      <c r="G9" s="1305" t="s">
        <v>27</v>
      </c>
      <c r="H9" s="1290" t="s">
        <v>1626</v>
      </c>
      <c r="I9" s="1290"/>
      <c r="J9" s="1290"/>
      <c r="K9" s="1290"/>
      <c r="L9" s="1290"/>
      <c r="M9" s="1290"/>
      <c r="N9" s="1290"/>
      <c r="O9" s="1290"/>
      <c r="P9" s="1290"/>
      <c r="Q9" s="1306" t="s">
        <v>27</v>
      </c>
      <c r="R9" s="1290" t="s">
        <v>1627</v>
      </c>
      <c r="S9" s="1290"/>
      <c r="T9" s="1290"/>
      <c r="U9" s="977"/>
      <c r="V9" s="977"/>
      <c r="W9" s="1290"/>
      <c r="X9" s="1290"/>
      <c r="Y9" s="1290"/>
      <c r="Z9" s="1290"/>
      <c r="AA9" s="1290"/>
      <c r="AB9" s="1290"/>
      <c r="AC9" s="1189"/>
    </row>
    <row r="10" s="772" customFormat="true" ht="13.8" hidden="false" customHeight="false" outlineLevel="0" collapsed="false"/>
    <row r="11" s="772" customFormat="true" ht="26.25" hidden="false" customHeight="true" outlineLevel="0" collapsed="false">
      <c r="B11" s="964" t="s">
        <v>1628</v>
      </c>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1"/>
      <c r="AC11" s="1321"/>
    </row>
    <row r="12" s="772" customFormat="true" ht="13.8" hidden="false" customHeight="false" outlineLevel="0" collapsed="false">
      <c r="B12" s="985"/>
      <c r="C12" s="1489"/>
      <c r="D12" s="1490"/>
      <c r="E12" s="1490"/>
      <c r="F12" s="1490"/>
      <c r="G12" s="1489"/>
      <c r="H12" s="1490"/>
      <c r="I12" s="1490"/>
      <c r="J12" s="1490"/>
      <c r="K12" s="1490"/>
      <c r="L12" s="1490"/>
      <c r="M12" s="1490"/>
      <c r="N12" s="1490"/>
      <c r="O12" s="1490"/>
      <c r="P12" s="1490"/>
      <c r="Q12" s="1490"/>
      <c r="R12" s="1490"/>
      <c r="S12" s="1490"/>
      <c r="T12" s="1490"/>
      <c r="U12" s="1490"/>
      <c r="V12" s="1490"/>
      <c r="W12" s="1490"/>
      <c r="X12" s="1490"/>
      <c r="Y12" s="1490"/>
      <c r="Z12" s="1490"/>
      <c r="AA12" s="1392" t="s">
        <v>1095</v>
      </c>
      <c r="AB12" s="1296" t="s">
        <v>29</v>
      </c>
      <c r="AC12" s="1459" t="s">
        <v>1096</v>
      </c>
    </row>
    <row r="13" s="772" customFormat="true" ht="20.25" hidden="false" customHeight="true" outlineLevel="0" collapsed="false">
      <c r="B13" s="985"/>
      <c r="C13" s="1491" t="s">
        <v>1629</v>
      </c>
      <c r="D13" s="1491"/>
      <c r="E13" s="1491"/>
      <c r="F13" s="1491"/>
      <c r="G13" s="1492"/>
      <c r="H13" s="1391" t="s">
        <v>51</v>
      </c>
      <c r="I13" s="1424" t="s">
        <v>1630</v>
      </c>
      <c r="J13" s="1424"/>
      <c r="K13" s="1424"/>
      <c r="L13" s="1424"/>
      <c r="M13" s="1424"/>
      <c r="N13" s="1424"/>
      <c r="O13" s="1424"/>
      <c r="P13" s="1424"/>
      <c r="Q13" s="1424"/>
      <c r="R13" s="1424"/>
      <c r="S13" s="1424"/>
      <c r="T13" s="1424"/>
      <c r="U13" s="1424"/>
      <c r="V13" s="1461"/>
      <c r="W13" s="1461"/>
      <c r="X13" s="1461"/>
      <c r="Y13" s="1461"/>
      <c r="Z13" s="1492"/>
      <c r="AA13" s="1397" t="s">
        <v>27</v>
      </c>
      <c r="AB13" s="1307" t="s">
        <v>29</v>
      </c>
      <c r="AC13" s="1462" t="s">
        <v>27</v>
      </c>
    </row>
    <row r="14" s="772" customFormat="true" ht="20.25" hidden="false" customHeight="true" outlineLevel="0" collapsed="false">
      <c r="B14" s="987"/>
      <c r="C14" s="1493"/>
      <c r="D14" s="1461"/>
      <c r="E14" s="1461"/>
      <c r="F14" s="1466"/>
      <c r="G14" s="1492"/>
      <c r="H14" s="1391" t="s">
        <v>983</v>
      </c>
      <c r="I14" s="1449" t="s">
        <v>1631</v>
      </c>
      <c r="J14" s="1449"/>
      <c r="K14" s="1449"/>
      <c r="L14" s="1449"/>
      <c r="M14" s="1449"/>
      <c r="N14" s="1449"/>
      <c r="O14" s="1449"/>
      <c r="P14" s="1449"/>
      <c r="Q14" s="1449"/>
      <c r="R14" s="1449"/>
      <c r="S14" s="1487"/>
      <c r="T14" s="1487"/>
      <c r="U14" s="1494" t="s">
        <v>1036</v>
      </c>
      <c r="V14" s="1188" t="s">
        <v>1431</v>
      </c>
      <c r="W14" s="1442" t="s">
        <v>1632</v>
      </c>
      <c r="X14" s="1442"/>
      <c r="Y14" s="1442"/>
      <c r="Z14" s="1492"/>
      <c r="AA14" s="1397" t="s">
        <v>27</v>
      </c>
      <c r="AB14" s="1307" t="s">
        <v>29</v>
      </c>
      <c r="AC14" s="1462" t="s">
        <v>27</v>
      </c>
    </row>
    <row r="15" s="772" customFormat="true" ht="20.25" hidden="false" customHeight="true" outlineLevel="0" collapsed="false">
      <c r="B15" s="987"/>
      <c r="C15" s="1493"/>
      <c r="D15" s="1461"/>
      <c r="E15" s="1461"/>
      <c r="F15" s="1466"/>
      <c r="G15" s="1492"/>
      <c r="H15" s="1391" t="s">
        <v>982</v>
      </c>
      <c r="I15" s="1424" t="s">
        <v>1633</v>
      </c>
      <c r="J15" s="1424"/>
      <c r="K15" s="1424"/>
      <c r="L15" s="1424"/>
      <c r="M15" s="1424"/>
      <c r="N15" s="1424"/>
      <c r="O15" s="1424"/>
      <c r="P15" s="1424"/>
      <c r="Q15" s="1424"/>
      <c r="R15" s="1424"/>
      <c r="S15" s="1487"/>
      <c r="T15" s="1487"/>
      <c r="U15" s="1494" t="s">
        <v>1036</v>
      </c>
      <c r="V15" s="1188" t="s">
        <v>1431</v>
      </c>
      <c r="W15" s="1442" t="s">
        <v>1632</v>
      </c>
      <c r="X15" s="1442"/>
      <c r="Y15" s="1442"/>
      <c r="Z15" s="1492"/>
      <c r="AA15" s="1397" t="s">
        <v>27</v>
      </c>
      <c r="AB15" s="1307" t="s">
        <v>29</v>
      </c>
      <c r="AC15" s="1462" t="s">
        <v>27</v>
      </c>
    </row>
    <row r="16" s="772" customFormat="true" ht="13.8" hidden="false" customHeight="false" outlineLevel="0" collapsed="false">
      <c r="B16" s="985"/>
      <c r="C16" s="1495"/>
      <c r="D16" s="1496"/>
      <c r="E16" s="1496"/>
      <c r="F16" s="1497"/>
      <c r="G16" s="1496"/>
      <c r="H16" s="1193"/>
      <c r="I16" s="1496"/>
      <c r="J16" s="1496"/>
      <c r="K16" s="1496"/>
      <c r="L16" s="1496"/>
      <c r="M16" s="1496"/>
      <c r="N16" s="1496"/>
      <c r="O16" s="1496"/>
      <c r="P16" s="1496"/>
      <c r="Q16" s="1496"/>
      <c r="R16" s="1496"/>
      <c r="S16" s="1496"/>
      <c r="T16" s="1496"/>
      <c r="U16" s="1496"/>
      <c r="V16" s="1496"/>
      <c r="W16" s="1496"/>
      <c r="X16" s="1496"/>
      <c r="Y16" s="1496"/>
      <c r="Z16" s="1496"/>
      <c r="AA16" s="1495"/>
      <c r="AB16" s="1496"/>
      <c r="AC16" s="1497"/>
    </row>
    <row r="17" s="772" customFormat="true" ht="10.5" hidden="false" customHeight="true" outlineLevel="0" collapsed="false">
      <c r="B17" s="985"/>
      <c r="C17" s="1489"/>
      <c r="D17" s="1490"/>
      <c r="E17" s="1490"/>
      <c r="F17" s="1490"/>
      <c r="G17" s="1489"/>
      <c r="H17" s="1447"/>
      <c r="I17" s="1490"/>
      <c r="J17" s="1490"/>
      <c r="K17" s="1490"/>
      <c r="L17" s="1490"/>
      <c r="M17" s="1490"/>
      <c r="N17" s="1490"/>
      <c r="O17" s="1490"/>
      <c r="P17" s="1490"/>
      <c r="Q17" s="1490"/>
      <c r="R17" s="1490"/>
      <c r="S17" s="1490"/>
      <c r="T17" s="1490"/>
      <c r="U17" s="1490"/>
      <c r="V17" s="1490"/>
      <c r="W17" s="1490"/>
      <c r="X17" s="1490"/>
      <c r="Y17" s="1490"/>
      <c r="Z17" s="1490"/>
      <c r="AA17" s="1489"/>
      <c r="AB17" s="1490"/>
      <c r="AC17" s="1498"/>
    </row>
    <row r="18" s="772" customFormat="true" ht="18" hidden="false" customHeight="true" outlineLevel="0" collapsed="false">
      <c r="B18" s="987"/>
      <c r="C18" s="1499" t="s">
        <v>1634</v>
      </c>
      <c r="D18" s="1499"/>
      <c r="E18" s="1499"/>
      <c r="F18" s="1499"/>
      <c r="G18" s="1492"/>
      <c r="H18" s="1391" t="s">
        <v>51</v>
      </c>
      <c r="I18" s="1449" t="s">
        <v>1635</v>
      </c>
      <c r="J18" s="1449"/>
      <c r="K18" s="1449"/>
      <c r="L18" s="1449"/>
      <c r="M18" s="1449"/>
      <c r="N18" s="1449"/>
      <c r="O18" s="1449"/>
      <c r="P18" s="1449"/>
      <c r="Q18" s="1449"/>
      <c r="R18" s="1449"/>
      <c r="S18" s="1487"/>
      <c r="T18" s="1487"/>
      <c r="U18" s="1494" t="s">
        <v>1036</v>
      </c>
      <c r="V18" s="1188"/>
      <c r="W18" s="1188"/>
      <c r="X18" s="1188"/>
      <c r="Y18" s="1188"/>
      <c r="Z18" s="1492"/>
      <c r="AA18" s="1458" t="s">
        <v>1095</v>
      </c>
      <c r="AB18" s="1296" t="s">
        <v>29</v>
      </c>
      <c r="AC18" s="1459" t="s">
        <v>1096</v>
      </c>
    </row>
    <row r="19" s="772" customFormat="true" ht="18" hidden="false" customHeight="true" outlineLevel="0" collapsed="false">
      <c r="B19" s="987"/>
      <c r="C19" s="1499"/>
      <c r="D19" s="1499"/>
      <c r="E19" s="1499"/>
      <c r="F19" s="1499"/>
      <c r="G19" s="1492"/>
      <c r="H19" s="1391" t="s">
        <v>983</v>
      </c>
      <c r="I19" s="1449" t="s">
        <v>1636</v>
      </c>
      <c r="J19" s="1449"/>
      <c r="K19" s="1449"/>
      <c r="L19" s="1449"/>
      <c r="M19" s="1449"/>
      <c r="N19" s="1449"/>
      <c r="O19" s="1449"/>
      <c r="P19" s="1449"/>
      <c r="Q19" s="1449"/>
      <c r="R19" s="1449"/>
      <c r="S19" s="1487"/>
      <c r="T19" s="1487"/>
      <c r="U19" s="1494" t="s">
        <v>1036</v>
      </c>
      <c r="V19" s="1492"/>
      <c r="W19" s="1500"/>
      <c r="X19" s="1500"/>
      <c r="Y19" s="1500"/>
      <c r="Z19" s="1492"/>
      <c r="AA19" s="1501"/>
      <c r="AB19" s="1492"/>
      <c r="AC19" s="1502"/>
    </row>
    <row r="20" s="772" customFormat="true" ht="18" hidden="false" customHeight="true" outlineLevel="0" collapsed="false">
      <c r="B20" s="987"/>
      <c r="C20" s="1493"/>
      <c r="D20" s="1461"/>
      <c r="E20" s="1461"/>
      <c r="F20" s="1466"/>
      <c r="G20" s="1492"/>
      <c r="H20" s="1391" t="s">
        <v>982</v>
      </c>
      <c r="I20" s="1449" t="s">
        <v>1552</v>
      </c>
      <c r="J20" s="1449"/>
      <c r="K20" s="1449"/>
      <c r="L20" s="1449"/>
      <c r="M20" s="1449"/>
      <c r="N20" s="1449"/>
      <c r="O20" s="1449"/>
      <c r="P20" s="1449"/>
      <c r="Q20" s="1449"/>
      <c r="R20" s="1449"/>
      <c r="S20" s="1487"/>
      <c r="T20" s="1487"/>
      <c r="U20" s="1494" t="s">
        <v>899</v>
      </c>
      <c r="V20" s="1492" t="s">
        <v>1431</v>
      </c>
      <c r="W20" s="1503" t="s">
        <v>1637</v>
      </c>
      <c r="X20" s="1503"/>
      <c r="Y20" s="1503"/>
      <c r="Z20" s="1492"/>
      <c r="AA20" s="1397" t="s">
        <v>27</v>
      </c>
      <c r="AB20" s="1307" t="s">
        <v>29</v>
      </c>
      <c r="AC20" s="1462" t="s">
        <v>27</v>
      </c>
    </row>
    <row r="21" s="772" customFormat="true" ht="18" hidden="false" customHeight="true" outlineLevel="0" collapsed="false">
      <c r="B21" s="987"/>
      <c r="C21" s="1493"/>
      <c r="D21" s="1461"/>
      <c r="E21" s="1461"/>
      <c r="F21" s="1466"/>
      <c r="G21" s="1492"/>
      <c r="H21" s="1391" t="s">
        <v>984</v>
      </c>
      <c r="I21" s="1449" t="s">
        <v>1638</v>
      </c>
      <c r="J21" s="1449"/>
      <c r="K21" s="1449"/>
      <c r="L21" s="1449"/>
      <c r="M21" s="1449"/>
      <c r="N21" s="1449"/>
      <c r="O21" s="1449"/>
      <c r="P21" s="1449"/>
      <c r="Q21" s="1449"/>
      <c r="R21" s="1449"/>
      <c r="S21" s="1487"/>
      <c r="T21" s="1487"/>
      <c r="U21" s="1494" t="s">
        <v>1036</v>
      </c>
      <c r="V21" s="1492"/>
      <c r="W21" s="1504"/>
      <c r="X21" s="1454"/>
      <c r="Y21" s="1454"/>
      <c r="Z21" s="1492"/>
      <c r="AA21" s="1298"/>
      <c r="AB21" s="1188"/>
      <c r="AC21" s="1434"/>
    </row>
    <row r="22" s="772" customFormat="true" ht="27" hidden="false" customHeight="true" outlineLevel="0" collapsed="false">
      <c r="B22" s="987"/>
      <c r="C22" s="1493"/>
      <c r="D22" s="1461"/>
      <c r="E22" s="1461"/>
      <c r="F22" s="1466"/>
      <c r="G22" s="1492"/>
      <c r="H22" s="1391" t="s">
        <v>1215</v>
      </c>
      <c r="I22" s="1449" t="s">
        <v>1639</v>
      </c>
      <c r="J22" s="1449"/>
      <c r="K22" s="1449"/>
      <c r="L22" s="1449"/>
      <c r="M22" s="1449"/>
      <c r="N22" s="1449"/>
      <c r="O22" s="1449"/>
      <c r="P22" s="1449"/>
      <c r="Q22" s="1449"/>
      <c r="R22" s="1449"/>
      <c r="S22" s="1487"/>
      <c r="T22" s="1487"/>
      <c r="U22" s="1494" t="s">
        <v>1036</v>
      </c>
      <c r="V22" s="1188"/>
      <c r="W22" s="1324"/>
      <c r="X22" s="1324"/>
      <c r="Y22" s="1324"/>
      <c r="Z22" s="1492"/>
      <c r="AA22" s="1501"/>
      <c r="AB22" s="1492"/>
      <c r="AC22" s="1502"/>
    </row>
    <row r="23" s="772" customFormat="true" ht="18" hidden="false" customHeight="true" outlineLevel="0" collapsed="false">
      <c r="B23" s="985"/>
      <c r="C23" s="1493"/>
      <c r="D23" s="1461"/>
      <c r="E23" s="1461"/>
      <c r="F23" s="1466"/>
      <c r="G23" s="1492"/>
      <c r="H23" s="1391" t="s">
        <v>1217</v>
      </c>
      <c r="I23" s="1449" t="s">
        <v>1640</v>
      </c>
      <c r="J23" s="1449"/>
      <c r="K23" s="1449"/>
      <c r="L23" s="1449"/>
      <c r="M23" s="1449"/>
      <c r="N23" s="1449"/>
      <c r="O23" s="1449"/>
      <c r="P23" s="1449"/>
      <c r="Q23" s="1449"/>
      <c r="R23" s="1449"/>
      <c r="S23" s="1487"/>
      <c r="T23" s="1487"/>
      <c r="U23" s="1494" t="s">
        <v>899</v>
      </c>
      <c r="V23" s="1188" t="s">
        <v>1431</v>
      </c>
      <c r="W23" s="1442" t="s">
        <v>1480</v>
      </c>
      <c r="X23" s="1442"/>
      <c r="Y23" s="1442"/>
      <c r="Z23" s="1445"/>
      <c r="AA23" s="1397" t="s">
        <v>27</v>
      </c>
      <c r="AB23" s="1307" t="s">
        <v>29</v>
      </c>
      <c r="AC23" s="1462" t="s">
        <v>27</v>
      </c>
    </row>
    <row r="24" s="772" customFormat="true" ht="13.8" hidden="false" customHeight="false" outlineLevel="0" collapsed="false">
      <c r="B24" s="985"/>
      <c r="C24" s="1495"/>
      <c r="D24" s="1496"/>
      <c r="E24" s="1496"/>
      <c r="F24" s="1497"/>
      <c r="G24" s="1496"/>
      <c r="H24" s="1496"/>
      <c r="I24" s="1496"/>
      <c r="J24" s="1496"/>
      <c r="K24" s="1496"/>
      <c r="L24" s="1496"/>
      <c r="M24" s="1496"/>
      <c r="N24" s="1496"/>
      <c r="O24" s="1496"/>
      <c r="P24" s="1496"/>
      <c r="Q24" s="1496"/>
      <c r="R24" s="1496"/>
      <c r="S24" s="1496"/>
      <c r="T24" s="1496"/>
      <c r="U24" s="1496"/>
      <c r="V24" s="1496"/>
      <c r="W24" s="1496"/>
      <c r="X24" s="1496"/>
      <c r="Y24" s="1496"/>
      <c r="Z24" s="1496"/>
      <c r="AA24" s="1495"/>
      <c r="AB24" s="1496"/>
      <c r="AC24" s="1497"/>
    </row>
    <row r="25" s="772" customFormat="true" ht="10.5" hidden="false" customHeight="true" outlineLevel="0" collapsed="false">
      <c r="B25" s="985"/>
      <c r="C25" s="1489"/>
      <c r="D25" s="1490"/>
      <c r="E25" s="1490"/>
      <c r="F25" s="1498"/>
      <c r="G25" s="1490"/>
      <c r="H25" s="1490"/>
      <c r="I25" s="1490"/>
      <c r="J25" s="1490"/>
      <c r="K25" s="1490"/>
      <c r="L25" s="1490"/>
      <c r="M25" s="1490"/>
      <c r="N25" s="1490"/>
      <c r="O25" s="1490"/>
      <c r="P25" s="1490"/>
      <c r="Q25" s="1490"/>
      <c r="R25" s="1490"/>
      <c r="S25" s="1490"/>
      <c r="T25" s="1490"/>
      <c r="U25" s="1490"/>
      <c r="V25" s="1490"/>
      <c r="W25" s="1490"/>
      <c r="X25" s="1490"/>
      <c r="Y25" s="1490"/>
      <c r="Z25" s="1490"/>
      <c r="AA25" s="1489"/>
      <c r="AB25" s="1490"/>
      <c r="AC25" s="1498"/>
    </row>
    <row r="26" s="772" customFormat="true" ht="18" hidden="false" customHeight="true" outlineLevel="0" collapsed="false">
      <c r="B26" s="987"/>
      <c r="C26" s="1499" t="s">
        <v>1641</v>
      </c>
      <c r="D26" s="1499"/>
      <c r="E26" s="1499"/>
      <c r="F26" s="1499"/>
      <c r="G26" s="1492"/>
      <c r="H26" s="1391" t="s">
        <v>1642</v>
      </c>
      <c r="I26" s="1391"/>
      <c r="J26" s="1391"/>
      <c r="K26" s="1391"/>
      <c r="L26" s="1391"/>
      <c r="M26" s="1391"/>
      <c r="N26" s="1391"/>
      <c r="O26" s="1391"/>
      <c r="P26" s="1391"/>
      <c r="Q26" s="1391"/>
      <c r="R26" s="1391"/>
      <c r="S26" s="1391"/>
      <c r="T26" s="1391"/>
      <c r="U26" s="1391"/>
      <c r="V26" s="1391"/>
      <c r="W26" s="1391"/>
      <c r="X26" s="1492"/>
      <c r="Y26" s="1492"/>
      <c r="Z26" s="1492"/>
      <c r="AA26" s="1458" t="s">
        <v>1095</v>
      </c>
      <c r="AB26" s="1296" t="s">
        <v>29</v>
      </c>
      <c r="AC26" s="1459" t="s">
        <v>1096</v>
      </c>
    </row>
    <row r="27" s="772" customFormat="true" ht="18" hidden="false" customHeight="true" outlineLevel="0" collapsed="false">
      <c r="B27" s="987"/>
      <c r="C27" s="1493"/>
      <c r="D27" s="1461"/>
      <c r="E27" s="1461"/>
      <c r="F27" s="1466"/>
      <c r="G27" s="1492"/>
      <c r="H27" s="1391"/>
      <c r="I27" s="1391"/>
      <c r="J27" s="1391"/>
      <c r="K27" s="1391"/>
      <c r="L27" s="1391"/>
      <c r="M27" s="1391"/>
      <c r="N27" s="1391"/>
      <c r="O27" s="1391"/>
      <c r="P27" s="1391"/>
      <c r="Q27" s="1391"/>
      <c r="R27" s="1391"/>
      <c r="S27" s="1391"/>
      <c r="T27" s="1391"/>
      <c r="U27" s="1391"/>
      <c r="V27" s="1391"/>
      <c r="W27" s="1391"/>
      <c r="X27" s="1492"/>
      <c r="Y27" s="1492"/>
      <c r="Z27" s="1492"/>
      <c r="AA27" s="1501"/>
      <c r="AB27" s="1492"/>
      <c r="AC27" s="1502"/>
    </row>
    <row r="28" s="772" customFormat="true" ht="18" hidden="false" customHeight="true" outlineLevel="0" collapsed="false">
      <c r="B28" s="985"/>
      <c r="C28" s="1501"/>
      <c r="D28" s="1492"/>
      <c r="E28" s="1492"/>
      <c r="F28" s="1502"/>
      <c r="G28" s="1492"/>
      <c r="H28" s="1391"/>
      <c r="I28" s="1391"/>
      <c r="J28" s="1391"/>
      <c r="K28" s="1391"/>
      <c r="L28" s="1391"/>
      <c r="M28" s="1391"/>
      <c r="N28" s="1391"/>
      <c r="O28" s="1391"/>
      <c r="P28" s="1391"/>
      <c r="Q28" s="1391"/>
      <c r="R28" s="1391"/>
      <c r="S28" s="1391"/>
      <c r="T28" s="1391"/>
      <c r="U28" s="1391"/>
      <c r="V28" s="1391"/>
      <c r="W28" s="1391"/>
      <c r="X28" s="1492"/>
      <c r="Y28" s="1492"/>
      <c r="Z28" s="1492"/>
      <c r="AA28" s="1397" t="s">
        <v>27</v>
      </c>
      <c r="AB28" s="1307" t="s">
        <v>29</v>
      </c>
      <c r="AC28" s="1462" t="s">
        <v>27</v>
      </c>
    </row>
    <row r="29" s="772" customFormat="true" ht="10.5" hidden="false" customHeight="true" outlineLevel="0" collapsed="false">
      <c r="B29" s="985"/>
      <c r="C29" s="1495"/>
      <c r="D29" s="1496"/>
      <c r="E29" s="1496"/>
      <c r="F29" s="1497"/>
      <c r="G29" s="1496"/>
      <c r="H29" s="1193"/>
      <c r="I29" s="1193"/>
      <c r="J29" s="1193"/>
      <c r="K29" s="1193"/>
      <c r="L29" s="1193"/>
      <c r="M29" s="1193"/>
      <c r="N29" s="1193"/>
      <c r="O29" s="1193"/>
      <c r="P29" s="1193"/>
      <c r="Q29" s="1193"/>
      <c r="R29" s="1193"/>
      <c r="S29" s="1193"/>
      <c r="T29" s="1193"/>
      <c r="U29" s="1193"/>
      <c r="V29" s="1193"/>
      <c r="W29" s="1193"/>
      <c r="X29" s="1496"/>
      <c r="Y29" s="1496"/>
      <c r="Z29" s="1496"/>
      <c r="AA29" s="1495"/>
      <c r="AB29" s="1496"/>
      <c r="AC29" s="1497"/>
    </row>
    <row r="30" s="772" customFormat="true" ht="10.5" hidden="false" customHeight="true" outlineLevel="0" collapsed="false">
      <c r="B30" s="985"/>
      <c r="C30" s="1489"/>
      <c r="D30" s="1490"/>
      <c r="E30" s="1490"/>
      <c r="F30" s="1498"/>
      <c r="G30" s="1490"/>
      <c r="H30" s="1447"/>
      <c r="I30" s="1447"/>
      <c r="J30" s="1447"/>
      <c r="K30" s="1447"/>
      <c r="L30" s="1447"/>
      <c r="M30" s="1447"/>
      <c r="N30" s="1447"/>
      <c r="O30" s="1447"/>
      <c r="P30" s="1447"/>
      <c r="Q30" s="1447"/>
      <c r="R30" s="1447"/>
      <c r="S30" s="1447"/>
      <c r="T30" s="1447"/>
      <c r="U30" s="1447"/>
      <c r="V30" s="1447"/>
      <c r="W30" s="1447"/>
      <c r="X30" s="1490"/>
      <c r="Y30" s="1490"/>
      <c r="Z30" s="1490"/>
      <c r="AA30" s="1489"/>
      <c r="AB30" s="1490"/>
      <c r="AC30" s="1498"/>
    </row>
    <row r="31" s="772" customFormat="true" ht="15.75" hidden="false" customHeight="true" outlineLevel="0" collapsed="false">
      <c r="B31" s="985"/>
      <c r="C31" s="1499" t="s">
        <v>1643</v>
      </c>
      <c r="D31" s="1499"/>
      <c r="E31" s="1499"/>
      <c r="F31" s="1499"/>
      <c r="G31" s="1492"/>
      <c r="H31" s="1188"/>
      <c r="I31" s="1188"/>
      <c r="J31" s="1188"/>
      <c r="K31" s="1188"/>
      <c r="L31" s="1188"/>
      <c r="M31" s="1188"/>
      <c r="N31" s="1188"/>
      <c r="O31" s="1188"/>
      <c r="P31" s="1505" t="s">
        <v>1545</v>
      </c>
      <c r="Q31" s="1505"/>
      <c r="R31" s="1505" t="s">
        <v>1546</v>
      </c>
      <c r="S31" s="1505"/>
      <c r="T31" s="1505" t="s">
        <v>1547</v>
      </c>
      <c r="U31" s="1505"/>
      <c r="V31" s="1492"/>
      <c r="W31" s="1492"/>
      <c r="X31" s="1492"/>
      <c r="Y31" s="1492"/>
      <c r="Z31" s="1492"/>
      <c r="AA31" s="1458" t="s">
        <v>1095</v>
      </c>
      <c r="AB31" s="1296" t="s">
        <v>29</v>
      </c>
      <c r="AC31" s="1459" t="s">
        <v>1096</v>
      </c>
    </row>
    <row r="32" s="772" customFormat="true" ht="26.25" hidden="false" customHeight="true" outlineLevel="0" collapsed="false">
      <c r="B32" s="985"/>
      <c r="C32" s="1499"/>
      <c r="D32" s="1499"/>
      <c r="E32" s="1499"/>
      <c r="F32" s="1499"/>
      <c r="G32" s="1492"/>
      <c r="H32" s="1391" t="s">
        <v>51</v>
      </c>
      <c r="I32" s="1424" t="s">
        <v>1644</v>
      </c>
      <c r="J32" s="1424"/>
      <c r="K32" s="1424"/>
      <c r="L32" s="1424"/>
      <c r="M32" s="1424"/>
      <c r="N32" s="1424"/>
      <c r="O32" s="1424"/>
      <c r="P32" s="1391" t="s">
        <v>946</v>
      </c>
      <c r="Q32" s="1391"/>
      <c r="R32" s="1391" t="s">
        <v>946</v>
      </c>
      <c r="S32" s="1391"/>
      <c r="T32" s="1391" t="s">
        <v>946</v>
      </c>
      <c r="U32" s="1391"/>
      <c r="V32" s="1298" t="s">
        <v>1431</v>
      </c>
      <c r="W32" s="1506" t="s">
        <v>1645</v>
      </c>
      <c r="X32" s="1506"/>
      <c r="Y32" s="1506"/>
      <c r="Z32" s="1492"/>
      <c r="AA32" s="926" t="s">
        <v>27</v>
      </c>
      <c r="AB32" s="1179" t="s">
        <v>29</v>
      </c>
      <c r="AC32" s="927" t="s">
        <v>27</v>
      </c>
    </row>
    <row r="33" s="772" customFormat="true" ht="26.25" hidden="false" customHeight="true" outlineLevel="0" collapsed="false">
      <c r="B33" s="985"/>
      <c r="C33" s="1507"/>
      <c r="D33" s="1445"/>
      <c r="E33" s="1445"/>
      <c r="F33" s="1475"/>
      <c r="G33" s="1492"/>
      <c r="H33" s="1391"/>
      <c r="I33" s="1424"/>
      <c r="J33" s="1424"/>
      <c r="K33" s="1424"/>
      <c r="L33" s="1424"/>
      <c r="M33" s="1424"/>
      <c r="N33" s="1424"/>
      <c r="O33" s="1424"/>
      <c r="P33" s="1353" t="s">
        <v>27</v>
      </c>
      <c r="Q33" s="1395" t="s">
        <v>27</v>
      </c>
      <c r="R33" s="1353" t="s">
        <v>27</v>
      </c>
      <c r="S33" s="1395" t="s">
        <v>27</v>
      </c>
      <c r="T33" s="1353" t="s">
        <v>27</v>
      </c>
      <c r="U33" s="1395" t="s">
        <v>27</v>
      </c>
      <c r="V33" s="1298"/>
      <c r="W33" s="1506"/>
      <c r="X33" s="1506"/>
      <c r="Y33" s="1506"/>
      <c r="Z33" s="1492"/>
      <c r="AA33" s="926"/>
      <c r="AB33" s="1179"/>
      <c r="AC33" s="927"/>
    </row>
    <row r="34" s="772" customFormat="true" ht="10.5" hidden="false" customHeight="true" outlineLevel="0" collapsed="false">
      <c r="B34" s="1398"/>
      <c r="C34" s="1436"/>
      <c r="D34" s="1436"/>
      <c r="E34" s="1436"/>
      <c r="F34" s="1508"/>
      <c r="G34" s="1509"/>
      <c r="H34" s="1193"/>
      <c r="I34" s="1509"/>
      <c r="J34" s="1509"/>
      <c r="K34" s="1509"/>
      <c r="L34" s="1509"/>
      <c r="M34" s="1509"/>
      <c r="N34" s="1509"/>
      <c r="O34" s="1509"/>
      <c r="P34" s="1509"/>
      <c r="Q34" s="1509"/>
      <c r="R34" s="1509"/>
      <c r="S34" s="1496"/>
      <c r="T34" s="1496"/>
      <c r="U34" s="1193"/>
      <c r="V34" s="1509"/>
      <c r="W34" s="1509"/>
      <c r="X34" s="1509"/>
      <c r="Y34" s="1509"/>
      <c r="Z34" s="1509"/>
      <c r="AA34" s="1510"/>
      <c r="AB34" s="1193"/>
      <c r="AC34" s="1434"/>
    </row>
    <row r="35" s="772" customFormat="true" ht="9.75" hidden="false" customHeight="true" outlineLevel="0" collapsed="false">
      <c r="B35" s="985"/>
      <c r="AC35" s="963"/>
    </row>
    <row r="36" s="772" customFormat="true" ht="26.25" hidden="false" customHeight="true" outlineLevel="0" collapsed="false">
      <c r="B36" s="985" t="s">
        <v>1646</v>
      </c>
      <c r="AC36" s="973"/>
    </row>
    <row r="37" s="772" customFormat="true" ht="13.8" hidden="false" customHeight="false" outlineLevel="0" collapsed="false">
      <c r="B37" s="985"/>
      <c r="C37" s="1489"/>
      <c r="D37" s="1490"/>
      <c r="E37" s="1490"/>
      <c r="F37" s="1498"/>
      <c r="G37" s="1489"/>
      <c r="H37" s="1490"/>
      <c r="I37" s="1490"/>
      <c r="J37" s="1490"/>
      <c r="K37" s="1490"/>
      <c r="L37" s="1490"/>
      <c r="M37" s="1490"/>
      <c r="N37" s="1490"/>
      <c r="O37" s="1490"/>
      <c r="P37" s="1490"/>
      <c r="Q37" s="1490"/>
      <c r="R37" s="1490"/>
      <c r="S37" s="1490"/>
      <c r="T37" s="1490"/>
      <c r="U37" s="1490"/>
      <c r="V37" s="1490"/>
      <c r="W37" s="1490"/>
      <c r="X37" s="1490"/>
      <c r="Y37" s="1490"/>
      <c r="Z37" s="1498"/>
      <c r="AA37" s="1392" t="s">
        <v>1095</v>
      </c>
      <c r="AB37" s="1393" t="s">
        <v>29</v>
      </c>
      <c r="AC37" s="1459" t="s">
        <v>1096</v>
      </c>
    </row>
    <row r="38" s="772" customFormat="true" ht="19.5" hidden="false" customHeight="true" outlineLevel="0" collapsed="false">
      <c r="B38" s="985"/>
      <c r="C38" s="1491" t="s">
        <v>1629</v>
      </c>
      <c r="D38" s="1491"/>
      <c r="E38" s="1491"/>
      <c r="F38" s="1491"/>
      <c r="G38" s="1501"/>
      <c r="H38" s="1391" t="s">
        <v>51</v>
      </c>
      <c r="I38" s="1424" t="s">
        <v>1647</v>
      </c>
      <c r="J38" s="1424"/>
      <c r="K38" s="1424"/>
      <c r="L38" s="1424"/>
      <c r="M38" s="1424"/>
      <c r="N38" s="1424"/>
      <c r="O38" s="1424"/>
      <c r="P38" s="1424"/>
      <c r="Q38" s="1424"/>
      <c r="R38" s="1424"/>
      <c r="S38" s="1424"/>
      <c r="T38" s="1424"/>
      <c r="U38" s="1424"/>
      <c r="V38" s="1461"/>
      <c r="W38" s="1461"/>
      <c r="X38" s="1461"/>
      <c r="Y38" s="1461"/>
      <c r="Z38" s="1502"/>
      <c r="AA38" s="1397" t="s">
        <v>27</v>
      </c>
      <c r="AB38" s="1307" t="s">
        <v>29</v>
      </c>
      <c r="AC38" s="1462" t="s">
        <v>27</v>
      </c>
    </row>
    <row r="39" s="772" customFormat="true" ht="18" hidden="false" customHeight="true" outlineLevel="0" collapsed="false">
      <c r="B39" s="987"/>
      <c r="C39" s="1491"/>
      <c r="D39" s="1491"/>
      <c r="E39" s="1491"/>
      <c r="F39" s="1491"/>
      <c r="G39" s="1501"/>
      <c r="H39" s="1511" t="s">
        <v>983</v>
      </c>
      <c r="I39" s="1512" t="s">
        <v>1648</v>
      </c>
      <c r="J39" s="1512"/>
      <c r="K39" s="1512"/>
      <c r="L39" s="1512"/>
      <c r="M39" s="1512"/>
      <c r="N39" s="1512"/>
      <c r="O39" s="1512"/>
      <c r="P39" s="1512"/>
      <c r="Q39" s="1512"/>
      <c r="R39" s="1512"/>
      <c r="S39" s="1510"/>
      <c r="T39" s="1510"/>
      <c r="U39" s="1434" t="s">
        <v>1036</v>
      </c>
      <c r="V39" s="1188" t="s">
        <v>1431</v>
      </c>
      <c r="W39" s="1442" t="s">
        <v>1632</v>
      </c>
      <c r="X39" s="1442"/>
      <c r="Y39" s="1442"/>
      <c r="Z39" s="1502"/>
      <c r="AA39" s="1397" t="s">
        <v>27</v>
      </c>
      <c r="AB39" s="1307" t="s">
        <v>29</v>
      </c>
      <c r="AC39" s="1462" t="s">
        <v>27</v>
      </c>
    </row>
    <row r="40" s="772" customFormat="true" ht="18" hidden="false" customHeight="true" outlineLevel="0" collapsed="false">
      <c r="B40" s="987"/>
      <c r="C40" s="1493"/>
      <c r="D40" s="1461"/>
      <c r="E40" s="1461"/>
      <c r="F40" s="1466"/>
      <c r="G40" s="1501"/>
      <c r="H40" s="1391" t="s">
        <v>982</v>
      </c>
      <c r="I40" s="1424" t="s">
        <v>1649</v>
      </c>
      <c r="J40" s="1424"/>
      <c r="K40" s="1424"/>
      <c r="L40" s="1424"/>
      <c r="M40" s="1424"/>
      <c r="N40" s="1424"/>
      <c r="O40" s="1424"/>
      <c r="P40" s="1424"/>
      <c r="Q40" s="1424"/>
      <c r="R40" s="1424"/>
      <c r="S40" s="1487"/>
      <c r="T40" s="1487"/>
      <c r="U40" s="1494" t="s">
        <v>1036</v>
      </c>
      <c r="V40" s="1188" t="s">
        <v>1431</v>
      </c>
      <c r="W40" s="1442" t="s">
        <v>1632</v>
      </c>
      <c r="X40" s="1442"/>
      <c r="Y40" s="1442"/>
      <c r="Z40" s="1502"/>
      <c r="AA40" s="1397" t="s">
        <v>27</v>
      </c>
      <c r="AB40" s="1307" t="s">
        <v>29</v>
      </c>
      <c r="AC40" s="1462" t="s">
        <v>27</v>
      </c>
    </row>
    <row r="41" s="772" customFormat="true" ht="10.5" hidden="false" customHeight="true" outlineLevel="0" collapsed="false">
      <c r="B41" s="985"/>
      <c r="C41" s="1495"/>
      <c r="D41" s="1496"/>
      <c r="E41" s="1496"/>
      <c r="F41" s="1497"/>
      <c r="G41" s="1495"/>
      <c r="H41" s="1193"/>
      <c r="I41" s="1435"/>
      <c r="J41" s="1435"/>
      <c r="K41" s="1435"/>
      <c r="L41" s="1435"/>
      <c r="M41" s="1435"/>
      <c r="N41" s="1435"/>
      <c r="O41" s="1435"/>
      <c r="P41" s="1435"/>
      <c r="Q41" s="1435"/>
      <c r="R41" s="1435"/>
      <c r="S41" s="1496"/>
      <c r="T41" s="1496"/>
      <c r="U41" s="1496"/>
      <c r="V41" s="1496"/>
      <c r="W41" s="1496"/>
      <c r="X41" s="1496"/>
      <c r="Y41" s="1496"/>
      <c r="Z41" s="1497"/>
      <c r="AA41" s="1495"/>
      <c r="AB41" s="1496"/>
      <c r="AC41" s="1497"/>
    </row>
    <row r="42" s="772" customFormat="true" ht="13.8" hidden="false" customHeight="false" outlineLevel="0" collapsed="false">
      <c r="B42" s="985"/>
      <c r="C42" s="1489"/>
      <c r="D42" s="1490"/>
      <c r="E42" s="1490"/>
      <c r="F42" s="1490"/>
      <c r="G42" s="1490"/>
      <c r="H42" s="1447"/>
      <c r="I42" s="1513"/>
      <c r="J42" s="1513"/>
      <c r="K42" s="1513"/>
      <c r="L42" s="1513"/>
      <c r="M42" s="1513"/>
      <c r="N42" s="1513"/>
      <c r="O42" s="1513"/>
      <c r="P42" s="1513"/>
      <c r="Q42" s="1513"/>
      <c r="R42" s="1513"/>
      <c r="S42" s="1490"/>
      <c r="T42" s="1490"/>
      <c r="U42" s="1490"/>
      <c r="V42" s="1490"/>
      <c r="W42" s="1490"/>
      <c r="X42" s="1490"/>
      <c r="Y42" s="1490"/>
      <c r="Z42" s="1490"/>
      <c r="AA42" s="1392" t="s">
        <v>1095</v>
      </c>
      <c r="AB42" s="1393" t="s">
        <v>29</v>
      </c>
      <c r="AC42" s="1394" t="s">
        <v>1096</v>
      </c>
    </row>
    <row r="43" s="772" customFormat="true" ht="19.5" hidden="false" customHeight="true" outlineLevel="0" collapsed="false">
      <c r="B43" s="985"/>
      <c r="C43" s="1514" t="s">
        <v>1650</v>
      </c>
      <c r="D43" s="1514"/>
      <c r="E43" s="1514"/>
      <c r="F43" s="1514"/>
      <c r="G43" s="1514"/>
      <c r="H43" s="1514"/>
      <c r="I43" s="1514"/>
      <c r="J43" s="1514"/>
      <c r="K43" s="1514"/>
      <c r="L43" s="1514"/>
      <c r="M43" s="1514"/>
      <c r="N43" s="1514"/>
      <c r="O43" s="1514"/>
      <c r="P43" s="1514"/>
      <c r="Q43" s="1514"/>
      <c r="R43" s="1514"/>
      <c r="S43" s="1514"/>
      <c r="T43" s="1514"/>
      <c r="U43" s="1514"/>
      <c r="V43" s="1514"/>
      <c r="W43" s="1514"/>
      <c r="X43" s="1514"/>
      <c r="Y43" s="1514"/>
      <c r="Z43" s="1514"/>
      <c r="AA43" s="1397" t="s">
        <v>27</v>
      </c>
      <c r="AB43" s="1307" t="s">
        <v>29</v>
      </c>
      <c r="AC43" s="1462" t="s">
        <v>27</v>
      </c>
    </row>
    <row r="44" s="772" customFormat="true" ht="10.5" hidden="false" customHeight="true" outlineLevel="0" collapsed="false">
      <c r="B44" s="985"/>
      <c r="C44" s="1489"/>
      <c r="D44" s="1490"/>
      <c r="E44" s="1490"/>
      <c r="F44" s="1490"/>
      <c r="G44" s="1489"/>
      <c r="H44" s="1490"/>
      <c r="I44" s="1490"/>
      <c r="J44" s="1490"/>
      <c r="K44" s="1490"/>
      <c r="L44" s="1490"/>
      <c r="M44" s="1490"/>
      <c r="N44" s="1490"/>
      <c r="O44" s="1490"/>
      <c r="P44" s="1490"/>
      <c r="Q44" s="1490"/>
      <c r="R44" s="1490"/>
      <c r="S44" s="1490"/>
      <c r="T44" s="1490"/>
      <c r="U44" s="1490"/>
      <c r="V44" s="1490"/>
      <c r="W44" s="1490"/>
      <c r="X44" s="1490"/>
      <c r="Y44" s="1490"/>
      <c r="Z44" s="1498"/>
      <c r="AA44" s="1490"/>
      <c r="AB44" s="1490"/>
      <c r="AC44" s="1498"/>
    </row>
    <row r="45" s="772" customFormat="true" ht="18" hidden="false" customHeight="true" outlineLevel="0" collapsed="false">
      <c r="B45" s="987"/>
      <c r="C45" s="1491" t="s">
        <v>1651</v>
      </c>
      <c r="D45" s="1491"/>
      <c r="E45" s="1491"/>
      <c r="F45" s="1491"/>
      <c r="G45" s="1492"/>
      <c r="H45" s="1391" t="s">
        <v>51</v>
      </c>
      <c r="I45" s="1449" t="s">
        <v>1652</v>
      </c>
      <c r="J45" s="1449"/>
      <c r="K45" s="1449"/>
      <c r="L45" s="1449"/>
      <c r="M45" s="1449"/>
      <c r="N45" s="1449"/>
      <c r="O45" s="1449"/>
      <c r="P45" s="1449"/>
      <c r="Q45" s="1449"/>
      <c r="R45" s="1449"/>
      <c r="S45" s="1487"/>
      <c r="T45" s="1487"/>
      <c r="U45" s="1494" t="s">
        <v>1036</v>
      </c>
      <c r="V45" s="1188"/>
      <c r="W45" s="1188"/>
      <c r="X45" s="1188"/>
      <c r="Y45" s="1188"/>
      <c r="Z45" s="1492"/>
      <c r="AA45" s="1458" t="s">
        <v>1095</v>
      </c>
      <c r="AB45" s="1296" t="s">
        <v>29</v>
      </c>
      <c r="AC45" s="1459" t="s">
        <v>1096</v>
      </c>
    </row>
    <row r="46" s="772" customFormat="true" ht="18" hidden="false" customHeight="true" outlineLevel="0" collapsed="false">
      <c r="B46" s="987"/>
      <c r="C46" s="1491"/>
      <c r="D46" s="1491"/>
      <c r="E46" s="1491"/>
      <c r="F46" s="1491"/>
      <c r="G46" s="1492"/>
      <c r="H46" s="1391" t="s">
        <v>983</v>
      </c>
      <c r="I46" s="1449" t="s">
        <v>1636</v>
      </c>
      <c r="J46" s="1449"/>
      <c r="K46" s="1449"/>
      <c r="L46" s="1449"/>
      <c r="M46" s="1449"/>
      <c r="N46" s="1449"/>
      <c r="O46" s="1449"/>
      <c r="P46" s="1449"/>
      <c r="Q46" s="1449"/>
      <c r="R46" s="1449"/>
      <c r="S46" s="1487"/>
      <c r="T46" s="1487"/>
      <c r="U46" s="1494" t="s">
        <v>1036</v>
      </c>
      <c r="V46" s="1492"/>
      <c r="W46" s="1500"/>
      <c r="X46" s="1500"/>
      <c r="Y46" s="1500"/>
      <c r="Z46" s="1492"/>
      <c r="AA46" s="1501"/>
      <c r="AB46" s="1492"/>
      <c r="AC46" s="1502"/>
    </row>
    <row r="47" s="772" customFormat="true" ht="18" hidden="false" customHeight="true" outlineLevel="0" collapsed="false">
      <c r="B47" s="987"/>
      <c r="C47" s="1493"/>
      <c r="D47" s="1461"/>
      <c r="E47" s="1461"/>
      <c r="F47" s="1466"/>
      <c r="G47" s="1492"/>
      <c r="H47" s="1391" t="s">
        <v>982</v>
      </c>
      <c r="I47" s="1449" t="s">
        <v>1552</v>
      </c>
      <c r="J47" s="1449"/>
      <c r="K47" s="1449"/>
      <c r="L47" s="1449"/>
      <c r="M47" s="1449"/>
      <c r="N47" s="1449"/>
      <c r="O47" s="1449"/>
      <c r="P47" s="1449"/>
      <c r="Q47" s="1449"/>
      <c r="R47" s="1449"/>
      <c r="S47" s="1487"/>
      <c r="T47" s="1487"/>
      <c r="U47" s="1494" t="s">
        <v>899</v>
      </c>
      <c r="V47" s="1492" t="s">
        <v>1431</v>
      </c>
      <c r="W47" s="1503" t="s">
        <v>1637</v>
      </c>
      <c r="X47" s="1503"/>
      <c r="Y47" s="1503"/>
      <c r="Z47" s="1492"/>
      <c r="AA47" s="1397" t="s">
        <v>27</v>
      </c>
      <c r="AB47" s="1307" t="s">
        <v>29</v>
      </c>
      <c r="AC47" s="1462" t="s">
        <v>27</v>
      </c>
    </row>
    <row r="48" s="772" customFormat="true" ht="18" hidden="false" customHeight="true" outlineLevel="0" collapsed="false">
      <c r="B48" s="987"/>
      <c r="C48" s="1493"/>
      <c r="D48" s="1461"/>
      <c r="E48" s="1461"/>
      <c r="F48" s="1466"/>
      <c r="G48" s="1492"/>
      <c r="H48" s="1391" t="s">
        <v>984</v>
      </c>
      <c r="I48" s="1449" t="s">
        <v>1638</v>
      </c>
      <c r="J48" s="1449"/>
      <c r="K48" s="1449"/>
      <c r="L48" s="1449"/>
      <c r="M48" s="1449"/>
      <c r="N48" s="1449"/>
      <c r="O48" s="1449"/>
      <c r="P48" s="1449"/>
      <c r="Q48" s="1449"/>
      <c r="R48" s="1449"/>
      <c r="S48" s="1487"/>
      <c r="T48" s="1487"/>
      <c r="U48" s="1494" t="s">
        <v>1036</v>
      </c>
      <c r="V48" s="1492"/>
      <c r="W48" s="1504"/>
      <c r="X48" s="1454"/>
      <c r="Y48" s="1454"/>
      <c r="Z48" s="1492"/>
      <c r="AA48" s="1298"/>
      <c r="AB48" s="1188"/>
      <c r="AC48" s="1434"/>
    </row>
    <row r="49" s="772" customFormat="true" ht="27" hidden="false" customHeight="true" outlineLevel="0" collapsed="false">
      <c r="B49" s="987"/>
      <c r="C49" s="1493"/>
      <c r="D49" s="1461"/>
      <c r="E49" s="1461"/>
      <c r="F49" s="1466"/>
      <c r="G49" s="1492"/>
      <c r="H49" s="1391" t="s">
        <v>1215</v>
      </c>
      <c r="I49" s="1449" t="s">
        <v>1653</v>
      </c>
      <c r="J49" s="1449"/>
      <c r="K49" s="1449"/>
      <c r="L49" s="1449"/>
      <c r="M49" s="1449"/>
      <c r="N49" s="1449"/>
      <c r="O49" s="1449"/>
      <c r="P49" s="1449"/>
      <c r="Q49" s="1449"/>
      <c r="R49" s="1449"/>
      <c r="S49" s="1487"/>
      <c r="T49" s="1487"/>
      <c r="U49" s="1494" t="s">
        <v>1036</v>
      </c>
      <c r="V49" s="1188"/>
      <c r="W49" s="1324"/>
      <c r="X49" s="1324"/>
      <c r="Y49" s="1324"/>
      <c r="Z49" s="1492"/>
      <c r="AA49" s="1501"/>
      <c r="AB49" s="1492"/>
      <c r="AC49" s="1502"/>
    </row>
    <row r="50" s="772" customFormat="true" ht="18" hidden="false" customHeight="true" outlineLevel="0" collapsed="false">
      <c r="B50" s="985"/>
      <c r="C50" s="1501"/>
      <c r="D50" s="1492"/>
      <c r="E50" s="1492"/>
      <c r="F50" s="1502"/>
      <c r="G50" s="1492"/>
      <c r="H50" s="1391" t="s">
        <v>1217</v>
      </c>
      <c r="I50" s="1449" t="s">
        <v>1640</v>
      </c>
      <c r="J50" s="1449"/>
      <c r="K50" s="1449"/>
      <c r="L50" s="1449"/>
      <c r="M50" s="1449"/>
      <c r="N50" s="1449"/>
      <c r="O50" s="1449"/>
      <c r="P50" s="1449"/>
      <c r="Q50" s="1449"/>
      <c r="R50" s="1449"/>
      <c r="S50" s="1487"/>
      <c r="T50" s="1487"/>
      <c r="U50" s="1494" t="s">
        <v>899</v>
      </c>
      <c r="V50" s="1492" t="s">
        <v>1431</v>
      </c>
      <c r="W50" s="1442" t="s">
        <v>1480</v>
      </c>
      <c r="X50" s="1442"/>
      <c r="Y50" s="1442"/>
      <c r="Z50" s="1445"/>
      <c r="AA50" s="1397" t="s">
        <v>27</v>
      </c>
      <c r="AB50" s="1307" t="s">
        <v>29</v>
      </c>
      <c r="AC50" s="1462" t="s">
        <v>27</v>
      </c>
    </row>
    <row r="51" s="772" customFormat="true" ht="13.8" hidden="false" customHeight="false" outlineLevel="0" collapsed="false">
      <c r="B51" s="985"/>
      <c r="C51" s="1495"/>
      <c r="D51" s="1496"/>
      <c r="E51" s="1496"/>
      <c r="F51" s="1497"/>
      <c r="G51" s="1496"/>
      <c r="H51" s="1496"/>
      <c r="I51" s="1496"/>
      <c r="J51" s="1496"/>
      <c r="K51" s="1496"/>
      <c r="L51" s="1496"/>
      <c r="M51" s="1496"/>
      <c r="N51" s="1496"/>
      <c r="O51" s="1496"/>
      <c r="P51" s="1496"/>
      <c r="Q51" s="1496"/>
      <c r="R51" s="1496"/>
      <c r="S51" s="1496"/>
      <c r="T51" s="1496"/>
      <c r="U51" s="1496"/>
      <c r="V51" s="1496"/>
      <c r="W51" s="1496"/>
      <c r="X51" s="1496"/>
      <c r="Y51" s="1496"/>
      <c r="Z51" s="1496"/>
      <c r="AA51" s="1495"/>
      <c r="AB51" s="1496"/>
      <c r="AC51" s="1497"/>
    </row>
    <row r="52" s="772" customFormat="true" ht="10.5" hidden="false" customHeight="true" outlineLevel="0" collapsed="false">
      <c r="B52" s="985"/>
      <c r="C52" s="1489"/>
      <c r="D52" s="1490"/>
      <c r="E52" s="1490"/>
      <c r="F52" s="1490"/>
      <c r="G52" s="1489"/>
      <c r="H52" s="1490"/>
      <c r="I52" s="1490"/>
      <c r="J52" s="1490"/>
      <c r="K52" s="1490"/>
      <c r="L52" s="1490"/>
      <c r="M52" s="1490"/>
      <c r="N52" s="1490"/>
      <c r="O52" s="1490"/>
      <c r="P52" s="1490"/>
      <c r="Q52" s="1490"/>
      <c r="R52" s="1490"/>
      <c r="S52" s="1490"/>
      <c r="T52" s="1490"/>
      <c r="U52" s="1490"/>
      <c r="V52" s="1490"/>
      <c r="W52" s="1490"/>
      <c r="X52" s="1490"/>
      <c r="Y52" s="1490"/>
      <c r="Z52" s="1498"/>
      <c r="AA52" s="1489"/>
      <c r="AB52" s="1490"/>
      <c r="AC52" s="1498"/>
    </row>
    <row r="53" s="772" customFormat="true" ht="18" hidden="false" customHeight="true" outlineLevel="0" collapsed="false">
      <c r="B53" s="987"/>
      <c r="C53" s="1499" t="s">
        <v>1654</v>
      </c>
      <c r="D53" s="1499"/>
      <c r="E53" s="1499"/>
      <c r="F53" s="1499"/>
      <c r="G53" s="1501"/>
      <c r="H53" s="1391" t="s">
        <v>1642</v>
      </c>
      <c r="I53" s="1391"/>
      <c r="J53" s="1391"/>
      <c r="K53" s="1391"/>
      <c r="L53" s="1391"/>
      <c r="M53" s="1391"/>
      <c r="N53" s="1391"/>
      <c r="O53" s="1391"/>
      <c r="P53" s="1391"/>
      <c r="Q53" s="1391"/>
      <c r="R53" s="1391"/>
      <c r="S53" s="1391"/>
      <c r="T53" s="1391"/>
      <c r="U53" s="1391"/>
      <c r="V53" s="1391"/>
      <c r="W53" s="1391"/>
      <c r="X53" s="1492"/>
      <c r="Y53" s="1492"/>
      <c r="Z53" s="1502"/>
      <c r="AA53" s="1458" t="s">
        <v>1095</v>
      </c>
      <c r="AB53" s="1296" t="s">
        <v>29</v>
      </c>
      <c r="AC53" s="1459" t="s">
        <v>1096</v>
      </c>
    </row>
    <row r="54" s="772" customFormat="true" ht="18" hidden="false" customHeight="true" outlineLevel="0" collapsed="false">
      <c r="B54" s="987"/>
      <c r="C54" s="1493"/>
      <c r="D54" s="1461"/>
      <c r="E54" s="1461"/>
      <c r="F54" s="1466"/>
      <c r="G54" s="1501"/>
      <c r="H54" s="1391"/>
      <c r="I54" s="1391"/>
      <c r="J54" s="1391"/>
      <c r="K54" s="1391"/>
      <c r="L54" s="1391"/>
      <c r="M54" s="1391"/>
      <c r="N54" s="1391"/>
      <c r="O54" s="1391"/>
      <c r="P54" s="1391"/>
      <c r="Q54" s="1391"/>
      <c r="R54" s="1391"/>
      <c r="S54" s="1391"/>
      <c r="T54" s="1391"/>
      <c r="U54" s="1391"/>
      <c r="V54" s="1391"/>
      <c r="W54" s="1391"/>
      <c r="X54" s="1492"/>
      <c r="Y54" s="1492"/>
      <c r="Z54" s="1502"/>
      <c r="AA54" s="1501"/>
      <c r="AB54" s="1492"/>
      <c r="AC54" s="1502"/>
    </row>
    <row r="55" s="772" customFormat="true" ht="18" hidden="false" customHeight="true" outlineLevel="0" collapsed="false">
      <c r="B55" s="985"/>
      <c r="C55" s="1501"/>
      <c r="D55" s="1492"/>
      <c r="E55" s="1492"/>
      <c r="F55" s="1502"/>
      <c r="G55" s="1501"/>
      <c r="H55" s="1391"/>
      <c r="I55" s="1391"/>
      <c r="J55" s="1391"/>
      <c r="K55" s="1391"/>
      <c r="L55" s="1391"/>
      <c r="M55" s="1391"/>
      <c r="N55" s="1391"/>
      <c r="O55" s="1391"/>
      <c r="P55" s="1391"/>
      <c r="Q55" s="1391"/>
      <c r="R55" s="1391"/>
      <c r="S55" s="1391"/>
      <c r="T55" s="1391"/>
      <c r="U55" s="1391"/>
      <c r="V55" s="1391"/>
      <c r="W55" s="1391"/>
      <c r="X55" s="1492"/>
      <c r="Y55" s="1492"/>
      <c r="Z55" s="1492"/>
      <c r="AA55" s="1397" t="s">
        <v>27</v>
      </c>
      <c r="AB55" s="1307" t="s">
        <v>29</v>
      </c>
      <c r="AC55" s="1462" t="s">
        <v>27</v>
      </c>
    </row>
    <row r="56" s="772" customFormat="true" ht="10.5" hidden="false" customHeight="true" outlineLevel="0" collapsed="false">
      <c r="B56" s="985"/>
      <c r="C56" s="1495"/>
      <c r="D56" s="1496"/>
      <c r="E56" s="1496"/>
      <c r="F56" s="1497"/>
      <c r="G56" s="1496"/>
      <c r="H56" s="1193"/>
      <c r="I56" s="1193"/>
      <c r="J56" s="1193"/>
      <c r="K56" s="1193"/>
      <c r="L56" s="1193"/>
      <c r="M56" s="1193"/>
      <c r="N56" s="1193"/>
      <c r="O56" s="1193"/>
      <c r="P56" s="1193"/>
      <c r="Q56" s="1193"/>
      <c r="R56" s="1193"/>
      <c r="S56" s="1193"/>
      <c r="T56" s="1193"/>
      <c r="U56" s="1193"/>
      <c r="V56" s="1193"/>
      <c r="W56" s="1193"/>
      <c r="X56" s="1496"/>
      <c r="Y56" s="1496"/>
      <c r="Z56" s="1496"/>
      <c r="AA56" s="1495"/>
      <c r="AB56" s="1496"/>
      <c r="AC56" s="1497"/>
    </row>
    <row r="57" s="772" customFormat="true" ht="9.75" hidden="false" customHeight="true" outlineLevel="0" collapsed="false">
      <c r="B57" s="985"/>
      <c r="C57" s="1489"/>
      <c r="D57" s="1490"/>
      <c r="E57" s="1490"/>
      <c r="F57" s="1498"/>
      <c r="G57" s="1490"/>
      <c r="H57" s="1447"/>
      <c r="I57" s="1447"/>
      <c r="J57" s="1447"/>
      <c r="K57" s="1447"/>
      <c r="L57" s="1447"/>
      <c r="M57" s="1447"/>
      <c r="N57" s="1447"/>
      <c r="O57" s="1447"/>
      <c r="P57" s="1447"/>
      <c r="Q57" s="1447"/>
      <c r="R57" s="1447"/>
      <c r="S57" s="1447"/>
      <c r="T57" s="1447"/>
      <c r="U57" s="1447"/>
      <c r="V57" s="1447"/>
      <c r="W57" s="1447"/>
      <c r="X57" s="1490"/>
      <c r="Y57" s="1490"/>
      <c r="Z57" s="1490"/>
      <c r="AA57" s="1489"/>
      <c r="AB57" s="1490"/>
      <c r="AC57" s="1498"/>
    </row>
    <row r="58" s="772" customFormat="true" ht="18" hidden="false" customHeight="true" outlineLevel="0" collapsed="false">
      <c r="B58" s="985"/>
      <c r="C58" s="1499" t="s">
        <v>1655</v>
      </c>
      <c r="D58" s="1499"/>
      <c r="E58" s="1499"/>
      <c r="F58" s="1499"/>
      <c r="G58" s="1492"/>
      <c r="H58" s="1188"/>
      <c r="I58" s="1188"/>
      <c r="J58" s="1188"/>
      <c r="K58" s="1188"/>
      <c r="L58" s="1188"/>
      <c r="M58" s="1188"/>
      <c r="N58" s="1188"/>
      <c r="O58" s="1188"/>
      <c r="P58" s="1505" t="s">
        <v>1545</v>
      </c>
      <c r="Q58" s="1505"/>
      <c r="R58" s="1505" t="s">
        <v>1546</v>
      </c>
      <c r="S58" s="1505"/>
      <c r="T58" s="1505" t="s">
        <v>1547</v>
      </c>
      <c r="U58" s="1505"/>
      <c r="V58" s="1492"/>
      <c r="W58" s="1492"/>
      <c r="X58" s="1492"/>
      <c r="Y58" s="1492"/>
      <c r="Z58" s="1492"/>
      <c r="AA58" s="1458" t="s">
        <v>1095</v>
      </c>
      <c r="AB58" s="1296" t="s">
        <v>29</v>
      </c>
      <c r="AC58" s="1459" t="s">
        <v>1096</v>
      </c>
    </row>
    <row r="59" s="772" customFormat="true" ht="26.25" hidden="false" customHeight="true" outlineLevel="0" collapsed="false">
      <c r="B59" s="1008"/>
      <c r="C59" s="1499"/>
      <c r="D59" s="1499"/>
      <c r="E59" s="1499"/>
      <c r="F59" s="1499"/>
      <c r="G59" s="1492"/>
      <c r="H59" s="1391" t="s">
        <v>51</v>
      </c>
      <c r="I59" s="1515" t="s">
        <v>1644</v>
      </c>
      <c r="J59" s="1515"/>
      <c r="K59" s="1515"/>
      <c r="L59" s="1515"/>
      <c r="M59" s="1515"/>
      <c r="N59" s="1515"/>
      <c r="O59" s="1515"/>
      <c r="P59" s="1391" t="s">
        <v>946</v>
      </c>
      <c r="Q59" s="1391"/>
      <c r="R59" s="1391" t="s">
        <v>946</v>
      </c>
      <c r="S59" s="1391"/>
      <c r="T59" s="1511" t="s">
        <v>946</v>
      </c>
      <c r="U59" s="1511"/>
      <c r="V59" s="1298" t="s">
        <v>1431</v>
      </c>
      <c r="W59" s="1506" t="s">
        <v>1645</v>
      </c>
      <c r="X59" s="1506"/>
      <c r="Y59" s="1506"/>
      <c r="Z59" s="1492"/>
      <c r="AA59" s="926" t="s">
        <v>27</v>
      </c>
      <c r="AB59" s="1179" t="s">
        <v>29</v>
      </c>
      <c r="AC59" s="927" t="s">
        <v>27</v>
      </c>
    </row>
    <row r="60" s="772" customFormat="true" ht="26.25" hidden="false" customHeight="true" outlineLevel="0" collapsed="false">
      <c r="B60" s="1008"/>
      <c r="C60" s="1507"/>
      <c r="D60" s="1445"/>
      <c r="E60" s="1445"/>
      <c r="F60" s="1475"/>
      <c r="G60" s="1492"/>
      <c r="H60" s="1391"/>
      <c r="I60" s="1515"/>
      <c r="J60" s="1515"/>
      <c r="K60" s="1515"/>
      <c r="L60" s="1515"/>
      <c r="M60" s="1515"/>
      <c r="N60" s="1515"/>
      <c r="O60" s="1515"/>
      <c r="P60" s="1353" t="s">
        <v>27</v>
      </c>
      <c r="Q60" s="1395" t="s">
        <v>27</v>
      </c>
      <c r="R60" s="1353" t="s">
        <v>27</v>
      </c>
      <c r="S60" s="1395" t="s">
        <v>27</v>
      </c>
      <c r="T60" s="1353" t="s">
        <v>27</v>
      </c>
      <c r="U60" s="1395" t="s">
        <v>27</v>
      </c>
      <c r="V60" s="1298"/>
      <c r="W60" s="1506"/>
      <c r="X60" s="1506"/>
      <c r="Y60" s="1506"/>
      <c r="Z60" s="1492"/>
      <c r="AA60" s="926"/>
      <c r="AB60" s="1179"/>
      <c r="AC60" s="927"/>
    </row>
    <row r="61" s="772" customFormat="true" ht="10.5" hidden="false" customHeight="true" outlineLevel="0" collapsed="false">
      <c r="B61" s="1398"/>
      <c r="C61" s="1436"/>
      <c r="D61" s="1436"/>
      <c r="E61" s="1436"/>
      <c r="F61" s="1508"/>
      <c r="G61" s="1509"/>
      <c r="H61" s="1193"/>
      <c r="I61" s="1509"/>
      <c r="J61" s="1509"/>
      <c r="K61" s="1509"/>
      <c r="L61" s="1509"/>
      <c r="M61" s="1509"/>
      <c r="N61" s="1509"/>
      <c r="O61" s="1509"/>
      <c r="P61" s="1509"/>
      <c r="Q61" s="1509"/>
      <c r="R61" s="1509"/>
      <c r="S61" s="1496"/>
      <c r="T61" s="1496"/>
      <c r="U61" s="1193"/>
      <c r="V61" s="1509"/>
      <c r="W61" s="1509"/>
      <c r="X61" s="1509"/>
      <c r="Y61" s="1509"/>
      <c r="Z61" s="1509"/>
      <c r="AA61" s="1510"/>
      <c r="AB61" s="1193"/>
      <c r="AC61" s="1516"/>
    </row>
    <row r="62" customFormat="false" ht="8.25" hidden="false" customHeight="true" outlineLevel="0" collapsed="false"/>
    <row r="63" customFormat="false" ht="42.75" hidden="false" customHeight="true" outlineLevel="0" collapsed="false">
      <c r="B63" s="1464" t="s">
        <v>1656</v>
      </c>
      <c r="C63" s="1464"/>
      <c r="D63" s="1464"/>
      <c r="E63" s="1464"/>
      <c r="F63" s="1464"/>
      <c r="G63" s="1464"/>
      <c r="H63" s="1464"/>
      <c r="I63" s="1464"/>
      <c r="J63" s="1464"/>
      <c r="K63" s="1464"/>
      <c r="L63" s="1464"/>
      <c r="M63" s="1464"/>
      <c r="N63" s="1464"/>
      <c r="O63" s="1464"/>
      <c r="P63" s="1464"/>
      <c r="Q63" s="1464"/>
      <c r="R63" s="1464"/>
      <c r="S63" s="1464"/>
      <c r="T63" s="1464"/>
      <c r="U63" s="1464"/>
      <c r="V63" s="1464"/>
      <c r="W63" s="1464"/>
      <c r="X63" s="1464"/>
      <c r="Y63" s="1464"/>
      <c r="Z63" s="1464"/>
      <c r="AA63" s="1464"/>
      <c r="AB63" s="1464"/>
      <c r="AC63" s="1464"/>
      <c r="AD63" s="1517"/>
    </row>
    <row r="64" customFormat="false" ht="19.5" hidden="false" customHeight="true" outlineLevel="0" collapsed="false">
      <c r="B64" s="1464" t="s">
        <v>1657</v>
      </c>
      <c r="C64" s="1464"/>
      <c r="D64" s="1464"/>
      <c r="E64" s="1464"/>
      <c r="F64" s="1464"/>
      <c r="G64" s="1464"/>
      <c r="H64" s="1464"/>
      <c r="I64" s="1464"/>
      <c r="J64" s="1464"/>
      <c r="K64" s="1464"/>
      <c r="L64" s="1464"/>
      <c r="M64" s="1464"/>
      <c r="N64" s="1464"/>
      <c r="O64" s="1464"/>
      <c r="P64" s="1464"/>
      <c r="Q64" s="1464"/>
      <c r="R64" s="1464"/>
      <c r="S64" s="1464"/>
      <c r="T64" s="1464"/>
      <c r="U64" s="1464"/>
      <c r="V64" s="1464"/>
      <c r="W64" s="1464"/>
      <c r="X64" s="1464"/>
      <c r="Y64" s="1464"/>
      <c r="Z64" s="1464"/>
      <c r="AA64" s="1464"/>
      <c r="AB64" s="1464"/>
      <c r="AC64" s="1464"/>
      <c r="AD64" s="1517"/>
    </row>
    <row r="65" customFormat="false" ht="42" hidden="false" customHeight="true" outlineLevel="0" collapsed="false">
      <c r="B65" s="1464" t="s">
        <v>1658</v>
      </c>
      <c r="C65" s="1464"/>
      <c r="D65" s="1464"/>
      <c r="E65" s="1464"/>
      <c r="F65" s="1464"/>
      <c r="G65" s="1464"/>
      <c r="H65" s="1464"/>
      <c r="I65" s="1464"/>
      <c r="J65" s="1464"/>
      <c r="K65" s="1464"/>
      <c r="L65" s="1464"/>
      <c r="M65" s="1464"/>
      <c r="N65" s="1464"/>
      <c r="O65" s="1464"/>
      <c r="P65" s="1464"/>
      <c r="Q65" s="1464"/>
      <c r="R65" s="1464"/>
      <c r="S65" s="1464"/>
      <c r="T65" s="1464"/>
      <c r="U65" s="1464"/>
      <c r="V65" s="1464"/>
      <c r="W65" s="1464"/>
      <c r="X65" s="1464"/>
      <c r="Y65" s="1464"/>
      <c r="Z65" s="1464"/>
      <c r="AA65" s="1464"/>
      <c r="AB65" s="1464"/>
      <c r="AC65" s="1464"/>
    </row>
    <row r="66" customFormat="false" ht="31.5" hidden="false" customHeight="true" outlineLevel="0" collapsed="false">
      <c r="B66" s="1464" t="s">
        <v>1659</v>
      </c>
      <c r="C66" s="1464"/>
      <c r="D66" s="1464"/>
      <c r="E66" s="1464"/>
      <c r="F66" s="1464"/>
      <c r="G66" s="1464"/>
      <c r="H66" s="1464"/>
      <c r="I66" s="1464"/>
      <c r="J66" s="1464"/>
      <c r="K66" s="1464"/>
      <c r="L66" s="1464"/>
      <c r="M66" s="1464"/>
      <c r="N66" s="1464"/>
      <c r="O66" s="1464"/>
      <c r="P66" s="1464"/>
      <c r="Q66" s="1464"/>
      <c r="R66" s="1464"/>
      <c r="S66" s="1464"/>
      <c r="T66" s="1464"/>
      <c r="U66" s="1464"/>
      <c r="V66" s="1464"/>
      <c r="W66" s="1464"/>
      <c r="X66" s="1464"/>
      <c r="Y66" s="1464"/>
      <c r="Z66" s="1464"/>
      <c r="AA66" s="1464"/>
      <c r="AB66" s="1464"/>
      <c r="AC66" s="1464"/>
    </row>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c r="C121" s="1225"/>
      <c r="D121" s="1225"/>
      <c r="E121" s="1225"/>
      <c r="F121" s="1225"/>
      <c r="G121" s="1225"/>
    </row>
    <row r="122" customFormat="false" ht="13.8" hidden="false" customHeight="false" outlineLevel="0" collapsed="false">
      <c r="C122" s="1226"/>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V59:V60"/>
    <mergeCell ref="W59:Y60"/>
    <mergeCell ref="AA59:AA60"/>
    <mergeCell ref="AB59:AB60"/>
    <mergeCell ref="AC59:AC60"/>
    <mergeCell ref="B63:AC63"/>
    <mergeCell ref="B64:AC64"/>
    <mergeCell ref="B65:AC65"/>
    <mergeCell ref="B66:AC66"/>
  </mergeCells>
  <dataValidations count="1">
    <dataValidation allowBlank="true" errorStyle="stop" operator="between" showDropDown="false" showErrorMessage="true" showInputMessage="true" sqref="G8:G9 L8 Q8:Q9 AA13:AA15 AC13:AC15 AA20 AC20 AA23 AC23 AA28 AC28 AA32:AA33 AC32:AC33 P33:U33 AA38:AA40 AC38:AC40 AA43 AC43 AA47 AC47 AA50 AC50 AA55 AC55 AA59:AA60 AC59:AC60 P60:U60"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F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22"/>
    <col collapsed="false" customWidth="true" hidden="false" outlineLevel="0" max="2" min="2" style="778" width="3"/>
    <col collapsed="false" customWidth="false" hidden="false" outlineLevel="0" max="6" min="3" style="780" width="3.45"/>
    <col collapsed="false" customWidth="true" hidden="false" outlineLevel="0" max="7" min="7" style="780" width="1.44"/>
    <col collapsed="false" customWidth="false" hidden="false" outlineLevel="0" max="23" min="8" style="780" width="3.45"/>
    <col collapsed="false" customWidth="true" hidden="false" outlineLevel="0" max="29" min="24" style="780" width="4"/>
    <col collapsed="false" customWidth="true" hidden="false" outlineLevel="0" max="32" min="30" style="780" width="3.22"/>
    <col collapsed="false" customWidth="true" hidden="false" outlineLevel="0" max="33" min="33" style="780" width="1.44"/>
    <col collapsed="false" customWidth="true" hidden="false" outlineLevel="0" max="34" min="34" style="780" width="3.66"/>
    <col collapsed="false" customWidth="false" hidden="false" outlineLevel="0" max="16384" min="35" style="780" width="3.45"/>
  </cols>
  <sheetData>
    <row r="1" s="772" customFormat="true" ht="13.8" hidden="false" customHeight="false" outlineLevel="0" collapsed="false"/>
    <row r="2" s="772" customFormat="true" ht="13.8" hidden="false" customHeight="false" outlineLevel="0" collapsed="false">
      <c r="B2" s="772" t="s">
        <v>1660</v>
      </c>
    </row>
    <row r="3" s="772" customFormat="true" ht="13.8" hidden="false" customHeight="false" outlineLevel="0" collapsed="false">
      <c r="W3" s="1178" t="s">
        <v>388</v>
      </c>
      <c r="X3" s="771"/>
      <c r="Y3" s="771" t="s">
        <v>389</v>
      </c>
      <c r="Z3" s="771"/>
      <c r="AA3" s="771" t="s">
        <v>390</v>
      </c>
      <c r="AB3" s="771"/>
      <c r="AC3" s="771" t="s">
        <v>391</v>
      </c>
    </row>
    <row r="4" s="772" customFormat="true" ht="13.8" hidden="false" customHeight="false" outlineLevel="0" collapsed="false">
      <c r="AC4" s="1178"/>
    </row>
    <row r="5" s="772" customFormat="true" ht="47.25" hidden="false" customHeight="true" outlineLevel="0" collapsed="false">
      <c r="B5" s="1320" t="s">
        <v>1661</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c r="AE5" s="1320"/>
      <c r="AF5" s="1320"/>
    </row>
    <row r="6" s="772" customFormat="true" ht="13.8" hidden="false" customHeight="false" outlineLevel="0" collapsed="false"/>
    <row r="7" s="772" customFormat="true" ht="39" hidden="false" customHeight="true" outlineLevel="0" collapsed="false">
      <c r="B7" s="789" t="s">
        <v>1226</v>
      </c>
      <c r="C7" s="789"/>
      <c r="D7" s="789"/>
      <c r="E7" s="789"/>
      <c r="F7" s="789"/>
      <c r="G7" s="789"/>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row>
    <row r="8" customFormat="false" ht="39" hidden="false" customHeight="true" outlineLevel="0" collapsed="false">
      <c r="B8" s="789" t="s">
        <v>1227</v>
      </c>
      <c r="C8" s="789"/>
      <c r="D8" s="789"/>
      <c r="E8" s="789"/>
      <c r="F8" s="789"/>
      <c r="G8" s="1329"/>
      <c r="H8" s="1306" t="s">
        <v>27</v>
      </c>
      <c r="I8" s="1290" t="s">
        <v>1089</v>
      </c>
      <c r="J8" s="1290"/>
      <c r="K8" s="1290"/>
      <c r="L8" s="1290"/>
      <c r="M8" s="1306" t="s">
        <v>27</v>
      </c>
      <c r="N8" s="1290" t="s">
        <v>1090</v>
      </c>
      <c r="O8" s="1290"/>
      <c r="P8" s="1290"/>
      <c r="Q8" s="1290"/>
      <c r="R8" s="1306" t="s">
        <v>27</v>
      </c>
      <c r="S8" s="1290" t="s">
        <v>1091</v>
      </c>
      <c r="T8" s="1290"/>
      <c r="U8" s="1290"/>
      <c r="V8" s="1290"/>
      <c r="W8" s="1290"/>
      <c r="X8" s="1290"/>
      <c r="Y8" s="1290"/>
      <c r="Z8" s="1290"/>
      <c r="AA8" s="1290"/>
      <c r="AB8" s="1290"/>
      <c r="AC8" s="1290"/>
      <c r="AD8" s="1303"/>
      <c r="AE8" s="1303"/>
      <c r="AF8" s="1304"/>
    </row>
    <row r="9" customFormat="false" ht="27" hidden="false" customHeight="true" outlineLevel="0" collapsed="false">
      <c r="B9" s="789" t="s">
        <v>1228</v>
      </c>
      <c r="C9" s="789"/>
      <c r="D9" s="789"/>
      <c r="E9" s="789"/>
      <c r="F9" s="789"/>
      <c r="G9" s="1050"/>
      <c r="H9" s="1307" t="s">
        <v>27</v>
      </c>
      <c r="I9" s="968" t="s">
        <v>1662</v>
      </c>
      <c r="J9" s="968"/>
      <c r="K9" s="968"/>
      <c r="L9" s="968"/>
      <c r="M9" s="968"/>
      <c r="N9" s="968"/>
      <c r="O9" s="968"/>
      <c r="P9" s="968"/>
      <c r="Q9" s="968"/>
      <c r="R9" s="968"/>
      <c r="S9" s="968"/>
      <c r="T9" s="968"/>
      <c r="U9" s="968"/>
      <c r="V9" s="968"/>
      <c r="W9" s="968"/>
      <c r="X9" s="968"/>
      <c r="Y9" s="968"/>
      <c r="Z9" s="968"/>
      <c r="AA9" s="968"/>
      <c r="AB9" s="968"/>
      <c r="AC9" s="968"/>
      <c r="AD9" s="1226"/>
      <c r="AE9" s="1226"/>
      <c r="AF9" s="1216"/>
    </row>
    <row r="10" customFormat="false" ht="27" hidden="false" customHeight="true" outlineLevel="0" collapsed="false">
      <c r="B10" s="789"/>
      <c r="C10" s="789"/>
      <c r="D10" s="789"/>
      <c r="E10" s="789"/>
      <c r="F10" s="789"/>
      <c r="G10" s="1000"/>
      <c r="H10" s="1307" t="s">
        <v>27</v>
      </c>
      <c r="I10" s="977" t="s">
        <v>1663</v>
      </c>
      <c r="J10" s="977"/>
      <c r="K10" s="977"/>
      <c r="L10" s="977"/>
      <c r="M10" s="977"/>
      <c r="N10" s="977"/>
      <c r="O10" s="977"/>
      <c r="P10" s="977"/>
      <c r="Q10" s="977"/>
      <c r="R10" s="977"/>
      <c r="S10" s="977"/>
      <c r="T10" s="977"/>
      <c r="U10" s="977"/>
      <c r="V10" s="977"/>
      <c r="W10" s="977"/>
      <c r="X10" s="977"/>
      <c r="Y10" s="977"/>
      <c r="Z10" s="977"/>
      <c r="AA10" s="977"/>
      <c r="AB10" s="977"/>
      <c r="AC10" s="977"/>
      <c r="AD10" s="1225"/>
      <c r="AE10" s="1225"/>
      <c r="AF10" s="1194"/>
    </row>
    <row r="11" customFormat="false" ht="39" hidden="false" customHeight="true" outlineLevel="0" collapsed="false">
      <c r="B11" s="789" t="s">
        <v>1664</v>
      </c>
      <c r="C11" s="789"/>
      <c r="D11" s="789"/>
      <c r="E11" s="789"/>
      <c r="F11" s="789"/>
      <c r="G11" s="1183"/>
      <c r="H11" s="1306" t="s">
        <v>27</v>
      </c>
      <c r="I11" s="1290" t="s">
        <v>1665</v>
      </c>
      <c r="J11" s="1518"/>
      <c r="K11" s="1518"/>
      <c r="L11" s="1518"/>
      <c r="M11" s="1518"/>
      <c r="N11" s="1518"/>
      <c r="O11" s="1518"/>
      <c r="P11" s="1518"/>
      <c r="Q11" s="1518"/>
      <c r="R11" s="1306" t="s">
        <v>27</v>
      </c>
      <c r="S11" s="1290" t="s">
        <v>1666</v>
      </c>
      <c r="T11" s="1518"/>
      <c r="U11" s="1518"/>
      <c r="V11" s="1518"/>
      <c r="W11" s="1518"/>
      <c r="X11" s="1518"/>
      <c r="Y11" s="1518"/>
      <c r="Z11" s="1518"/>
      <c r="AA11" s="1518"/>
      <c r="AB11" s="1518"/>
      <c r="AC11" s="1518"/>
      <c r="AD11" s="1225"/>
      <c r="AE11" s="1225"/>
      <c r="AF11" s="1194"/>
    </row>
    <row r="12" customFormat="false" ht="22.5" hidden="false" customHeight="true" outlineLevel="0" collapsed="false">
      <c r="B12" s="771"/>
      <c r="C12" s="771"/>
      <c r="D12" s="771"/>
      <c r="E12" s="771"/>
      <c r="F12" s="771"/>
      <c r="G12" s="1519"/>
      <c r="H12" s="1519"/>
      <c r="I12" s="1519"/>
      <c r="J12" s="1519"/>
      <c r="K12" s="1519"/>
      <c r="L12" s="1519"/>
      <c r="M12" s="1519"/>
      <c r="N12" s="1519"/>
      <c r="O12" s="1519"/>
      <c r="P12" s="1519"/>
      <c r="Q12" s="1519"/>
      <c r="R12" s="1519"/>
      <c r="S12" s="1519"/>
      <c r="T12" s="1519"/>
      <c r="U12" s="1519"/>
      <c r="V12" s="1519"/>
      <c r="W12" s="1519"/>
      <c r="X12" s="1519"/>
      <c r="Y12" s="1519"/>
      <c r="Z12" s="1519"/>
      <c r="AA12" s="1519"/>
      <c r="AB12" s="1519"/>
      <c r="AC12" s="1519"/>
    </row>
    <row r="13" customFormat="false" ht="32.25" hidden="false" customHeight="true" outlineLevel="0" collapsed="false">
      <c r="B13" s="964" t="s">
        <v>1667</v>
      </c>
      <c r="C13" s="1323"/>
      <c r="D13" s="1323"/>
      <c r="E13" s="1323"/>
      <c r="F13" s="1051"/>
      <c r="G13" s="1520"/>
      <c r="H13" s="1520"/>
      <c r="I13" s="1520"/>
      <c r="J13" s="1520"/>
      <c r="K13" s="1520"/>
      <c r="L13" s="1520"/>
      <c r="M13" s="1520"/>
      <c r="N13" s="1520"/>
      <c r="O13" s="1520"/>
      <c r="P13" s="1520"/>
      <c r="Q13" s="1520"/>
      <c r="R13" s="1520"/>
      <c r="S13" s="1520"/>
      <c r="T13" s="1520"/>
      <c r="U13" s="1520"/>
      <c r="V13" s="1520"/>
      <c r="W13" s="1520"/>
      <c r="X13" s="1520"/>
      <c r="Y13" s="1520"/>
      <c r="Z13" s="1520"/>
      <c r="AA13" s="1520"/>
      <c r="AB13" s="1520"/>
      <c r="AC13" s="1520"/>
      <c r="AD13" s="1520"/>
      <c r="AE13" s="1520"/>
      <c r="AF13" s="1521"/>
    </row>
    <row r="14" s="772" customFormat="true" ht="10.5" hidden="false" customHeight="true" outlineLevel="0" collapsed="false">
      <c r="B14" s="985"/>
      <c r="C14" s="1343" t="s">
        <v>1668</v>
      </c>
      <c r="D14" s="1343"/>
      <c r="E14" s="1343"/>
      <c r="F14" s="1343"/>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964"/>
      <c r="AE14" s="1185"/>
      <c r="AF14" s="963"/>
    </row>
    <row r="15" s="772" customFormat="true" ht="15.75" hidden="false" customHeight="true" outlineLevel="0" collapsed="false">
      <c r="B15" s="985"/>
      <c r="C15" s="1343"/>
      <c r="D15" s="1343"/>
      <c r="E15" s="1343"/>
      <c r="F15" s="1343"/>
      <c r="H15" s="1436" t="s">
        <v>1669</v>
      </c>
      <c r="I15" s="1436"/>
      <c r="J15" s="1436"/>
      <c r="K15" s="1436"/>
      <c r="L15" s="1436"/>
      <c r="M15" s="1436"/>
      <c r="N15" s="1436"/>
      <c r="O15" s="1436"/>
      <c r="P15" s="1436"/>
      <c r="Q15" s="1436"/>
      <c r="R15" s="1436"/>
      <c r="S15" s="1436"/>
      <c r="T15" s="1436"/>
      <c r="U15" s="1436"/>
      <c r="V15" s="1517"/>
      <c r="W15" s="1517"/>
      <c r="X15" s="1517"/>
      <c r="Y15" s="1517"/>
      <c r="AD15" s="985"/>
      <c r="AF15" s="1187"/>
    </row>
    <row r="16" s="772" customFormat="true" ht="40.5" hidden="false" customHeight="true" outlineLevel="0" collapsed="false">
      <c r="B16" s="987"/>
      <c r="C16" s="1343"/>
      <c r="D16" s="1343"/>
      <c r="E16" s="1343"/>
      <c r="F16" s="1343"/>
      <c r="H16" s="1391" t="s">
        <v>51</v>
      </c>
      <c r="I16" s="1424" t="s">
        <v>1670</v>
      </c>
      <c r="J16" s="1424"/>
      <c r="K16" s="1424"/>
      <c r="L16" s="1424"/>
      <c r="M16" s="1424"/>
      <c r="N16" s="1424"/>
      <c r="O16" s="1424"/>
      <c r="P16" s="1424"/>
      <c r="Q16" s="1424"/>
      <c r="R16" s="1424"/>
      <c r="S16" s="1424"/>
      <c r="T16" s="1424"/>
      <c r="U16" s="1424"/>
      <c r="V16" s="1289"/>
      <c r="W16" s="1289"/>
      <c r="X16" s="792" t="s">
        <v>1036</v>
      </c>
      <c r="Z16" s="1445"/>
      <c r="AA16" s="1445"/>
      <c r="AB16" s="1445"/>
      <c r="AD16" s="1458" t="s">
        <v>1095</v>
      </c>
      <c r="AE16" s="1296" t="s">
        <v>29</v>
      </c>
      <c r="AF16" s="1459" t="s">
        <v>1096</v>
      </c>
    </row>
    <row r="17" s="772" customFormat="true" ht="17.25" hidden="false" customHeight="true" outlineLevel="0" collapsed="false">
      <c r="B17" s="987"/>
      <c r="C17" s="1343"/>
      <c r="D17" s="1343"/>
      <c r="E17" s="1343"/>
      <c r="F17" s="1343"/>
      <c r="H17" s="1478"/>
      <c r="I17" s="1522"/>
      <c r="J17" s="1522"/>
      <c r="K17" s="1522"/>
      <c r="L17" s="1522"/>
      <c r="M17" s="1522"/>
      <c r="N17" s="1522"/>
      <c r="O17" s="1522"/>
      <c r="P17" s="1522"/>
      <c r="Q17" s="1522"/>
      <c r="R17" s="1522"/>
      <c r="S17" s="1522"/>
      <c r="T17" s="1522"/>
      <c r="U17" s="1522"/>
      <c r="V17" s="1182"/>
      <c r="W17" s="1182"/>
      <c r="X17" s="1182"/>
      <c r="Z17" s="1445"/>
      <c r="AA17" s="1445"/>
      <c r="AB17" s="1445"/>
      <c r="AD17" s="1458"/>
      <c r="AE17" s="1296"/>
      <c r="AF17" s="1459"/>
    </row>
    <row r="18" s="772" customFormat="true" ht="40.5" hidden="false" customHeight="true" outlineLevel="0" collapsed="false">
      <c r="B18" s="987"/>
      <c r="C18" s="1343"/>
      <c r="D18" s="1343"/>
      <c r="E18" s="1343"/>
      <c r="F18" s="1343"/>
      <c r="H18" s="1391" t="s">
        <v>983</v>
      </c>
      <c r="I18" s="1424" t="s">
        <v>1671</v>
      </c>
      <c r="J18" s="1424"/>
      <c r="K18" s="1424"/>
      <c r="L18" s="1424"/>
      <c r="M18" s="1424"/>
      <c r="N18" s="1424"/>
      <c r="O18" s="1424"/>
      <c r="P18" s="1424"/>
      <c r="Q18" s="1424"/>
      <c r="R18" s="1424"/>
      <c r="S18" s="1424"/>
      <c r="T18" s="1424"/>
      <c r="U18" s="1424"/>
      <c r="V18" s="1289"/>
      <c r="W18" s="1289"/>
      <c r="X18" s="792" t="s">
        <v>1036</v>
      </c>
      <c r="Y18" s="772" t="s">
        <v>1431</v>
      </c>
      <c r="Z18" s="1428" t="s">
        <v>1672</v>
      </c>
      <c r="AA18" s="1428"/>
      <c r="AB18" s="1428"/>
      <c r="AD18" s="1397" t="s">
        <v>27</v>
      </c>
      <c r="AE18" s="1307" t="s">
        <v>29</v>
      </c>
      <c r="AF18" s="1462" t="s">
        <v>27</v>
      </c>
    </row>
    <row r="19" s="772" customFormat="true" ht="20.25" hidden="false" customHeight="true" outlineLevel="0" collapsed="false">
      <c r="B19" s="987"/>
      <c r="C19" s="1343"/>
      <c r="D19" s="1343"/>
      <c r="E19" s="1343"/>
      <c r="F19" s="1343"/>
      <c r="H19" s="771" t="s">
        <v>1673</v>
      </c>
      <c r="I19" s="1523"/>
      <c r="J19" s="1523"/>
      <c r="K19" s="1523"/>
      <c r="L19" s="1523"/>
      <c r="M19" s="1523"/>
      <c r="N19" s="1523"/>
      <c r="O19" s="1523"/>
      <c r="P19" s="1523"/>
      <c r="Q19" s="1523"/>
      <c r="R19" s="1523"/>
      <c r="S19" s="771"/>
      <c r="T19" s="771"/>
      <c r="U19" s="771"/>
      <c r="W19" s="1445"/>
      <c r="X19" s="1445"/>
      <c r="Y19" s="1445"/>
      <c r="AD19" s="1397"/>
      <c r="AE19" s="1307"/>
      <c r="AF19" s="1462"/>
    </row>
    <row r="20" s="772" customFormat="true" ht="69.75" hidden="false" customHeight="true" outlineLevel="0" collapsed="false">
      <c r="B20" s="987"/>
      <c r="C20" s="1343"/>
      <c r="D20" s="1343"/>
      <c r="E20" s="1343"/>
      <c r="F20" s="1343"/>
      <c r="H20" s="1391" t="s">
        <v>982</v>
      </c>
      <c r="I20" s="1424" t="s">
        <v>1674</v>
      </c>
      <c r="J20" s="1424"/>
      <c r="K20" s="1424"/>
      <c r="L20" s="1424"/>
      <c r="M20" s="1424"/>
      <c r="N20" s="1424"/>
      <c r="O20" s="1424"/>
      <c r="P20" s="1424"/>
      <c r="Q20" s="1424"/>
      <c r="R20" s="1424"/>
      <c r="S20" s="1424"/>
      <c r="T20" s="1424"/>
      <c r="U20" s="1424"/>
      <c r="V20" s="1289"/>
      <c r="W20" s="1289"/>
      <c r="X20" s="792" t="s">
        <v>1036</v>
      </c>
      <c r="Y20" s="772" t="s">
        <v>1431</v>
      </c>
      <c r="Z20" s="1428" t="s">
        <v>1675</v>
      </c>
      <c r="AA20" s="1428"/>
      <c r="AB20" s="1428"/>
      <c r="AD20" s="1397" t="s">
        <v>27</v>
      </c>
      <c r="AE20" s="1307" t="s">
        <v>29</v>
      </c>
      <c r="AF20" s="1462" t="s">
        <v>27</v>
      </c>
    </row>
    <row r="21" s="772" customFormat="true" ht="15" hidden="false" customHeight="true" outlineLevel="0" collapsed="false">
      <c r="B21" s="987"/>
      <c r="C21" s="1343"/>
      <c r="D21" s="1343"/>
      <c r="E21" s="1343"/>
      <c r="F21" s="1343"/>
      <c r="H21" s="1188"/>
      <c r="I21" s="1523"/>
      <c r="J21" s="1523"/>
      <c r="K21" s="1523"/>
      <c r="L21" s="1523"/>
      <c r="M21" s="1523"/>
      <c r="N21" s="1523"/>
      <c r="O21" s="1523"/>
      <c r="P21" s="1523"/>
      <c r="Q21" s="1523"/>
      <c r="R21" s="1523"/>
      <c r="S21" s="771"/>
      <c r="T21" s="771"/>
      <c r="U21" s="771"/>
      <c r="W21" s="1445"/>
      <c r="X21" s="1445"/>
      <c r="Y21" s="1445"/>
      <c r="AD21" s="1397"/>
      <c r="AE21" s="1307"/>
      <c r="AF21" s="1462"/>
    </row>
    <row r="22" s="772" customFormat="true" ht="13.8" hidden="false" customHeight="false" outlineLevel="0" collapsed="false">
      <c r="B22" s="987"/>
      <c r="C22" s="1343"/>
      <c r="D22" s="1343"/>
      <c r="E22" s="1343"/>
      <c r="F22" s="1343"/>
      <c r="H22" s="1496" t="s">
        <v>1308</v>
      </c>
      <c r="I22" s="1523"/>
      <c r="J22" s="1523"/>
      <c r="K22" s="1523"/>
      <c r="L22" s="1523"/>
      <c r="M22" s="1523"/>
      <c r="N22" s="1523"/>
      <c r="O22" s="1523"/>
      <c r="P22" s="1523"/>
      <c r="Q22" s="1523"/>
      <c r="R22" s="1523"/>
      <c r="U22" s="771"/>
      <c r="W22" s="1445"/>
      <c r="X22" s="1445"/>
      <c r="Y22" s="1445"/>
      <c r="AD22" s="1458" t="s">
        <v>1095</v>
      </c>
      <c r="AE22" s="1296" t="s">
        <v>29</v>
      </c>
      <c r="AF22" s="1459" t="s">
        <v>1096</v>
      </c>
    </row>
    <row r="23" s="772" customFormat="true" ht="21" hidden="false" customHeight="true" outlineLevel="0" collapsed="false">
      <c r="B23" s="987"/>
      <c r="C23" s="1343"/>
      <c r="D23" s="1343"/>
      <c r="E23" s="1343"/>
      <c r="F23" s="1343"/>
      <c r="G23" s="1086"/>
      <c r="H23" s="1494" t="s">
        <v>984</v>
      </c>
      <c r="I23" s="1460" t="s">
        <v>1676</v>
      </c>
      <c r="J23" s="1460"/>
      <c r="K23" s="1460"/>
      <c r="L23" s="1460"/>
      <c r="M23" s="1460"/>
      <c r="N23" s="1460"/>
      <c r="O23" s="1460"/>
      <c r="P23" s="1460"/>
      <c r="Q23" s="1460"/>
      <c r="R23" s="1460"/>
      <c r="S23" s="1460"/>
      <c r="T23" s="1460"/>
      <c r="U23" s="1460"/>
      <c r="V23" s="1460"/>
      <c r="W23" s="1460"/>
      <c r="X23" s="1460"/>
      <c r="Y23" s="1445"/>
      <c r="AD23" s="1397" t="s">
        <v>27</v>
      </c>
      <c r="AE23" s="1307" t="s">
        <v>29</v>
      </c>
      <c r="AF23" s="1462" t="s">
        <v>27</v>
      </c>
    </row>
    <row r="24" s="772" customFormat="true" ht="13.8" hidden="false" customHeight="false" outlineLevel="0" collapsed="false">
      <c r="B24" s="987"/>
      <c r="C24" s="1343"/>
      <c r="D24" s="1343"/>
      <c r="E24" s="1343"/>
      <c r="F24" s="1343"/>
      <c r="H24" s="1492" t="s">
        <v>1677</v>
      </c>
      <c r="I24" s="1523"/>
      <c r="J24" s="1523"/>
      <c r="K24" s="1523"/>
      <c r="L24" s="1523"/>
      <c r="M24" s="1523"/>
      <c r="N24" s="1523"/>
      <c r="O24" s="1523"/>
      <c r="P24" s="1523"/>
      <c r="Q24" s="1523"/>
      <c r="R24" s="1523"/>
      <c r="U24" s="771"/>
      <c r="W24" s="1445"/>
      <c r="X24" s="1445"/>
      <c r="Y24" s="1445"/>
      <c r="AD24" s="1298"/>
      <c r="AE24" s="1188"/>
      <c r="AF24" s="1434"/>
    </row>
    <row r="25" s="772" customFormat="true" ht="13.8" hidden="false" customHeight="false" outlineLevel="0" collapsed="false">
      <c r="B25" s="987"/>
      <c r="C25" s="1343"/>
      <c r="D25" s="1343"/>
      <c r="E25" s="1343"/>
      <c r="F25" s="1343"/>
      <c r="H25" s="1188"/>
      <c r="I25" s="1523"/>
      <c r="J25" s="1523"/>
      <c r="K25" s="1523"/>
      <c r="L25" s="1523"/>
      <c r="M25" s="1523"/>
      <c r="N25" s="1523"/>
      <c r="O25" s="1523"/>
      <c r="P25" s="1523"/>
      <c r="Q25" s="1523"/>
      <c r="R25" s="1523"/>
      <c r="U25" s="771"/>
      <c r="W25" s="1445"/>
      <c r="X25" s="1445"/>
      <c r="Y25" s="1445"/>
      <c r="AD25" s="1298"/>
      <c r="AE25" s="1188"/>
      <c r="AF25" s="1434"/>
    </row>
    <row r="26" s="772" customFormat="true" ht="14.25" hidden="false" customHeight="true" outlineLevel="0" collapsed="false">
      <c r="B26" s="987"/>
      <c r="C26" s="1343"/>
      <c r="D26" s="1343"/>
      <c r="E26" s="1343"/>
      <c r="F26" s="1343"/>
      <c r="H26" s="1492" t="s">
        <v>1678</v>
      </c>
      <c r="I26" s="1523"/>
      <c r="J26" s="1523"/>
      <c r="K26" s="1523"/>
      <c r="L26" s="1523"/>
      <c r="M26" s="1523"/>
      <c r="N26" s="1523"/>
      <c r="O26" s="1523"/>
      <c r="P26" s="1523"/>
      <c r="Q26" s="1523"/>
      <c r="R26" s="1523"/>
      <c r="U26" s="771"/>
      <c r="W26" s="1445"/>
      <c r="X26" s="1445"/>
      <c r="Y26" s="1445"/>
      <c r="AD26" s="1458" t="s">
        <v>1095</v>
      </c>
      <c r="AE26" s="1296" t="s">
        <v>29</v>
      </c>
      <c r="AF26" s="1459" t="s">
        <v>1096</v>
      </c>
    </row>
    <row r="27" s="772" customFormat="true" ht="58.5" hidden="false" customHeight="true" outlineLevel="0" collapsed="false">
      <c r="B27" s="987"/>
      <c r="C27" s="1343"/>
      <c r="D27" s="1343"/>
      <c r="E27" s="1343"/>
      <c r="F27" s="1343"/>
      <c r="H27" s="1391" t="s">
        <v>1215</v>
      </c>
      <c r="I27" s="1524" t="s">
        <v>1679</v>
      </c>
      <c r="J27" s="1524"/>
      <c r="K27" s="1524"/>
      <c r="L27" s="1525"/>
      <c r="M27" s="1524" t="s">
        <v>1335</v>
      </c>
      <c r="N27" s="1526"/>
      <c r="O27" s="1526"/>
      <c r="P27" s="1527"/>
      <c r="Q27" s="1527"/>
      <c r="R27" s="1527"/>
      <c r="S27" s="1527"/>
      <c r="T27" s="1527"/>
      <c r="U27" s="1527"/>
      <c r="V27" s="1527"/>
      <c r="W27" s="1527"/>
      <c r="X27" s="792" t="s">
        <v>1036</v>
      </c>
      <c r="Y27" s="772" t="s">
        <v>1431</v>
      </c>
      <c r="Z27" s="1428" t="s">
        <v>1680</v>
      </c>
      <c r="AA27" s="1428"/>
      <c r="AB27" s="1428"/>
      <c r="AD27" s="1397" t="s">
        <v>27</v>
      </c>
      <c r="AE27" s="1307" t="s">
        <v>29</v>
      </c>
      <c r="AF27" s="1462" t="s">
        <v>27</v>
      </c>
    </row>
    <row r="28" s="772" customFormat="true" ht="17.25" hidden="false" customHeight="true" outlineLevel="0" collapsed="false">
      <c r="B28" s="987"/>
      <c r="C28" s="1343"/>
      <c r="D28" s="1343"/>
      <c r="E28" s="1343"/>
      <c r="F28" s="1343"/>
      <c r="H28" s="1188"/>
      <c r="I28" s="1324"/>
      <c r="J28" s="1324"/>
      <c r="K28" s="1324"/>
      <c r="L28" s="1324"/>
      <c r="M28" s="1324"/>
      <c r="N28" s="1461"/>
      <c r="O28" s="1461"/>
      <c r="P28" s="1454"/>
      <c r="Q28" s="1454"/>
      <c r="R28" s="1454"/>
      <c r="S28" s="1454"/>
      <c r="T28" s="1454"/>
      <c r="U28" s="1454"/>
      <c r="V28" s="1454"/>
      <c r="W28" s="1454"/>
      <c r="X28" s="771"/>
      <c r="Z28" s="1445"/>
      <c r="AA28" s="1445"/>
      <c r="AB28" s="1445"/>
      <c r="AD28" s="1397"/>
      <c r="AE28" s="1307"/>
      <c r="AF28" s="1462"/>
    </row>
    <row r="29" s="772" customFormat="true" ht="14.25" hidden="false" customHeight="true" outlineLevel="0" collapsed="false">
      <c r="B29" s="987"/>
      <c r="C29" s="1343"/>
      <c r="D29" s="1343"/>
      <c r="E29" s="1343"/>
      <c r="F29" s="1343"/>
      <c r="H29" s="1492" t="s">
        <v>418</v>
      </c>
      <c r="I29" s="1523"/>
      <c r="J29" s="1523"/>
      <c r="K29" s="1523"/>
      <c r="L29" s="1523"/>
      <c r="M29" s="1523"/>
      <c r="N29" s="1523"/>
      <c r="O29" s="1523"/>
      <c r="P29" s="1523"/>
      <c r="Q29" s="1523"/>
      <c r="R29" s="1523"/>
      <c r="U29" s="771"/>
      <c r="W29" s="1445"/>
      <c r="X29" s="1445"/>
      <c r="Y29" s="1445"/>
      <c r="AD29" s="1458" t="s">
        <v>1095</v>
      </c>
      <c r="AE29" s="1296" t="s">
        <v>29</v>
      </c>
      <c r="AF29" s="1459" t="s">
        <v>1096</v>
      </c>
    </row>
    <row r="30" s="772" customFormat="true" ht="15" hidden="false" customHeight="true" outlineLevel="0" collapsed="false">
      <c r="B30" s="987"/>
      <c r="C30" s="1343"/>
      <c r="D30" s="1343"/>
      <c r="E30" s="1343"/>
      <c r="F30" s="1343"/>
      <c r="H30" s="789" t="s">
        <v>1217</v>
      </c>
      <c r="I30" s="966" t="s">
        <v>1681</v>
      </c>
      <c r="J30" s="966"/>
      <c r="K30" s="966"/>
      <c r="L30" s="966"/>
      <c r="M30" s="966"/>
      <c r="N30" s="966"/>
      <c r="O30" s="966"/>
      <c r="P30" s="966"/>
      <c r="Q30" s="966"/>
      <c r="R30" s="966"/>
      <c r="S30" s="966"/>
      <c r="T30" s="966"/>
      <c r="U30" s="966"/>
      <c r="V30" s="966"/>
      <c r="W30" s="966"/>
      <c r="X30" s="966"/>
      <c r="Z30" s="1445"/>
      <c r="AA30" s="1445"/>
      <c r="AB30" s="1445"/>
      <c r="AD30" s="1397" t="s">
        <v>27</v>
      </c>
      <c r="AE30" s="1307" t="s">
        <v>29</v>
      </c>
      <c r="AF30" s="1462" t="s">
        <v>27</v>
      </c>
    </row>
    <row r="31" s="772" customFormat="true" ht="13.8" hidden="false" customHeight="false" outlineLevel="0" collapsed="false">
      <c r="B31" s="1410"/>
      <c r="C31" s="1343"/>
      <c r="D31" s="1343"/>
      <c r="E31" s="1343"/>
      <c r="F31" s="1343"/>
      <c r="G31" s="980"/>
      <c r="H31" s="980"/>
      <c r="I31" s="980"/>
      <c r="J31" s="980"/>
      <c r="K31" s="980"/>
      <c r="L31" s="980"/>
      <c r="M31" s="980"/>
      <c r="N31" s="980"/>
      <c r="O31" s="980"/>
      <c r="P31" s="980"/>
      <c r="Q31" s="980"/>
      <c r="R31" s="980"/>
      <c r="S31" s="980"/>
      <c r="T31" s="980"/>
      <c r="U31" s="980"/>
      <c r="V31" s="980"/>
      <c r="W31" s="980"/>
      <c r="X31" s="980"/>
      <c r="Y31" s="980"/>
      <c r="Z31" s="980"/>
      <c r="AA31" s="980"/>
      <c r="AB31" s="980"/>
      <c r="AC31" s="980"/>
      <c r="AD31" s="974"/>
      <c r="AE31" s="980"/>
      <c r="AF31" s="973"/>
    </row>
    <row r="32" customFormat="false" ht="32.25" hidden="false" customHeight="true" outlineLevel="0" collapsed="false">
      <c r="B32" s="985" t="s">
        <v>1682</v>
      </c>
      <c r="C32" s="1323"/>
      <c r="D32" s="1323"/>
      <c r="E32" s="1323"/>
      <c r="F32" s="1051"/>
      <c r="G32" s="1520"/>
      <c r="H32" s="1520"/>
      <c r="I32" s="1520"/>
      <c r="J32" s="1520"/>
      <c r="K32" s="1520"/>
      <c r="L32" s="1520"/>
      <c r="M32" s="1520"/>
      <c r="N32" s="1520"/>
      <c r="O32" s="1520"/>
      <c r="P32" s="1520"/>
      <c r="Q32" s="1520"/>
      <c r="R32" s="1520"/>
      <c r="S32" s="1520"/>
      <c r="T32" s="1520"/>
      <c r="U32" s="1520"/>
      <c r="V32" s="1520"/>
      <c r="W32" s="1520"/>
      <c r="X32" s="1520"/>
      <c r="Y32" s="1520"/>
      <c r="Z32" s="1520"/>
      <c r="AA32" s="1520"/>
      <c r="AB32" s="1520"/>
      <c r="AC32" s="1520"/>
      <c r="AD32" s="1520"/>
      <c r="AE32" s="1520"/>
      <c r="AF32" s="1521"/>
    </row>
    <row r="33" s="772" customFormat="true" ht="10.5" hidden="false" customHeight="true" outlineLevel="0" collapsed="false">
      <c r="B33" s="985"/>
      <c r="C33" s="1343" t="s">
        <v>1668</v>
      </c>
      <c r="D33" s="1343"/>
      <c r="E33" s="1343"/>
      <c r="F33" s="1343"/>
      <c r="G33" s="1185"/>
      <c r="H33" s="1185"/>
      <c r="I33" s="1185"/>
      <c r="J33" s="1185"/>
      <c r="K33" s="1185"/>
      <c r="L33" s="1185"/>
      <c r="M33" s="1185"/>
      <c r="N33" s="1185"/>
      <c r="O33" s="1185"/>
      <c r="P33" s="1185"/>
      <c r="Q33" s="1185"/>
      <c r="R33" s="1185"/>
      <c r="S33" s="1185"/>
      <c r="T33" s="1185"/>
      <c r="U33" s="1185"/>
      <c r="V33" s="1185"/>
      <c r="W33" s="1185"/>
      <c r="X33" s="1185"/>
      <c r="Y33" s="1185"/>
      <c r="Z33" s="1185"/>
      <c r="AA33" s="1185"/>
      <c r="AB33" s="1185"/>
      <c r="AC33" s="1185"/>
      <c r="AD33" s="964"/>
      <c r="AE33" s="1185"/>
      <c r="AF33" s="963"/>
    </row>
    <row r="34" s="772" customFormat="true" ht="15.75" hidden="false" customHeight="true" outlineLevel="0" collapsed="false">
      <c r="B34" s="985"/>
      <c r="C34" s="1343"/>
      <c r="D34" s="1343"/>
      <c r="E34" s="1343"/>
      <c r="F34" s="1343"/>
      <c r="H34" s="1436" t="s">
        <v>1669</v>
      </c>
      <c r="I34" s="1436"/>
      <c r="J34" s="1436"/>
      <c r="K34" s="1436"/>
      <c r="L34" s="1436"/>
      <c r="M34" s="1436"/>
      <c r="N34" s="1436"/>
      <c r="O34" s="1436"/>
      <c r="P34" s="1436"/>
      <c r="Q34" s="1436"/>
      <c r="R34" s="1436"/>
      <c r="S34" s="1436"/>
      <c r="T34" s="1436"/>
      <c r="U34" s="1436"/>
      <c r="V34" s="1517"/>
      <c r="W34" s="1517"/>
      <c r="X34" s="1517"/>
      <c r="Y34" s="1517"/>
      <c r="AD34" s="985"/>
      <c r="AF34" s="1187"/>
    </row>
    <row r="35" s="772" customFormat="true" ht="40.5" hidden="false" customHeight="true" outlineLevel="0" collapsed="false">
      <c r="B35" s="987"/>
      <c r="C35" s="1343"/>
      <c r="D35" s="1343"/>
      <c r="E35" s="1343"/>
      <c r="F35" s="1343"/>
      <c r="H35" s="1391" t="s">
        <v>51</v>
      </c>
      <c r="I35" s="1424" t="s">
        <v>1670</v>
      </c>
      <c r="J35" s="1424"/>
      <c r="K35" s="1424"/>
      <c r="L35" s="1424"/>
      <c r="M35" s="1424"/>
      <c r="N35" s="1424"/>
      <c r="O35" s="1424"/>
      <c r="P35" s="1424"/>
      <c r="Q35" s="1424"/>
      <c r="R35" s="1424"/>
      <c r="S35" s="1424"/>
      <c r="T35" s="1424"/>
      <c r="U35" s="1424"/>
      <c r="V35" s="1289"/>
      <c r="W35" s="1289"/>
      <c r="X35" s="792" t="s">
        <v>1036</v>
      </c>
      <c r="Z35" s="1445"/>
      <c r="AA35" s="1445"/>
      <c r="AB35" s="1445"/>
      <c r="AD35" s="1458" t="s">
        <v>1095</v>
      </c>
      <c r="AE35" s="1296" t="s">
        <v>29</v>
      </c>
      <c r="AF35" s="1459" t="s">
        <v>1096</v>
      </c>
    </row>
    <row r="36" s="772" customFormat="true" ht="16.5" hidden="false" customHeight="true" outlineLevel="0" collapsed="false">
      <c r="B36" s="987"/>
      <c r="C36" s="1343"/>
      <c r="D36" s="1343"/>
      <c r="E36" s="1343"/>
      <c r="F36" s="1343"/>
      <c r="H36" s="1478"/>
      <c r="I36" s="1522"/>
      <c r="J36" s="1522"/>
      <c r="K36" s="1522"/>
      <c r="L36" s="1522"/>
      <c r="M36" s="1522"/>
      <c r="N36" s="1522"/>
      <c r="O36" s="1522"/>
      <c r="P36" s="1522"/>
      <c r="Q36" s="1522"/>
      <c r="R36" s="1522"/>
      <c r="S36" s="1522"/>
      <c r="T36" s="1522"/>
      <c r="U36" s="1522"/>
      <c r="V36" s="1182"/>
      <c r="W36" s="1182"/>
      <c r="X36" s="1182"/>
      <c r="Z36" s="1445"/>
      <c r="AA36" s="1445"/>
      <c r="AB36" s="1445"/>
      <c r="AD36" s="1458"/>
      <c r="AE36" s="1296"/>
      <c r="AF36" s="1459"/>
    </row>
    <row r="37" s="772" customFormat="true" ht="40.5" hidden="false" customHeight="true" outlineLevel="0" collapsed="false">
      <c r="B37" s="987"/>
      <c r="C37" s="1343"/>
      <c r="D37" s="1343"/>
      <c r="E37" s="1343"/>
      <c r="F37" s="1343"/>
      <c r="H37" s="1391" t="s">
        <v>983</v>
      </c>
      <c r="I37" s="1424" t="s">
        <v>1671</v>
      </c>
      <c r="J37" s="1424"/>
      <c r="K37" s="1424"/>
      <c r="L37" s="1424"/>
      <c r="M37" s="1424"/>
      <c r="N37" s="1424"/>
      <c r="O37" s="1424"/>
      <c r="P37" s="1424"/>
      <c r="Q37" s="1424"/>
      <c r="R37" s="1424"/>
      <c r="S37" s="1424"/>
      <c r="T37" s="1424"/>
      <c r="U37" s="1424"/>
      <c r="V37" s="1289"/>
      <c r="W37" s="1289"/>
      <c r="X37" s="792" t="s">
        <v>1036</v>
      </c>
      <c r="Y37" s="772" t="s">
        <v>1431</v>
      </c>
      <c r="Z37" s="1428" t="s">
        <v>1683</v>
      </c>
      <c r="AA37" s="1428"/>
      <c r="AB37" s="1428"/>
      <c r="AD37" s="1397" t="s">
        <v>27</v>
      </c>
      <c r="AE37" s="1307" t="s">
        <v>29</v>
      </c>
      <c r="AF37" s="1462" t="s">
        <v>27</v>
      </c>
    </row>
    <row r="38" s="772" customFormat="true" ht="20.25" hidden="false" customHeight="true" outlineLevel="0" collapsed="false">
      <c r="B38" s="1007"/>
      <c r="C38" s="1343"/>
      <c r="D38" s="1343"/>
      <c r="E38" s="1343"/>
      <c r="F38" s="1343"/>
      <c r="G38" s="985"/>
      <c r="H38" s="1301" t="s">
        <v>1248</v>
      </c>
      <c r="I38" s="1528"/>
      <c r="J38" s="1528"/>
      <c r="K38" s="1528"/>
      <c r="L38" s="1528"/>
      <c r="M38" s="1528"/>
      <c r="N38" s="1528"/>
      <c r="O38" s="1528"/>
      <c r="P38" s="1528"/>
      <c r="Q38" s="1528"/>
      <c r="R38" s="1528"/>
      <c r="S38" s="1301"/>
      <c r="T38" s="1301"/>
      <c r="U38" s="1301"/>
      <c r="V38" s="980"/>
      <c r="W38" s="1436"/>
      <c r="X38" s="1436"/>
      <c r="Y38" s="1445"/>
      <c r="AD38" s="1397"/>
      <c r="AE38" s="1307"/>
      <c r="AF38" s="1462"/>
    </row>
    <row r="39" s="772" customFormat="true" ht="74.25" hidden="false" customHeight="true" outlineLevel="0" collapsed="false">
      <c r="B39" s="987"/>
      <c r="C39" s="1343"/>
      <c r="D39" s="1343"/>
      <c r="E39" s="1343"/>
      <c r="F39" s="1343"/>
      <c r="H39" s="1511" t="s">
        <v>982</v>
      </c>
      <c r="I39" s="1514" t="s">
        <v>1674</v>
      </c>
      <c r="J39" s="1514"/>
      <c r="K39" s="1514"/>
      <c r="L39" s="1514"/>
      <c r="M39" s="1514"/>
      <c r="N39" s="1514"/>
      <c r="O39" s="1514"/>
      <c r="P39" s="1514"/>
      <c r="Q39" s="1514"/>
      <c r="R39" s="1514"/>
      <c r="S39" s="1514"/>
      <c r="T39" s="1514"/>
      <c r="U39" s="1514"/>
      <c r="V39" s="972"/>
      <c r="W39" s="972"/>
      <c r="X39" s="1001" t="s">
        <v>1036</v>
      </c>
      <c r="Y39" s="772" t="s">
        <v>1431</v>
      </c>
      <c r="Z39" s="1428" t="s">
        <v>1684</v>
      </c>
      <c r="AA39" s="1428"/>
      <c r="AB39" s="1428"/>
      <c r="AD39" s="1397" t="s">
        <v>27</v>
      </c>
      <c r="AE39" s="1307" t="s">
        <v>29</v>
      </c>
      <c r="AF39" s="1462" t="s">
        <v>27</v>
      </c>
    </row>
    <row r="40" s="772" customFormat="true" ht="15" hidden="false" customHeight="true" outlineLevel="0" collapsed="false">
      <c r="B40" s="987"/>
      <c r="C40" s="1343"/>
      <c r="D40" s="1343"/>
      <c r="E40" s="1343"/>
      <c r="F40" s="1343"/>
      <c r="H40" s="1188"/>
      <c r="I40" s="1523"/>
      <c r="J40" s="1523"/>
      <c r="K40" s="1523"/>
      <c r="L40" s="1523"/>
      <c r="M40" s="1523"/>
      <c r="N40" s="1523"/>
      <c r="O40" s="1523"/>
      <c r="P40" s="1523"/>
      <c r="Q40" s="1523"/>
      <c r="R40" s="1523"/>
      <c r="S40" s="771"/>
      <c r="T40" s="771"/>
      <c r="U40" s="771"/>
      <c r="W40" s="1445"/>
      <c r="X40" s="1445"/>
      <c r="Y40" s="1445"/>
      <c r="AD40" s="1397"/>
      <c r="AE40" s="1307"/>
      <c r="AF40" s="1462"/>
    </row>
    <row r="41" s="772" customFormat="true" ht="13.8" hidden="false" customHeight="false" outlineLevel="0" collapsed="false">
      <c r="B41" s="987"/>
      <c r="C41" s="1343"/>
      <c r="D41" s="1343"/>
      <c r="E41" s="1343"/>
      <c r="F41" s="1343"/>
      <c r="H41" s="1492" t="s">
        <v>1308</v>
      </c>
      <c r="I41" s="1523"/>
      <c r="J41" s="1523"/>
      <c r="K41" s="1523"/>
      <c r="L41" s="1523"/>
      <c r="M41" s="1523"/>
      <c r="N41" s="1523"/>
      <c r="O41" s="1523"/>
      <c r="P41" s="1523"/>
      <c r="Q41" s="1523"/>
      <c r="R41" s="1523"/>
      <c r="U41" s="771"/>
      <c r="W41" s="1445"/>
      <c r="X41" s="1445"/>
      <c r="Y41" s="1445"/>
      <c r="AD41" s="1458" t="s">
        <v>1095</v>
      </c>
      <c r="AE41" s="1296" t="s">
        <v>29</v>
      </c>
      <c r="AF41" s="1459" t="s">
        <v>1096</v>
      </c>
    </row>
    <row r="42" s="772" customFormat="true" ht="21.75" hidden="false" customHeight="true" outlineLevel="0" collapsed="false">
      <c r="B42" s="987"/>
      <c r="C42" s="1343"/>
      <c r="D42" s="1343"/>
      <c r="E42" s="1343"/>
      <c r="F42" s="1343"/>
      <c r="H42" s="1391" t="s">
        <v>984</v>
      </c>
      <c r="I42" s="1460" t="s">
        <v>1676</v>
      </c>
      <c r="J42" s="1460"/>
      <c r="K42" s="1460"/>
      <c r="L42" s="1460"/>
      <c r="M42" s="1460"/>
      <c r="N42" s="1460"/>
      <c r="O42" s="1460"/>
      <c r="P42" s="1460"/>
      <c r="Q42" s="1460"/>
      <c r="R42" s="1460"/>
      <c r="S42" s="1460"/>
      <c r="T42" s="1460"/>
      <c r="U42" s="1460"/>
      <c r="V42" s="1460"/>
      <c r="W42" s="1460"/>
      <c r="X42" s="1460"/>
      <c r="Y42" s="1445"/>
      <c r="AD42" s="1397" t="s">
        <v>27</v>
      </c>
      <c r="AE42" s="1307" t="s">
        <v>29</v>
      </c>
      <c r="AF42" s="1462" t="s">
        <v>27</v>
      </c>
    </row>
    <row r="43" s="772" customFormat="true" ht="13.8" hidden="false" customHeight="false" outlineLevel="0" collapsed="false">
      <c r="B43" s="987"/>
      <c r="C43" s="1343"/>
      <c r="D43" s="1343"/>
      <c r="E43" s="1343"/>
      <c r="F43" s="1343"/>
      <c r="H43" s="1502" t="s">
        <v>1685</v>
      </c>
      <c r="I43" s="1523"/>
      <c r="J43" s="1523"/>
      <c r="K43" s="1523"/>
      <c r="L43" s="1523"/>
      <c r="M43" s="1523"/>
      <c r="N43" s="1523"/>
      <c r="O43" s="1523"/>
      <c r="P43" s="1523"/>
      <c r="Q43" s="1523"/>
      <c r="R43" s="1523"/>
      <c r="U43" s="771"/>
      <c r="W43" s="1445"/>
      <c r="X43" s="1445"/>
      <c r="Y43" s="1445"/>
      <c r="AD43" s="1298"/>
      <c r="AE43" s="1188"/>
      <c r="AF43" s="1434"/>
    </row>
    <row r="44" s="772" customFormat="true" ht="13.8" hidden="false" customHeight="false" outlineLevel="0" collapsed="false">
      <c r="B44" s="987"/>
      <c r="C44" s="1343"/>
      <c r="D44" s="1343"/>
      <c r="E44" s="1343"/>
      <c r="F44" s="1343"/>
      <c r="H44" s="1188"/>
      <c r="I44" s="1523"/>
      <c r="J44" s="1523"/>
      <c r="K44" s="1523"/>
      <c r="L44" s="1523"/>
      <c r="M44" s="1523"/>
      <c r="N44" s="1523"/>
      <c r="O44" s="1523"/>
      <c r="P44" s="1523"/>
      <c r="Q44" s="1523"/>
      <c r="R44" s="1523"/>
      <c r="U44" s="771"/>
      <c r="W44" s="1445"/>
      <c r="X44" s="1445"/>
      <c r="Y44" s="1445"/>
      <c r="AD44" s="1298"/>
      <c r="AE44" s="1188"/>
      <c r="AF44" s="1434"/>
    </row>
    <row r="45" s="772" customFormat="true" ht="14.25" hidden="false" customHeight="true" outlineLevel="0" collapsed="false">
      <c r="B45" s="987"/>
      <c r="C45" s="1343"/>
      <c r="D45" s="1343"/>
      <c r="E45" s="1343"/>
      <c r="F45" s="1343"/>
      <c r="H45" s="1492" t="s">
        <v>1678</v>
      </c>
      <c r="I45" s="1523"/>
      <c r="J45" s="1523"/>
      <c r="K45" s="1523"/>
      <c r="L45" s="1523"/>
      <c r="M45" s="1523"/>
      <c r="N45" s="1523"/>
      <c r="O45" s="1523"/>
      <c r="P45" s="1523"/>
      <c r="Q45" s="1523"/>
      <c r="R45" s="1523"/>
      <c r="U45" s="771"/>
      <c r="W45" s="1445"/>
      <c r="X45" s="1445"/>
      <c r="Y45" s="1445"/>
      <c r="AD45" s="1458" t="s">
        <v>1095</v>
      </c>
      <c r="AE45" s="1296" t="s">
        <v>29</v>
      </c>
      <c r="AF45" s="1459" t="s">
        <v>1096</v>
      </c>
    </row>
    <row r="46" s="772" customFormat="true" ht="58.5" hidden="false" customHeight="true" outlineLevel="0" collapsed="false">
      <c r="B46" s="987"/>
      <c r="C46" s="1343"/>
      <c r="D46" s="1343"/>
      <c r="E46" s="1343"/>
      <c r="F46" s="1343"/>
      <c r="H46" s="1391" t="s">
        <v>1215</v>
      </c>
      <c r="I46" s="1524" t="s">
        <v>1679</v>
      </c>
      <c r="J46" s="1524"/>
      <c r="K46" s="1524"/>
      <c r="L46" s="1525"/>
      <c r="M46" s="1524" t="s">
        <v>1335</v>
      </c>
      <c r="N46" s="1526"/>
      <c r="O46" s="1526"/>
      <c r="P46" s="1527"/>
      <c r="Q46" s="1527"/>
      <c r="R46" s="1527"/>
      <c r="S46" s="1527"/>
      <c r="T46" s="1527"/>
      <c r="U46" s="1527"/>
      <c r="V46" s="1527"/>
      <c r="W46" s="1527"/>
      <c r="X46" s="792" t="s">
        <v>1036</v>
      </c>
      <c r="Y46" s="772" t="s">
        <v>1431</v>
      </c>
      <c r="Z46" s="1428" t="s">
        <v>1680</v>
      </c>
      <c r="AA46" s="1428"/>
      <c r="AB46" s="1428"/>
      <c r="AD46" s="1397" t="s">
        <v>27</v>
      </c>
      <c r="AE46" s="1307" t="s">
        <v>29</v>
      </c>
      <c r="AF46" s="1462" t="s">
        <v>27</v>
      </c>
    </row>
    <row r="47" s="772" customFormat="true" ht="17.25" hidden="false" customHeight="true" outlineLevel="0" collapsed="false">
      <c r="B47" s="987"/>
      <c r="C47" s="1343"/>
      <c r="D47" s="1343"/>
      <c r="E47" s="1343"/>
      <c r="F47" s="1343"/>
      <c r="H47" s="1188"/>
      <c r="I47" s="1324"/>
      <c r="J47" s="1324"/>
      <c r="K47" s="1324"/>
      <c r="L47" s="1324"/>
      <c r="M47" s="1324"/>
      <c r="N47" s="1461"/>
      <c r="O47" s="1461"/>
      <c r="P47" s="1454"/>
      <c r="Q47" s="1454"/>
      <c r="R47" s="1454"/>
      <c r="S47" s="1454"/>
      <c r="T47" s="1454"/>
      <c r="U47" s="1454"/>
      <c r="V47" s="1454"/>
      <c r="W47" s="1454"/>
      <c r="X47" s="771"/>
      <c r="Z47" s="1445"/>
      <c r="AA47" s="1445"/>
      <c r="AB47" s="1445"/>
      <c r="AD47" s="1397"/>
      <c r="AE47" s="1307"/>
      <c r="AF47" s="1462"/>
    </row>
    <row r="48" s="772" customFormat="true" ht="14.25" hidden="false" customHeight="true" outlineLevel="0" collapsed="false">
      <c r="B48" s="987"/>
      <c r="C48" s="1343"/>
      <c r="D48" s="1343"/>
      <c r="E48" s="1343"/>
      <c r="F48" s="1343"/>
      <c r="H48" s="1492" t="s">
        <v>418</v>
      </c>
      <c r="I48" s="1523"/>
      <c r="J48" s="1523"/>
      <c r="K48" s="1523"/>
      <c r="L48" s="1523"/>
      <c r="M48" s="1523"/>
      <c r="N48" s="1523"/>
      <c r="O48" s="1523"/>
      <c r="P48" s="1523"/>
      <c r="Q48" s="1523"/>
      <c r="R48" s="1523"/>
      <c r="U48" s="771"/>
      <c r="W48" s="1445"/>
      <c r="X48" s="1445"/>
      <c r="Y48" s="1445"/>
      <c r="AD48" s="1458" t="s">
        <v>1095</v>
      </c>
      <c r="AE48" s="1296" t="s">
        <v>29</v>
      </c>
      <c r="AF48" s="1459" t="s">
        <v>1096</v>
      </c>
    </row>
    <row r="49" s="772" customFormat="true" ht="15" hidden="false" customHeight="true" outlineLevel="0" collapsed="false">
      <c r="B49" s="987"/>
      <c r="C49" s="1343"/>
      <c r="D49" s="1343"/>
      <c r="E49" s="1343"/>
      <c r="F49" s="1343"/>
      <c r="H49" s="789" t="s">
        <v>1217</v>
      </c>
      <c r="I49" s="966" t="s">
        <v>1681</v>
      </c>
      <c r="J49" s="966"/>
      <c r="K49" s="966"/>
      <c r="L49" s="966"/>
      <c r="M49" s="966"/>
      <c r="N49" s="966"/>
      <c r="O49" s="966"/>
      <c r="P49" s="966"/>
      <c r="Q49" s="966"/>
      <c r="R49" s="966"/>
      <c r="S49" s="966"/>
      <c r="T49" s="966"/>
      <c r="U49" s="966"/>
      <c r="V49" s="966"/>
      <c r="W49" s="966"/>
      <c r="X49" s="966"/>
      <c r="Z49" s="1445"/>
      <c r="AA49" s="1445"/>
      <c r="AB49" s="1445"/>
      <c r="AD49" s="1397" t="s">
        <v>27</v>
      </c>
      <c r="AE49" s="1307" t="s">
        <v>29</v>
      </c>
      <c r="AF49" s="1462" t="s">
        <v>27</v>
      </c>
    </row>
    <row r="50" s="772" customFormat="true" ht="13.8" hidden="false" customHeight="false" outlineLevel="0" collapsed="false">
      <c r="B50" s="974"/>
      <c r="C50" s="1343"/>
      <c r="D50" s="1343"/>
      <c r="E50" s="1343"/>
      <c r="F50" s="1343"/>
      <c r="G50" s="980"/>
      <c r="H50" s="980"/>
      <c r="I50" s="980"/>
      <c r="J50" s="980"/>
      <c r="K50" s="980"/>
      <c r="L50" s="980"/>
      <c r="M50" s="980"/>
      <c r="N50" s="980"/>
      <c r="O50" s="980"/>
      <c r="P50" s="980"/>
      <c r="Q50" s="980"/>
      <c r="R50" s="980"/>
      <c r="S50" s="980"/>
      <c r="T50" s="980"/>
      <c r="U50" s="980"/>
      <c r="V50" s="980"/>
      <c r="W50" s="980"/>
      <c r="X50" s="980"/>
      <c r="Y50" s="980"/>
      <c r="Z50" s="980"/>
      <c r="AA50" s="980"/>
      <c r="AB50" s="980"/>
      <c r="AC50" s="980"/>
      <c r="AD50" s="974"/>
      <c r="AE50" s="980"/>
      <c r="AF50" s="973"/>
    </row>
    <row r="51" s="772" customFormat="true" ht="38.25" hidden="false" customHeight="true" outlineLevel="0" collapsed="false">
      <c r="B51" s="1339" t="s">
        <v>1686</v>
      </c>
      <c r="C51" s="1339"/>
      <c r="D51" s="1339"/>
      <c r="E51" s="1339"/>
      <c r="F51" s="1339"/>
      <c r="G51" s="1339"/>
      <c r="H51" s="1339"/>
      <c r="I51" s="1339"/>
      <c r="J51" s="1339"/>
      <c r="K51" s="1339"/>
      <c r="L51" s="1339"/>
      <c r="M51" s="1339"/>
      <c r="N51" s="1339"/>
      <c r="O51" s="1339"/>
      <c r="P51" s="1339"/>
      <c r="Q51" s="1339"/>
      <c r="R51" s="1339"/>
      <c r="S51" s="1339"/>
      <c r="T51" s="1339"/>
      <c r="U51" s="1339"/>
      <c r="V51" s="1339"/>
      <c r="W51" s="1339"/>
      <c r="X51" s="1339"/>
      <c r="Y51" s="1339"/>
      <c r="Z51" s="1339"/>
      <c r="AA51" s="1339"/>
      <c r="AB51" s="1339"/>
      <c r="AC51" s="1339"/>
    </row>
    <row r="52" s="772" customFormat="true" ht="13.8" hidden="false" customHeight="false" outlineLevel="0" collapsed="false">
      <c r="B52" s="1384"/>
      <c r="C52" s="1384"/>
      <c r="D52" s="1384"/>
      <c r="E52" s="1384"/>
      <c r="F52" s="1384"/>
      <c r="G52" s="1384"/>
      <c r="H52" s="1384"/>
      <c r="I52" s="1384"/>
      <c r="J52" s="1384"/>
      <c r="K52" s="1384"/>
      <c r="L52" s="1384"/>
      <c r="M52" s="1384"/>
      <c r="N52" s="1384"/>
      <c r="O52" s="1384"/>
      <c r="P52" s="1384"/>
      <c r="Q52" s="1384"/>
      <c r="R52" s="1384"/>
      <c r="S52" s="1384"/>
      <c r="T52" s="1384"/>
      <c r="U52" s="1384"/>
      <c r="V52" s="1384"/>
      <c r="W52" s="1384"/>
      <c r="X52" s="1384"/>
      <c r="Y52" s="1384"/>
      <c r="Z52" s="1384"/>
      <c r="AA52" s="1384"/>
      <c r="AB52" s="1384"/>
      <c r="AC52" s="1384"/>
    </row>
    <row r="53" s="1384" customFormat="true" ht="13.8" hidden="false" customHeight="false" outlineLevel="0" collapsed="false">
      <c r="B53" s="778"/>
      <c r="C53" s="780"/>
      <c r="D53" s="780"/>
      <c r="E53" s="780"/>
      <c r="F53" s="780"/>
      <c r="G53" s="780"/>
      <c r="H53" s="780"/>
      <c r="I53" s="780"/>
      <c r="J53" s="780"/>
      <c r="K53" s="780"/>
      <c r="L53" s="780"/>
      <c r="M53" s="780"/>
      <c r="N53" s="780"/>
      <c r="O53" s="780"/>
      <c r="P53" s="780"/>
      <c r="Q53" s="780"/>
      <c r="R53" s="780"/>
      <c r="S53" s="780"/>
      <c r="T53" s="780"/>
      <c r="U53" s="780"/>
      <c r="V53" s="780"/>
      <c r="W53" s="780"/>
      <c r="X53" s="780"/>
      <c r="Y53" s="780"/>
      <c r="Z53" s="780"/>
      <c r="AA53" s="780"/>
      <c r="AB53" s="780"/>
      <c r="AC53" s="780"/>
    </row>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1225"/>
      <c r="D122" s="1225"/>
      <c r="E122" s="1225"/>
      <c r="F122" s="1225"/>
      <c r="G122" s="1225"/>
    </row>
    <row r="123" customFormat="false" ht="13.8" hidden="false" customHeight="false" outlineLevel="0" collapsed="false">
      <c r="C123" s="1226"/>
    </row>
  </sheetData>
  <mergeCells count="35">
    <mergeCell ref="B5:AF5"/>
    <mergeCell ref="B7:F7"/>
    <mergeCell ref="G7:AF7"/>
    <mergeCell ref="B8:F8"/>
    <mergeCell ref="B9:F10"/>
    <mergeCell ref="B11:F11"/>
    <mergeCell ref="C14:F31"/>
    <mergeCell ref="H15:U15"/>
    <mergeCell ref="I16:U16"/>
    <mergeCell ref="V16:W16"/>
    <mergeCell ref="I18:U18"/>
    <mergeCell ref="V18:W18"/>
    <mergeCell ref="Z18:AB18"/>
    <mergeCell ref="I20:U20"/>
    <mergeCell ref="V20:W20"/>
    <mergeCell ref="Z20:AB20"/>
    <mergeCell ref="I23:X23"/>
    <mergeCell ref="P27:W27"/>
    <mergeCell ref="Z27:AB27"/>
    <mergeCell ref="I30:X30"/>
    <mergeCell ref="C33:F5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s>
  <dataValidations count="1">
    <dataValidation allowBlank="true" errorStyle="stop" operator="between" showDropDown="false" showErrorMessage="true" showInputMessage="true" sqref="H8:H9 M8 R8 H10:H11 R11 AD18:AD21 AF18:AF21 AD23 AF23 AD27:AD28 AF27:AF28 AD30 AF30 AD37:AD40 AF37:AF40 AD42 AF42 AD46:AD47 AF46:AF47 AD49 AF49"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G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22"/>
    <col collapsed="false" customWidth="true" hidden="false" outlineLevel="0" max="2" min="2" style="778" width="3"/>
    <col collapsed="false" customWidth="false" hidden="false" outlineLevel="0" max="6" min="3" style="780" width="3.45"/>
    <col collapsed="false" customWidth="true" hidden="false" outlineLevel="0" max="7" min="7" style="780" width="1.44"/>
    <col collapsed="false" customWidth="false" hidden="false" outlineLevel="0" max="26" min="8" style="780" width="3.45"/>
    <col collapsed="false" customWidth="true" hidden="false" outlineLevel="0" max="32" min="27" style="780" width="4"/>
    <col collapsed="false" customWidth="true" hidden="false" outlineLevel="0" max="33" min="33" style="780" width="1.22"/>
    <col collapsed="false" customWidth="false" hidden="false" outlineLevel="0" max="16384" min="34" style="780" width="3.45"/>
  </cols>
  <sheetData>
    <row r="1" s="772" customFormat="true" ht="13.8" hidden="false" customHeight="false" outlineLevel="0" collapsed="false"/>
    <row r="2" s="772" customFormat="true" ht="13.8" hidden="false" customHeight="false" outlineLevel="0" collapsed="false">
      <c r="B2" s="772" t="s">
        <v>1687</v>
      </c>
    </row>
    <row r="3" s="772" customFormat="true" ht="13.8" hidden="false" customHeight="false" outlineLevel="0" collapsed="false">
      <c r="Z3" s="1178" t="s">
        <v>388</v>
      </c>
      <c r="AA3" s="771"/>
      <c r="AB3" s="771" t="s">
        <v>389</v>
      </c>
      <c r="AC3" s="771"/>
      <c r="AD3" s="771" t="s">
        <v>390</v>
      </c>
      <c r="AE3" s="771"/>
      <c r="AF3" s="771" t="s">
        <v>391</v>
      </c>
    </row>
    <row r="4" s="772" customFormat="true" ht="13.8" hidden="false" customHeight="false" outlineLevel="0" collapsed="false">
      <c r="AF4" s="1178"/>
    </row>
    <row r="5" s="772" customFormat="true" ht="38.25" hidden="false" customHeight="true" outlineLevel="0" collapsed="false">
      <c r="B5" s="1320" t="s">
        <v>1688</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c r="AE5" s="1320"/>
      <c r="AF5" s="1320"/>
    </row>
    <row r="6" s="772" customFormat="true" ht="13.8" hidden="false" customHeight="false" outlineLevel="0" collapsed="false"/>
    <row r="7" s="772" customFormat="true" ht="39.75" hidden="false" customHeight="true" outlineLevel="0" collapsed="false">
      <c r="B7" s="789" t="s">
        <v>1226</v>
      </c>
      <c r="C7" s="789"/>
      <c r="D7" s="789"/>
      <c r="E7" s="789"/>
      <c r="F7" s="789"/>
      <c r="G7" s="966"/>
      <c r="H7" s="966"/>
      <c r="I7" s="966"/>
      <c r="J7" s="966"/>
      <c r="K7" s="966"/>
      <c r="L7" s="966"/>
      <c r="M7" s="966"/>
      <c r="N7" s="966"/>
      <c r="O7" s="966"/>
      <c r="P7" s="966"/>
      <c r="Q7" s="966"/>
      <c r="R7" s="966"/>
      <c r="S7" s="966"/>
      <c r="T7" s="966"/>
      <c r="U7" s="966"/>
      <c r="V7" s="966"/>
      <c r="W7" s="966"/>
      <c r="X7" s="966"/>
      <c r="Y7" s="966"/>
      <c r="Z7" s="966"/>
      <c r="AA7" s="966"/>
      <c r="AB7" s="966"/>
      <c r="AC7" s="966"/>
      <c r="AD7" s="966"/>
      <c r="AE7" s="966"/>
      <c r="AF7" s="966"/>
    </row>
    <row r="8" customFormat="false" ht="39.75" hidden="false" customHeight="true" outlineLevel="0" collapsed="false">
      <c r="B8" s="789" t="s">
        <v>1227</v>
      </c>
      <c r="C8" s="789"/>
      <c r="D8" s="789"/>
      <c r="E8" s="789"/>
      <c r="F8" s="789"/>
      <c r="G8" s="1329"/>
      <c r="H8" s="1306" t="s">
        <v>27</v>
      </c>
      <c r="I8" s="1290" t="s">
        <v>1089</v>
      </c>
      <c r="J8" s="1290"/>
      <c r="K8" s="1290"/>
      <c r="L8" s="1290"/>
      <c r="M8" s="1306" t="s">
        <v>27</v>
      </c>
      <c r="N8" s="1290" t="s">
        <v>1090</v>
      </c>
      <c r="O8" s="1290"/>
      <c r="P8" s="1290"/>
      <c r="Q8" s="1290"/>
      <c r="R8" s="1306" t="s">
        <v>27</v>
      </c>
      <c r="S8" s="1290" t="s">
        <v>1091</v>
      </c>
      <c r="T8" s="1290"/>
      <c r="U8" s="1290"/>
      <c r="V8" s="1290"/>
      <c r="W8" s="1290"/>
      <c r="X8" s="1290"/>
      <c r="Y8" s="1290"/>
      <c r="Z8" s="1290"/>
      <c r="AA8" s="1290"/>
      <c r="AB8" s="1290"/>
      <c r="AC8" s="1290"/>
      <c r="AD8" s="1290"/>
      <c r="AE8" s="1290"/>
      <c r="AF8" s="1189"/>
    </row>
    <row r="9" customFormat="false" ht="27" hidden="false" customHeight="true" outlineLevel="0" collapsed="false">
      <c r="B9" s="789" t="s">
        <v>1228</v>
      </c>
      <c r="C9" s="789"/>
      <c r="D9" s="789"/>
      <c r="E9" s="789"/>
      <c r="F9" s="789"/>
      <c r="G9" s="964"/>
      <c r="H9" s="1307" t="s">
        <v>27</v>
      </c>
      <c r="I9" s="968" t="s">
        <v>1662</v>
      </c>
      <c r="J9" s="1185"/>
      <c r="K9" s="1185"/>
      <c r="L9" s="1185"/>
      <c r="M9" s="1185"/>
      <c r="N9" s="1185"/>
      <c r="O9" s="1185"/>
      <c r="P9" s="1185"/>
      <c r="Q9" s="1185"/>
      <c r="R9" s="1185"/>
      <c r="S9" s="1185"/>
      <c r="T9" s="1185"/>
      <c r="U9" s="1185"/>
      <c r="V9" s="1185"/>
      <c r="W9" s="1185"/>
      <c r="X9" s="1185"/>
      <c r="Y9" s="1185"/>
      <c r="Z9" s="1185"/>
      <c r="AA9" s="1185"/>
      <c r="AB9" s="1185"/>
      <c r="AC9" s="1185"/>
      <c r="AD9" s="1185"/>
      <c r="AE9" s="1185"/>
      <c r="AF9" s="963"/>
    </row>
    <row r="10" customFormat="false" ht="27" hidden="false" customHeight="true" outlineLevel="0" collapsed="false">
      <c r="B10" s="789"/>
      <c r="C10" s="789"/>
      <c r="D10" s="789"/>
      <c r="E10" s="789"/>
      <c r="F10" s="789"/>
      <c r="G10" s="974"/>
      <c r="H10" s="1307" t="s">
        <v>27</v>
      </c>
      <c r="I10" s="977" t="s">
        <v>1663</v>
      </c>
      <c r="J10" s="980"/>
      <c r="K10" s="980"/>
      <c r="L10" s="980"/>
      <c r="M10" s="980"/>
      <c r="N10" s="980"/>
      <c r="O10" s="980"/>
      <c r="P10" s="980"/>
      <c r="Q10" s="980"/>
      <c r="R10" s="980"/>
      <c r="S10" s="980"/>
      <c r="T10" s="980"/>
      <c r="U10" s="980"/>
      <c r="V10" s="980"/>
      <c r="W10" s="980"/>
      <c r="X10" s="980"/>
      <c r="Y10" s="980"/>
      <c r="Z10" s="980"/>
      <c r="AA10" s="980"/>
      <c r="AB10" s="980"/>
      <c r="AC10" s="980"/>
      <c r="AD10" s="980"/>
      <c r="AE10" s="980"/>
      <c r="AF10" s="973"/>
    </row>
    <row r="11" customFormat="false" ht="40.5" hidden="false" customHeight="true" outlineLevel="0" collapsed="false">
      <c r="B11" s="789" t="s">
        <v>1664</v>
      </c>
      <c r="C11" s="789"/>
      <c r="D11" s="789"/>
      <c r="E11" s="789"/>
      <c r="F11" s="789"/>
      <c r="G11" s="1183"/>
      <c r="H11" s="1306" t="s">
        <v>27</v>
      </c>
      <c r="I11" s="1290" t="s">
        <v>1665</v>
      </c>
      <c r="J11" s="1518"/>
      <c r="K11" s="1518"/>
      <c r="L11" s="1518"/>
      <c r="M11" s="1518"/>
      <c r="N11" s="1518"/>
      <c r="O11" s="1518"/>
      <c r="P11" s="1518"/>
      <c r="Q11" s="1518"/>
      <c r="R11" s="1306" t="s">
        <v>27</v>
      </c>
      <c r="S11" s="1290" t="s">
        <v>1666</v>
      </c>
      <c r="T11" s="1518"/>
      <c r="U11" s="1518"/>
      <c r="V11" s="1518"/>
      <c r="W11" s="1518"/>
      <c r="X11" s="1518"/>
      <c r="Y11" s="1518"/>
      <c r="Z11" s="1518"/>
      <c r="AA11" s="1518"/>
      <c r="AB11" s="1518"/>
      <c r="AC11" s="1518"/>
      <c r="AD11" s="1518"/>
      <c r="AE11" s="1518"/>
      <c r="AF11" s="1529"/>
    </row>
    <row r="12" customFormat="false" ht="27" hidden="false" customHeight="true" outlineLevel="0" collapsed="false">
      <c r="B12" s="964" t="s">
        <v>1689</v>
      </c>
      <c r="C12" s="1323"/>
      <c r="D12" s="1323"/>
      <c r="E12" s="1323"/>
      <c r="F12" s="1323"/>
      <c r="G12" s="1530"/>
      <c r="H12" s="1531"/>
      <c r="I12" s="1531"/>
      <c r="J12" s="1531"/>
      <c r="K12" s="1531"/>
      <c r="L12" s="1531"/>
      <c r="M12" s="1531"/>
      <c r="N12" s="1531"/>
      <c r="O12" s="1531"/>
      <c r="P12" s="1531"/>
      <c r="Q12" s="1531"/>
      <c r="R12" s="1531"/>
      <c r="S12" s="1531"/>
      <c r="T12" s="1531"/>
      <c r="U12" s="1531"/>
      <c r="V12" s="1531"/>
      <c r="W12" s="1531"/>
      <c r="X12" s="1531"/>
      <c r="Y12" s="1531"/>
      <c r="Z12" s="1531"/>
      <c r="AA12" s="1531"/>
      <c r="AB12" s="1531"/>
      <c r="AC12" s="1531"/>
      <c r="AD12" s="1531"/>
      <c r="AE12" s="1531"/>
      <c r="AF12" s="1532"/>
    </row>
    <row r="13" s="772" customFormat="true" ht="10.5" hidden="false" customHeight="true" outlineLevel="0" collapsed="false">
      <c r="B13" s="1086"/>
      <c r="C13" s="1343" t="s">
        <v>1668</v>
      </c>
      <c r="D13" s="1343"/>
      <c r="E13" s="1343"/>
      <c r="F13" s="1343"/>
      <c r="G13" s="964"/>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963"/>
      <c r="AD13" s="1185"/>
      <c r="AE13" s="1185"/>
      <c r="AF13" s="963"/>
    </row>
    <row r="14" s="772" customFormat="true" ht="15.75" hidden="false" customHeight="true" outlineLevel="0" collapsed="false">
      <c r="B14" s="985"/>
      <c r="C14" s="1343"/>
      <c r="D14" s="1343"/>
      <c r="E14" s="1343"/>
      <c r="F14" s="1343"/>
      <c r="G14" s="985"/>
      <c r="H14" s="1436" t="s">
        <v>1669</v>
      </c>
      <c r="I14" s="1436"/>
      <c r="J14" s="1436"/>
      <c r="K14" s="1436"/>
      <c r="L14" s="1436"/>
      <c r="M14" s="1436"/>
      <c r="N14" s="1436"/>
      <c r="O14" s="1436"/>
      <c r="P14" s="1436"/>
      <c r="Q14" s="1436"/>
      <c r="R14" s="1436"/>
      <c r="S14" s="1436"/>
      <c r="T14" s="1436"/>
      <c r="U14" s="1436"/>
      <c r="V14" s="1436"/>
      <c r="W14" s="1436"/>
      <c r="X14" s="1436"/>
      <c r="Y14" s="1517"/>
      <c r="Z14" s="1517"/>
      <c r="AA14" s="1517"/>
      <c r="AB14" s="1517"/>
      <c r="AC14" s="1187"/>
      <c r="AF14" s="1187"/>
    </row>
    <row r="15" s="772" customFormat="true" ht="40.5" hidden="false" customHeight="true" outlineLevel="0" collapsed="false">
      <c r="B15" s="987"/>
      <c r="C15" s="1343"/>
      <c r="D15" s="1343"/>
      <c r="E15" s="1343"/>
      <c r="F15" s="1343"/>
      <c r="G15" s="985"/>
      <c r="H15" s="1391" t="s">
        <v>51</v>
      </c>
      <c r="I15" s="1473" t="s">
        <v>1690</v>
      </c>
      <c r="J15" s="1473"/>
      <c r="K15" s="1473"/>
      <c r="L15" s="1473"/>
      <c r="M15" s="1473"/>
      <c r="N15" s="1473"/>
      <c r="O15" s="1473"/>
      <c r="P15" s="1473"/>
      <c r="Q15" s="1473"/>
      <c r="R15" s="1473"/>
      <c r="S15" s="1473"/>
      <c r="T15" s="1473"/>
      <c r="U15" s="1473"/>
      <c r="V15" s="1289"/>
      <c r="W15" s="1289"/>
      <c r="X15" s="792" t="s">
        <v>1036</v>
      </c>
      <c r="Z15" s="1445"/>
      <c r="AA15" s="1445"/>
      <c r="AB15" s="1445"/>
      <c r="AC15" s="1187"/>
      <c r="AD15" s="1458" t="s">
        <v>1095</v>
      </c>
      <c r="AE15" s="1296" t="s">
        <v>29</v>
      </c>
      <c r="AF15" s="1459" t="s">
        <v>1096</v>
      </c>
    </row>
    <row r="16" s="772" customFormat="true" ht="18" hidden="false" customHeight="true" outlineLevel="0" collapsed="false">
      <c r="B16" s="987"/>
      <c r="C16" s="1343"/>
      <c r="D16" s="1343"/>
      <c r="E16" s="1343"/>
      <c r="F16" s="1343"/>
      <c r="G16" s="985"/>
      <c r="H16" s="1478"/>
      <c r="I16" s="1533"/>
      <c r="J16" s="1533"/>
      <c r="K16" s="1533"/>
      <c r="L16" s="1533"/>
      <c r="M16" s="1533"/>
      <c r="N16" s="1533"/>
      <c r="O16" s="1533"/>
      <c r="P16" s="1533"/>
      <c r="Q16" s="1533"/>
      <c r="R16" s="1533"/>
      <c r="S16" s="1533"/>
      <c r="T16" s="1533"/>
      <c r="U16" s="1533"/>
      <c r="V16" s="1182"/>
      <c r="W16" s="1182"/>
      <c r="X16" s="1182"/>
      <c r="Z16" s="1445"/>
      <c r="AA16" s="1445"/>
      <c r="AB16" s="1445"/>
      <c r="AC16" s="1187"/>
      <c r="AD16" s="1458"/>
      <c r="AE16" s="1296"/>
      <c r="AF16" s="1459"/>
    </row>
    <row r="17" s="772" customFormat="true" ht="40.5" hidden="false" customHeight="true" outlineLevel="0" collapsed="false">
      <c r="B17" s="987"/>
      <c r="C17" s="1343"/>
      <c r="D17" s="1343"/>
      <c r="E17" s="1343"/>
      <c r="F17" s="1343"/>
      <c r="G17" s="985"/>
      <c r="H17" s="1391" t="s">
        <v>983</v>
      </c>
      <c r="I17" s="1473" t="s">
        <v>1691</v>
      </c>
      <c r="J17" s="1473"/>
      <c r="K17" s="1473"/>
      <c r="L17" s="1473"/>
      <c r="M17" s="1473"/>
      <c r="N17" s="1473"/>
      <c r="O17" s="1473"/>
      <c r="P17" s="1473"/>
      <c r="Q17" s="1473"/>
      <c r="R17" s="1473"/>
      <c r="S17" s="1473"/>
      <c r="T17" s="1473"/>
      <c r="U17" s="1473"/>
      <c r="V17" s="1289"/>
      <c r="W17" s="1289"/>
      <c r="X17" s="792" t="s">
        <v>1036</v>
      </c>
      <c r="Y17" s="772" t="s">
        <v>1431</v>
      </c>
      <c r="Z17" s="1428" t="s">
        <v>1692</v>
      </c>
      <c r="AA17" s="1428"/>
      <c r="AB17" s="1428"/>
      <c r="AC17" s="1187"/>
      <c r="AD17" s="1397" t="s">
        <v>27</v>
      </c>
      <c r="AE17" s="1307" t="s">
        <v>29</v>
      </c>
      <c r="AF17" s="1462" t="s">
        <v>27</v>
      </c>
    </row>
    <row r="18" s="772" customFormat="true" ht="20.25" hidden="false" customHeight="true" outlineLevel="0" collapsed="false">
      <c r="B18" s="987"/>
      <c r="C18" s="1343"/>
      <c r="D18" s="1343"/>
      <c r="E18" s="1343"/>
      <c r="F18" s="1343"/>
      <c r="H18" s="771" t="s">
        <v>1248</v>
      </c>
      <c r="I18" s="1523"/>
      <c r="J18" s="1523"/>
      <c r="K18" s="1523"/>
      <c r="L18" s="1523"/>
      <c r="M18" s="1523"/>
      <c r="N18" s="1523"/>
      <c r="O18" s="1523"/>
      <c r="P18" s="1523"/>
      <c r="Q18" s="1523"/>
      <c r="R18" s="1523"/>
      <c r="S18" s="771"/>
      <c r="T18" s="771"/>
      <c r="U18" s="771"/>
      <c r="W18" s="1445"/>
      <c r="X18" s="1445"/>
      <c r="Y18" s="1445"/>
      <c r="AD18" s="1397"/>
      <c r="AE18" s="1307"/>
      <c r="AF18" s="1462"/>
    </row>
    <row r="19" s="772" customFormat="true" ht="74.25" hidden="false" customHeight="true" outlineLevel="0" collapsed="false">
      <c r="B19" s="987"/>
      <c r="C19" s="1343"/>
      <c r="D19" s="1343"/>
      <c r="E19" s="1343"/>
      <c r="F19" s="1343"/>
      <c r="H19" s="1391" t="s">
        <v>982</v>
      </c>
      <c r="I19" s="1424" t="s">
        <v>1674</v>
      </c>
      <c r="J19" s="1424"/>
      <c r="K19" s="1424"/>
      <c r="L19" s="1424"/>
      <c r="M19" s="1424"/>
      <c r="N19" s="1424"/>
      <c r="O19" s="1424"/>
      <c r="P19" s="1424"/>
      <c r="Q19" s="1424"/>
      <c r="R19" s="1424"/>
      <c r="S19" s="1424"/>
      <c r="T19" s="1424"/>
      <c r="U19" s="1424"/>
      <c r="V19" s="1289"/>
      <c r="W19" s="1289"/>
      <c r="X19" s="792" t="s">
        <v>1036</v>
      </c>
      <c r="Y19" s="772" t="s">
        <v>1431</v>
      </c>
      <c r="Z19" s="1428" t="s">
        <v>1693</v>
      </c>
      <c r="AA19" s="1428"/>
      <c r="AB19" s="1428"/>
      <c r="AD19" s="1397" t="s">
        <v>27</v>
      </c>
      <c r="AE19" s="1307" t="s">
        <v>29</v>
      </c>
      <c r="AF19" s="1462" t="s">
        <v>27</v>
      </c>
    </row>
    <row r="20" s="772" customFormat="true" ht="15" hidden="false" customHeight="true" outlineLevel="0" collapsed="false">
      <c r="B20" s="987"/>
      <c r="C20" s="1343"/>
      <c r="D20" s="1343"/>
      <c r="E20" s="1343"/>
      <c r="F20" s="1343"/>
      <c r="H20" s="1188"/>
      <c r="I20" s="1523"/>
      <c r="J20" s="1523"/>
      <c r="K20" s="1523"/>
      <c r="L20" s="1523"/>
      <c r="M20" s="1523"/>
      <c r="N20" s="1523"/>
      <c r="O20" s="1523"/>
      <c r="P20" s="1523"/>
      <c r="Q20" s="1523"/>
      <c r="R20" s="1523"/>
      <c r="S20" s="771"/>
      <c r="T20" s="771"/>
      <c r="U20" s="771"/>
      <c r="W20" s="1445"/>
      <c r="X20" s="1445"/>
      <c r="Y20" s="1445"/>
      <c r="AD20" s="1397"/>
      <c r="AE20" s="1307"/>
      <c r="AF20" s="1462"/>
    </row>
    <row r="21" s="772" customFormat="true" ht="13.8" hidden="false" customHeight="false" outlineLevel="0" collapsed="false">
      <c r="B21" s="987"/>
      <c r="C21" s="1343"/>
      <c r="D21" s="1343"/>
      <c r="E21" s="1343"/>
      <c r="F21" s="1343"/>
      <c r="H21" s="1492" t="s">
        <v>1308</v>
      </c>
      <c r="I21" s="1523"/>
      <c r="J21" s="1523"/>
      <c r="K21" s="1523"/>
      <c r="L21" s="1523"/>
      <c r="M21" s="1523"/>
      <c r="N21" s="1523"/>
      <c r="O21" s="1523"/>
      <c r="P21" s="1523"/>
      <c r="Q21" s="1523"/>
      <c r="R21" s="1523"/>
      <c r="U21" s="771"/>
      <c r="W21" s="1445"/>
      <c r="X21" s="1445"/>
      <c r="Y21" s="1445"/>
      <c r="AD21" s="1458" t="s">
        <v>1095</v>
      </c>
      <c r="AE21" s="1296" t="s">
        <v>29</v>
      </c>
      <c r="AF21" s="1459" t="s">
        <v>1096</v>
      </c>
    </row>
    <row r="22" s="772" customFormat="true" ht="20.25" hidden="false" customHeight="true" outlineLevel="0" collapsed="false">
      <c r="B22" s="987"/>
      <c r="C22" s="1343"/>
      <c r="D22" s="1343"/>
      <c r="E22" s="1343"/>
      <c r="F22" s="1343"/>
      <c r="G22" s="985"/>
      <c r="H22" s="1391" t="s">
        <v>984</v>
      </c>
      <c r="I22" s="1460" t="s">
        <v>1676</v>
      </c>
      <c r="J22" s="1460"/>
      <c r="K22" s="1460"/>
      <c r="L22" s="1460"/>
      <c r="M22" s="1460"/>
      <c r="N22" s="1460"/>
      <c r="O22" s="1460"/>
      <c r="P22" s="1460"/>
      <c r="Q22" s="1460"/>
      <c r="R22" s="1460"/>
      <c r="S22" s="1460"/>
      <c r="T22" s="1460"/>
      <c r="U22" s="1460"/>
      <c r="V22" s="1460"/>
      <c r="W22" s="1460"/>
      <c r="X22" s="1460"/>
      <c r="Y22" s="1445"/>
      <c r="AD22" s="1397" t="s">
        <v>27</v>
      </c>
      <c r="AE22" s="1307" t="s">
        <v>29</v>
      </c>
      <c r="AF22" s="1462" t="s">
        <v>27</v>
      </c>
    </row>
    <row r="23" s="772" customFormat="true" ht="13.8" hidden="false" customHeight="false" outlineLevel="0" collapsed="false">
      <c r="B23" s="987"/>
      <c r="C23" s="1343"/>
      <c r="D23" s="1343"/>
      <c r="E23" s="1343"/>
      <c r="F23" s="1343"/>
      <c r="H23" s="1492" t="s">
        <v>1685</v>
      </c>
      <c r="I23" s="1523"/>
      <c r="J23" s="1523"/>
      <c r="K23" s="1523"/>
      <c r="L23" s="1523"/>
      <c r="M23" s="1523"/>
      <c r="N23" s="1523"/>
      <c r="O23" s="1523"/>
      <c r="P23" s="1523"/>
      <c r="Q23" s="1523"/>
      <c r="R23" s="1523"/>
      <c r="U23" s="771"/>
      <c r="W23" s="1445"/>
      <c r="X23" s="1445"/>
      <c r="Y23" s="1445"/>
      <c r="AD23" s="1298"/>
      <c r="AE23" s="1188"/>
      <c r="AF23" s="1434"/>
    </row>
    <row r="24" s="772" customFormat="true" ht="13.8" hidden="false" customHeight="false" outlineLevel="0" collapsed="false">
      <c r="B24" s="987"/>
      <c r="C24" s="1343"/>
      <c r="D24" s="1343"/>
      <c r="E24" s="1343"/>
      <c r="F24" s="1343"/>
      <c r="G24" s="985"/>
      <c r="H24" s="1188"/>
      <c r="I24" s="1523"/>
      <c r="J24" s="1523"/>
      <c r="K24" s="1523"/>
      <c r="L24" s="1523"/>
      <c r="M24" s="1523"/>
      <c r="N24" s="1523"/>
      <c r="O24" s="1523"/>
      <c r="P24" s="1523"/>
      <c r="Q24" s="1523"/>
      <c r="R24" s="1523"/>
      <c r="S24" s="1523"/>
      <c r="T24" s="1523"/>
      <c r="U24" s="1523"/>
      <c r="X24" s="771"/>
      <c r="Z24" s="1445"/>
      <c r="AA24" s="1445"/>
      <c r="AB24" s="1445"/>
      <c r="AC24" s="1187"/>
      <c r="AD24" s="1188"/>
      <c r="AE24" s="1188"/>
      <c r="AF24" s="1434"/>
    </row>
    <row r="25" s="772" customFormat="true" ht="13.8" hidden="false" customHeight="false" outlineLevel="0" collapsed="false">
      <c r="B25" s="987"/>
      <c r="C25" s="1343"/>
      <c r="D25" s="1343"/>
      <c r="E25" s="1343"/>
      <c r="F25" s="1343"/>
      <c r="G25" s="985"/>
      <c r="H25" s="1492" t="s">
        <v>1678</v>
      </c>
      <c r="I25" s="1523"/>
      <c r="J25" s="1523"/>
      <c r="K25" s="1523"/>
      <c r="L25" s="1523"/>
      <c r="M25" s="1523"/>
      <c r="N25" s="1523"/>
      <c r="O25" s="1523"/>
      <c r="P25" s="1523"/>
      <c r="Q25" s="1523"/>
      <c r="R25" s="1523"/>
      <c r="S25" s="1523"/>
      <c r="T25" s="1523"/>
      <c r="U25" s="1523"/>
      <c r="X25" s="771"/>
      <c r="Z25" s="1445"/>
      <c r="AA25" s="1445"/>
      <c r="AB25" s="1445"/>
      <c r="AC25" s="1187"/>
      <c r="AD25" s="1458" t="s">
        <v>1095</v>
      </c>
      <c r="AE25" s="1296" t="s">
        <v>29</v>
      </c>
      <c r="AF25" s="1459" t="s">
        <v>1096</v>
      </c>
    </row>
    <row r="26" s="772" customFormat="true" ht="40.5" hidden="false" customHeight="true" outlineLevel="0" collapsed="false">
      <c r="B26" s="987"/>
      <c r="C26" s="1343"/>
      <c r="D26" s="1343"/>
      <c r="E26" s="1343"/>
      <c r="F26" s="1343"/>
      <c r="G26" s="985"/>
      <c r="H26" s="1391" t="s">
        <v>1215</v>
      </c>
      <c r="I26" s="1524" t="s">
        <v>1679</v>
      </c>
      <c r="J26" s="1524"/>
      <c r="K26" s="1524"/>
      <c r="L26" s="1525"/>
      <c r="M26" s="1524" t="s">
        <v>1335</v>
      </c>
      <c r="N26" s="1526"/>
      <c r="O26" s="1526"/>
      <c r="P26" s="1527"/>
      <c r="Q26" s="1527"/>
      <c r="R26" s="1527"/>
      <c r="S26" s="1527"/>
      <c r="T26" s="1527"/>
      <c r="U26" s="1527"/>
      <c r="V26" s="1527"/>
      <c r="W26" s="1527"/>
      <c r="X26" s="792" t="s">
        <v>1036</v>
      </c>
      <c r="Y26" s="772" t="s">
        <v>1431</v>
      </c>
      <c r="Z26" s="1534" t="s">
        <v>1694</v>
      </c>
      <c r="AA26" s="1534"/>
      <c r="AB26" s="1534"/>
      <c r="AC26" s="1187"/>
      <c r="AD26" s="1397" t="s">
        <v>27</v>
      </c>
      <c r="AE26" s="1307" t="s">
        <v>29</v>
      </c>
      <c r="AF26" s="1462" t="s">
        <v>27</v>
      </c>
    </row>
    <row r="27" s="772" customFormat="true" ht="15.75" hidden="false" customHeight="true" outlineLevel="0" collapsed="false">
      <c r="B27" s="987"/>
      <c r="C27" s="1343"/>
      <c r="D27" s="1343"/>
      <c r="E27" s="1343"/>
      <c r="F27" s="1343"/>
      <c r="H27" s="1188"/>
      <c r="I27" s="1324"/>
      <c r="J27" s="1324"/>
      <c r="K27" s="1324"/>
      <c r="L27" s="1324"/>
      <c r="M27" s="1324"/>
      <c r="N27" s="1461"/>
      <c r="O27" s="1461"/>
      <c r="P27" s="1454"/>
      <c r="Q27" s="1454"/>
      <c r="R27" s="1454"/>
      <c r="S27" s="1454"/>
      <c r="T27" s="1454"/>
      <c r="U27" s="1454"/>
      <c r="V27" s="1454"/>
      <c r="W27" s="1454"/>
      <c r="X27" s="771"/>
      <c r="Z27" s="1535"/>
      <c r="AA27" s="1535"/>
      <c r="AB27" s="1535"/>
      <c r="AD27" s="1397"/>
      <c r="AE27" s="1307"/>
      <c r="AF27" s="1462"/>
    </row>
    <row r="28" s="772" customFormat="true" ht="14.25" hidden="false" customHeight="true" outlineLevel="0" collapsed="false">
      <c r="B28" s="987"/>
      <c r="C28" s="1343"/>
      <c r="D28" s="1343"/>
      <c r="E28" s="1343"/>
      <c r="F28" s="1343"/>
      <c r="H28" s="1496" t="s">
        <v>418</v>
      </c>
      <c r="I28" s="1528"/>
      <c r="J28" s="1528"/>
      <c r="K28" s="1528"/>
      <c r="L28" s="1528"/>
      <c r="M28" s="1528"/>
      <c r="N28" s="1528"/>
      <c r="O28" s="1528"/>
      <c r="P28" s="1528"/>
      <c r="Q28" s="1528"/>
      <c r="R28" s="1528"/>
      <c r="S28" s="980"/>
      <c r="T28" s="980"/>
      <c r="U28" s="1301"/>
      <c r="V28" s="980"/>
      <c r="W28" s="1436"/>
      <c r="X28" s="1436"/>
      <c r="Y28" s="1445"/>
      <c r="AD28" s="1458" t="s">
        <v>1095</v>
      </c>
      <c r="AE28" s="1296" t="s">
        <v>29</v>
      </c>
      <c r="AF28" s="1459" t="s">
        <v>1096</v>
      </c>
    </row>
    <row r="29" s="772" customFormat="true" ht="15" hidden="false" customHeight="true" outlineLevel="0" collapsed="false">
      <c r="B29" s="987"/>
      <c r="C29" s="1343"/>
      <c r="D29" s="1343"/>
      <c r="E29" s="1343"/>
      <c r="F29" s="1343"/>
      <c r="H29" s="1289" t="s">
        <v>1217</v>
      </c>
      <c r="I29" s="974" t="s">
        <v>1681</v>
      </c>
      <c r="J29" s="974"/>
      <c r="K29" s="974"/>
      <c r="L29" s="974"/>
      <c r="M29" s="974"/>
      <c r="N29" s="974"/>
      <c r="O29" s="974"/>
      <c r="P29" s="974"/>
      <c r="Q29" s="974"/>
      <c r="R29" s="974"/>
      <c r="S29" s="974"/>
      <c r="T29" s="974"/>
      <c r="U29" s="974"/>
      <c r="V29" s="974"/>
      <c r="W29" s="974"/>
      <c r="X29" s="974"/>
      <c r="Y29" s="985"/>
      <c r="Z29" s="1445"/>
      <c r="AA29" s="1445"/>
      <c r="AB29" s="1445"/>
      <c r="AD29" s="1397" t="s">
        <v>27</v>
      </c>
      <c r="AE29" s="1307" t="s">
        <v>29</v>
      </c>
      <c r="AF29" s="1462" t="s">
        <v>27</v>
      </c>
    </row>
    <row r="30" s="772" customFormat="true" ht="21" hidden="false" customHeight="true" outlineLevel="0" collapsed="false">
      <c r="B30" s="1011"/>
      <c r="C30" s="1343"/>
      <c r="D30" s="1343"/>
      <c r="E30" s="1343"/>
      <c r="F30" s="1343"/>
      <c r="G30" s="974"/>
      <c r="H30" s="1478"/>
      <c r="I30" s="1478"/>
      <c r="J30" s="1478"/>
      <c r="K30" s="1478"/>
      <c r="L30" s="1478"/>
      <c r="M30" s="1524"/>
      <c r="N30" s="1526"/>
      <c r="O30" s="1526"/>
      <c r="P30" s="1526"/>
      <c r="Q30" s="1526"/>
      <c r="R30" s="1526"/>
      <c r="S30" s="1526"/>
      <c r="T30" s="1526"/>
      <c r="U30" s="1526"/>
      <c r="V30" s="1181"/>
      <c r="W30" s="1181"/>
      <c r="X30" s="1182"/>
      <c r="Y30" s="980"/>
      <c r="Z30" s="1436"/>
      <c r="AA30" s="1436"/>
      <c r="AB30" s="1436"/>
      <c r="AC30" s="973"/>
      <c r="AD30" s="1193"/>
      <c r="AE30" s="1193"/>
      <c r="AF30" s="1516"/>
    </row>
    <row r="31" customFormat="false" ht="21.75" hidden="false" customHeight="true" outlineLevel="0" collapsed="false">
      <c r="B31" s="964" t="s">
        <v>1695</v>
      </c>
      <c r="C31" s="1323"/>
      <c r="D31" s="1323"/>
      <c r="E31" s="1323"/>
      <c r="F31" s="1323"/>
      <c r="G31" s="1530"/>
      <c r="H31" s="1531"/>
      <c r="I31" s="1531"/>
      <c r="J31" s="1531"/>
      <c r="K31" s="1531"/>
      <c r="L31" s="1531"/>
      <c r="M31" s="1531"/>
      <c r="N31" s="1531"/>
      <c r="O31" s="1531"/>
      <c r="P31" s="1531"/>
      <c r="Q31" s="1531"/>
      <c r="R31" s="1531"/>
      <c r="S31" s="1531"/>
      <c r="T31" s="1531"/>
      <c r="U31" s="1531"/>
      <c r="V31" s="1531"/>
      <c r="W31" s="1531"/>
      <c r="X31" s="1531"/>
      <c r="Y31" s="1531"/>
      <c r="Z31" s="1531"/>
      <c r="AA31" s="1531"/>
      <c r="AB31" s="1531"/>
      <c r="AC31" s="1531"/>
      <c r="AD31" s="1531"/>
      <c r="AE31" s="1531"/>
      <c r="AF31" s="1532"/>
    </row>
    <row r="32" s="772" customFormat="true" ht="10.5" hidden="false" customHeight="true" outlineLevel="0" collapsed="false">
      <c r="B32" s="1086"/>
      <c r="C32" s="1343" t="s">
        <v>1668</v>
      </c>
      <c r="D32" s="1343"/>
      <c r="E32" s="1343"/>
      <c r="F32" s="1343"/>
      <c r="G32" s="1185"/>
      <c r="H32" s="1185"/>
      <c r="I32" s="1185"/>
      <c r="J32" s="1185"/>
      <c r="K32" s="1185"/>
      <c r="L32" s="1185"/>
      <c r="M32" s="1185"/>
      <c r="N32" s="1185"/>
      <c r="O32" s="1185"/>
      <c r="P32" s="1185"/>
      <c r="Q32" s="1185"/>
      <c r="R32" s="1185"/>
      <c r="S32" s="1185"/>
      <c r="T32" s="1185"/>
      <c r="U32" s="1185"/>
      <c r="V32" s="1185"/>
      <c r="W32" s="1185"/>
      <c r="X32" s="1185"/>
      <c r="Y32" s="1185"/>
      <c r="Z32" s="1185"/>
      <c r="AA32" s="1185"/>
      <c r="AB32" s="1185"/>
      <c r="AC32" s="963"/>
      <c r="AD32" s="1185"/>
      <c r="AE32" s="1185"/>
      <c r="AF32" s="963"/>
    </row>
    <row r="33" s="772" customFormat="true" ht="15.75" hidden="false" customHeight="true" outlineLevel="0" collapsed="false">
      <c r="B33" s="985"/>
      <c r="C33" s="1343"/>
      <c r="D33" s="1343"/>
      <c r="E33" s="1343"/>
      <c r="F33" s="1343"/>
      <c r="H33" s="1436" t="s">
        <v>1669</v>
      </c>
      <c r="I33" s="1436"/>
      <c r="J33" s="1436"/>
      <c r="K33" s="1436"/>
      <c r="L33" s="1436"/>
      <c r="M33" s="1436"/>
      <c r="N33" s="1436"/>
      <c r="O33" s="1436"/>
      <c r="P33" s="1436"/>
      <c r="Q33" s="1436"/>
      <c r="R33" s="1436"/>
      <c r="S33" s="1436"/>
      <c r="T33" s="1436"/>
      <c r="U33" s="1436"/>
      <c r="V33" s="1436"/>
      <c r="W33" s="1436"/>
      <c r="X33" s="1436"/>
      <c r="Y33" s="1517"/>
      <c r="Z33" s="1517"/>
      <c r="AA33" s="1517"/>
      <c r="AB33" s="1517"/>
      <c r="AC33" s="1187"/>
      <c r="AF33" s="1187"/>
    </row>
    <row r="34" s="772" customFormat="true" ht="40.5" hidden="false" customHeight="true" outlineLevel="0" collapsed="false">
      <c r="B34" s="987"/>
      <c r="C34" s="1343"/>
      <c r="D34" s="1343"/>
      <c r="E34" s="1343"/>
      <c r="F34" s="1343"/>
      <c r="H34" s="1391" t="s">
        <v>51</v>
      </c>
      <c r="I34" s="1473" t="s">
        <v>1690</v>
      </c>
      <c r="J34" s="1473"/>
      <c r="K34" s="1473"/>
      <c r="L34" s="1473"/>
      <c r="M34" s="1473"/>
      <c r="N34" s="1473"/>
      <c r="O34" s="1473"/>
      <c r="P34" s="1473"/>
      <c r="Q34" s="1473"/>
      <c r="R34" s="1473"/>
      <c r="S34" s="1473"/>
      <c r="T34" s="1473"/>
      <c r="U34" s="1473"/>
      <c r="V34" s="1289"/>
      <c r="W34" s="1289"/>
      <c r="X34" s="792" t="s">
        <v>1036</v>
      </c>
      <c r="Z34" s="1445"/>
      <c r="AA34" s="1445"/>
      <c r="AB34" s="1445"/>
      <c r="AC34" s="1187"/>
      <c r="AD34" s="1458" t="s">
        <v>1095</v>
      </c>
      <c r="AE34" s="1296" t="s">
        <v>29</v>
      </c>
      <c r="AF34" s="1459" t="s">
        <v>1096</v>
      </c>
    </row>
    <row r="35" s="772" customFormat="true" ht="17.25" hidden="false" customHeight="true" outlineLevel="0" collapsed="false">
      <c r="B35" s="987"/>
      <c r="C35" s="1343"/>
      <c r="D35" s="1343"/>
      <c r="E35" s="1343"/>
      <c r="F35" s="1343"/>
      <c r="H35" s="1478"/>
      <c r="I35" s="1533"/>
      <c r="J35" s="1533"/>
      <c r="K35" s="1533"/>
      <c r="L35" s="1533"/>
      <c r="M35" s="1533"/>
      <c r="N35" s="1533"/>
      <c r="O35" s="1533"/>
      <c r="P35" s="1533"/>
      <c r="Q35" s="1533"/>
      <c r="R35" s="1533"/>
      <c r="S35" s="1533"/>
      <c r="T35" s="1533"/>
      <c r="U35" s="1533"/>
      <c r="V35" s="1182"/>
      <c r="W35" s="1182"/>
      <c r="X35" s="1182"/>
      <c r="Z35" s="1445"/>
      <c r="AA35" s="1445"/>
      <c r="AB35" s="1445"/>
      <c r="AC35" s="1187"/>
      <c r="AD35" s="1458"/>
      <c r="AE35" s="1296"/>
      <c r="AF35" s="1459"/>
    </row>
    <row r="36" s="772" customFormat="true" ht="40.5" hidden="false" customHeight="true" outlineLevel="0" collapsed="false">
      <c r="B36" s="987"/>
      <c r="C36" s="1343"/>
      <c r="D36" s="1343"/>
      <c r="E36" s="1343"/>
      <c r="F36" s="1343"/>
      <c r="H36" s="1391" t="s">
        <v>983</v>
      </c>
      <c r="I36" s="1473" t="s">
        <v>1691</v>
      </c>
      <c r="J36" s="1473"/>
      <c r="K36" s="1473"/>
      <c r="L36" s="1473"/>
      <c r="M36" s="1473"/>
      <c r="N36" s="1473"/>
      <c r="O36" s="1473"/>
      <c r="P36" s="1473"/>
      <c r="Q36" s="1473"/>
      <c r="R36" s="1473"/>
      <c r="S36" s="1473"/>
      <c r="T36" s="1473"/>
      <c r="U36" s="1473"/>
      <c r="V36" s="1289"/>
      <c r="W36" s="1289"/>
      <c r="X36" s="792" t="s">
        <v>1036</v>
      </c>
      <c r="Y36" s="772" t="s">
        <v>1431</v>
      </c>
      <c r="Z36" s="1534" t="s">
        <v>1696</v>
      </c>
      <c r="AA36" s="1534"/>
      <c r="AB36" s="1534"/>
      <c r="AC36" s="1187"/>
      <c r="AD36" s="1397" t="s">
        <v>27</v>
      </c>
      <c r="AE36" s="1307" t="s">
        <v>29</v>
      </c>
      <c r="AF36" s="1462" t="s">
        <v>27</v>
      </c>
    </row>
    <row r="37" s="772" customFormat="true" ht="20.25" hidden="false" customHeight="true" outlineLevel="0" collapsed="false">
      <c r="B37" s="987"/>
      <c r="C37" s="1343"/>
      <c r="D37" s="1343"/>
      <c r="E37" s="1343"/>
      <c r="F37" s="1343"/>
      <c r="H37" s="771" t="s">
        <v>1248</v>
      </c>
      <c r="I37" s="1523"/>
      <c r="J37" s="1523"/>
      <c r="K37" s="1523"/>
      <c r="L37" s="1523"/>
      <c r="M37" s="1523"/>
      <c r="N37" s="1523"/>
      <c r="O37" s="1523"/>
      <c r="P37" s="1523"/>
      <c r="Q37" s="1523"/>
      <c r="R37" s="1523"/>
      <c r="S37" s="771"/>
      <c r="T37" s="771"/>
      <c r="U37" s="771"/>
      <c r="W37" s="1445"/>
      <c r="X37" s="1445"/>
      <c r="Y37" s="1445"/>
      <c r="AD37" s="1397"/>
      <c r="AE37" s="1307"/>
      <c r="AF37" s="1462"/>
    </row>
    <row r="38" s="772" customFormat="true" ht="74.25" hidden="false" customHeight="true" outlineLevel="0" collapsed="false">
      <c r="B38" s="1007"/>
      <c r="C38" s="1343"/>
      <c r="D38" s="1343"/>
      <c r="E38" s="1343"/>
      <c r="F38" s="1343"/>
      <c r="G38" s="1086"/>
      <c r="H38" s="1391" t="s">
        <v>982</v>
      </c>
      <c r="I38" s="1424" t="s">
        <v>1674</v>
      </c>
      <c r="J38" s="1424"/>
      <c r="K38" s="1424"/>
      <c r="L38" s="1424"/>
      <c r="M38" s="1424"/>
      <c r="N38" s="1424"/>
      <c r="O38" s="1424"/>
      <c r="P38" s="1424"/>
      <c r="Q38" s="1424"/>
      <c r="R38" s="1424"/>
      <c r="S38" s="1424"/>
      <c r="T38" s="1424"/>
      <c r="U38" s="1424"/>
      <c r="V38" s="1289"/>
      <c r="W38" s="1289"/>
      <c r="X38" s="1182" t="s">
        <v>1036</v>
      </c>
      <c r="Y38" s="985" t="s">
        <v>1431</v>
      </c>
      <c r="Z38" s="1428" t="s">
        <v>1684</v>
      </c>
      <c r="AA38" s="1428"/>
      <c r="AB38" s="1428"/>
      <c r="AC38" s="1187"/>
      <c r="AD38" s="1390" t="s">
        <v>27</v>
      </c>
      <c r="AE38" s="1390" t="s">
        <v>29</v>
      </c>
      <c r="AF38" s="1395" t="s">
        <v>27</v>
      </c>
    </row>
    <row r="39" s="772" customFormat="true" ht="15" hidden="false" customHeight="true" outlineLevel="0" collapsed="false">
      <c r="B39" s="987"/>
      <c r="C39" s="1343"/>
      <c r="D39" s="1343"/>
      <c r="E39" s="1343"/>
      <c r="F39" s="1343"/>
      <c r="H39" s="1188"/>
      <c r="I39" s="1523"/>
      <c r="J39" s="1523"/>
      <c r="K39" s="1523"/>
      <c r="L39" s="1523"/>
      <c r="M39" s="1523"/>
      <c r="N39" s="1523"/>
      <c r="O39" s="1523"/>
      <c r="P39" s="1523"/>
      <c r="Q39" s="1523"/>
      <c r="R39" s="1523"/>
      <c r="S39" s="771"/>
      <c r="T39" s="771"/>
      <c r="U39" s="771"/>
      <c r="W39" s="1445"/>
      <c r="X39" s="1445"/>
      <c r="Y39" s="1445"/>
      <c r="AD39" s="1397"/>
      <c r="AE39" s="1307"/>
      <c r="AF39" s="1462"/>
    </row>
    <row r="40" s="772" customFormat="true" ht="13.8" hidden="false" customHeight="false" outlineLevel="0" collapsed="false">
      <c r="B40" s="987"/>
      <c r="C40" s="1343"/>
      <c r="D40" s="1343"/>
      <c r="E40" s="1343"/>
      <c r="F40" s="1343"/>
      <c r="H40" s="1492" t="s">
        <v>1308</v>
      </c>
      <c r="I40" s="1523"/>
      <c r="J40" s="1523"/>
      <c r="K40" s="1523"/>
      <c r="L40" s="1523"/>
      <c r="M40" s="1523"/>
      <c r="N40" s="1523"/>
      <c r="O40" s="1523"/>
      <c r="P40" s="1523"/>
      <c r="Q40" s="1523"/>
      <c r="R40" s="1523"/>
      <c r="U40" s="771"/>
      <c r="W40" s="1445"/>
      <c r="X40" s="1445"/>
      <c r="Y40" s="1445"/>
      <c r="AD40" s="1458" t="s">
        <v>1095</v>
      </c>
      <c r="AE40" s="1296" t="s">
        <v>29</v>
      </c>
      <c r="AF40" s="1459" t="s">
        <v>1096</v>
      </c>
    </row>
    <row r="41" s="772" customFormat="true" ht="20.25" hidden="false" customHeight="true" outlineLevel="0" collapsed="false">
      <c r="B41" s="987"/>
      <c r="C41" s="1343"/>
      <c r="D41" s="1343"/>
      <c r="E41" s="1343"/>
      <c r="F41" s="1343"/>
      <c r="H41" s="1391" t="s">
        <v>984</v>
      </c>
      <c r="I41" s="1460" t="s">
        <v>1676</v>
      </c>
      <c r="J41" s="1460"/>
      <c r="K41" s="1460"/>
      <c r="L41" s="1460"/>
      <c r="M41" s="1460"/>
      <c r="N41" s="1460"/>
      <c r="O41" s="1460"/>
      <c r="P41" s="1460"/>
      <c r="Q41" s="1460"/>
      <c r="R41" s="1460"/>
      <c r="S41" s="1460"/>
      <c r="T41" s="1460"/>
      <c r="U41" s="1460"/>
      <c r="V41" s="1460"/>
      <c r="W41" s="1460"/>
      <c r="X41" s="1460"/>
      <c r="Y41" s="1445"/>
      <c r="AD41" s="1397" t="s">
        <v>27</v>
      </c>
      <c r="AE41" s="1307" t="s">
        <v>29</v>
      </c>
      <c r="AF41" s="1462" t="s">
        <v>27</v>
      </c>
    </row>
    <row r="42" s="772" customFormat="true" ht="13.8" hidden="false" customHeight="false" outlineLevel="0" collapsed="false">
      <c r="B42" s="987"/>
      <c r="C42" s="1343"/>
      <c r="D42" s="1343"/>
      <c r="E42" s="1343"/>
      <c r="F42" s="1343"/>
      <c r="H42" s="1492" t="s">
        <v>1685</v>
      </c>
      <c r="I42" s="1523"/>
      <c r="J42" s="1523"/>
      <c r="K42" s="1523"/>
      <c r="L42" s="1523"/>
      <c r="M42" s="1523"/>
      <c r="N42" s="1523"/>
      <c r="O42" s="1523"/>
      <c r="P42" s="1523"/>
      <c r="Q42" s="1523"/>
      <c r="R42" s="1523"/>
      <c r="U42" s="771"/>
      <c r="W42" s="1445"/>
      <c r="X42" s="1445"/>
      <c r="Y42" s="1445"/>
      <c r="AD42" s="1298"/>
      <c r="AE42" s="1188"/>
      <c r="AF42" s="1434"/>
    </row>
    <row r="43" s="772" customFormat="true" ht="13.8" hidden="false" customHeight="false" outlineLevel="0" collapsed="false">
      <c r="B43" s="987"/>
      <c r="C43" s="1343"/>
      <c r="D43" s="1343"/>
      <c r="E43" s="1343"/>
      <c r="F43" s="1343"/>
      <c r="H43" s="1188"/>
      <c r="I43" s="1523"/>
      <c r="J43" s="1523"/>
      <c r="K43" s="1523"/>
      <c r="L43" s="1523"/>
      <c r="M43" s="1523"/>
      <c r="N43" s="1523"/>
      <c r="O43" s="1523"/>
      <c r="P43" s="1523"/>
      <c r="Q43" s="1523"/>
      <c r="R43" s="1523"/>
      <c r="S43" s="1523"/>
      <c r="T43" s="1523"/>
      <c r="U43" s="1523"/>
      <c r="X43" s="771"/>
      <c r="Z43" s="1445"/>
      <c r="AA43" s="1445"/>
      <c r="AB43" s="1445"/>
      <c r="AC43" s="1187"/>
      <c r="AD43" s="1188"/>
      <c r="AE43" s="1188"/>
      <c r="AF43" s="1434"/>
    </row>
    <row r="44" s="772" customFormat="true" ht="13.8" hidden="false" customHeight="false" outlineLevel="0" collapsed="false">
      <c r="B44" s="987"/>
      <c r="C44" s="1343"/>
      <c r="D44" s="1343"/>
      <c r="E44" s="1343"/>
      <c r="F44" s="1343"/>
      <c r="H44" s="1492" t="s">
        <v>1678</v>
      </c>
      <c r="I44" s="1523"/>
      <c r="J44" s="1523"/>
      <c r="K44" s="1523"/>
      <c r="L44" s="1523"/>
      <c r="M44" s="1523"/>
      <c r="N44" s="1523"/>
      <c r="O44" s="1523"/>
      <c r="P44" s="1523"/>
      <c r="Q44" s="1523"/>
      <c r="R44" s="1523"/>
      <c r="S44" s="1523"/>
      <c r="T44" s="1523"/>
      <c r="U44" s="1523"/>
      <c r="X44" s="771"/>
      <c r="Z44" s="1445"/>
      <c r="AA44" s="1445"/>
      <c r="AB44" s="1445"/>
      <c r="AC44" s="1187"/>
      <c r="AD44" s="1458" t="s">
        <v>1095</v>
      </c>
      <c r="AE44" s="1296" t="s">
        <v>29</v>
      </c>
      <c r="AF44" s="1459" t="s">
        <v>1096</v>
      </c>
    </row>
    <row r="45" s="772" customFormat="true" ht="40.5" hidden="false" customHeight="true" outlineLevel="0" collapsed="false">
      <c r="B45" s="987"/>
      <c r="C45" s="1343"/>
      <c r="D45" s="1343"/>
      <c r="E45" s="1343"/>
      <c r="F45" s="1343"/>
      <c r="H45" s="1391" t="s">
        <v>1215</v>
      </c>
      <c r="I45" s="1524" t="s">
        <v>1679</v>
      </c>
      <c r="J45" s="1524"/>
      <c r="K45" s="1524"/>
      <c r="L45" s="1525"/>
      <c r="M45" s="1524" t="s">
        <v>1335</v>
      </c>
      <c r="N45" s="1526"/>
      <c r="O45" s="1526"/>
      <c r="P45" s="1527"/>
      <c r="Q45" s="1527"/>
      <c r="R45" s="1527"/>
      <c r="S45" s="1527"/>
      <c r="T45" s="1527"/>
      <c r="U45" s="1527"/>
      <c r="V45" s="1527"/>
      <c r="W45" s="1527"/>
      <c r="X45" s="792" t="s">
        <v>1036</v>
      </c>
      <c r="Y45" s="772" t="s">
        <v>1431</v>
      </c>
      <c r="Z45" s="1534" t="s">
        <v>1694</v>
      </c>
      <c r="AA45" s="1534"/>
      <c r="AB45" s="1534"/>
      <c r="AC45" s="1187"/>
      <c r="AD45" s="1397" t="s">
        <v>27</v>
      </c>
      <c r="AE45" s="1307" t="s">
        <v>29</v>
      </c>
      <c r="AF45" s="1462" t="s">
        <v>27</v>
      </c>
    </row>
    <row r="46" s="772" customFormat="true" ht="15.75" hidden="false" customHeight="true" outlineLevel="0" collapsed="false">
      <c r="B46" s="987"/>
      <c r="C46" s="1343"/>
      <c r="D46" s="1343"/>
      <c r="E46" s="1343"/>
      <c r="F46" s="1343"/>
      <c r="H46" s="1188"/>
      <c r="I46" s="1324"/>
      <c r="J46" s="1324"/>
      <c r="K46" s="1324"/>
      <c r="L46" s="1324"/>
      <c r="M46" s="1324"/>
      <c r="N46" s="1461"/>
      <c r="O46" s="1461"/>
      <c r="P46" s="1454"/>
      <c r="Q46" s="1454"/>
      <c r="R46" s="1454"/>
      <c r="S46" s="1454"/>
      <c r="T46" s="1454"/>
      <c r="U46" s="1454"/>
      <c r="V46" s="1454"/>
      <c r="W46" s="1454"/>
      <c r="X46" s="771"/>
      <c r="Z46" s="1535"/>
      <c r="AA46" s="1535"/>
      <c r="AB46" s="1535"/>
      <c r="AD46" s="1397"/>
      <c r="AE46" s="1307"/>
      <c r="AF46" s="1462"/>
    </row>
    <row r="47" s="772" customFormat="true" ht="14.25" hidden="false" customHeight="true" outlineLevel="0" collapsed="false">
      <c r="B47" s="987"/>
      <c r="C47" s="1343"/>
      <c r="D47" s="1343"/>
      <c r="E47" s="1343"/>
      <c r="F47" s="1343"/>
      <c r="H47" s="1496" t="s">
        <v>418</v>
      </c>
      <c r="I47" s="1523"/>
      <c r="J47" s="1523"/>
      <c r="K47" s="1523"/>
      <c r="L47" s="1523"/>
      <c r="M47" s="1523"/>
      <c r="N47" s="1523"/>
      <c r="O47" s="1523"/>
      <c r="P47" s="1523"/>
      <c r="Q47" s="1523"/>
      <c r="R47" s="1523"/>
      <c r="U47" s="771"/>
      <c r="W47" s="1445"/>
      <c r="X47" s="1445"/>
      <c r="Y47" s="1445"/>
      <c r="AD47" s="1458" t="s">
        <v>1095</v>
      </c>
      <c r="AE47" s="1296" t="s">
        <v>29</v>
      </c>
      <c r="AF47" s="1459" t="s">
        <v>1096</v>
      </c>
    </row>
    <row r="48" s="772" customFormat="true" ht="15" hidden="false" customHeight="true" outlineLevel="0" collapsed="false">
      <c r="B48" s="987"/>
      <c r="C48" s="1343"/>
      <c r="D48" s="1343"/>
      <c r="E48" s="1343"/>
      <c r="F48" s="1343"/>
      <c r="H48" s="972" t="s">
        <v>1217</v>
      </c>
      <c r="I48" s="966" t="s">
        <v>1681</v>
      </c>
      <c r="J48" s="966"/>
      <c r="K48" s="966"/>
      <c r="L48" s="966"/>
      <c r="M48" s="966"/>
      <c r="N48" s="966"/>
      <c r="O48" s="966"/>
      <c r="P48" s="966"/>
      <c r="Q48" s="966"/>
      <c r="R48" s="966"/>
      <c r="S48" s="966"/>
      <c r="T48" s="966"/>
      <c r="U48" s="966"/>
      <c r="V48" s="966"/>
      <c r="W48" s="966"/>
      <c r="X48" s="966"/>
      <c r="Z48" s="1445"/>
      <c r="AA48" s="1445"/>
      <c r="AB48" s="1445"/>
      <c r="AD48" s="1397" t="s">
        <v>27</v>
      </c>
      <c r="AE48" s="1307" t="s">
        <v>29</v>
      </c>
      <c r="AF48" s="1462" t="s">
        <v>27</v>
      </c>
    </row>
    <row r="49" s="772" customFormat="true" ht="21" hidden="false" customHeight="true" outlineLevel="0" collapsed="false">
      <c r="B49" s="1011"/>
      <c r="C49" s="1343"/>
      <c r="D49" s="1343"/>
      <c r="E49" s="1343"/>
      <c r="F49" s="1343"/>
      <c r="G49" s="980"/>
      <c r="H49" s="1478"/>
      <c r="I49" s="1478"/>
      <c r="J49" s="1478"/>
      <c r="K49" s="1478"/>
      <c r="L49" s="1478"/>
      <c r="M49" s="1524"/>
      <c r="N49" s="1526"/>
      <c r="O49" s="1526"/>
      <c r="P49" s="1526"/>
      <c r="Q49" s="1526"/>
      <c r="R49" s="1526"/>
      <c r="S49" s="1526"/>
      <c r="T49" s="1526"/>
      <c r="U49" s="1526"/>
      <c r="V49" s="1181"/>
      <c r="W49" s="1181"/>
      <c r="X49" s="1182"/>
      <c r="Y49" s="980"/>
      <c r="Z49" s="1436"/>
      <c r="AA49" s="1436"/>
      <c r="AB49" s="1436"/>
      <c r="AC49" s="973"/>
      <c r="AD49" s="1193"/>
      <c r="AE49" s="1193"/>
      <c r="AF49" s="1516"/>
    </row>
    <row r="50" s="772" customFormat="true" ht="10.5" hidden="false" customHeight="true" outlineLevel="0" collapsed="false">
      <c r="B50" s="1053"/>
      <c r="C50" s="1339"/>
      <c r="D50" s="1339"/>
      <c r="E50" s="1339"/>
      <c r="F50" s="1340"/>
      <c r="G50" s="1185"/>
      <c r="H50" s="1447"/>
      <c r="I50" s="1447"/>
      <c r="J50" s="1447"/>
      <c r="K50" s="1447"/>
      <c r="L50" s="1447"/>
      <c r="M50" s="1536"/>
      <c r="N50" s="1537"/>
      <c r="O50" s="1537"/>
      <c r="P50" s="1537"/>
      <c r="Q50" s="1537"/>
      <c r="R50" s="1537"/>
      <c r="S50" s="1537"/>
      <c r="T50" s="1537"/>
      <c r="U50" s="1537"/>
      <c r="V50" s="1537"/>
      <c r="W50" s="1537"/>
      <c r="X50" s="1185"/>
      <c r="Y50" s="1185"/>
      <c r="Z50" s="1323"/>
      <c r="AA50" s="1185"/>
      <c r="AB50" s="1448"/>
      <c r="AC50" s="1448"/>
      <c r="AD50" s="1538"/>
      <c r="AE50" s="1447"/>
      <c r="AF50" s="1539"/>
    </row>
    <row r="51" s="772" customFormat="true" ht="18.75" hidden="false" customHeight="true" outlineLevel="0" collapsed="false">
      <c r="B51" s="1008"/>
      <c r="C51" s="776"/>
      <c r="D51" s="776"/>
      <c r="E51" s="776"/>
      <c r="F51" s="1341"/>
      <c r="H51" s="1492" t="s">
        <v>1697</v>
      </c>
      <c r="I51" s="1188"/>
      <c r="J51" s="1188"/>
      <c r="K51" s="1188"/>
      <c r="L51" s="1188"/>
      <c r="M51" s="1324"/>
      <c r="N51" s="1461"/>
      <c r="O51" s="1461"/>
      <c r="P51" s="1461"/>
      <c r="Q51" s="1461"/>
      <c r="R51" s="1461"/>
      <c r="S51" s="1461"/>
      <c r="T51" s="1461"/>
      <c r="U51" s="1461"/>
      <c r="V51" s="1461"/>
      <c r="W51" s="1461"/>
      <c r="Z51" s="771"/>
      <c r="AB51" s="1445"/>
      <c r="AC51" s="1445"/>
      <c r="AD51" s="1458" t="s">
        <v>1095</v>
      </c>
      <c r="AE51" s="1296" t="s">
        <v>29</v>
      </c>
      <c r="AF51" s="1459" t="s">
        <v>1096</v>
      </c>
    </row>
    <row r="52" s="772" customFormat="true" ht="18.75" hidden="false" customHeight="true" outlineLevel="0" collapsed="false">
      <c r="B52" s="1396" t="s">
        <v>1698</v>
      </c>
      <c r="C52" s="1396"/>
      <c r="D52" s="1396"/>
      <c r="E52" s="1396"/>
      <c r="F52" s="1396"/>
      <c r="H52" s="1492" t="s">
        <v>1699</v>
      </c>
      <c r="I52" s="1188"/>
      <c r="J52" s="1188"/>
      <c r="K52" s="1188"/>
      <c r="L52" s="1188"/>
      <c r="M52" s="1324"/>
      <c r="N52" s="1461"/>
      <c r="O52" s="1461"/>
      <c r="P52" s="1461"/>
      <c r="Q52" s="1461"/>
      <c r="R52" s="1461"/>
      <c r="S52" s="1461"/>
      <c r="T52" s="1461"/>
      <c r="U52" s="1461"/>
      <c r="V52" s="1461"/>
      <c r="W52" s="1461"/>
      <c r="Z52" s="771"/>
      <c r="AB52" s="1445"/>
      <c r="AC52" s="1445"/>
      <c r="AD52" s="1298"/>
      <c r="AE52" s="1188"/>
      <c r="AF52" s="1434"/>
    </row>
    <row r="53" s="772" customFormat="true" ht="18.75" hidden="false" customHeight="true" outlineLevel="0" collapsed="false">
      <c r="B53" s="1396"/>
      <c r="C53" s="1396"/>
      <c r="D53" s="1396"/>
      <c r="E53" s="1396"/>
      <c r="F53" s="1396"/>
      <c r="H53" s="1492" t="s">
        <v>1700</v>
      </c>
      <c r="I53" s="1188"/>
      <c r="J53" s="1188"/>
      <c r="K53" s="1188"/>
      <c r="L53" s="1188"/>
      <c r="M53" s="1324"/>
      <c r="N53" s="1461"/>
      <c r="O53" s="1461"/>
      <c r="P53" s="1461"/>
      <c r="Q53" s="1461"/>
      <c r="R53" s="1461"/>
      <c r="S53" s="1461"/>
      <c r="T53" s="1461"/>
      <c r="U53" s="1461"/>
      <c r="V53" s="1461"/>
      <c r="W53" s="1461"/>
      <c r="Z53" s="771"/>
      <c r="AB53" s="1445"/>
      <c r="AC53" s="1445"/>
      <c r="AD53" s="1397" t="s">
        <v>27</v>
      </c>
      <c r="AE53" s="1307" t="s">
        <v>29</v>
      </c>
      <c r="AF53" s="1462" t="s">
        <v>27</v>
      </c>
    </row>
    <row r="54" s="772" customFormat="true" ht="18.75" hidden="false" customHeight="true" outlineLevel="0" collapsed="false">
      <c r="B54" s="1396"/>
      <c r="C54" s="1396"/>
      <c r="D54" s="1396"/>
      <c r="E54" s="1396"/>
      <c r="F54" s="1396"/>
      <c r="H54" s="1492" t="s">
        <v>1701</v>
      </c>
      <c r="I54" s="1188"/>
      <c r="J54" s="1188"/>
      <c r="K54" s="1188"/>
      <c r="L54" s="1188"/>
      <c r="M54" s="1324"/>
      <c r="N54" s="1461"/>
      <c r="O54" s="1461"/>
      <c r="P54" s="1461"/>
      <c r="Q54" s="1461"/>
      <c r="R54" s="1461"/>
      <c r="S54" s="1461"/>
      <c r="T54" s="1461"/>
      <c r="U54" s="1461"/>
      <c r="V54" s="1461"/>
      <c r="W54" s="1461"/>
      <c r="Z54" s="771"/>
      <c r="AB54" s="1445"/>
      <c r="AC54" s="1445"/>
      <c r="AD54" s="1397" t="s">
        <v>27</v>
      </c>
      <c r="AE54" s="1307" t="s">
        <v>29</v>
      </c>
      <c r="AF54" s="1462" t="s">
        <v>27</v>
      </c>
    </row>
    <row r="55" s="772" customFormat="true" ht="18.75" hidden="false" customHeight="true" outlineLevel="0" collapsed="false">
      <c r="B55" s="1396"/>
      <c r="C55" s="1396"/>
      <c r="D55" s="1396"/>
      <c r="E55" s="1396"/>
      <c r="F55" s="1396"/>
      <c r="H55" s="1492" t="s">
        <v>1702</v>
      </c>
      <c r="I55" s="1188"/>
      <c r="J55" s="1188"/>
      <c r="K55" s="1188"/>
      <c r="L55" s="1188"/>
      <c r="M55" s="1324"/>
      <c r="N55" s="1461"/>
      <c r="O55" s="1461"/>
      <c r="P55" s="1461"/>
      <c r="Q55" s="1461"/>
      <c r="R55" s="1461"/>
      <c r="S55" s="1461"/>
      <c r="T55" s="1461"/>
      <c r="U55" s="1461"/>
      <c r="V55" s="1461"/>
      <c r="W55" s="1461"/>
      <c r="Z55" s="771"/>
      <c r="AB55" s="1445"/>
      <c r="AC55" s="1445"/>
      <c r="AD55" s="1397" t="s">
        <v>27</v>
      </c>
      <c r="AE55" s="1307" t="s">
        <v>29</v>
      </c>
      <c r="AF55" s="1462" t="s">
        <v>27</v>
      </c>
    </row>
    <row r="56" s="772" customFormat="true" ht="18.75" hidden="false" customHeight="true" outlineLevel="0" collapsed="false">
      <c r="B56" s="1396"/>
      <c r="C56" s="1396"/>
      <c r="D56" s="1396"/>
      <c r="E56" s="1396"/>
      <c r="F56" s="1396"/>
      <c r="H56" s="1492" t="s">
        <v>1703</v>
      </c>
      <c r="I56" s="1188"/>
      <c r="J56" s="1188"/>
      <c r="K56" s="1188"/>
      <c r="L56" s="1188"/>
      <c r="M56" s="1324"/>
      <c r="N56" s="1461"/>
      <c r="O56" s="1461"/>
      <c r="P56" s="1461"/>
      <c r="Q56" s="1461"/>
      <c r="R56" s="1461"/>
      <c r="S56" s="1461"/>
      <c r="T56" s="1461"/>
      <c r="U56" s="1461"/>
      <c r="V56" s="1461"/>
      <c r="W56" s="1461"/>
      <c r="Z56" s="771"/>
      <c r="AB56" s="1445"/>
      <c r="AC56" s="1445"/>
      <c r="AD56" s="1397" t="s">
        <v>27</v>
      </c>
      <c r="AE56" s="1307" t="s">
        <v>29</v>
      </c>
      <c r="AF56" s="1462" t="s">
        <v>27</v>
      </c>
    </row>
    <row r="57" s="772" customFormat="true" ht="18.75" hidden="false" customHeight="true" outlineLevel="0" collapsed="false">
      <c r="B57" s="1396"/>
      <c r="C57" s="1396"/>
      <c r="D57" s="1396"/>
      <c r="E57" s="1396"/>
      <c r="F57" s="1396"/>
      <c r="H57" s="1492" t="s">
        <v>1704</v>
      </c>
      <c r="I57" s="1188"/>
      <c r="J57" s="1188"/>
      <c r="K57" s="1188"/>
      <c r="L57" s="1188"/>
      <c r="M57" s="1324"/>
      <c r="N57" s="1461"/>
      <c r="O57" s="1461"/>
      <c r="P57" s="1461"/>
      <c r="Q57" s="1461"/>
      <c r="R57" s="1461"/>
      <c r="S57" s="1461"/>
      <c r="T57" s="1461"/>
      <c r="U57" s="1461"/>
      <c r="V57" s="1461"/>
      <c r="W57" s="1461"/>
      <c r="Z57" s="771"/>
      <c r="AB57" s="1445"/>
      <c r="AC57" s="1445"/>
      <c r="AD57" s="1298"/>
      <c r="AE57" s="1188"/>
      <c r="AF57" s="1434"/>
    </row>
    <row r="58" s="772" customFormat="true" ht="18.75" hidden="false" customHeight="true" outlineLevel="0" collapsed="false">
      <c r="B58" s="1396"/>
      <c r="C58" s="1396"/>
      <c r="D58" s="1396"/>
      <c r="E58" s="1396"/>
      <c r="F58" s="1396"/>
      <c r="H58" s="1492"/>
      <c r="I58" s="1391" t="s">
        <v>949</v>
      </c>
      <c r="J58" s="1391"/>
      <c r="K58" s="1391"/>
      <c r="L58" s="1391"/>
      <c r="M58" s="1391"/>
      <c r="N58" s="1424"/>
      <c r="O58" s="1424"/>
      <c r="P58" s="1424"/>
      <c r="Q58" s="1424"/>
      <c r="R58" s="1424"/>
      <c r="S58" s="1424"/>
      <c r="T58" s="1424"/>
      <c r="U58" s="1424"/>
      <c r="V58" s="1424"/>
      <c r="W58" s="1424"/>
      <c r="X58" s="1424"/>
      <c r="Y58" s="1424"/>
      <c r="Z58" s="1424"/>
      <c r="AA58" s="1424"/>
      <c r="AB58" s="1424"/>
      <c r="AC58" s="1445"/>
      <c r="AD58" s="1298"/>
      <c r="AE58" s="1188"/>
      <c r="AF58" s="1434"/>
    </row>
    <row r="59" s="772" customFormat="true" ht="18.75" hidden="false" customHeight="true" outlineLevel="0" collapsed="false">
      <c r="B59" s="1396"/>
      <c r="C59" s="1396"/>
      <c r="D59" s="1396"/>
      <c r="E59" s="1396"/>
      <c r="F59" s="1396"/>
      <c r="H59" s="1492"/>
      <c r="I59" s="1391" t="s">
        <v>950</v>
      </c>
      <c r="J59" s="1391"/>
      <c r="K59" s="1391"/>
      <c r="L59" s="1391"/>
      <c r="M59" s="1391"/>
      <c r="N59" s="1424"/>
      <c r="O59" s="1424"/>
      <c r="P59" s="1424"/>
      <c r="Q59" s="1424"/>
      <c r="R59" s="1424"/>
      <c r="S59" s="1424"/>
      <c r="T59" s="1424"/>
      <c r="U59" s="1424"/>
      <c r="V59" s="1424"/>
      <c r="W59" s="1424"/>
      <c r="X59" s="1424"/>
      <c r="Y59" s="1424"/>
      <c r="Z59" s="1424"/>
      <c r="AA59" s="1424"/>
      <c r="AB59" s="1424"/>
      <c r="AC59" s="1445"/>
      <c r="AD59" s="1298"/>
      <c r="AE59" s="1188"/>
      <c r="AF59" s="1434"/>
    </row>
    <row r="60" s="772" customFormat="true" ht="18.75" hidden="false" customHeight="true" outlineLevel="0" collapsed="false">
      <c r="B60" s="1396"/>
      <c r="C60" s="1396"/>
      <c r="D60" s="1396"/>
      <c r="E60" s="1396"/>
      <c r="F60" s="1396"/>
      <c r="H60" s="1492"/>
      <c r="I60" s="1391" t="s">
        <v>951</v>
      </c>
      <c r="J60" s="1391"/>
      <c r="K60" s="1391"/>
      <c r="L60" s="1391"/>
      <c r="M60" s="1391"/>
      <c r="N60" s="1424"/>
      <c r="O60" s="1424"/>
      <c r="P60" s="1424"/>
      <c r="Q60" s="1424"/>
      <c r="R60" s="1424"/>
      <c r="S60" s="1424"/>
      <c r="T60" s="1424"/>
      <c r="U60" s="1424"/>
      <c r="V60" s="1424"/>
      <c r="W60" s="1424"/>
      <c r="X60" s="1424"/>
      <c r="Y60" s="1424"/>
      <c r="Z60" s="1424"/>
      <c r="AA60" s="1424"/>
      <c r="AB60" s="1424"/>
      <c r="AC60" s="1445"/>
      <c r="AD60" s="1298"/>
      <c r="AE60" s="1188"/>
      <c r="AF60" s="1434"/>
    </row>
    <row r="61" s="772" customFormat="true" ht="33.75" hidden="false" customHeight="true" outlineLevel="0" collapsed="false">
      <c r="B61" s="1396"/>
      <c r="C61" s="1396"/>
      <c r="D61" s="1396"/>
      <c r="E61" s="1396"/>
      <c r="F61" s="1396"/>
      <c r="H61" s="1317" t="s">
        <v>1705</v>
      </c>
      <c r="I61" s="1317"/>
      <c r="J61" s="1317"/>
      <c r="K61" s="1317"/>
      <c r="L61" s="1317"/>
      <c r="M61" s="1317"/>
      <c r="N61" s="1317"/>
      <c r="O61" s="1317"/>
      <c r="P61" s="1317"/>
      <c r="Q61" s="1317"/>
      <c r="R61" s="1317"/>
      <c r="S61" s="1317"/>
      <c r="T61" s="1317"/>
      <c r="U61" s="1317"/>
      <c r="V61" s="1317"/>
      <c r="W61" s="1317"/>
      <c r="X61" s="1317"/>
      <c r="Y61" s="1317"/>
      <c r="Z61" s="1317"/>
      <c r="AA61" s="1317"/>
      <c r="AB61" s="1317"/>
      <c r="AC61" s="1540"/>
      <c r="AD61" s="1298"/>
      <c r="AE61" s="1188"/>
      <c r="AF61" s="1434"/>
    </row>
    <row r="62" s="772" customFormat="true" ht="18.75" hidden="false" customHeight="true" outlineLevel="0" collapsed="false">
      <c r="B62" s="1396"/>
      <c r="C62" s="1396"/>
      <c r="D62" s="1396"/>
      <c r="E62" s="1396"/>
      <c r="F62" s="1396"/>
      <c r="H62" s="1541" t="s">
        <v>1706</v>
      </c>
      <c r="I62" s="1541"/>
      <c r="J62" s="1541"/>
      <c r="K62" s="1541"/>
      <c r="L62" s="1541"/>
      <c r="M62" s="1541"/>
      <c r="N62" s="1541"/>
      <c r="O62" s="1541"/>
      <c r="P62" s="1541"/>
      <c r="Q62" s="1541"/>
      <c r="R62" s="1541"/>
      <c r="S62" s="1541"/>
      <c r="T62" s="1541"/>
      <c r="U62" s="1541"/>
      <c r="V62" s="1541"/>
      <c r="W62" s="1541"/>
      <c r="X62" s="1541"/>
      <c r="Y62" s="1445"/>
      <c r="Z62" s="1445"/>
      <c r="AA62" s="1445"/>
      <c r="AB62" s="1445"/>
      <c r="AC62" s="1445"/>
      <c r="AD62" s="1397" t="s">
        <v>27</v>
      </c>
      <c r="AE62" s="1307" t="s">
        <v>29</v>
      </c>
      <c r="AF62" s="1462" t="s">
        <v>27</v>
      </c>
    </row>
    <row r="63" s="772" customFormat="true" ht="18.75" hidden="false" customHeight="true" outlineLevel="0" collapsed="false">
      <c r="B63" s="1396"/>
      <c r="C63" s="1396"/>
      <c r="D63" s="1396"/>
      <c r="E63" s="1396"/>
      <c r="F63" s="1396"/>
      <c r="H63" s="1541" t="s">
        <v>1707</v>
      </c>
      <c r="I63" s="1541"/>
      <c r="J63" s="1541"/>
      <c r="K63" s="1541"/>
      <c r="L63" s="1541"/>
      <c r="M63" s="1541"/>
      <c r="N63" s="1541"/>
      <c r="O63" s="1541"/>
      <c r="P63" s="1541"/>
      <c r="Q63" s="1541"/>
      <c r="R63" s="1541"/>
      <c r="S63" s="1541"/>
      <c r="T63" s="1541"/>
      <c r="U63" s="1541"/>
      <c r="V63" s="1541"/>
      <c r="W63" s="1445"/>
      <c r="X63" s="1445"/>
      <c r="Y63" s="1445"/>
      <c r="Z63" s="1445"/>
      <c r="AA63" s="1445"/>
      <c r="AB63" s="1445"/>
      <c r="AC63" s="1445"/>
      <c r="AD63" s="1397" t="s">
        <v>27</v>
      </c>
      <c r="AE63" s="1307" t="s">
        <v>29</v>
      </c>
      <c r="AF63" s="1462" t="s">
        <v>27</v>
      </c>
    </row>
    <row r="64" s="772" customFormat="true" ht="18.75" hidden="false" customHeight="true" outlineLevel="0" collapsed="false">
      <c r="B64" s="1396"/>
      <c r="C64" s="1396"/>
      <c r="D64" s="1396"/>
      <c r="E64" s="1396"/>
      <c r="F64" s="1396"/>
      <c r="H64" s="1541" t="s">
        <v>1708</v>
      </c>
      <c r="I64" s="1541"/>
      <c r="J64" s="1541"/>
      <c r="K64" s="1541"/>
      <c r="L64" s="1541"/>
      <c r="M64" s="1541"/>
      <c r="N64" s="1541"/>
      <c r="O64" s="1541"/>
      <c r="P64" s="1541"/>
      <c r="Q64" s="1541"/>
      <c r="R64" s="1541"/>
      <c r="S64" s="1541"/>
      <c r="T64" s="1541"/>
      <c r="U64" s="1541"/>
      <c r="V64" s="1541"/>
      <c r="W64" s="1541"/>
      <c r="X64" s="1541"/>
      <c r="Z64" s="771"/>
      <c r="AB64" s="1445"/>
      <c r="AC64" s="1445"/>
      <c r="AD64" s="1397" t="s">
        <v>27</v>
      </c>
      <c r="AE64" s="1307" t="s">
        <v>29</v>
      </c>
      <c r="AF64" s="1462" t="s">
        <v>27</v>
      </c>
    </row>
    <row r="65" s="772" customFormat="true" ht="18.75" hidden="false" customHeight="true" outlineLevel="0" collapsed="false">
      <c r="B65" s="1396"/>
      <c r="C65" s="1396"/>
      <c r="D65" s="1396"/>
      <c r="E65" s="1396"/>
      <c r="F65" s="1396"/>
      <c r="H65" s="1541" t="s">
        <v>1709</v>
      </c>
      <c r="I65" s="1541"/>
      <c r="J65" s="1541"/>
      <c r="K65" s="1541"/>
      <c r="L65" s="1541"/>
      <c r="M65" s="1541"/>
      <c r="N65" s="1541"/>
      <c r="O65" s="1541"/>
      <c r="P65" s="1541"/>
      <c r="Q65" s="1541"/>
      <c r="R65" s="1541"/>
      <c r="S65" s="1541"/>
      <c r="T65" s="1461"/>
      <c r="U65" s="1461"/>
      <c r="V65" s="1461"/>
      <c r="W65" s="1461"/>
      <c r="Z65" s="771"/>
      <c r="AB65" s="1445"/>
      <c r="AC65" s="1445"/>
      <c r="AD65" s="1397" t="s">
        <v>27</v>
      </c>
      <c r="AE65" s="1307" t="s">
        <v>29</v>
      </c>
      <c r="AF65" s="1462" t="s">
        <v>27</v>
      </c>
    </row>
    <row r="66" s="772" customFormat="true" ht="36.75" hidden="false" customHeight="true" outlineLevel="0" collapsed="false">
      <c r="B66" s="1008"/>
      <c r="C66" s="776"/>
      <c r="D66" s="776"/>
      <c r="E66" s="776"/>
      <c r="F66" s="1341"/>
      <c r="H66" s="1428" t="s">
        <v>1710</v>
      </c>
      <c r="I66" s="1428"/>
      <c r="J66" s="1428"/>
      <c r="K66" s="1428"/>
      <c r="L66" s="1428"/>
      <c r="M66" s="1428"/>
      <c r="N66" s="1428"/>
      <c r="O66" s="1428"/>
      <c r="P66" s="1428"/>
      <c r="Q66" s="1428"/>
      <c r="R66" s="1428"/>
      <c r="S66" s="1428"/>
      <c r="T66" s="1428"/>
      <c r="U66" s="1428"/>
      <c r="V66" s="1428"/>
      <c r="W66" s="1428"/>
      <c r="X66" s="1428"/>
      <c r="Y66" s="1428"/>
      <c r="Z66" s="1428"/>
      <c r="AA66" s="1428"/>
      <c r="AB66" s="1428"/>
      <c r="AC66" s="1445"/>
      <c r="AD66" s="1397" t="s">
        <v>27</v>
      </c>
      <c r="AE66" s="1307" t="s">
        <v>29</v>
      </c>
      <c r="AF66" s="1462" t="s">
        <v>27</v>
      </c>
    </row>
    <row r="67" s="772" customFormat="true" ht="18.75" hidden="false" customHeight="true" outlineLevel="0" collapsed="false">
      <c r="B67" s="1008"/>
      <c r="C67" s="776"/>
      <c r="D67" s="776"/>
      <c r="E67" s="776"/>
      <c r="F67" s="1341"/>
      <c r="H67" s="1492" t="s">
        <v>1711</v>
      </c>
      <c r="I67" s="1188"/>
      <c r="J67" s="1188"/>
      <c r="K67" s="1188"/>
      <c r="L67" s="1188"/>
      <c r="M67" s="1324"/>
      <c r="N67" s="1461"/>
      <c r="O67" s="1461"/>
      <c r="P67" s="1461"/>
      <c r="Q67" s="1461"/>
      <c r="R67" s="1461"/>
      <c r="S67" s="1461"/>
      <c r="T67" s="1461"/>
      <c r="U67" s="1461"/>
      <c r="V67" s="1461"/>
      <c r="W67" s="1461"/>
      <c r="Z67" s="771"/>
      <c r="AB67" s="1445"/>
      <c r="AC67" s="1445"/>
      <c r="AD67" s="1397" t="s">
        <v>27</v>
      </c>
      <c r="AE67" s="1307" t="s">
        <v>29</v>
      </c>
      <c r="AF67" s="1462" t="s">
        <v>27</v>
      </c>
    </row>
    <row r="68" s="772" customFormat="true" ht="15" hidden="false" customHeight="true" outlineLevel="0" collapsed="false">
      <c r="B68" s="1011"/>
      <c r="C68" s="981"/>
      <c r="D68" s="981"/>
      <c r="E68" s="981"/>
      <c r="F68" s="982"/>
      <c r="G68" s="980"/>
      <c r="H68" s="1496"/>
      <c r="I68" s="1193"/>
      <c r="J68" s="1193"/>
      <c r="K68" s="1193"/>
      <c r="L68" s="1193"/>
      <c r="M68" s="1542"/>
      <c r="N68" s="1509"/>
      <c r="O68" s="1509"/>
      <c r="P68" s="1509"/>
      <c r="Q68" s="1509"/>
      <c r="R68" s="1509"/>
      <c r="S68" s="1509"/>
      <c r="T68" s="1509"/>
      <c r="U68" s="1509"/>
      <c r="V68" s="1509"/>
      <c r="W68" s="1509"/>
      <c r="X68" s="980"/>
      <c r="Y68" s="980"/>
      <c r="Z68" s="1301"/>
      <c r="AA68" s="980"/>
      <c r="AB68" s="1436"/>
      <c r="AC68" s="1436"/>
      <c r="AD68" s="1510"/>
      <c r="AE68" s="1193"/>
      <c r="AF68" s="1516"/>
    </row>
    <row r="69" s="772" customFormat="true" ht="33" hidden="false" customHeight="true" outlineLevel="0" collapsed="false">
      <c r="B69" s="1339" t="s">
        <v>1712</v>
      </c>
      <c r="C69" s="1339"/>
      <c r="D69" s="1339"/>
      <c r="E69" s="1339"/>
      <c r="F69" s="1339"/>
      <c r="G69" s="1339"/>
      <c r="H69" s="1339"/>
      <c r="I69" s="1339"/>
      <c r="J69" s="1339"/>
      <c r="K69" s="1339"/>
      <c r="L69" s="1339"/>
      <c r="M69" s="1339"/>
      <c r="N69" s="1339"/>
      <c r="O69" s="1339"/>
      <c r="P69" s="1339"/>
      <c r="Q69" s="1339"/>
      <c r="R69" s="1339"/>
      <c r="S69" s="1339"/>
      <c r="T69" s="1339"/>
      <c r="U69" s="1339"/>
      <c r="V69" s="1339"/>
      <c r="W69" s="1339"/>
      <c r="X69" s="1339"/>
      <c r="Y69" s="1339"/>
      <c r="Z69" s="1339"/>
      <c r="AA69" s="1339"/>
      <c r="AB69" s="1339"/>
      <c r="AC69" s="1339"/>
      <c r="AD69" s="1339"/>
      <c r="AE69" s="1339"/>
      <c r="AF69" s="1339"/>
    </row>
    <row r="70" s="772" customFormat="true" ht="27" hidden="false" customHeight="true" outlineLevel="0" collapsed="false">
      <c r="B70" s="1543" t="s">
        <v>1713</v>
      </c>
      <c r="C70" s="1543"/>
      <c r="D70" s="1543"/>
      <c r="E70" s="1543"/>
      <c r="F70" s="1543"/>
      <c r="G70" s="1543"/>
      <c r="H70" s="1543"/>
      <c r="I70" s="1543"/>
      <c r="J70" s="1543"/>
      <c r="K70" s="1543"/>
      <c r="L70" s="1543"/>
      <c r="M70" s="1543"/>
      <c r="N70" s="1543"/>
      <c r="O70" s="1543"/>
      <c r="P70" s="1543"/>
      <c r="Q70" s="1543"/>
      <c r="R70" s="1543"/>
      <c r="S70" s="1543"/>
      <c r="T70" s="1543"/>
      <c r="U70" s="1543"/>
      <c r="V70" s="1543"/>
      <c r="W70" s="1543"/>
      <c r="X70" s="1543"/>
      <c r="Y70" s="1543"/>
      <c r="Z70" s="1543"/>
      <c r="AA70" s="1543"/>
      <c r="AB70" s="1543"/>
      <c r="AC70" s="1543"/>
      <c r="AD70" s="1543"/>
      <c r="AE70" s="1543"/>
      <c r="AF70" s="1543"/>
      <c r="AG70" s="1543"/>
    </row>
    <row r="71" s="1384" customFormat="true" ht="6" hidden="false" customHeight="true" outlineLevel="0" collapsed="false"/>
    <row r="72" s="1384" customFormat="true" ht="13.5" hidden="false" customHeight="true" outlineLevel="0" collapsed="false">
      <c r="B72" s="1543"/>
      <c r="C72" s="1543"/>
      <c r="D72" s="1543"/>
      <c r="E72" s="1543"/>
      <c r="F72" s="1543"/>
      <c r="G72" s="1543"/>
      <c r="H72" s="1543"/>
      <c r="I72" s="1543"/>
      <c r="J72" s="1543"/>
      <c r="K72" s="1543"/>
      <c r="L72" s="1543"/>
      <c r="M72" s="1543"/>
      <c r="N72" s="1543"/>
      <c r="O72" s="1543"/>
      <c r="P72" s="1543"/>
      <c r="Q72" s="1543"/>
      <c r="R72" s="1543"/>
      <c r="S72" s="1543"/>
      <c r="T72" s="1543"/>
      <c r="U72" s="1543"/>
      <c r="V72" s="1543"/>
      <c r="W72" s="1543"/>
      <c r="X72" s="1543"/>
      <c r="Y72" s="1543"/>
      <c r="Z72" s="1543"/>
      <c r="AA72" s="1543"/>
      <c r="AB72" s="1543"/>
      <c r="AC72" s="1543"/>
      <c r="AD72" s="1543"/>
      <c r="AE72" s="1543"/>
      <c r="AF72" s="1543"/>
      <c r="AG72" s="1543"/>
    </row>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1225"/>
      <c r="D122" s="1225"/>
      <c r="E122" s="1225"/>
      <c r="F122" s="1225"/>
      <c r="G122" s="1225"/>
    </row>
    <row r="123" customFormat="false" ht="13.8" hidden="false" customHeight="false" outlineLevel="0" collapsed="false">
      <c r="C123" s="1226"/>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Z17:AB17"/>
    <mergeCell ref="I19:U19"/>
    <mergeCell ref="V19:W19"/>
    <mergeCell ref="Z19:AB19"/>
    <mergeCell ref="I22:X22"/>
    <mergeCell ref="P26:W26"/>
    <mergeCell ref="Z26:AB26"/>
    <mergeCell ref="I29:X29"/>
    <mergeCell ref="C32:F49"/>
    <mergeCell ref="H33:X33"/>
    <mergeCell ref="I34:U34"/>
    <mergeCell ref="V34:W34"/>
    <mergeCell ref="I36:U36"/>
    <mergeCell ref="V36:W36"/>
    <mergeCell ref="Z36:AB36"/>
    <mergeCell ref="I38:U38"/>
    <mergeCell ref="V38:W38"/>
    <mergeCell ref="Z38:AB38"/>
    <mergeCell ref="I41:X41"/>
    <mergeCell ref="P45:W45"/>
    <mergeCell ref="Z45:AB45"/>
    <mergeCell ref="I48:X48"/>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s>
  <dataValidations count="1">
    <dataValidation allowBlank="true" errorStyle="stop" operator="between" showDropDown="false" showErrorMessage="true" showInputMessage="true" sqref="H8:H9 M8 R8 H10:H11 R11 AD17:AD20 AF17:AF20 AD22 AF22 AD26:AD27 AF26:AF27 AD29 AF29 AD36:AD39 AF36:AF39 AD41 AF41 AD45:AD46 AF45:AF46 AD48 AF48 AD53:AD56 AF53:AF56 AD62:AD67 AF62:AF67"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rowBreaks count="1" manualBreakCount="1">
    <brk id="70" man="true" max="16383" min="0"/>
  </rowBreaks>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A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false" hidden="false" outlineLevel="0" max="1" min="1" style="780" width="3.45"/>
    <col collapsed="false" customWidth="true" hidden="false" outlineLevel="0" max="2" min="2" style="778" width="3"/>
    <col collapsed="false" customWidth="false" hidden="false" outlineLevel="0" max="7" min="3" style="780" width="3.45"/>
    <col collapsed="false" customWidth="true" hidden="false" outlineLevel="0" max="8" min="8" style="780" width="2.44"/>
    <col collapsed="false" customWidth="false" hidden="false" outlineLevel="0" max="16384" min="9" style="780" width="3.45"/>
  </cols>
  <sheetData>
    <row r="1" s="772" customFormat="true" ht="13.8" hidden="false" customHeight="false" outlineLevel="0" collapsed="false"/>
    <row r="2" s="772" customFormat="true" ht="13.8" hidden="false" customHeight="false" outlineLevel="0" collapsed="false">
      <c r="B2" s="772" t="s">
        <v>1714</v>
      </c>
    </row>
    <row r="3" s="772" customFormat="true" ht="13.8" hidden="false" customHeight="false" outlineLevel="0" collapsed="false"/>
    <row r="4" s="772" customFormat="true" ht="13.8" hidden="false" customHeight="false" outlineLevel="0" collapsed="false">
      <c r="B4" s="1179" t="s">
        <v>1715</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row>
    <row r="5" s="772" customFormat="true" ht="13.8" hidden="false" customHeight="false" outlineLevel="0" collapsed="false"/>
    <row r="6" s="772" customFormat="true" ht="39.75" hidden="false" customHeight="true" outlineLevel="0" collapsed="false">
      <c r="B6" s="789" t="s">
        <v>1716</v>
      </c>
      <c r="C6" s="789"/>
      <c r="D6" s="789"/>
      <c r="E6" s="789"/>
      <c r="F6" s="789"/>
      <c r="G6" s="966"/>
      <c r="H6" s="966"/>
      <c r="I6" s="966"/>
      <c r="J6" s="966"/>
      <c r="K6" s="966"/>
      <c r="L6" s="966"/>
      <c r="M6" s="966"/>
      <c r="N6" s="966"/>
      <c r="O6" s="966"/>
      <c r="P6" s="966"/>
      <c r="Q6" s="966"/>
      <c r="R6" s="966"/>
      <c r="S6" s="966"/>
      <c r="T6" s="966"/>
      <c r="U6" s="966"/>
      <c r="V6" s="966"/>
      <c r="W6" s="966"/>
      <c r="X6" s="966"/>
      <c r="Y6" s="966"/>
      <c r="Z6" s="966"/>
    </row>
    <row r="7" customFormat="false" ht="39.75" hidden="false" customHeight="true" outlineLevel="0" collapsed="false">
      <c r="B7" s="789" t="s">
        <v>1717</v>
      </c>
      <c r="C7" s="789"/>
      <c r="D7" s="789"/>
      <c r="E7" s="789"/>
      <c r="F7" s="789"/>
      <c r="G7" s="1305" t="s">
        <v>27</v>
      </c>
      <c r="H7" s="1290" t="s">
        <v>1089</v>
      </c>
      <c r="I7" s="1290"/>
      <c r="J7" s="1290"/>
      <c r="K7" s="1290"/>
      <c r="L7" s="1306" t="s">
        <v>27</v>
      </c>
      <c r="M7" s="1290" t="s">
        <v>1090</v>
      </c>
      <c r="N7" s="1290"/>
      <c r="O7" s="1290"/>
      <c r="P7" s="1290"/>
      <c r="Q7" s="1306" t="s">
        <v>27</v>
      </c>
      <c r="R7" s="1290" t="s">
        <v>1091</v>
      </c>
      <c r="S7" s="1290"/>
      <c r="T7" s="1290"/>
      <c r="U7" s="1290"/>
      <c r="V7" s="1290"/>
      <c r="W7" s="1290"/>
      <c r="X7" s="1290"/>
      <c r="Y7" s="1290"/>
      <c r="Z7" s="1189"/>
    </row>
    <row r="8" customFormat="false" ht="19.5" hidden="false" customHeight="true" outlineLevel="0" collapsed="false">
      <c r="B8" s="789" t="s">
        <v>1718</v>
      </c>
      <c r="C8" s="789"/>
      <c r="D8" s="789"/>
      <c r="E8" s="789"/>
      <c r="F8" s="789"/>
      <c r="G8" s="1307" t="s">
        <v>27</v>
      </c>
      <c r="H8" s="772" t="s">
        <v>1719</v>
      </c>
      <c r="I8" s="781"/>
      <c r="J8" s="781"/>
      <c r="K8" s="781"/>
      <c r="L8" s="781"/>
      <c r="M8" s="781"/>
      <c r="N8" s="781"/>
      <c r="O8" s="781"/>
      <c r="P8" s="781"/>
      <c r="Q8" s="781"/>
      <c r="R8" s="781"/>
      <c r="S8" s="781"/>
      <c r="T8" s="968"/>
      <c r="U8" s="968"/>
      <c r="V8" s="968"/>
      <c r="W8" s="968"/>
      <c r="X8" s="968"/>
      <c r="Y8" s="968"/>
      <c r="Z8" s="965"/>
    </row>
    <row r="9" customFormat="false" ht="19.5" hidden="false" customHeight="true" outlineLevel="0" collapsed="false">
      <c r="B9" s="789"/>
      <c r="C9" s="789"/>
      <c r="D9" s="789"/>
      <c r="E9" s="789"/>
      <c r="F9" s="789"/>
      <c r="G9" s="1353" t="s">
        <v>27</v>
      </c>
      <c r="H9" s="980" t="s">
        <v>1720</v>
      </c>
      <c r="I9" s="977"/>
      <c r="J9" s="977"/>
      <c r="K9" s="977"/>
      <c r="L9" s="977"/>
      <c r="M9" s="977"/>
      <c r="N9" s="977"/>
      <c r="O9" s="977"/>
      <c r="P9" s="977"/>
      <c r="Q9" s="977"/>
      <c r="R9" s="977"/>
      <c r="S9" s="977"/>
      <c r="T9" s="977"/>
      <c r="U9" s="977"/>
      <c r="V9" s="977"/>
      <c r="W9" s="977"/>
      <c r="X9" s="977"/>
      <c r="Y9" s="977"/>
      <c r="Z9" s="975"/>
    </row>
    <row r="10" customFormat="false" ht="19.5" hidden="false" customHeight="true" outlineLevel="0" collapsed="false">
      <c r="B10" s="789" t="s">
        <v>1721</v>
      </c>
      <c r="C10" s="789"/>
      <c r="D10" s="789"/>
      <c r="E10" s="789"/>
      <c r="F10" s="789"/>
      <c r="G10" s="1350" t="s">
        <v>27</v>
      </c>
      <c r="H10" s="1185" t="s">
        <v>1722</v>
      </c>
      <c r="I10" s="968"/>
      <c r="J10" s="968"/>
      <c r="K10" s="968"/>
      <c r="L10" s="968"/>
      <c r="M10" s="968"/>
      <c r="N10" s="968"/>
      <c r="O10" s="968"/>
      <c r="P10" s="968"/>
      <c r="Q10" s="968"/>
      <c r="R10" s="968"/>
      <c r="S10" s="968"/>
      <c r="T10" s="968"/>
      <c r="U10" s="968"/>
      <c r="V10" s="968"/>
      <c r="W10" s="968"/>
      <c r="X10" s="968"/>
      <c r="Y10" s="968"/>
      <c r="Z10" s="965"/>
    </row>
    <row r="11" customFormat="false" ht="19.5" hidden="false" customHeight="true" outlineLevel="0" collapsed="false">
      <c r="B11" s="789"/>
      <c r="C11" s="789"/>
      <c r="D11" s="789"/>
      <c r="E11" s="789"/>
      <c r="F11" s="789"/>
      <c r="G11" s="1307" t="s">
        <v>27</v>
      </c>
      <c r="H11" s="772" t="s">
        <v>1723</v>
      </c>
      <c r="I11" s="781"/>
      <c r="J11" s="781"/>
      <c r="K11" s="781"/>
      <c r="L11" s="781"/>
      <c r="M11" s="781"/>
      <c r="N11" s="781"/>
      <c r="O11" s="781"/>
      <c r="P11" s="781"/>
      <c r="Q11" s="781"/>
      <c r="R11" s="781"/>
      <c r="S11" s="781"/>
      <c r="T11" s="781"/>
      <c r="U11" s="781"/>
      <c r="V11" s="781"/>
      <c r="W11" s="781"/>
      <c r="X11" s="781"/>
      <c r="Y11" s="781"/>
      <c r="Z11" s="975"/>
    </row>
    <row r="12" s="772" customFormat="true" ht="27" hidden="false" customHeight="true" outlineLevel="0" collapsed="false">
      <c r="B12" s="964" t="s">
        <v>1724</v>
      </c>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7"/>
    </row>
    <row r="13" s="772" customFormat="true" ht="13.8" hidden="false" customHeight="false" outlineLevel="0" collapsed="false">
      <c r="B13" s="985"/>
      <c r="Z13" s="1187"/>
    </row>
    <row r="14" s="772" customFormat="true" ht="13.8" hidden="false" customHeight="false" outlineLevel="0" collapsed="false">
      <c r="B14" s="985"/>
      <c r="C14" s="1492" t="s">
        <v>1308</v>
      </c>
      <c r="Z14" s="1187"/>
    </row>
    <row r="15" s="772" customFormat="true" ht="26.25" hidden="false" customHeight="true" outlineLevel="0" collapsed="false">
      <c r="B15" s="985"/>
      <c r="C15" s="1180" t="s">
        <v>1725</v>
      </c>
      <c r="D15" s="1181"/>
      <c r="E15" s="1181"/>
      <c r="F15" s="1181"/>
      <c r="G15" s="1321"/>
      <c r="H15" s="1180" t="s">
        <v>1334</v>
      </c>
      <c r="I15" s="1181"/>
      <c r="J15" s="1181"/>
      <c r="K15" s="1182"/>
      <c r="L15" s="1182"/>
      <c r="M15" s="792" t="s">
        <v>1036</v>
      </c>
      <c r="Z15" s="1187"/>
    </row>
    <row r="16" s="772" customFormat="true" ht="26.25" hidden="false" customHeight="true" outlineLevel="0" collapsed="false">
      <c r="B16" s="985"/>
      <c r="C16" s="1180" t="s">
        <v>1309</v>
      </c>
      <c r="D16" s="1181"/>
      <c r="E16" s="1181"/>
      <c r="F16" s="1181"/>
      <c r="G16" s="1321"/>
      <c r="H16" s="1180" t="s">
        <v>1334</v>
      </c>
      <c r="I16" s="1181"/>
      <c r="J16" s="1181"/>
      <c r="K16" s="1182"/>
      <c r="L16" s="1182"/>
      <c r="M16" s="792" t="s">
        <v>1036</v>
      </c>
      <c r="Z16" s="1187"/>
    </row>
    <row r="17" s="772" customFormat="true" ht="26.25" hidden="false" customHeight="true" outlineLevel="0" collapsed="false">
      <c r="B17" s="985"/>
      <c r="C17" s="1180" t="s">
        <v>1337</v>
      </c>
      <c r="D17" s="1181"/>
      <c r="E17" s="1181"/>
      <c r="F17" s="1181"/>
      <c r="G17" s="1321"/>
      <c r="H17" s="1180" t="s">
        <v>1334</v>
      </c>
      <c r="I17" s="1181"/>
      <c r="J17" s="1181"/>
      <c r="K17" s="1182"/>
      <c r="L17" s="1182"/>
      <c r="M17" s="792" t="s">
        <v>1036</v>
      </c>
      <c r="Z17" s="1187"/>
    </row>
    <row r="18" s="772" customFormat="true" ht="7.5" hidden="false" customHeight="true" outlineLevel="0" collapsed="false">
      <c r="B18" s="985"/>
      <c r="K18" s="771"/>
      <c r="L18" s="771"/>
      <c r="M18" s="771"/>
      <c r="Z18" s="1187"/>
    </row>
    <row r="19" s="772" customFormat="true" ht="5.25" hidden="false" customHeight="true" outlineLevel="0" collapsed="false">
      <c r="B19" s="985"/>
      <c r="L19" s="771"/>
      <c r="Q19" s="771"/>
      <c r="U19" s="964"/>
      <c r="V19" s="1323"/>
      <c r="W19" s="1185"/>
      <c r="X19" s="1185"/>
      <c r="Y19" s="963"/>
      <c r="Z19" s="1187"/>
    </row>
    <row r="20" s="772" customFormat="true" ht="13.8" hidden="false" customHeight="false" outlineLevel="0" collapsed="false">
      <c r="B20" s="985"/>
      <c r="L20" s="771"/>
      <c r="Q20" s="771"/>
      <c r="U20" s="985"/>
      <c r="V20" s="1296" t="s">
        <v>1095</v>
      </c>
      <c r="W20" s="1296" t="s">
        <v>29</v>
      </c>
      <c r="X20" s="1296" t="s">
        <v>1096</v>
      </c>
      <c r="Y20" s="1187"/>
      <c r="Z20" s="1187"/>
    </row>
    <row r="21" s="772" customFormat="true" ht="6" hidden="false" customHeight="true" outlineLevel="0" collapsed="false">
      <c r="B21" s="985"/>
      <c r="L21" s="771"/>
      <c r="Q21" s="771"/>
      <c r="U21" s="985"/>
      <c r="V21" s="1296"/>
      <c r="W21" s="1296"/>
      <c r="X21" s="1296"/>
      <c r="Y21" s="1187"/>
      <c r="Z21" s="1187"/>
    </row>
    <row r="22" s="772" customFormat="true" ht="31.5" hidden="false" customHeight="true" outlineLevel="0" collapsed="false">
      <c r="B22" s="985"/>
      <c r="C22" s="1053" t="s">
        <v>1726</v>
      </c>
      <c r="D22" s="1053"/>
      <c r="E22" s="1053"/>
      <c r="F22" s="1053"/>
      <c r="G22" s="1053"/>
      <c r="H22" s="1053"/>
      <c r="I22" s="1053"/>
      <c r="J22" s="1053"/>
      <c r="K22" s="1053"/>
      <c r="L22" s="1053"/>
      <c r="M22" s="1053"/>
      <c r="N22" s="1053"/>
      <c r="O22" s="1053"/>
      <c r="P22" s="1053"/>
      <c r="Q22" s="1053"/>
      <c r="R22" s="1053"/>
      <c r="S22" s="1053"/>
      <c r="T22" s="1053"/>
      <c r="U22" s="1000"/>
      <c r="V22" s="1390" t="s">
        <v>27</v>
      </c>
      <c r="W22" s="1301" t="s">
        <v>29</v>
      </c>
      <c r="X22" s="1390" t="s">
        <v>27</v>
      </c>
      <c r="Y22" s="975"/>
      <c r="Z22" s="1187"/>
    </row>
    <row r="23" s="772" customFormat="true" ht="31.5" hidden="false" customHeight="true" outlineLevel="0" collapsed="false">
      <c r="B23" s="985"/>
      <c r="C23" s="966" t="s">
        <v>1727</v>
      </c>
      <c r="D23" s="966"/>
      <c r="E23" s="966"/>
      <c r="F23" s="966"/>
      <c r="G23" s="966"/>
      <c r="H23" s="966"/>
      <c r="I23" s="966"/>
      <c r="J23" s="966"/>
      <c r="K23" s="966"/>
      <c r="L23" s="966"/>
      <c r="M23" s="966"/>
      <c r="N23" s="966"/>
      <c r="O23" s="966"/>
      <c r="P23" s="966"/>
      <c r="Q23" s="966"/>
      <c r="R23" s="966"/>
      <c r="S23" s="966"/>
      <c r="T23" s="966"/>
      <c r="U23" s="1329"/>
      <c r="V23" s="1306" t="s">
        <v>27</v>
      </c>
      <c r="W23" s="1182" t="s">
        <v>29</v>
      </c>
      <c r="X23" s="1306" t="s">
        <v>27</v>
      </c>
      <c r="Y23" s="1189"/>
      <c r="Z23" s="1187"/>
    </row>
    <row r="24" s="772" customFormat="true" ht="41.25" hidden="false" customHeight="true" outlineLevel="0" collapsed="false">
      <c r="B24" s="985"/>
      <c r="C24" s="1011" t="s">
        <v>1728</v>
      </c>
      <c r="D24" s="1011"/>
      <c r="E24" s="1011"/>
      <c r="F24" s="1011"/>
      <c r="G24" s="1011"/>
      <c r="H24" s="1011"/>
      <c r="I24" s="1011"/>
      <c r="J24" s="1011"/>
      <c r="K24" s="1011"/>
      <c r="L24" s="1011"/>
      <c r="M24" s="1011"/>
      <c r="N24" s="1011"/>
      <c r="O24" s="1011"/>
      <c r="P24" s="1011"/>
      <c r="Q24" s="1011"/>
      <c r="R24" s="1011"/>
      <c r="S24" s="1011"/>
      <c r="T24" s="1011"/>
      <c r="U24" s="1000"/>
      <c r="V24" s="1390" t="s">
        <v>27</v>
      </c>
      <c r="W24" s="1301" t="s">
        <v>29</v>
      </c>
      <c r="X24" s="1390" t="s">
        <v>27</v>
      </c>
      <c r="Y24" s="975"/>
      <c r="Z24" s="1187"/>
    </row>
    <row r="25" s="772" customFormat="true" ht="17.25" hidden="false" customHeight="true" outlineLevel="0" collapsed="false">
      <c r="B25" s="974"/>
      <c r="C25" s="1301"/>
      <c r="D25" s="1301"/>
      <c r="E25" s="1301"/>
      <c r="F25" s="1301"/>
      <c r="G25" s="1301"/>
      <c r="H25" s="1301"/>
      <c r="I25" s="1301"/>
      <c r="J25" s="1301"/>
      <c r="K25" s="1301"/>
      <c r="L25" s="1301"/>
      <c r="M25" s="1301"/>
      <c r="N25" s="1301"/>
      <c r="O25" s="1301"/>
      <c r="P25" s="1301"/>
      <c r="Q25" s="1301"/>
      <c r="R25" s="980"/>
      <c r="S25" s="980"/>
      <c r="T25" s="977"/>
      <c r="U25" s="977"/>
      <c r="V25" s="1390"/>
      <c r="W25" s="1301"/>
      <c r="X25" s="1390"/>
      <c r="Y25" s="977"/>
      <c r="Z25" s="973"/>
    </row>
    <row r="26" s="772" customFormat="true" ht="27" hidden="false" customHeight="true" outlineLevel="0" collapsed="false">
      <c r="B26" s="985" t="s">
        <v>1729</v>
      </c>
      <c r="Z26" s="1187"/>
    </row>
    <row r="27" s="772" customFormat="true" ht="13.8" hidden="false" customHeight="false" outlineLevel="0" collapsed="false">
      <c r="B27" s="985"/>
      <c r="C27" s="1492" t="s">
        <v>1308</v>
      </c>
      <c r="Z27" s="1187"/>
    </row>
    <row r="28" s="772" customFormat="true" ht="26.25" hidden="false" customHeight="true" outlineLevel="0" collapsed="false">
      <c r="B28" s="985"/>
      <c r="C28" s="1180" t="s">
        <v>1725</v>
      </c>
      <c r="D28" s="1181"/>
      <c r="E28" s="1181"/>
      <c r="F28" s="1181"/>
      <c r="G28" s="1321"/>
      <c r="H28" s="1180" t="s">
        <v>1334</v>
      </c>
      <c r="I28" s="1181"/>
      <c r="J28" s="1181"/>
      <c r="K28" s="1182"/>
      <c r="L28" s="1182"/>
      <c r="M28" s="792" t="s">
        <v>1036</v>
      </c>
      <c r="Z28" s="1187"/>
    </row>
    <row r="29" s="772" customFormat="true" ht="26.25" hidden="false" customHeight="true" outlineLevel="0" collapsed="false">
      <c r="B29" s="985"/>
      <c r="C29" s="1180" t="s">
        <v>1309</v>
      </c>
      <c r="D29" s="1181"/>
      <c r="E29" s="1181"/>
      <c r="F29" s="1181"/>
      <c r="G29" s="1321"/>
      <c r="H29" s="1180" t="s">
        <v>1334</v>
      </c>
      <c r="I29" s="1181"/>
      <c r="J29" s="1181"/>
      <c r="K29" s="1182"/>
      <c r="L29" s="1182"/>
      <c r="M29" s="792" t="s">
        <v>1036</v>
      </c>
      <c r="Z29" s="1187"/>
    </row>
    <row r="30" s="772" customFormat="true" ht="26.25" hidden="false" customHeight="true" outlineLevel="0" collapsed="false">
      <c r="B30" s="985"/>
      <c r="C30" s="1180" t="s">
        <v>1337</v>
      </c>
      <c r="D30" s="1181"/>
      <c r="E30" s="1181"/>
      <c r="F30" s="1181"/>
      <c r="G30" s="1321"/>
      <c r="H30" s="1180" t="s">
        <v>1334</v>
      </c>
      <c r="I30" s="1181"/>
      <c r="J30" s="1181"/>
      <c r="K30" s="1182"/>
      <c r="L30" s="1182"/>
      <c r="M30" s="792" t="s">
        <v>1036</v>
      </c>
      <c r="Z30" s="1187"/>
    </row>
    <row r="31" s="772" customFormat="true" ht="5.25" hidden="false" customHeight="true" outlineLevel="0" collapsed="false">
      <c r="B31" s="985"/>
      <c r="L31" s="771"/>
      <c r="Q31" s="771"/>
      <c r="V31" s="771"/>
      <c r="Z31" s="1187"/>
    </row>
    <row r="32" s="772" customFormat="true" ht="5.25" hidden="false" customHeight="true" outlineLevel="0" collapsed="false">
      <c r="B32" s="985"/>
      <c r="L32" s="771"/>
      <c r="Q32" s="771"/>
      <c r="U32" s="964"/>
      <c r="V32" s="1323"/>
      <c r="W32" s="1185"/>
      <c r="X32" s="1185"/>
      <c r="Y32" s="963"/>
      <c r="Z32" s="1187"/>
    </row>
    <row r="33" s="772" customFormat="true" ht="13.8" hidden="false" customHeight="false" outlineLevel="0" collapsed="false">
      <c r="B33" s="985"/>
      <c r="L33" s="771"/>
      <c r="Q33" s="771"/>
      <c r="U33" s="985"/>
      <c r="V33" s="1296" t="s">
        <v>1095</v>
      </c>
      <c r="W33" s="1296" t="s">
        <v>29</v>
      </c>
      <c r="X33" s="1296" t="s">
        <v>1096</v>
      </c>
      <c r="Y33" s="1187"/>
      <c r="Z33" s="1187"/>
    </row>
    <row r="34" s="772" customFormat="true" ht="6" hidden="false" customHeight="true" outlineLevel="0" collapsed="false">
      <c r="B34" s="985"/>
      <c r="L34" s="771"/>
      <c r="Q34" s="771"/>
      <c r="U34" s="974"/>
      <c r="V34" s="1400"/>
      <c r="W34" s="1400"/>
      <c r="X34" s="1400"/>
      <c r="Y34" s="973"/>
      <c r="Z34" s="1187"/>
    </row>
    <row r="35" s="772" customFormat="true" ht="30.75" hidden="false" customHeight="true" outlineLevel="0" collapsed="false">
      <c r="B35" s="985"/>
      <c r="C35" s="966" t="s">
        <v>1315</v>
      </c>
      <c r="D35" s="966"/>
      <c r="E35" s="966"/>
      <c r="F35" s="966"/>
      <c r="G35" s="966"/>
      <c r="H35" s="966"/>
      <c r="I35" s="966"/>
      <c r="J35" s="966"/>
      <c r="K35" s="966"/>
      <c r="L35" s="966"/>
      <c r="M35" s="966"/>
      <c r="N35" s="966"/>
      <c r="O35" s="966"/>
      <c r="P35" s="966"/>
      <c r="Q35" s="966"/>
      <c r="R35" s="966"/>
      <c r="S35" s="966"/>
      <c r="T35" s="966"/>
      <c r="U35" s="1000"/>
      <c r="V35" s="1390" t="s">
        <v>27</v>
      </c>
      <c r="W35" s="1301" t="s">
        <v>29</v>
      </c>
      <c r="X35" s="1390" t="s">
        <v>27</v>
      </c>
      <c r="Y35" s="975"/>
      <c r="Z35" s="1187"/>
    </row>
    <row r="36" s="772" customFormat="true" ht="30.75" hidden="false" customHeight="true" outlineLevel="0" collapsed="false">
      <c r="B36" s="985"/>
      <c r="C36" s="1407" t="s">
        <v>1727</v>
      </c>
      <c r="D36" s="1407"/>
      <c r="E36" s="1407"/>
      <c r="F36" s="1407"/>
      <c r="G36" s="1407"/>
      <c r="H36" s="1407"/>
      <c r="I36" s="1407"/>
      <c r="J36" s="1407"/>
      <c r="K36" s="1407"/>
      <c r="L36" s="1407"/>
      <c r="M36" s="1407"/>
      <c r="N36" s="1407"/>
      <c r="O36" s="1407"/>
      <c r="P36" s="1407"/>
      <c r="Q36" s="1407"/>
      <c r="R36" s="1407"/>
      <c r="S36" s="1407"/>
      <c r="T36" s="1407"/>
      <c r="U36" s="781"/>
      <c r="V36" s="1350" t="s">
        <v>27</v>
      </c>
      <c r="W36" s="1323" t="s">
        <v>29</v>
      </c>
      <c r="X36" s="1350" t="s">
        <v>27</v>
      </c>
      <c r="Y36" s="988"/>
      <c r="Z36" s="1187"/>
    </row>
    <row r="37" s="772" customFormat="true" ht="42" hidden="false" customHeight="true" outlineLevel="0" collapsed="false">
      <c r="B37" s="985"/>
      <c r="C37" s="1343" t="s">
        <v>1728</v>
      </c>
      <c r="D37" s="1343"/>
      <c r="E37" s="1343"/>
      <c r="F37" s="1343"/>
      <c r="G37" s="1343"/>
      <c r="H37" s="1343"/>
      <c r="I37" s="1343"/>
      <c r="J37" s="1343"/>
      <c r="K37" s="1343"/>
      <c r="L37" s="1343"/>
      <c r="M37" s="1343"/>
      <c r="N37" s="1343"/>
      <c r="O37" s="1343"/>
      <c r="P37" s="1343"/>
      <c r="Q37" s="1343"/>
      <c r="R37" s="1343"/>
      <c r="S37" s="1343"/>
      <c r="T37" s="1343"/>
      <c r="U37" s="1329"/>
      <c r="V37" s="1306" t="s">
        <v>27</v>
      </c>
      <c r="W37" s="1182" t="s">
        <v>29</v>
      </c>
      <c r="X37" s="1306" t="s">
        <v>27</v>
      </c>
      <c r="Y37" s="1189"/>
      <c r="Z37" s="1187"/>
    </row>
    <row r="38" s="772" customFormat="true" ht="13.8" hidden="false" customHeight="false" outlineLevel="0" collapsed="false">
      <c r="A38" s="1187"/>
      <c r="B38" s="980"/>
      <c r="C38" s="980"/>
      <c r="D38" s="980"/>
      <c r="E38" s="980"/>
      <c r="F38" s="980"/>
      <c r="G38" s="980"/>
      <c r="H38" s="980"/>
      <c r="I38" s="980"/>
      <c r="J38" s="980"/>
      <c r="K38" s="980"/>
      <c r="L38" s="980"/>
      <c r="M38" s="980"/>
      <c r="N38" s="980"/>
      <c r="O38" s="980"/>
      <c r="P38" s="980"/>
      <c r="Q38" s="980"/>
      <c r="R38" s="980"/>
      <c r="S38" s="980"/>
      <c r="T38" s="980"/>
      <c r="U38" s="980"/>
      <c r="V38" s="980"/>
      <c r="W38" s="980"/>
      <c r="X38" s="980"/>
      <c r="Y38" s="980"/>
      <c r="Z38" s="980"/>
      <c r="AA38" s="985"/>
    </row>
    <row r="39" s="772" customFormat="true" ht="13.8" hidden="false" customHeight="false" outlineLevel="0" collapsed="false">
      <c r="C39" s="1185"/>
    </row>
    <row r="40" s="1384" customFormat="true" ht="13.8" hidden="false" customHeight="false" outlineLevel="0" collapsed="false"/>
    <row r="41" customFormat="false" ht="13.8" hidden="false" customHeight="false" outlineLevel="0" collapsed="false"/>
    <row r="42" customFormat="false" ht="13.8" hidden="false" customHeight="false" outlineLevel="0" collapsed="false"/>
    <row r="43" customFormat="false" ht="13.8" hidden="false" customHeight="false" outlineLevel="0" collapsed="false"/>
    <row r="44" customFormat="false" ht="13.8" hidden="false" customHeight="false" outlineLevel="0" collapsed="false"/>
    <row r="45" customFormat="false" ht="13.8" hidden="false" customHeight="false" outlineLevel="0" collapsed="false"/>
    <row r="46" customFormat="false" ht="13.8" hidden="false" customHeight="false" outlineLevel="0" collapsed="false"/>
    <row r="47" customFormat="false" ht="13.8" hidden="false" customHeight="false" outlineLevel="0" collapsed="false"/>
    <row r="48" customFormat="false" ht="13.8" hidden="false" customHeight="false" outlineLevel="0" collapsed="false"/>
    <row r="49" customFormat="false" ht="13.8" hidden="false" customHeight="false" outlineLevel="0" collapsed="false"/>
    <row r="50" customFormat="false" ht="13.8" hidden="false" customHeight="false" outlineLevel="0" collapsed="false"/>
    <row r="51" customFormat="false" ht="13.8" hidden="false" customHeight="false" outlineLevel="0" collapsed="false"/>
    <row r="52" customFormat="false" ht="13.8" hidden="false" customHeight="false" outlineLevel="0" collapsed="false"/>
    <row r="53" customFormat="false" ht="13.8" hidden="false" customHeight="false" outlineLevel="0" collapsed="false"/>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1225"/>
      <c r="D122" s="1225"/>
      <c r="E122" s="1225"/>
      <c r="F122" s="1225"/>
      <c r="G122" s="1225"/>
    </row>
    <row r="123" customFormat="false" ht="13.8" hidden="false" customHeight="false" outlineLevel="0" collapsed="false">
      <c r="C123" s="1226"/>
    </row>
  </sheetData>
  <mergeCells count="18">
    <mergeCell ref="B4:Z4"/>
    <mergeCell ref="B6:F6"/>
    <mergeCell ref="G6:Z6"/>
    <mergeCell ref="B7:F7"/>
    <mergeCell ref="B8:F9"/>
    <mergeCell ref="B10:F11"/>
    <mergeCell ref="K15:L15"/>
    <mergeCell ref="K16:L16"/>
    <mergeCell ref="K17:L17"/>
    <mergeCell ref="C22:T22"/>
    <mergeCell ref="C23:T23"/>
    <mergeCell ref="C24:T24"/>
    <mergeCell ref="K28:L28"/>
    <mergeCell ref="K29:L29"/>
    <mergeCell ref="K30:L30"/>
    <mergeCell ref="C35:T35"/>
    <mergeCell ref="C36:T36"/>
    <mergeCell ref="C37:T37"/>
  </mergeCells>
  <dataValidations count="1">
    <dataValidation allowBlank="true" errorStyle="stop" operator="between" showDropDown="false" showErrorMessage="true" showInputMessage="true" sqref="G7:G8 L7 Q7 G9:G11 V22:V25 X22:X25 V35:V37 X35:X37"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Z11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false" hidden="false" outlineLevel="0" max="1" min="1" style="780" width="3.45"/>
    <col collapsed="false" customWidth="true" hidden="false" outlineLevel="0" max="2" min="2" style="778" width="3"/>
    <col collapsed="false" customWidth="false" hidden="false" outlineLevel="0" max="7" min="3" style="780" width="3.45"/>
    <col collapsed="false" customWidth="true" hidden="false" outlineLevel="0" max="8" min="8" style="780" width="2.44"/>
    <col collapsed="false" customWidth="false" hidden="false" outlineLevel="0" max="17" min="9" style="780" width="3.45"/>
    <col collapsed="false" customWidth="true" hidden="false" outlineLevel="0" max="18" min="18" style="780" width="4.22"/>
    <col collapsed="false" customWidth="true" hidden="false" outlineLevel="0" max="19" min="19" style="780" width="5.33"/>
    <col collapsed="false" customWidth="false" hidden="false" outlineLevel="0" max="16384" min="20" style="780" width="3.45"/>
  </cols>
  <sheetData>
    <row r="1" s="772" customFormat="true" ht="13.8" hidden="false" customHeight="false" outlineLevel="0" collapsed="false"/>
    <row r="2" s="772" customFormat="true" ht="13.8" hidden="false" customHeight="false" outlineLevel="0" collapsed="false">
      <c r="B2" s="772" t="s">
        <v>1730</v>
      </c>
    </row>
    <row r="3" s="772" customFormat="true" ht="13.8" hidden="false" customHeight="false" outlineLevel="0" collapsed="false"/>
    <row r="4" s="772" customFormat="true" ht="13.8" hidden="false" customHeight="false" outlineLevel="0" collapsed="false">
      <c r="B4" s="1179" t="s">
        <v>1731</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row>
    <row r="5" s="772" customFormat="true" ht="13.8" hidden="false" customHeight="false" outlineLevel="0" collapsed="false"/>
    <row r="6" s="772" customFormat="true" ht="31.5" hidden="false" customHeight="true" outlineLevel="0" collapsed="false">
      <c r="B6" s="789" t="s">
        <v>939</v>
      </c>
      <c r="C6" s="789"/>
      <c r="D6" s="789"/>
      <c r="E6" s="789"/>
      <c r="F6" s="789"/>
      <c r="G6" s="966"/>
      <c r="H6" s="966"/>
      <c r="I6" s="966"/>
      <c r="J6" s="966"/>
      <c r="K6" s="966"/>
      <c r="L6" s="966"/>
      <c r="M6" s="966"/>
      <c r="N6" s="966"/>
      <c r="O6" s="966"/>
      <c r="P6" s="966"/>
      <c r="Q6" s="966"/>
      <c r="R6" s="966"/>
      <c r="S6" s="966"/>
      <c r="T6" s="966"/>
      <c r="U6" s="966"/>
      <c r="V6" s="966"/>
      <c r="W6" s="966"/>
      <c r="X6" s="966"/>
      <c r="Y6" s="966"/>
      <c r="Z6" s="966"/>
    </row>
    <row r="7" s="772" customFormat="true" ht="31.5" hidden="false" customHeight="true" outlineLevel="0" collapsed="false">
      <c r="B7" s="789" t="s">
        <v>940</v>
      </c>
      <c r="C7" s="789"/>
      <c r="D7" s="789"/>
      <c r="E7" s="789"/>
      <c r="F7" s="789"/>
      <c r="G7" s="1305" t="s">
        <v>27</v>
      </c>
      <c r="H7" s="1290" t="s">
        <v>1089</v>
      </c>
      <c r="I7" s="1290"/>
      <c r="J7" s="1290"/>
      <c r="K7" s="1290"/>
      <c r="L7" s="1307" t="s">
        <v>27</v>
      </c>
      <c r="M7" s="1290" t="s">
        <v>1090</v>
      </c>
      <c r="N7" s="1290"/>
      <c r="O7" s="1290"/>
      <c r="P7" s="1290"/>
      <c r="Q7" s="1307" t="s">
        <v>27</v>
      </c>
      <c r="R7" s="1290" t="s">
        <v>1091</v>
      </c>
      <c r="S7" s="1290"/>
      <c r="T7" s="1290"/>
      <c r="U7" s="1290"/>
      <c r="V7" s="1290"/>
      <c r="W7" s="1290"/>
      <c r="X7" s="1290"/>
      <c r="Y7" s="1290"/>
      <c r="Z7" s="1189"/>
    </row>
    <row r="8" customFormat="false" ht="31.5" hidden="false" customHeight="true" outlineLevel="0" collapsed="false">
      <c r="B8" s="789" t="s">
        <v>942</v>
      </c>
      <c r="C8" s="789"/>
      <c r="D8" s="789"/>
      <c r="E8" s="789"/>
      <c r="F8" s="789"/>
      <c r="G8" s="1305" t="s">
        <v>27</v>
      </c>
      <c r="H8" s="1181" t="s">
        <v>1092</v>
      </c>
      <c r="I8" s="1181"/>
      <c r="J8" s="1181"/>
      <c r="K8" s="1181"/>
      <c r="L8" s="1181"/>
      <c r="M8" s="1181"/>
      <c r="N8" s="1181"/>
      <c r="O8" s="1181"/>
      <c r="P8" s="1306" t="s">
        <v>27</v>
      </c>
      <c r="Q8" s="1181" t="s">
        <v>1093</v>
      </c>
      <c r="R8" s="1181"/>
      <c r="S8" s="1403"/>
      <c r="T8" s="1403"/>
      <c r="U8" s="1403"/>
      <c r="V8" s="1403"/>
      <c r="W8" s="1403"/>
      <c r="X8" s="1403"/>
      <c r="Y8" s="1403"/>
      <c r="Z8" s="1404"/>
    </row>
    <row r="9" s="772" customFormat="true" ht="13.8" hidden="false" customHeight="false" outlineLevel="0" collapsed="false"/>
    <row r="10" s="772" customFormat="true" ht="13.8" hidden="false" customHeight="false" outlineLevel="0" collapsed="false">
      <c r="B10" s="964"/>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963"/>
    </row>
    <row r="11" s="772" customFormat="true" ht="13.8" hidden="false" customHeight="false" outlineLevel="0" collapsed="false">
      <c r="B11" s="985" t="s">
        <v>1732</v>
      </c>
      <c r="Z11" s="1187"/>
    </row>
    <row r="12" s="772" customFormat="true" ht="13.8" hidden="false" customHeight="false" outlineLevel="0" collapsed="false">
      <c r="B12" s="985"/>
      <c r="Z12" s="1187"/>
    </row>
    <row r="13" s="772" customFormat="true" ht="13.8" hidden="false" customHeight="false" outlineLevel="0" collapsed="false">
      <c r="B13" s="985"/>
      <c r="C13" s="772" t="s">
        <v>1308</v>
      </c>
      <c r="Z13" s="1187"/>
    </row>
    <row r="14" s="772" customFormat="true" ht="6.75" hidden="false" customHeight="true" outlineLevel="0" collapsed="false">
      <c r="B14" s="985"/>
      <c r="Z14" s="1187"/>
    </row>
    <row r="15" s="772" customFormat="true" ht="26.25" hidden="false" customHeight="true" outlineLevel="0" collapsed="false">
      <c r="B15" s="985"/>
      <c r="C15" s="1180" t="s">
        <v>1336</v>
      </c>
      <c r="D15" s="1181"/>
      <c r="E15" s="1181"/>
      <c r="F15" s="1181"/>
      <c r="G15" s="1321"/>
      <c r="H15" s="1180" t="s">
        <v>1334</v>
      </c>
      <c r="I15" s="1181"/>
      <c r="J15" s="1181"/>
      <c r="K15" s="1182"/>
      <c r="L15" s="1182"/>
      <c r="M15" s="1182"/>
      <c r="N15" s="792" t="s">
        <v>1036</v>
      </c>
      <c r="O15" s="985"/>
      <c r="U15" s="771"/>
      <c r="Z15" s="1187"/>
    </row>
    <row r="16" s="772" customFormat="true" ht="13.8" hidden="false" customHeight="false" outlineLevel="0" collapsed="false">
      <c r="B16" s="985"/>
      <c r="L16" s="771"/>
      <c r="Q16" s="771"/>
      <c r="V16" s="771"/>
      <c r="Z16" s="1187"/>
    </row>
    <row r="17" s="772" customFormat="true" ht="13.8" hidden="false" customHeight="false" outlineLevel="0" collapsed="false">
      <c r="B17" s="985"/>
      <c r="C17" s="772" t="s">
        <v>1313</v>
      </c>
      <c r="Z17" s="1187"/>
    </row>
    <row r="18" s="772" customFormat="true" ht="4.5" hidden="false" customHeight="true" outlineLevel="0" collapsed="false">
      <c r="B18" s="985"/>
      <c r="Z18" s="1187"/>
    </row>
    <row r="19" s="772" customFormat="true" ht="24" hidden="false" customHeight="true" outlineLevel="0" collapsed="false">
      <c r="B19" s="985"/>
      <c r="C19" s="789" t="s">
        <v>1314</v>
      </c>
      <c r="D19" s="789"/>
      <c r="E19" s="789"/>
      <c r="F19" s="789"/>
      <c r="G19" s="789"/>
      <c r="H19" s="789"/>
      <c r="I19" s="789"/>
      <c r="J19" s="789"/>
      <c r="K19" s="789"/>
      <c r="L19" s="789"/>
      <c r="M19" s="789"/>
      <c r="N19" s="789"/>
      <c r="O19" s="789"/>
      <c r="P19" s="789" t="s">
        <v>915</v>
      </c>
      <c r="Q19" s="789"/>
      <c r="R19" s="789"/>
      <c r="S19" s="789"/>
      <c r="T19" s="789"/>
      <c r="U19" s="789"/>
      <c r="V19" s="789"/>
      <c r="W19" s="789"/>
      <c r="X19" s="789"/>
      <c r="Y19" s="789"/>
      <c r="Z19" s="927"/>
    </row>
    <row r="20" s="772" customFormat="true" ht="21" hidden="false" customHeight="true" outlineLevel="0" collapsed="false">
      <c r="B20" s="985"/>
      <c r="C20" s="966"/>
      <c r="D20" s="966"/>
      <c r="E20" s="966"/>
      <c r="F20" s="966"/>
      <c r="G20" s="966"/>
      <c r="H20" s="966"/>
      <c r="I20" s="966"/>
      <c r="J20" s="966"/>
      <c r="K20" s="966"/>
      <c r="L20" s="966"/>
      <c r="M20" s="966"/>
      <c r="N20" s="966"/>
      <c r="O20" s="966"/>
      <c r="P20" s="966"/>
      <c r="Q20" s="966"/>
      <c r="R20" s="966"/>
      <c r="S20" s="966"/>
      <c r="T20" s="966"/>
      <c r="U20" s="966"/>
      <c r="V20" s="966"/>
      <c r="W20" s="966"/>
      <c r="X20" s="966"/>
      <c r="Y20" s="966"/>
      <c r="Z20" s="1187"/>
    </row>
    <row r="21" s="772" customFormat="true" ht="21" hidden="false" customHeight="true" outlineLevel="0" collapsed="false">
      <c r="B21" s="985"/>
      <c r="C21" s="966"/>
      <c r="D21" s="966"/>
      <c r="E21" s="966"/>
      <c r="F21" s="966"/>
      <c r="G21" s="966"/>
      <c r="H21" s="966"/>
      <c r="I21" s="966"/>
      <c r="J21" s="966"/>
      <c r="K21" s="966"/>
      <c r="L21" s="966"/>
      <c r="M21" s="966"/>
      <c r="N21" s="966"/>
      <c r="O21" s="966"/>
      <c r="P21" s="966"/>
      <c r="Q21" s="966"/>
      <c r="R21" s="966"/>
      <c r="S21" s="966"/>
      <c r="T21" s="966"/>
      <c r="U21" s="966"/>
      <c r="V21" s="966"/>
      <c r="W21" s="966"/>
      <c r="X21" s="966"/>
      <c r="Y21" s="966"/>
      <c r="Z21" s="1187"/>
    </row>
    <row r="22" s="772" customFormat="true" ht="21" hidden="false" customHeight="true" outlineLevel="0" collapsed="false">
      <c r="B22" s="985"/>
      <c r="C22" s="966"/>
      <c r="D22" s="966"/>
      <c r="E22" s="966"/>
      <c r="F22" s="966"/>
      <c r="G22" s="966"/>
      <c r="H22" s="966"/>
      <c r="I22" s="966"/>
      <c r="J22" s="966"/>
      <c r="K22" s="966"/>
      <c r="L22" s="966"/>
      <c r="M22" s="966"/>
      <c r="N22" s="966"/>
      <c r="O22" s="966"/>
      <c r="P22" s="966"/>
      <c r="Q22" s="966"/>
      <c r="R22" s="966"/>
      <c r="S22" s="966"/>
      <c r="T22" s="966"/>
      <c r="U22" s="966"/>
      <c r="V22" s="966"/>
      <c r="W22" s="966"/>
      <c r="X22" s="966"/>
      <c r="Y22" s="966"/>
      <c r="Z22" s="1187"/>
    </row>
    <row r="23" s="772" customFormat="true" ht="21" hidden="false" customHeight="true" outlineLevel="0" collapsed="false">
      <c r="B23" s="985"/>
      <c r="C23" s="966"/>
      <c r="D23" s="966"/>
      <c r="E23" s="966"/>
      <c r="F23" s="966"/>
      <c r="G23" s="966"/>
      <c r="H23" s="966"/>
      <c r="I23" s="966"/>
      <c r="J23" s="966"/>
      <c r="K23" s="966"/>
      <c r="L23" s="966"/>
      <c r="M23" s="966"/>
      <c r="N23" s="966"/>
      <c r="O23" s="966"/>
      <c r="P23" s="966"/>
      <c r="Q23" s="966"/>
      <c r="R23" s="966"/>
      <c r="S23" s="966"/>
      <c r="T23" s="966"/>
      <c r="U23" s="966"/>
      <c r="V23" s="966"/>
      <c r="W23" s="966"/>
      <c r="X23" s="966"/>
      <c r="Y23" s="966"/>
      <c r="Z23" s="1187"/>
    </row>
    <row r="24" s="772" customFormat="true" ht="21" hidden="false" customHeight="true" outlineLevel="0" collapsed="false">
      <c r="B24" s="985"/>
      <c r="C24" s="966"/>
      <c r="D24" s="966"/>
      <c r="E24" s="966"/>
      <c r="F24" s="966"/>
      <c r="G24" s="966"/>
      <c r="H24" s="966"/>
      <c r="I24" s="966"/>
      <c r="J24" s="966"/>
      <c r="K24" s="966"/>
      <c r="L24" s="966"/>
      <c r="M24" s="966"/>
      <c r="N24" s="966"/>
      <c r="O24" s="966"/>
      <c r="P24" s="966"/>
      <c r="Q24" s="966"/>
      <c r="R24" s="966"/>
      <c r="S24" s="966"/>
      <c r="T24" s="966"/>
      <c r="U24" s="966"/>
      <c r="V24" s="966"/>
      <c r="W24" s="966"/>
      <c r="X24" s="966"/>
      <c r="Y24" s="966"/>
      <c r="Z24" s="1187"/>
    </row>
    <row r="25" s="772" customFormat="true" ht="21" hidden="false" customHeight="true" outlineLevel="0" collapsed="false">
      <c r="B25" s="985"/>
      <c r="C25" s="1323"/>
      <c r="D25" s="1323"/>
      <c r="E25" s="1323"/>
      <c r="F25" s="1323"/>
      <c r="G25" s="1323"/>
      <c r="H25" s="1323"/>
      <c r="I25" s="1323"/>
      <c r="J25" s="1323"/>
      <c r="K25" s="1323"/>
      <c r="L25" s="1323"/>
      <c r="M25" s="1323"/>
      <c r="N25" s="1323"/>
      <c r="O25" s="1323"/>
      <c r="P25" s="1185"/>
      <c r="Q25" s="1185"/>
      <c r="R25" s="1185"/>
      <c r="S25" s="1185"/>
      <c r="T25" s="1185"/>
      <c r="U25" s="1185"/>
      <c r="V25" s="1185"/>
      <c r="W25" s="1185"/>
      <c r="X25" s="1185"/>
      <c r="Y25" s="1185"/>
      <c r="Z25" s="1187"/>
    </row>
    <row r="26" s="772" customFormat="true" ht="21" hidden="false" customHeight="true" outlineLevel="0" collapsed="false">
      <c r="B26" s="985"/>
      <c r="C26" s="1301"/>
      <c r="D26" s="1301"/>
      <c r="E26" s="1301"/>
      <c r="F26" s="1301"/>
      <c r="G26" s="1301"/>
      <c r="H26" s="1301"/>
      <c r="I26" s="1301"/>
      <c r="J26" s="1301"/>
      <c r="K26" s="1301"/>
      <c r="L26" s="1301"/>
      <c r="M26" s="1301"/>
      <c r="N26" s="1301"/>
      <c r="O26" s="1301"/>
      <c r="P26" s="980"/>
      <c r="Q26" s="980"/>
      <c r="R26" s="980"/>
      <c r="S26" s="980"/>
      <c r="T26" s="980"/>
      <c r="U26" s="1180"/>
      <c r="V26" s="1544" t="s">
        <v>1095</v>
      </c>
      <c r="W26" s="1544" t="s">
        <v>29</v>
      </c>
      <c r="X26" s="1544" t="s">
        <v>1096</v>
      </c>
      <c r="Y26" s="1321"/>
      <c r="Z26" s="1187"/>
    </row>
    <row r="27" s="772" customFormat="true" ht="38.25" hidden="false" customHeight="true" outlineLevel="0" collapsed="false">
      <c r="B27" s="985"/>
      <c r="C27" s="1180" t="s">
        <v>1733</v>
      </c>
      <c r="D27" s="1181"/>
      <c r="E27" s="1181"/>
      <c r="F27" s="1181"/>
      <c r="G27" s="1181"/>
      <c r="H27" s="1181"/>
      <c r="I27" s="1181"/>
      <c r="J27" s="1181"/>
      <c r="K27" s="1181"/>
      <c r="L27" s="1181"/>
      <c r="M27" s="1181"/>
      <c r="N27" s="1181"/>
      <c r="O27" s="1181"/>
      <c r="P27" s="1181"/>
      <c r="Q27" s="1181"/>
      <c r="R27" s="1181"/>
      <c r="S27" s="1181"/>
      <c r="T27" s="1189"/>
      <c r="U27" s="1329"/>
      <c r="V27" s="1182" t="s">
        <v>27</v>
      </c>
      <c r="W27" s="1182" t="s">
        <v>29</v>
      </c>
      <c r="X27" s="1182" t="s">
        <v>27</v>
      </c>
      <c r="Y27" s="1189"/>
      <c r="Z27" s="1187"/>
    </row>
    <row r="28" s="772" customFormat="true" ht="38.25" hidden="false" customHeight="true" outlineLevel="0" collapsed="false">
      <c r="B28" s="985"/>
      <c r="C28" s="1425" t="s">
        <v>1734</v>
      </c>
      <c r="D28" s="1425"/>
      <c r="E28" s="1425"/>
      <c r="F28" s="1425"/>
      <c r="G28" s="1425"/>
      <c r="H28" s="1425"/>
      <c r="I28" s="1425"/>
      <c r="J28" s="1425"/>
      <c r="K28" s="1425"/>
      <c r="L28" s="1425"/>
      <c r="M28" s="1425"/>
      <c r="N28" s="1425"/>
      <c r="O28" s="1425"/>
      <c r="P28" s="1425"/>
      <c r="Q28" s="1425"/>
      <c r="R28" s="1425"/>
      <c r="S28" s="1425"/>
      <c r="T28" s="965"/>
      <c r="U28" s="1329"/>
      <c r="V28" s="1182" t="s">
        <v>27</v>
      </c>
      <c r="W28" s="1182" t="s">
        <v>29</v>
      </c>
      <c r="X28" s="1182" t="s">
        <v>27</v>
      </c>
      <c r="Y28" s="1189"/>
      <c r="Z28" s="1187"/>
    </row>
    <row r="29" s="772" customFormat="true" ht="70.5" hidden="false" customHeight="true" outlineLevel="0" collapsed="false">
      <c r="B29" s="985"/>
      <c r="C29" s="1425" t="s">
        <v>1735</v>
      </c>
      <c r="D29" s="1425"/>
      <c r="E29" s="1425"/>
      <c r="F29" s="1425"/>
      <c r="G29" s="1425"/>
      <c r="H29" s="1425"/>
      <c r="I29" s="1425"/>
      <c r="J29" s="1425"/>
      <c r="K29" s="1425"/>
      <c r="L29" s="1425"/>
      <c r="M29" s="1425"/>
      <c r="N29" s="1425"/>
      <c r="O29" s="1425"/>
      <c r="P29" s="1425"/>
      <c r="Q29" s="1425"/>
      <c r="R29" s="1425"/>
      <c r="S29" s="1425"/>
      <c r="T29" s="965"/>
      <c r="U29" s="1329"/>
      <c r="V29" s="1182" t="s">
        <v>27</v>
      </c>
      <c r="W29" s="1182" t="s">
        <v>29</v>
      </c>
      <c r="X29" s="1182" t="s">
        <v>27</v>
      </c>
      <c r="Y29" s="1189"/>
      <c r="Z29" s="1187"/>
    </row>
    <row r="30" s="772" customFormat="true" ht="38.25" hidden="false" customHeight="true" outlineLevel="0" collapsed="false">
      <c r="B30" s="985"/>
      <c r="C30" s="1180" t="s">
        <v>1736</v>
      </c>
      <c r="D30" s="1181"/>
      <c r="E30" s="1181"/>
      <c r="F30" s="1181"/>
      <c r="G30" s="1181"/>
      <c r="H30" s="1181"/>
      <c r="I30" s="1181"/>
      <c r="J30" s="1181"/>
      <c r="K30" s="1181"/>
      <c r="L30" s="1181"/>
      <c r="M30" s="1181"/>
      <c r="N30" s="1181"/>
      <c r="O30" s="1181"/>
      <c r="P30" s="1181"/>
      <c r="Q30" s="1181"/>
      <c r="R30" s="1181"/>
      <c r="S30" s="1181"/>
      <c r="T30" s="1189"/>
      <c r="U30" s="781"/>
      <c r="V30" s="771" t="s">
        <v>27</v>
      </c>
      <c r="W30" s="771" t="s">
        <v>29</v>
      </c>
      <c r="X30" s="771" t="s">
        <v>27</v>
      </c>
      <c r="Y30" s="988"/>
      <c r="Z30" s="1187"/>
    </row>
    <row r="31" s="772" customFormat="true" ht="38.25" hidden="false" customHeight="true" outlineLevel="0" collapsed="false">
      <c r="B31" s="985"/>
      <c r="C31" s="1425" t="s">
        <v>1737</v>
      </c>
      <c r="D31" s="1425"/>
      <c r="E31" s="1425"/>
      <c r="F31" s="1425"/>
      <c r="G31" s="1425"/>
      <c r="H31" s="1425"/>
      <c r="I31" s="1425"/>
      <c r="J31" s="1425"/>
      <c r="K31" s="1425"/>
      <c r="L31" s="1425"/>
      <c r="M31" s="1425"/>
      <c r="N31" s="1425"/>
      <c r="O31" s="1425"/>
      <c r="P31" s="1425"/>
      <c r="Q31" s="1425"/>
      <c r="R31" s="1425"/>
      <c r="S31" s="1425"/>
      <c r="T31" s="1189"/>
      <c r="U31" s="1329"/>
      <c r="V31" s="1182" t="s">
        <v>27</v>
      </c>
      <c r="W31" s="1182" t="s">
        <v>29</v>
      </c>
      <c r="X31" s="1182" t="s">
        <v>27</v>
      </c>
      <c r="Y31" s="1189"/>
      <c r="Z31" s="1187"/>
    </row>
    <row r="32" s="772" customFormat="true" ht="38.25" hidden="false" customHeight="true" outlineLevel="0" collapsed="false">
      <c r="B32" s="985"/>
      <c r="C32" s="1425" t="s">
        <v>1738</v>
      </c>
      <c r="D32" s="1425"/>
      <c r="E32" s="1425"/>
      <c r="F32" s="1425"/>
      <c r="G32" s="1425"/>
      <c r="H32" s="1425"/>
      <c r="I32" s="1425"/>
      <c r="J32" s="1425"/>
      <c r="K32" s="1425"/>
      <c r="L32" s="1425"/>
      <c r="M32" s="1425"/>
      <c r="N32" s="1425"/>
      <c r="O32" s="1425"/>
      <c r="P32" s="1425"/>
      <c r="Q32" s="1425"/>
      <c r="R32" s="1425"/>
      <c r="S32" s="1425"/>
      <c r="T32" s="1189"/>
      <c r="U32" s="781"/>
      <c r="V32" s="771" t="s">
        <v>27</v>
      </c>
      <c r="W32" s="771" t="s">
        <v>29</v>
      </c>
      <c r="X32" s="771" t="s">
        <v>27</v>
      </c>
      <c r="Y32" s="988"/>
      <c r="Z32" s="1187"/>
    </row>
    <row r="33" s="772" customFormat="true" ht="38.25" hidden="false" customHeight="true" outlineLevel="0" collapsed="false">
      <c r="B33" s="985"/>
      <c r="C33" s="1425" t="s">
        <v>1739</v>
      </c>
      <c r="D33" s="1425"/>
      <c r="E33" s="1425"/>
      <c r="F33" s="1425"/>
      <c r="G33" s="1425"/>
      <c r="H33" s="1425"/>
      <c r="I33" s="1425"/>
      <c r="J33" s="1425"/>
      <c r="K33" s="1425"/>
      <c r="L33" s="1425"/>
      <c r="M33" s="1425"/>
      <c r="N33" s="1425"/>
      <c r="O33" s="1425"/>
      <c r="P33" s="1425"/>
      <c r="Q33" s="1425"/>
      <c r="R33" s="1425"/>
      <c r="S33" s="1425"/>
      <c r="T33" s="1189"/>
      <c r="U33" s="1329"/>
      <c r="V33" s="1182" t="s">
        <v>27</v>
      </c>
      <c r="W33" s="1182" t="s">
        <v>29</v>
      </c>
      <c r="X33" s="1182" t="s">
        <v>27</v>
      </c>
      <c r="Y33" s="1189"/>
      <c r="Z33" s="1187"/>
    </row>
    <row r="34" s="772" customFormat="true" ht="9" hidden="false" customHeight="true" outlineLevel="0" collapsed="false">
      <c r="B34" s="974"/>
      <c r="C34" s="980"/>
      <c r="D34" s="980"/>
      <c r="E34" s="980"/>
      <c r="F34" s="980"/>
      <c r="G34" s="980"/>
      <c r="H34" s="980"/>
      <c r="I34" s="980"/>
      <c r="J34" s="980"/>
      <c r="K34" s="980"/>
      <c r="L34" s="980"/>
      <c r="M34" s="980"/>
      <c r="N34" s="980"/>
      <c r="O34" s="980"/>
      <c r="P34" s="980"/>
      <c r="Q34" s="980"/>
      <c r="R34" s="980"/>
      <c r="S34" s="980"/>
      <c r="T34" s="980"/>
      <c r="U34" s="980"/>
      <c r="V34" s="980"/>
      <c r="W34" s="980"/>
      <c r="X34" s="980"/>
      <c r="Y34" s="980"/>
      <c r="Z34" s="973"/>
    </row>
    <row r="35" s="772" customFormat="true" ht="13.8" hidden="false" customHeight="false" outlineLevel="0" collapsed="false"/>
    <row r="36" customFormat="false" ht="13.8" hidden="false" customHeight="false" outlineLevel="0" collapsed="false"/>
    <row r="37" customFormat="false" ht="13.8" hidden="false" customHeight="false" outlineLevel="0" collapsed="false"/>
    <row r="38" customFormat="false" ht="13.8" hidden="false" customHeight="false" outlineLevel="0" collapsed="false"/>
    <row r="39" customFormat="false" ht="13.8" hidden="false" customHeight="false" outlineLevel="0" collapsed="false"/>
    <row r="40" customFormat="false" ht="13.8" hidden="false" customHeight="false" outlineLevel="0" collapsed="false"/>
    <row r="41" customFormat="false" ht="13.8" hidden="false" customHeight="false" outlineLevel="0" collapsed="false"/>
    <row r="42" customFormat="false" ht="13.8" hidden="false" customHeight="false" outlineLevel="0" collapsed="false"/>
    <row r="43" customFormat="false" ht="13.8" hidden="false" customHeight="false" outlineLevel="0" collapsed="false"/>
    <row r="44" customFormat="false" ht="13.8" hidden="false" customHeight="false" outlineLevel="0" collapsed="false"/>
    <row r="45" customFormat="false" ht="13.8" hidden="false" customHeight="false" outlineLevel="0" collapsed="false"/>
    <row r="46" customFormat="false" ht="13.8" hidden="false" customHeight="false" outlineLevel="0" collapsed="false"/>
    <row r="47" customFormat="false" ht="13.8" hidden="false" customHeight="false" outlineLevel="0" collapsed="false"/>
    <row r="48" customFormat="false" ht="13.8" hidden="false" customHeight="false" outlineLevel="0" collapsed="false"/>
    <row r="49" customFormat="false" ht="13.8" hidden="false" customHeight="false" outlineLevel="0" collapsed="false"/>
    <row r="50" customFormat="false" ht="13.8" hidden="false" customHeight="false" outlineLevel="0" collapsed="false"/>
    <row r="51" customFormat="false" ht="13.8" hidden="false" customHeight="false" outlineLevel="0" collapsed="false"/>
    <row r="52" customFormat="false" ht="13.8" hidden="false" customHeight="false" outlineLevel="0" collapsed="false"/>
    <row r="53" customFormat="false" ht="13.8" hidden="false" customHeight="false" outlineLevel="0" collapsed="false"/>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c r="C118" s="1225"/>
      <c r="D118" s="1225"/>
      <c r="E118" s="1225"/>
      <c r="F118" s="1225"/>
      <c r="G118" s="1225"/>
    </row>
    <row r="119" customFormat="false" ht="13.8" hidden="false" customHeight="false" outlineLevel="0" collapsed="false">
      <c r="C119" s="1226"/>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dataValidations count="1">
    <dataValidation allowBlank="true" errorStyle="stop" operator="between" showDropDown="false" showErrorMessage="true" showInputMessage="true" sqref="G7:G8 L7 Q7 P8 V27:V33 X27:X33"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Z11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2.22"/>
    <col collapsed="false" customWidth="true" hidden="false" outlineLevel="0" max="2" min="2" style="778" width="3"/>
    <col collapsed="false" customWidth="true" hidden="false" outlineLevel="0" max="19" min="3" style="780" width="3.66"/>
    <col collapsed="false" customWidth="false" hidden="false" outlineLevel="0" max="26" min="20" style="780" width="3.45"/>
    <col collapsed="false" customWidth="true" hidden="false" outlineLevel="0" max="27" min="27" style="780" width="2.22"/>
    <col collapsed="false" customWidth="false" hidden="false" outlineLevel="0" max="16384" min="28" style="780" width="3.45"/>
  </cols>
  <sheetData>
    <row r="1" s="772" customFormat="true" ht="13.8" hidden="false" customHeight="false" outlineLevel="0" collapsed="false"/>
    <row r="2" s="772" customFormat="true" ht="13.8" hidden="false" customHeight="false" outlineLevel="0" collapsed="false">
      <c r="B2" s="772" t="s">
        <v>1740</v>
      </c>
    </row>
    <row r="3" s="772" customFormat="true" ht="13.8" hidden="false" customHeight="false" outlineLevel="0" collapsed="false"/>
    <row r="4" s="772" customFormat="true" ht="13.8" hidden="false" customHeight="false" outlineLevel="0" collapsed="false">
      <c r="B4" s="1179" t="s">
        <v>1731</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row>
    <row r="5" s="772" customFormat="true" ht="13.8" hidden="false" customHeight="false" outlineLevel="0" collapsed="false"/>
    <row r="6" s="772" customFormat="true" ht="31.5" hidden="false" customHeight="true" outlineLevel="0" collapsed="false">
      <c r="B6" s="789" t="s">
        <v>939</v>
      </c>
      <c r="C6" s="789"/>
      <c r="D6" s="789"/>
      <c r="E6" s="789"/>
      <c r="F6" s="789"/>
      <c r="G6" s="789"/>
      <c r="H6" s="789"/>
      <c r="I6" s="789"/>
      <c r="J6" s="789"/>
      <c r="K6" s="789"/>
      <c r="L6" s="789"/>
      <c r="M6" s="789"/>
      <c r="N6" s="789"/>
      <c r="O6" s="789"/>
      <c r="P6" s="789"/>
      <c r="Q6" s="789"/>
      <c r="R6" s="789"/>
      <c r="S6" s="789"/>
      <c r="T6" s="789"/>
      <c r="U6" s="789"/>
      <c r="V6" s="789"/>
      <c r="W6" s="789"/>
      <c r="X6" s="789"/>
      <c r="Y6" s="789"/>
      <c r="Z6" s="789"/>
    </row>
    <row r="7" s="772" customFormat="true" ht="31.5" hidden="false" customHeight="true" outlineLevel="0" collapsed="false">
      <c r="B7" s="789" t="s">
        <v>940</v>
      </c>
      <c r="C7" s="789"/>
      <c r="D7" s="789"/>
      <c r="E7" s="789"/>
      <c r="F7" s="789"/>
      <c r="G7" s="1307" t="s">
        <v>27</v>
      </c>
      <c r="H7" s="1290" t="s">
        <v>1089</v>
      </c>
      <c r="I7" s="1290"/>
      <c r="J7" s="1290"/>
      <c r="K7" s="1290"/>
      <c r="L7" s="1307" t="s">
        <v>27</v>
      </c>
      <c r="M7" s="1290" t="s">
        <v>1090</v>
      </c>
      <c r="N7" s="1290"/>
      <c r="O7" s="1290"/>
      <c r="P7" s="1290"/>
      <c r="Q7" s="1307" t="s">
        <v>27</v>
      </c>
      <c r="R7" s="1290" t="s">
        <v>1091</v>
      </c>
      <c r="S7" s="1290"/>
      <c r="T7" s="1290"/>
      <c r="U7" s="1290"/>
      <c r="V7" s="1290"/>
      <c r="W7" s="1290"/>
      <c r="X7" s="1290"/>
      <c r="Y7" s="1290"/>
      <c r="Z7" s="1189"/>
    </row>
    <row r="8" s="772" customFormat="true" ht="31.5" hidden="false" customHeight="true" outlineLevel="0" collapsed="false">
      <c r="B8" s="789" t="s">
        <v>942</v>
      </c>
      <c r="C8" s="789"/>
      <c r="D8" s="789"/>
      <c r="E8" s="789"/>
      <c r="F8" s="789"/>
      <c r="G8" s="1305" t="s">
        <v>27</v>
      </c>
      <c r="H8" s="1181" t="s">
        <v>1741</v>
      </c>
      <c r="I8" s="1181"/>
      <c r="J8" s="1181"/>
      <c r="K8" s="1181"/>
      <c r="L8" s="1181"/>
      <c r="M8" s="1181"/>
      <c r="N8" s="1181"/>
      <c r="O8" s="1306" t="s">
        <v>27</v>
      </c>
      <c r="P8" s="1181" t="s">
        <v>1742</v>
      </c>
      <c r="Q8" s="1181"/>
      <c r="R8" s="1181"/>
      <c r="S8" s="977"/>
      <c r="T8" s="977"/>
      <c r="U8" s="977"/>
      <c r="V8" s="977"/>
      <c r="W8" s="977"/>
      <c r="X8" s="977"/>
      <c r="Y8" s="977"/>
      <c r="Z8" s="975"/>
    </row>
    <row r="9" s="772" customFormat="true" ht="13.8" hidden="false" customHeight="false" outlineLevel="0" collapsed="false"/>
    <row r="10" s="772" customFormat="true" ht="13.8" hidden="false" customHeight="false" outlineLevel="0" collapsed="false">
      <c r="B10" s="964"/>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963"/>
    </row>
    <row r="11" s="772" customFormat="true" ht="13.8" hidden="false" customHeight="false" outlineLevel="0" collapsed="false">
      <c r="B11" s="985" t="s">
        <v>1743</v>
      </c>
      <c r="Z11" s="1187"/>
    </row>
    <row r="12" s="772" customFormat="true" ht="13.8" hidden="false" customHeight="false" outlineLevel="0" collapsed="false">
      <c r="B12" s="985"/>
      <c r="Z12" s="1187"/>
    </row>
    <row r="13" s="772" customFormat="true" ht="13.8" hidden="false" customHeight="false" outlineLevel="0" collapsed="false">
      <c r="B13" s="985"/>
      <c r="C13" s="772" t="s">
        <v>1308</v>
      </c>
      <c r="Z13" s="1187"/>
    </row>
    <row r="14" s="772" customFormat="true" ht="6.75" hidden="false" customHeight="true" outlineLevel="0" collapsed="false">
      <c r="B14" s="985"/>
      <c r="Z14" s="1187"/>
    </row>
    <row r="15" s="772" customFormat="true" ht="26.25" hidden="false" customHeight="true" outlineLevel="0" collapsed="false">
      <c r="B15" s="985"/>
      <c r="C15" s="1180" t="s">
        <v>1336</v>
      </c>
      <c r="D15" s="1181"/>
      <c r="E15" s="1181"/>
      <c r="F15" s="1181"/>
      <c r="G15" s="1321"/>
      <c r="H15" s="1180" t="s">
        <v>1334</v>
      </c>
      <c r="I15" s="1180"/>
      <c r="J15" s="1180"/>
      <c r="K15" s="1182"/>
      <c r="L15" s="1182"/>
      <c r="M15" s="1182"/>
      <c r="N15" s="792" t="s">
        <v>1036</v>
      </c>
      <c r="O15" s="985"/>
      <c r="U15" s="771"/>
      <c r="Z15" s="1187"/>
    </row>
    <row r="16" s="772" customFormat="true" ht="13.8" hidden="false" customHeight="false" outlineLevel="0" collapsed="false">
      <c r="B16" s="985"/>
      <c r="L16" s="771"/>
      <c r="Q16" s="771"/>
      <c r="V16" s="771"/>
      <c r="Z16" s="1187"/>
    </row>
    <row r="17" s="772" customFormat="true" ht="13.8" hidden="false" customHeight="false" outlineLevel="0" collapsed="false">
      <c r="B17" s="985"/>
      <c r="C17" s="772" t="s">
        <v>1313</v>
      </c>
      <c r="Z17" s="1187"/>
    </row>
    <row r="18" s="772" customFormat="true" ht="4.5" hidden="false" customHeight="true" outlineLevel="0" collapsed="false">
      <c r="B18" s="985"/>
      <c r="Z18" s="1187"/>
    </row>
    <row r="19" s="772" customFormat="true" ht="24" hidden="false" customHeight="true" outlineLevel="0" collapsed="false">
      <c r="B19" s="985"/>
      <c r="C19" s="789" t="s">
        <v>1314</v>
      </c>
      <c r="D19" s="789"/>
      <c r="E19" s="789"/>
      <c r="F19" s="789"/>
      <c r="G19" s="789"/>
      <c r="H19" s="789"/>
      <c r="I19" s="789"/>
      <c r="J19" s="789"/>
      <c r="K19" s="789"/>
      <c r="L19" s="789"/>
      <c r="M19" s="789"/>
      <c r="N19" s="789"/>
      <c r="O19" s="789"/>
      <c r="P19" s="789" t="s">
        <v>915</v>
      </c>
      <c r="Q19" s="789"/>
      <c r="R19" s="789"/>
      <c r="S19" s="789"/>
      <c r="T19" s="789"/>
      <c r="U19" s="789"/>
      <c r="V19" s="789"/>
      <c r="W19" s="789"/>
      <c r="X19" s="789"/>
      <c r="Y19" s="789"/>
      <c r="Z19" s="927"/>
    </row>
    <row r="20" s="772" customFormat="true" ht="21" hidden="false" customHeight="true" outlineLevel="0" collapsed="false">
      <c r="B20" s="985"/>
      <c r="C20" s="966"/>
      <c r="D20" s="966"/>
      <c r="E20" s="966"/>
      <c r="F20" s="966"/>
      <c r="G20" s="966"/>
      <c r="H20" s="966"/>
      <c r="I20" s="966"/>
      <c r="J20" s="966"/>
      <c r="K20" s="966"/>
      <c r="L20" s="966"/>
      <c r="M20" s="966"/>
      <c r="N20" s="966"/>
      <c r="O20" s="966"/>
      <c r="P20" s="966"/>
      <c r="Q20" s="966"/>
      <c r="R20" s="966"/>
      <c r="S20" s="966"/>
      <c r="T20" s="966"/>
      <c r="U20" s="966"/>
      <c r="V20" s="966"/>
      <c r="W20" s="966"/>
      <c r="X20" s="966"/>
      <c r="Y20" s="966"/>
      <c r="Z20" s="1187"/>
    </row>
    <row r="21" s="772" customFormat="true" ht="21" hidden="false" customHeight="true" outlineLevel="0" collapsed="false">
      <c r="B21" s="985"/>
      <c r="C21" s="966"/>
      <c r="D21" s="966"/>
      <c r="E21" s="966"/>
      <c r="F21" s="966"/>
      <c r="G21" s="966"/>
      <c r="H21" s="966"/>
      <c r="I21" s="966"/>
      <c r="J21" s="966"/>
      <c r="K21" s="966"/>
      <c r="L21" s="966"/>
      <c r="M21" s="966"/>
      <c r="N21" s="966"/>
      <c r="O21" s="966"/>
      <c r="P21" s="966"/>
      <c r="Q21" s="966"/>
      <c r="R21" s="966"/>
      <c r="S21" s="966"/>
      <c r="T21" s="966"/>
      <c r="U21" s="966"/>
      <c r="V21" s="966"/>
      <c r="W21" s="966"/>
      <c r="X21" s="966"/>
      <c r="Y21" s="966"/>
      <c r="Z21" s="1187"/>
    </row>
    <row r="22" s="772" customFormat="true" ht="21" hidden="false" customHeight="true" outlineLevel="0" collapsed="false">
      <c r="B22" s="985"/>
      <c r="C22" s="966"/>
      <c r="D22" s="966"/>
      <c r="E22" s="966"/>
      <c r="F22" s="966"/>
      <c r="G22" s="966"/>
      <c r="H22" s="966"/>
      <c r="I22" s="966"/>
      <c r="J22" s="966"/>
      <c r="K22" s="966"/>
      <c r="L22" s="966"/>
      <c r="M22" s="966"/>
      <c r="N22" s="966"/>
      <c r="O22" s="966"/>
      <c r="P22" s="966"/>
      <c r="Q22" s="966"/>
      <c r="R22" s="966"/>
      <c r="S22" s="966"/>
      <c r="T22" s="966"/>
      <c r="U22" s="966"/>
      <c r="V22" s="966"/>
      <c r="W22" s="966"/>
      <c r="X22" s="966"/>
      <c r="Y22" s="966"/>
      <c r="Z22" s="1187"/>
    </row>
    <row r="23" s="772" customFormat="true" ht="21" hidden="false" customHeight="true" outlineLevel="0" collapsed="false">
      <c r="B23" s="985"/>
      <c r="C23" s="966"/>
      <c r="D23" s="966"/>
      <c r="E23" s="966"/>
      <c r="F23" s="966"/>
      <c r="G23" s="966"/>
      <c r="H23" s="966"/>
      <c r="I23" s="966"/>
      <c r="J23" s="966"/>
      <c r="K23" s="966"/>
      <c r="L23" s="966"/>
      <c r="M23" s="966"/>
      <c r="N23" s="966"/>
      <c r="O23" s="966"/>
      <c r="P23" s="966"/>
      <c r="Q23" s="966"/>
      <c r="R23" s="966"/>
      <c r="S23" s="966"/>
      <c r="T23" s="966"/>
      <c r="U23" s="966"/>
      <c r="V23" s="966"/>
      <c r="W23" s="966"/>
      <c r="X23" s="966"/>
      <c r="Y23" s="966"/>
      <c r="Z23" s="1187"/>
    </row>
    <row r="24" s="772" customFormat="true" ht="21" hidden="false" customHeight="true" outlineLevel="0" collapsed="false">
      <c r="B24" s="985"/>
      <c r="C24" s="966"/>
      <c r="D24" s="966"/>
      <c r="E24" s="966"/>
      <c r="F24" s="966"/>
      <c r="G24" s="966"/>
      <c r="H24" s="966"/>
      <c r="I24" s="966"/>
      <c r="J24" s="966"/>
      <c r="K24" s="966"/>
      <c r="L24" s="966"/>
      <c r="M24" s="966"/>
      <c r="N24" s="966"/>
      <c r="O24" s="966"/>
      <c r="P24" s="966"/>
      <c r="Q24" s="966"/>
      <c r="R24" s="966"/>
      <c r="S24" s="966"/>
      <c r="T24" s="966"/>
      <c r="U24" s="966"/>
      <c r="V24" s="966"/>
      <c r="W24" s="966"/>
      <c r="X24" s="966"/>
      <c r="Y24" s="966"/>
      <c r="Z24" s="1187"/>
    </row>
    <row r="25" s="772" customFormat="true" ht="21" hidden="false" customHeight="true" outlineLevel="0" collapsed="false">
      <c r="B25" s="985"/>
      <c r="C25" s="1323"/>
      <c r="D25" s="1323"/>
      <c r="E25" s="1323"/>
      <c r="F25" s="1323"/>
      <c r="G25" s="1323"/>
      <c r="H25" s="1323"/>
      <c r="I25" s="1323"/>
      <c r="J25" s="1323"/>
      <c r="K25" s="1323"/>
      <c r="L25" s="1323"/>
      <c r="M25" s="1323"/>
      <c r="N25" s="1323"/>
      <c r="O25" s="1323"/>
      <c r="P25" s="1185"/>
      <c r="Q25" s="1185"/>
      <c r="R25" s="1185"/>
      <c r="S25" s="1185"/>
      <c r="T25" s="1185"/>
      <c r="U25" s="1185"/>
      <c r="V25" s="1185"/>
      <c r="W25" s="1185"/>
      <c r="X25" s="1185"/>
      <c r="Y25" s="1185"/>
      <c r="Z25" s="1187"/>
    </row>
    <row r="26" s="772" customFormat="true" ht="21" hidden="false" customHeight="true" outlineLevel="0" collapsed="false">
      <c r="B26" s="985"/>
      <c r="C26" s="1301"/>
      <c r="D26" s="1301"/>
      <c r="E26" s="1301"/>
      <c r="F26" s="1301"/>
      <c r="G26" s="1301"/>
      <c r="H26" s="1301"/>
      <c r="I26" s="1301"/>
      <c r="J26" s="1301"/>
      <c r="K26" s="1301"/>
      <c r="L26" s="1301"/>
      <c r="M26" s="1301"/>
      <c r="N26" s="1301"/>
      <c r="O26" s="1301"/>
      <c r="P26" s="980"/>
      <c r="Q26" s="980"/>
      <c r="R26" s="980"/>
      <c r="S26" s="980"/>
      <c r="T26" s="980"/>
      <c r="U26" s="1180"/>
      <c r="V26" s="1544" t="s">
        <v>1095</v>
      </c>
      <c r="W26" s="1544" t="s">
        <v>29</v>
      </c>
      <c r="X26" s="1544" t="s">
        <v>1096</v>
      </c>
      <c r="Y26" s="1321"/>
      <c r="Z26" s="1187"/>
    </row>
    <row r="27" s="772" customFormat="true" ht="38.25" hidden="false" customHeight="true" outlineLevel="0" collapsed="false">
      <c r="B27" s="985"/>
      <c r="C27" s="1425" t="s">
        <v>1744</v>
      </c>
      <c r="D27" s="1425"/>
      <c r="E27" s="1425"/>
      <c r="F27" s="1425"/>
      <c r="G27" s="1425"/>
      <c r="H27" s="1425"/>
      <c r="I27" s="1425"/>
      <c r="J27" s="1425"/>
      <c r="K27" s="1425"/>
      <c r="L27" s="1425"/>
      <c r="M27" s="1425"/>
      <c r="N27" s="1425"/>
      <c r="O27" s="1425"/>
      <c r="P27" s="1425"/>
      <c r="Q27" s="1425"/>
      <c r="R27" s="1425"/>
      <c r="S27" s="1425"/>
      <c r="T27" s="965"/>
      <c r="U27" s="1290"/>
      <c r="V27" s="1182" t="s">
        <v>27</v>
      </c>
      <c r="W27" s="1182" t="s">
        <v>29</v>
      </c>
      <c r="X27" s="1182" t="s">
        <v>27</v>
      </c>
      <c r="Y27" s="1189"/>
      <c r="Z27" s="1187"/>
    </row>
    <row r="28" s="772" customFormat="true" ht="70.5" hidden="false" customHeight="true" outlineLevel="0" collapsed="false">
      <c r="B28" s="985"/>
      <c r="C28" s="1425" t="s">
        <v>1745</v>
      </c>
      <c r="D28" s="1425"/>
      <c r="E28" s="1425"/>
      <c r="F28" s="1425"/>
      <c r="G28" s="1425"/>
      <c r="H28" s="1425"/>
      <c r="I28" s="1425"/>
      <c r="J28" s="1425"/>
      <c r="K28" s="1425"/>
      <c r="L28" s="1425"/>
      <c r="M28" s="1425"/>
      <c r="N28" s="1425"/>
      <c r="O28" s="1425"/>
      <c r="P28" s="1425"/>
      <c r="Q28" s="1425"/>
      <c r="R28" s="1425"/>
      <c r="S28" s="1425"/>
      <c r="T28" s="965"/>
      <c r="U28" s="1290"/>
      <c r="V28" s="1182" t="s">
        <v>27</v>
      </c>
      <c r="W28" s="1182" t="s">
        <v>29</v>
      </c>
      <c r="X28" s="1182" t="s">
        <v>27</v>
      </c>
      <c r="Y28" s="1189"/>
      <c r="Z28" s="1187"/>
    </row>
    <row r="29" s="772" customFormat="true" ht="38.25" hidden="false" customHeight="true" outlineLevel="0" collapsed="false">
      <c r="B29" s="985"/>
      <c r="C29" s="1180" t="s">
        <v>1746</v>
      </c>
      <c r="D29" s="1180"/>
      <c r="E29" s="1180"/>
      <c r="F29" s="1180"/>
      <c r="G29" s="1180"/>
      <c r="H29" s="1180"/>
      <c r="I29" s="1180"/>
      <c r="J29" s="1180"/>
      <c r="K29" s="1180"/>
      <c r="L29" s="1180"/>
      <c r="M29" s="1180"/>
      <c r="N29" s="1180"/>
      <c r="O29" s="1180"/>
      <c r="P29" s="1180"/>
      <c r="Q29" s="1180"/>
      <c r="R29" s="1180"/>
      <c r="S29" s="1180"/>
      <c r="T29" s="1189"/>
      <c r="U29" s="1290"/>
      <c r="V29" s="1182" t="s">
        <v>27</v>
      </c>
      <c r="W29" s="1182" t="s">
        <v>29</v>
      </c>
      <c r="X29" s="1182" t="s">
        <v>27</v>
      </c>
      <c r="Y29" s="1189"/>
      <c r="Z29" s="1187"/>
    </row>
    <row r="30" s="772" customFormat="true" ht="38.25" hidden="false" customHeight="true" outlineLevel="0" collapsed="false">
      <c r="B30" s="985"/>
      <c r="C30" s="1425" t="s">
        <v>1747</v>
      </c>
      <c r="D30" s="1425"/>
      <c r="E30" s="1425"/>
      <c r="F30" s="1425"/>
      <c r="G30" s="1425"/>
      <c r="H30" s="1425"/>
      <c r="I30" s="1425"/>
      <c r="J30" s="1425"/>
      <c r="K30" s="1425"/>
      <c r="L30" s="1425"/>
      <c r="M30" s="1425"/>
      <c r="N30" s="1425"/>
      <c r="O30" s="1425"/>
      <c r="P30" s="1425"/>
      <c r="Q30" s="1425"/>
      <c r="R30" s="1425"/>
      <c r="S30" s="1425"/>
      <c r="T30" s="1189"/>
      <c r="U30" s="1290"/>
      <c r="V30" s="1182" t="s">
        <v>27</v>
      </c>
      <c r="W30" s="1182" t="s">
        <v>29</v>
      </c>
      <c r="X30" s="1182" t="s">
        <v>27</v>
      </c>
      <c r="Y30" s="1189"/>
      <c r="Z30" s="1187"/>
    </row>
    <row r="31" s="772" customFormat="true" ht="38.25" hidden="false" customHeight="true" outlineLevel="0" collapsed="false">
      <c r="B31" s="985"/>
      <c r="C31" s="1425" t="s">
        <v>1748</v>
      </c>
      <c r="D31" s="1425"/>
      <c r="E31" s="1425"/>
      <c r="F31" s="1425"/>
      <c r="G31" s="1425"/>
      <c r="H31" s="1425"/>
      <c r="I31" s="1425"/>
      <c r="J31" s="1425"/>
      <c r="K31" s="1425"/>
      <c r="L31" s="1425"/>
      <c r="M31" s="1425"/>
      <c r="N31" s="1425"/>
      <c r="O31" s="1425"/>
      <c r="P31" s="1425"/>
      <c r="Q31" s="1425"/>
      <c r="R31" s="1425"/>
      <c r="S31" s="1425"/>
      <c r="T31" s="1189"/>
      <c r="U31" s="1290"/>
      <c r="V31" s="1182" t="s">
        <v>27</v>
      </c>
      <c r="W31" s="1182" t="s">
        <v>29</v>
      </c>
      <c r="X31" s="1182" t="s">
        <v>27</v>
      </c>
      <c r="Y31" s="1189"/>
      <c r="Z31" s="1187"/>
    </row>
    <row r="32" s="772" customFormat="true" ht="13.8" hidden="false" customHeight="false" outlineLevel="0" collapsed="false">
      <c r="B32" s="974"/>
      <c r="C32" s="980"/>
      <c r="D32" s="980"/>
      <c r="E32" s="980"/>
      <c r="F32" s="980"/>
      <c r="G32" s="980"/>
      <c r="H32" s="980"/>
      <c r="I32" s="980"/>
      <c r="J32" s="980"/>
      <c r="K32" s="980"/>
      <c r="L32" s="980"/>
      <c r="M32" s="980"/>
      <c r="N32" s="980"/>
      <c r="O32" s="980"/>
      <c r="P32" s="980"/>
      <c r="Q32" s="980"/>
      <c r="R32" s="980"/>
      <c r="S32" s="980"/>
      <c r="T32" s="980"/>
      <c r="U32" s="980"/>
      <c r="V32" s="980"/>
      <c r="W32" s="980"/>
      <c r="X32" s="980"/>
      <c r="Y32" s="980"/>
      <c r="Z32" s="973"/>
    </row>
    <row r="33" s="772" customFormat="true" ht="12.75" hidden="false" customHeight="false" outlineLevel="0" collapsed="false"/>
    <row r="118" customFormat="false" ht="12.75" hidden="false" customHeight="false" outlineLevel="0" collapsed="false">
      <c r="C118" s="1225"/>
      <c r="D118" s="1225"/>
      <c r="E118" s="1225"/>
      <c r="F118" s="1225"/>
      <c r="G118" s="1225"/>
    </row>
    <row r="119" customFormat="false" ht="12.75" hidden="false" customHeight="false" outlineLevel="0" collapsed="false">
      <c r="C119" s="1226"/>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dataValidations count="1">
    <dataValidation allowBlank="true" errorStyle="stop" operator="between" showDropDown="false" showErrorMessage="true" showInputMessage="true" sqref="G7:G8 L7 Q7 O8 V27:V31 X27:X31"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K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22"/>
    <col collapsed="false" customWidth="true" hidden="false" outlineLevel="0" max="2" min="2" style="778" width="3.11"/>
    <col collapsed="false" customWidth="true" hidden="false" outlineLevel="0" max="30" min="3" style="780" width="3.11"/>
    <col collapsed="false" customWidth="true" hidden="false" outlineLevel="0" max="33" min="31" style="780" width="3.22"/>
    <col collapsed="false" customWidth="true" hidden="false" outlineLevel="0" max="34" min="34" style="780" width="3.11"/>
    <col collapsed="false" customWidth="true" hidden="false" outlineLevel="0" max="35" min="35" style="780" width="1.22"/>
    <col collapsed="false" customWidth="false" hidden="false" outlineLevel="0" max="16384" min="36" style="780" width="3.45"/>
  </cols>
  <sheetData>
    <row r="1" s="772" customFormat="true" ht="13.8" hidden="false" customHeight="false" outlineLevel="0" collapsed="false"/>
    <row r="2" s="772" customFormat="true" ht="13.8" hidden="false" customHeight="false" outlineLevel="0" collapsed="false">
      <c r="B2" s="772" t="s">
        <v>1749</v>
      </c>
    </row>
    <row r="3" s="772" customFormat="true" ht="13.8" hidden="false" customHeight="false" outlineLevel="0" collapsed="false">
      <c r="Y3" s="1178" t="s">
        <v>388</v>
      </c>
      <c r="Z3" s="1179"/>
      <c r="AA3" s="1179"/>
      <c r="AB3" s="1178" t="s">
        <v>389</v>
      </c>
      <c r="AC3" s="1179"/>
      <c r="AD3" s="1179"/>
      <c r="AE3" s="1178" t="s">
        <v>390</v>
      </c>
      <c r="AF3" s="1179"/>
      <c r="AG3" s="1179"/>
      <c r="AH3" s="1178" t="s">
        <v>391</v>
      </c>
    </row>
    <row r="4" s="772" customFormat="true" ht="13.8" hidden="false" customHeight="false" outlineLevel="0" collapsed="false">
      <c r="AH4" s="1178"/>
    </row>
    <row r="5" s="772" customFormat="true" ht="13.8" hidden="false" customHeight="false" outlineLevel="0" collapsed="false">
      <c r="B5" s="1179" t="s">
        <v>1750</v>
      </c>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c r="AF5" s="1179"/>
      <c r="AG5" s="1179"/>
      <c r="AH5" s="1179"/>
    </row>
    <row r="6" s="772" customFormat="true" ht="13.8" hidden="false" customHeight="false" outlineLevel="0" collapsed="false"/>
    <row r="7" s="772" customFormat="true" ht="21" hidden="false" customHeight="true" outlineLevel="0" collapsed="false">
      <c r="B7" s="1180" t="s">
        <v>1226</v>
      </c>
      <c r="C7" s="1180"/>
      <c r="D7" s="1180"/>
      <c r="E7" s="1180"/>
      <c r="F7" s="1180"/>
      <c r="G7" s="1545"/>
      <c r="H7" s="1546"/>
      <c r="I7" s="1546"/>
      <c r="J7" s="1546"/>
      <c r="K7" s="1546"/>
      <c r="L7" s="1546"/>
      <c r="M7" s="1546"/>
      <c r="N7" s="1546"/>
      <c r="O7" s="1546"/>
      <c r="P7" s="1546"/>
      <c r="Q7" s="1546"/>
      <c r="R7" s="1546"/>
      <c r="S7" s="1546"/>
      <c r="T7" s="1546"/>
      <c r="U7" s="1546"/>
      <c r="V7" s="1546"/>
      <c r="W7" s="1546"/>
      <c r="X7" s="1546"/>
      <c r="Y7" s="1546"/>
      <c r="Z7" s="1546"/>
      <c r="AA7" s="1546"/>
      <c r="AB7" s="1546"/>
      <c r="AC7" s="1546"/>
      <c r="AD7" s="1546"/>
      <c r="AE7" s="1546"/>
      <c r="AF7" s="1546"/>
      <c r="AG7" s="1546"/>
      <c r="AH7" s="1547"/>
    </row>
    <row r="8" customFormat="false" ht="21" hidden="false" customHeight="true" outlineLevel="0" collapsed="false">
      <c r="B8" s="966" t="s">
        <v>1227</v>
      </c>
      <c r="C8" s="966"/>
      <c r="D8" s="966"/>
      <c r="E8" s="966"/>
      <c r="F8" s="966"/>
      <c r="G8" s="1305" t="s">
        <v>27</v>
      </c>
      <c r="H8" s="1290" t="s">
        <v>1089</v>
      </c>
      <c r="I8" s="1290"/>
      <c r="J8" s="1290"/>
      <c r="K8" s="1290"/>
      <c r="L8" s="1306" t="s">
        <v>27</v>
      </c>
      <c r="M8" s="1290" t="s">
        <v>1090</v>
      </c>
      <c r="N8" s="1290"/>
      <c r="O8" s="1290"/>
      <c r="P8" s="1290"/>
      <c r="Q8" s="1306" t="s">
        <v>27</v>
      </c>
      <c r="R8" s="1290" t="s">
        <v>1091</v>
      </c>
      <c r="T8" s="1548"/>
      <c r="V8" s="1345"/>
      <c r="W8" s="1345"/>
      <c r="X8" s="1345"/>
      <c r="Y8" s="1345"/>
      <c r="Z8" s="1345"/>
      <c r="AA8" s="1345"/>
      <c r="AB8" s="1345"/>
      <c r="AC8" s="1345"/>
      <c r="AD8" s="1345"/>
      <c r="AE8" s="1345"/>
      <c r="AF8" s="1345"/>
      <c r="AG8" s="1345"/>
      <c r="AH8" s="1346"/>
    </row>
    <row r="9" customFormat="false" ht="21" hidden="false" customHeight="true" outlineLevel="0" collapsed="false">
      <c r="B9" s="966" t="s">
        <v>1228</v>
      </c>
      <c r="C9" s="966"/>
      <c r="D9" s="966"/>
      <c r="E9" s="966"/>
      <c r="F9" s="966"/>
      <c r="G9" s="1349" t="s">
        <v>27</v>
      </c>
      <c r="H9" s="1185" t="s">
        <v>1751</v>
      </c>
      <c r="I9" s="968"/>
      <c r="J9" s="968"/>
      <c r="K9" s="968"/>
      <c r="L9" s="968"/>
      <c r="M9" s="968"/>
      <c r="N9" s="968"/>
      <c r="O9" s="968"/>
      <c r="P9" s="968"/>
      <c r="Q9" s="968"/>
      <c r="R9" s="968"/>
      <c r="S9" s="968"/>
      <c r="U9" s="1350" t="s">
        <v>27</v>
      </c>
      <c r="V9" s="1185" t="s">
        <v>1273</v>
      </c>
      <c r="W9" s="1185"/>
      <c r="X9" s="1351"/>
      <c r="Y9" s="1351"/>
      <c r="Z9" s="1351"/>
      <c r="AA9" s="1351"/>
      <c r="AB9" s="1351"/>
      <c r="AC9" s="1351"/>
      <c r="AD9" s="1351"/>
      <c r="AE9" s="1351"/>
      <c r="AF9" s="1351"/>
      <c r="AG9" s="1351"/>
      <c r="AH9" s="1352"/>
    </row>
    <row r="10" customFormat="false" ht="21" hidden="false" customHeight="true" outlineLevel="0" collapsed="false">
      <c r="B10" s="966"/>
      <c r="C10" s="966"/>
      <c r="D10" s="966"/>
      <c r="E10" s="966"/>
      <c r="F10" s="966"/>
      <c r="G10" s="1397" t="s">
        <v>27</v>
      </c>
      <c r="H10" s="772" t="s">
        <v>1752</v>
      </c>
      <c r="I10" s="781"/>
      <c r="J10" s="781"/>
      <c r="K10" s="781"/>
      <c r="L10" s="781"/>
      <c r="M10" s="781"/>
      <c r="N10" s="781"/>
      <c r="O10" s="781"/>
      <c r="P10" s="781"/>
      <c r="Q10" s="781"/>
      <c r="R10" s="781"/>
      <c r="S10" s="781"/>
      <c r="U10" s="1307" t="s">
        <v>27</v>
      </c>
      <c r="V10" s="772" t="s">
        <v>1753</v>
      </c>
      <c r="W10" s="772"/>
      <c r="X10" s="1347"/>
      <c r="Y10" s="1347"/>
      <c r="Z10" s="1347"/>
      <c r="AA10" s="1347"/>
      <c r="AB10" s="1347"/>
      <c r="AC10" s="1347"/>
      <c r="AD10" s="1347"/>
      <c r="AE10" s="1347"/>
      <c r="AF10" s="1347"/>
      <c r="AG10" s="1347"/>
      <c r="AH10" s="1348"/>
    </row>
    <row r="11" customFormat="false" ht="21" hidden="false" customHeight="true" outlineLevel="0" collapsed="false">
      <c r="B11" s="966"/>
      <c r="C11" s="966"/>
      <c r="D11" s="966"/>
      <c r="E11" s="966"/>
      <c r="F11" s="966"/>
      <c r="G11" s="1397" t="s">
        <v>27</v>
      </c>
      <c r="H11" s="772" t="s">
        <v>1754</v>
      </c>
      <c r="I11" s="781"/>
      <c r="J11" s="781"/>
      <c r="K11" s="781"/>
      <c r="L11" s="781"/>
      <c r="M11" s="781"/>
      <c r="N11" s="781"/>
      <c r="O11" s="781"/>
      <c r="P11" s="781"/>
      <c r="Q11" s="781"/>
      <c r="R11" s="781"/>
      <c r="S11" s="781"/>
      <c r="U11" s="1307" t="s">
        <v>27</v>
      </c>
      <c r="V11" s="781" t="s">
        <v>1755</v>
      </c>
      <c r="W11" s="781"/>
      <c r="X11" s="1347"/>
      <c r="Y11" s="1347"/>
      <c r="Z11" s="1347"/>
      <c r="AA11" s="1347"/>
      <c r="AB11" s="1347"/>
      <c r="AC11" s="1347"/>
      <c r="AD11" s="1347"/>
      <c r="AE11" s="1347"/>
      <c r="AF11" s="1347"/>
      <c r="AG11" s="1347"/>
      <c r="AH11" s="1348"/>
      <c r="AI11" s="1299"/>
    </row>
    <row r="12" customFormat="false" ht="21" hidden="false" customHeight="true" outlineLevel="0" collapsed="false">
      <c r="B12" s="966"/>
      <c r="C12" s="966"/>
      <c r="D12" s="966"/>
      <c r="E12" s="966"/>
      <c r="F12" s="966"/>
      <c r="G12" s="1353" t="s">
        <v>27</v>
      </c>
      <c r="H12" s="980" t="s">
        <v>1756</v>
      </c>
      <c r="I12" s="977"/>
      <c r="J12" s="977"/>
      <c r="K12" s="977"/>
      <c r="L12" s="977"/>
      <c r="M12" s="977"/>
      <c r="N12" s="977"/>
      <c r="O12" s="977"/>
      <c r="P12" s="977"/>
      <c r="Q12" s="977"/>
      <c r="R12" s="977"/>
      <c r="S12" s="977"/>
      <c r="T12" s="1390"/>
      <c r="U12" s="977"/>
      <c r="V12" s="977"/>
      <c r="W12" s="977"/>
      <c r="X12" s="1354"/>
      <c r="Y12" s="1354"/>
      <c r="Z12" s="1354"/>
      <c r="AA12" s="1354"/>
      <c r="AB12" s="1354"/>
      <c r="AC12" s="1354"/>
      <c r="AD12" s="1354"/>
      <c r="AE12" s="1354"/>
      <c r="AF12" s="1354"/>
      <c r="AG12" s="1354"/>
      <c r="AH12" s="1355"/>
    </row>
    <row r="13" customFormat="false" ht="21" hidden="false" customHeight="true" outlineLevel="0" collapsed="false">
      <c r="B13" s="966" t="s">
        <v>1238</v>
      </c>
      <c r="C13" s="966"/>
      <c r="D13" s="966"/>
      <c r="E13" s="966"/>
      <c r="F13" s="966"/>
      <c r="G13" s="1349" t="s">
        <v>27</v>
      </c>
      <c r="H13" s="1185" t="s">
        <v>1757</v>
      </c>
      <c r="I13" s="968"/>
      <c r="J13" s="968"/>
      <c r="K13" s="968"/>
      <c r="L13" s="968"/>
      <c r="M13" s="968"/>
      <c r="N13" s="968"/>
      <c r="O13" s="968"/>
      <c r="P13" s="968"/>
      <c r="Q13" s="968"/>
      <c r="R13" s="968"/>
      <c r="S13" s="781"/>
      <c r="T13" s="968"/>
      <c r="U13" s="1350"/>
      <c r="V13" s="1350"/>
      <c r="W13" s="1350"/>
      <c r="X13" s="1185"/>
      <c r="Y13" s="1351"/>
      <c r="Z13" s="1351"/>
      <c r="AA13" s="1351"/>
      <c r="AB13" s="1351"/>
      <c r="AC13" s="1351"/>
      <c r="AD13" s="1351"/>
      <c r="AE13" s="1351"/>
      <c r="AF13" s="1351"/>
      <c r="AG13" s="1351"/>
      <c r="AH13" s="1352"/>
    </row>
    <row r="14" customFormat="false" ht="21" hidden="false" customHeight="true" outlineLevel="0" collapsed="false">
      <c r="B14" s="966"/>
      <c r="C14" s="966"/>
      <c r="D14" s="966"/>
      <c r="E14" s="966"/>
      <c r="F14" s="966"/>
      <c r="G14" s="1353" t="s">
        <v>27</v>
      </c>
      <c r="H14" s="980" t="s">
        <v>1758</v>
      </c>
      <c r="I14" s="977"/>
      <c r="J14" s="977"/>
      <c r="K14" s="977"/>
      <c r="L14" s="977"/>
      <c r="M14" s="977"/>
      <c r="N14" s="977"/>
      <c r="O14" s="977"/>
      <c r="P14" s="977"/>
      <c r="Q14" s="977"/>
      <c r="R14" s="977"/>
      <c r="S14" s="977"/>
      <c r="T14" s="977"/>
      <c r="U14" s="1354"/>
      <c r="V14" s="1354"/>
      <c r="W14" s="1354"/>
      <c r="X14" s="1354"/>
      <c r="Y14" s="1354"/>
      <c r="Z14" s="1354"/>
      <c r="AA14" s="1354"/>
      <c r="AB14" s="1354"/>
      <c r="AC14" s="1354"/>
      <c r="AD14" s="1354"/>
      <c r="AE14" s="1354"/>
      <c r="AF14" s="1354"/>
      <c r="AG14" s="1354"/>
      <c r="AH14" s="1355"/>
    </row>
    <row r="15" customFormat="false" ht="13.5" hidden="false" customHeight="true" outlineLevel="0" collapsed="false">
      <c r="B15" s="772"/>
      <c r="C15" s="772"/>
      <c r="D15" s="772"/>
      <c r="E15" s="772"/>
      <c r="F15" s="772"/>
      <c r="G15" s="1307"/>
      <c r="H15" s="772"/>
      <c r="I15" s="781"/>
      <c r="J15" s="781"/>
      <c r="K15" s="781"/>
      <c r="L15" s="781"/>
      <c r="M15" s="781"/>
      <c r="N15" s="781"/>
      <c r="O15" s="781"/>
      <c r="P15" s="781"/>
      <c r="Q15" s="781"/>
      <c r="R15" s="781"/>
      <c r="S15" s="781"/>
      <c r="T15" s="781"/>
      <c r="U15" s="1347"/>
      <c r="V15" s="1347"/>
      <c r="W15" s="1347"/>
      <c r="X15" s="1347"/>
      <c r="Y15" s="1347"/>
      <c r="Z15" s="1347"/>
      <c r="AA15" s="1347"/>
      <c r="AB15" s="1347"/>
      <c r="AC15" s="1347"/>
      <c r="AD15" s="1347"/>
      <c r="AE15" s="1347"/>
      <c r="AF15" s="1347"/>
      <c r="AG15" s="1347"/>
      <c r="AH15" s="1347"/>
    </row>
    <row r="16" customFormat="false" ht="21" hidden="false" customHeight="true" outlineLevel="0" collapsed="false">
      <c r="B16" s="964" t="s">
        <v>1759</v>
      </c>
      <c r="C16" s="1185"/>
      <c r="D16" s="1185"/>
      <c r="E16" s="1185"/>
      <c r="F16" s="1185"/>
      <c r="G16" s="1350"/>
      <c r="H16" s="1185"/>
      <c r="I16" s="968"/>
      <c r="J16" s="968"/>
      <c r="K16" s="968"/>
      <c r="L16" s="968"/>
      <c r="M16" s="968"/>
      <c r="N16" s="968"/>
      <c r="O16" s="968"/>
      <c r="P16" s="968"/>
      <c r="Q16" s="968"/>
      <c r="R16" s="968"/>
      <c r="S16" s="968"/>
      <c r="T16" s="968"/>
      <c r="U16" s="1351"/>
      <c r="V16" s="1351"/>
      <c r="W16" s="1351"/>
      <c r="X16" s="1351"/>
      <c r="Y16" s="1351"/>
      <c r="Z16" s="1351"/>
      <c r="AA16" s="1351"/>
      <c r="AB16" s="1351"/>
      <c r="AC16" s="1351"/>
      <c r="AD16" s="1351"/>
      <c r="AE16" s="1351"/>
      <c r="AF16" s="1351"/>
      <c r="AG16" s="1351"/>
      <c r="AH16" s="1352"/>
    </row>
    <row r="17" customFormat="false" ht="21" hidden="false" customHeight="true" outlineLevel="0" collapsed="false">
      <c r="B17" s="985"/>
      <c r="C17" s="772" t="s">
        <v>1760</v>
      </c>
      <c r="D17" s="772"/>
      <c r="E17" s="772"/>
      <c r="F17" s="772"/>
      <c r="G17" s="1307"/>
      <c r="H17" s="772"/>
      <c r="I17" s="781"/>
      <c r="J17" s="781"/>
      <c r="K17" s="781"/>
      <c r="L17" s="781"/>
      <c r="M17" s="781"/>
      <c r="N17" s="781"/>
      <c r="O17" s="781"/>
      <c r="P17" s="781"/>
      <c r="Q17" s="781"/>
      <c r="R17" s="781"/>
      <c r="S17" s="781"/>
      <c r="T17" s="781"/>
      <c r="U17" s="1347"/>
      <c r="V17" s="1347"/>
      <c r="W17" s="1347"/>
      <c r="X17" s="1347"/>
      <c r="Y17" s="1347"/>
      <c r="Z17" s="1347"/>
      <c r="AA17" s="1347"/>
      <c r="AB17" s="1347"/>
      <c r="AC17" s="1347"/>
      <c r="AD17" s="1347"/>
      <c r="AE17" s="1347"/>
      <c r="AF17" s="1347"/>
      <c r="AG17" s="1347"/>
      <c r="AH17" s="1348"/>
    </row>
    <row r="18" customFormat="false" ht="21" hidden="false" customHeight="true" outlineLevel="0" collapsed="false">
      <c r="B18" s="987"/>
      <c r="C18" s="1342" t="s">
        <v>1761</v>
      </c>
      <c r="D18" s="1342"/>
      <c r="E18" s="1342"/>
      <c r="F18" s="1342"/>
      <c r="G18" s="1342"/>
      <c r="H18" s="1342"/>
      <c r="I18" s="1342"/>
      <c r="J18" s="1342"/>
      <c r="K18" s="1342"/>
      <c r="L18" s="1342"/>
      <c r="M18" s="1342"/>
      <c r="N18" s="1342"/>
      <c r="O18" s="1342"/>
      <c r="P18" s="1342"/>
      <c r="Q18" s="1342"/>
      <c r="R18" s="1342"/>
      <c r="S18" s="1342"/>
      <c r="T18" s="1342"/>
      <c r="U18" s="1342"/>
      <c r="V18" s="1342"/>
      <c r="W18" s="1342"/>
      <c r="X18" s="1342"/>
      <c r="Y18" s="1342"/>
      <c r="Z18" s="1342"/>
      <c r="AA18" s="1201" t="s">
        <v>1762</v>
      </c>
      <c r="AB18" s="1201"/>
      <c r="AC18" s="1201"/>
      <c r="AD18" s="1201"/>
      <c r="AE18" s="1201"/>
      <c r="AF18" s="1201"/>
      <c r="AG18" s="1201"/>
      <c r="AH18" s="1348"/>
      <c r="AK18" s="1549"/>
    </row>
    <row r="19" customFormat="false" ht="21" hidden="false" customHeight="true" outlineLevel="0" collapsed="false">
      <c r="B19" s="987"/>
      <c r="C19" s="1550"/>
      <c r="D19" s="1550"/>
      <c r="E19" s="1550"/>
      <c r="F19" s="1550"/>
      <c r="G19" s="1550"/>
      <c r="H19" s="1550"/>
      <c r="I19" s="1550"/>
      <c r="J19" s="1550"/>
      <c r="K19" s="1550"/>
      <c r="L19" s="1550"/>
      <c r="M19" s="1550"/>
      <c r="N19" s="1550"/>
      <c r="O19" s="1550"/>
      <c r="P19" s="1550"/>
      <c r="Q19" s="1550"/>
      <c r="R19" s="1550"/>
      <c r="S19" s="1550"/>
      <c r="T19" s="1550"/>
      <c r="U19" s="1550"/>
      <c r="V19" s="1550"/>
      <c r="W19" s="1550"/>
      <c r="X19" s="1550"/>
      <c r="Y19" s="1550"/>
      <c r="Z19" s="1550"/>
      <c r="AA19" s="1551"/>
      <c r="AB19" s="1551"/>
      <c r="AC19" s="1551"/>
      <c r="AD19" s="1551"/>
      <c r="AE19" s="1551"/>
      <c r="AF19" s="1551"/>
      <c r="AG19" s="1551"/>
      <c r="AH19" s="1348"/>
      <c r="AK19" s="1549"/>
    </row>
    <row r="20" customFormat="false" ht="9" hidden="false" customHeight="true" outlineLevel="0" collapsed="false">
      <c r="B20" s="987"/>
      <c r="C20" s="1364"/>
      <c r="D20" s="1364"/>
      <c r="E20" s="1364"/>
      <c r="F20" s="1364"/>
      <c r="G20" s="1364"/>
      <c r="H20" s="1364"/>
      <c r="I20" s="1364"/>
      <c r="J20" s="1364"/>
      <c r="K20" s="1364"/>
      <c r="L20" s="1364"/>
      <c r="M20" s="1364"/>
      <c r="N20" s="1364"/>
      <c r="O20" s="1364"/>
      <c r="P20" s="1364"/>
      <c r="Q20" s="1364"/>
      <c r="R20" s="1364"/>
      <c r="S20" s="1364"/>
      <c r="T20" s="1364"/>
      <c r="U20" s="1364"/>
      <c r="V20" s="1364"/>
      <c r="W20" s="1364"/>
      <c r="X20" s="1364"/>
      <c r="Y20" s="1364"/>
      <c r="Z20" s="1364"/>
      <c r="AA20" s="1351"/>
      <c r="AB20" s="1351"/>
      <c r="AC20" s="1351"/>
      <c r="AD20" s="1351"/>
      <c r="AE20" s="1351"/>
      <c r="AF20" s="1351"/>
      <c r="AG20" s="1351"/>
      <c r="AH20" s="1348"/>
      <c r="AK20" s="1552"/>
    </row>
    <row r="21" customFormat="false" ht="21" hidden="false" customHeight="true" outlineLevel="0" collapsed="false">
      <c r="B21" s="987"/>
      <c r="C21" s="975" t="s">
        <v>1763</v>
      </c>
      <c r="D21" s="1002"/>
      <c r="E21" s="1002"/>
      <c r="F21" s="1002"/>
      <c r="G21" s="1553"/>
      <c r="H21" s="1347"/>
      <c r="I21" s="1347"/>
      <c r="J21" s="1347"/>
      <c r="K21" s="1347"/>
      <c r="L21" s="1347"/>
      <c r="M21" s="1347"/>
      <c r="N21" s="1347"/>
      <c r="O21" s="1347"/>
      <c r="P21" s="1347"/>
      <c r="Q21" s="1347"/>
      <c r="R21" s="1347"/>
      <c r="S21" s="1347"/>
      <c r="T21" s="1347"/>
      <c r="U21" s="1347"/>
      <c r="V21" s="1347"/>
      <c r="W21" s="1347"/>
      <c r="X21" s="1347"/>
      <c r="Y21" s="1347"/>
      <c r="Z21" s="1347"/>
      <c r="AA21" s="1347"/>
      <c r="AB21" s="1347"/>
      <c r="AC21" s="1347"/>
      <c r="AD21" s="1347"/>
      <c r="AE21" s="1347"/>
      <c r="AF21" s="1347"/>
      <c r="AG21" s="1347"/>
      <c r="AH21" s="1348"/>
    </row>
    <row r="22" customFormat="false" ht="21" hidden="false" customHeight="true" outlineLevel="0" collapsed="false">
      <c r="B22" s="987"/>
      <c r="C22" s="1342" t="s">
        <v>1764</v>
      </c>
      <c r="D22" s="1342"/>
      <c r="E22" s="1342"/>
      <c r="F22" s="1342"/>
      <c r="G22" s="1342"/>
      <c r="H22" s="1342"/>
      <c r="I22" s="1342"/>
      <c r="J22" s="1342"/>
      <c r="K22" s="1342"/>
      <c r="L22" s="1342"/>
      <c r="M22" s="1342"/>
      <c r="N22" s="1342"/>
      <c r="O22" s="1342"/>
      <c r="P22" s="1342"/>
      <c r="Q22" s="1342"/>
      <c r="R22" s="1342"/>
      <c r="S22" s="1342"/>
      <c r="T22" s="1342"/>
      <c r="U22" s="1342"/>
      <c r="V22" s="1342"/>
      <c r="W22" s="1342"/>
      <c r="X22" s="1342"/>
      <c r="Y22" s="1342"/>
      <c r="Z22" s="1342"/>
      <c r="AA22" s="1201" t="s">
        <v>1762</v>
      </c>
      <c r="AB22" s="1201"/>
      <c r="AC22" s="1201"/>
      <c r="AD22" s="1201"/>
      <c r="AE22" s="1201"/>
      <c r="AF22" s="1201"/>
      <c r="AG22" s="1201"/>
      <c r="AH22" s="1348"/>
    </row>
    <row r="23" customFormat="false" ht="19.5" hidden="false" customHeight="true" outlineLevel="0" collapsed="false">
      <c r="B23" s="983"/>
      <c r="C23" s="1342"/>
      <c r="D23" s="1342"/>
      <c r="E23" s="1342"/>
      <c r="F23" s="1342"/>
      <c r="G23" s="1342"/>
      <c r="H23" s="1342"/>
      <c r="I23" s="1342"/>
      <c r="J23" s="1342"/>
      <c r="K23" s="1342"/>
      <c r="L23" s="1342"/>
      <c r="M23" s="1342"/>
      <c r="N23" s="1342"/>
      <c r="O23" s="1342"/>
      <c r="P23" s="1342"/>
      <c r="Q23" s="1342"/>
      <c r="R23" s="1342"/>
      <c r="S23" s="1342"/>
      <c r="T23" s="1342"/>
      <c r="U23" s="1342"/>
      <c r="V23" s="1342"/>
      <c r="W23" s="1342"/>
      <c r="X23" s="1342"/>
      <c r="Y23" s="1342"/>
      <c r="Z23" s="1342"/>
      <c r="AA23" s="1554"/>
      <c r="AB23" s="1554"/>
      <c r="AC23" s="1554"/>
      <c r="AD23" s="1554"/>
      <c r="AE23" s="1554"/>
      <c r="AF23" s="1554"/>
      <c r="AG23" s="1554"/>
      <c r="AH23" s="1555"/>
    </row>
    <row r="24" s="772" customFormat="true" ht="19.5" hidden="false" customHeight="true" outlineLevel="0" collapsed="false">
      <c r="B24" s="983"/>
      <c r="C24" s="1438" t="s">
        <v>1765</v>
      </c>
      <c r="D24" s="1438"/>
      <c r="E24" s="1438"/>
      <c r="F24" s="1438"/>
      <c r="G24" s="1438"/>
      <c r="H24" s="1438"/>
      <c r="I24" s="1438"/>
      <c r="J24" s="1438"/>
      <c r="K24" s="1438"/>
      <c r="L24" s="1438"/>
      <c r="M24" s="1349" t="s">
        <v>27</v>
      </c>
      <c r="N24" s="1185" t="s">
        <v>1766</v>
      </c>
      <c r="O24" s="1185"/>
      <c r="P24" s="1185"/>
      <c r="Q24" s="968"/>
      <c r="R24" s="968"/>
      <c r="S24" s="968"/>
      <c r="T24" s="968"/>
      <c r="U24" s="968"/>
      <c r="V24" s="968"/>
      <c r="W24" s="1350" t="s">
        <v>27</v>
      </c>
      <c r="X24" s="1185" t="s">
        <v>1767</v>
      </c>
      <c r="Y24" s="1556"/>
      <c r="Z24" s="1556"/>
      <c r="AA24" s="968"/>
      <c r="AB24" s="968"/>
      <c r="AC24" s="968"/>
      <c r="AD24" s="968"/>
      <c r="AE24" s="968"/>
      <c r="AF24" s="968"/>
      <c r="AG24" s="965"/>
      <c r="AH24" s="1348"/>
    </row>
    <row r="25" s="772" customFormat="true" ht="19.5" hidden="false" customHeight="true" outlineLevel="0" collapsed="false">
      <c r="B25" s="987"/>
      <c r="C25" s="1438"/>
      <c r="D25" s="1438"/>
      <c r="E25" s="1438"/>
      <c r="F25" s="1438"/>
      <c r="G25" s="1438"/>
      <c r="H25" s="1438"/>
      <c r="I25" s="1438"/>
      <c r="J25" s="1438"/>
      <c r="K25" s="1438"/>
      <c r="L25" s="1438"/>
      <c r="M25" s="1353" t="s">
        <v>27</v>
      </c>
      <c r="N25" s="980" t="s">
        <v>1768</v>
      </c>
      <c r="O25" s="980"/>
      <c r="P25" s="980"/>
      <c r="Q25" s="977"/>
      <c r="R25" s="977"/>
      <c r="S25" s="977"/>
      <c r="T25" s="977"/>
      <c r="U25" s="977"/>
      <c r="V25" s="977"/>
      <c r="W25" s="1390" t="s">
        <v>27</v>
      </c>
      <c r="X25" s="980" t="s">
        <v>1769</v>
      </c>
      <c r="Y25" s="1557"/>
      <c r="Z25" s="1557"/>
      <c r="AA25" s="977"/>
      <c r="AB25" s="977"/>
      <c r="AC25" s="977"/>
      <c r="AD25" s="977"/>
      <c r="AE25" s="977"/>
      <c r="AF25" s="977"/>
      <c r="AG25" s="975"/>
      <c r="AH25" s="1348"/>
    </row>
    <row r="26" s="772" customFormat="true" ht="9" hidden="false" customHeight="true" outlineLevel="0" collapsed="false">
      <c r="B26" s="987"/>
      <c r="C26" s="1372"/>
      <c r="D26" s="1372"/>
      <c r="E26" s="1372"/>
      <c r="F26" s="1372"/>
      <c r="G26" s="1372"/>
      <c r="H26" s="1372"/>
      <c r="I26" s="1372"/>
      <c r="J26" s="1372"/>
      <c r="K26" s="1372"/>
      <c r="L26" s="1372"/>
      <c r="M26" s="1372"/>
      <c r="N26" s="1372"/>
      <c r="O26" s="1372"/>
      <c r="P26" s="1372"/>
      <c r="Q26" s="1372"/>
      <c r="R26" s="1372"/>
      <c r="S26" s="1372"/>
      <c r="T26" s="1372"/>
      <c r="U26" s="1372"/>
      <c r="V26" s="1372"/>
      <c r="W26" s="1372"/>
      <c r="X26" s="1372"/>
      <c r="Y26" s="1372"/>
      <c r="Z26" s="1372"/>
      <c r="AC26" s="781"/>
      <c r="AD26" s="781"/>
      <c r="AE26" s="781"/>
      <c r="AF26" s="781"/>
      <c r="AG26" s="781"/>
      <c r="AH26" s="1348"/>
    </row>
    <row r="27" s="772" customFormat="true" ht="19.5" hidden="false" customHeight="true" outlineLevel="0" collapsed="false">
      <c r="B27" s="987"/>
      <c r="C27" s="1558" t="s">
        <v>1770</v>
      </c>
      <c r="D27" s="1558"/>
      <c r="E27" s="1558"/>
      <c r="F27" s="1558"/>
      <c r="G27" s="1558"/>
      <c r="H27" s="1558"/>
      <c r="I27" s="1558"/>
      <c r="J27" s="1558"/>
      <c r="K27" s="1558"/>
      <c r="L27" s="1558"/>
      <c r="M27" s="1558"/>
      <c r="N27" s="1558"/>
      <c r="O27" s="1558"/>
      <c r="P27" s="1558"/>
      <c r="Q27" s="1558"/>
      <c r="R27" s="1558"/>
      <c r="S27" s="1558"/>
      <c r="T27" s="1558"/>
      <c r="U27" s="1558"/>
      <c r="V27" s="1558"/>
      <c r="W27" s="1558"/>
      <c r="X27" s="1558"/>
      <c r="Y27" s="1558"/>
      <c r="Z27" s="1558"/>
      <c r="AA27" s="1347"/>
      <c r="AB27" s="1347"/>
      <c r="AC27" s="1347"/>
      <c r="AD27" s="1347"/>
      <c r="AE27" s="1347"/>
      <c r="AF27" s="1347"/>
      <c r="AG27" s="1347"/>
      <c r="AH27" s="1348"/>
    </row>
    <row r="28" s="772" customFormat="true" ht="19.5" hidden="false" customHeight="true" outlineLevel="0" collapsed="false">
      <c r="B28" s="983"/>
      <c r="C28" s="1559"/>
      <c r="D28" s="1559"/>
      <c r="E28" s="1559"/>
      <c r="F28" s="1559"/>
      <c r="G28" s="1559"/>
      <c r="H28" s="1559"/>
      <c r="I28" s="1559"/>
      <c r="J28" s="1559"/>
      <c r="K28" s="1559"/>
      <c r="L28" s="1559"/>
      <c r="M28" s="1559"/>
      <c r="N28" s="1559"/>
      <c r="O28" s="1559"/>
      <c r="P28" s="1559"/>
      <c r="Q28" s="1559"/>
      <c r="R28" s="1559"/>
      <c r="S28" s="1559"/>
      <c r="T28" s="1559"/>
      <c r="U28" s="1559"/>
      <c r="V28" s="1559"/>
      <c r="W28" s="1559"/>
      <c r="X28" s="1559"/>
      <c r="Y28" s="1559"/>
      <c r="Z28" s="1559"/>
      <c r="AA28" s="1560"/>
      <c r="AB28" s="1561"/>
      <c r="AC28" s="1561"/>
      <c r="AD28" s="1561"/>
      <c r="AE28" s="1561"/>
      <c r="AF28" s="1561"/>
      <c r="AG28" s="1561"/>
      <c r="AH28" s="1562"/>
    </row>
    <row r="29" s="772" customFormat="true" ht="9" hidden="false" customHeight="true" outlineLevel="0" collapsed="false">
      <c r="B29" s="983"/>
      <c r="C29" s="781"/>
      <c r="D29" s="781"/>
      <c r="E29" s="781"/>
      <c r="F29" s="781"/>
      <c r="G29" s="1561"/>
      <c r="H29" s="1561"/>
      <c r="I29" s="1561"/>
      <c r="J29" s="1561"/>
      <c r="K29" s="1561"/>
      <c r="L29" s="1561"/>
      <c r="M29" s="1561"/>
      <c r="N29" s="1561"/>
      <c r="O29" s="1561"/>
      <c r="P29" s="1561"/>
      <c r="Q29" s="1561"/>
      <c r="R29" s="1561"/>
      <c r="S29" s="1561"/>
      <c r="T29" s="1561"/>
      <c r="U29" s="1561"/>
      <c r="V29" s="1561"/>
      <c r="W29" s="1561"/>
      <c r="X29" s="1561"/>
      <c r="Y29" s="1561"/>
      <c r="Z29" s="1561"/>
      <c r="AA29" s="1561"/>
      <c r="AB29" s="1561"/>
      <c r="AC29" s="1561"/>
      <c r="AD29" s="1561"/>
      <c r="AE29" s="1561"/>
      <c r="AF29" s="1561"/>
      <c r="AG29" s="1561"/>
      <c r="AH29" s="1562"/>
    </row>
    <row r="30" s="772" customFormat="true" ht="19.5" hidden="false" customHeight="true" outlineLevel="0" collapsed="false">
      <c r="B30" s="987"/>
      <c r="C30" s="1342" t="s">
        <v>1771</v>
      </c>
      <c r="D30" s="1342"/>
      <c r="E30" s="1342"/>
      <c r="F30" s="1342"/>
      <c r="G30" s="1342"/>
      <c r="H30" s="1342"/>
      <c r="I30" s="1342"/>
      <c r="J30" s="1342"/>
      <c r="K30" s="1563"/>
      <c r="L30" s="1563"/>
      <c r="M30" s="1563"/>
      <c r="N30" s="1563"/>
      <c r="O30" s="1563"/>
      <c r="P30" s="1563"/>
      <c r="Q30" s="1563"/>
      <c r="R30" s="1563" t="s">
        <v>389</v>
      </c>
      <c r="S30" s="1563"/>
      <c r="T30" s="1563"/>
      <c r="U30" s="1563"/>
      <c r="V30" s="1563"/>
      <c r="W30" s="1563"/>
      <c r="X30" s="1563"/>
      <c r="Y30" s="1563"/>
      <c r="Z30" s="1563" t="s">
        <v>390</v>
      </c>
      <c r="AA30" s="1563"/>
      <c r="AB30" s="1563"/>
      <c r="AC30" s="1563"/>
      <c r="AD30" s="1563"/>
      <c r="AE30" s="1563"/>
      <c r="AF30" s="1563"/>
      <c r="AG30" s="1564" t="s">
        <v>391</v>
      </c>
      <c r="AH30" s="1348"/>
    </row>
    <row r="31" s="772" customFormat="true" ht="19.5" hidden="false" customHeight="true" outlineLevel="0" collapsed="false">
      <c r="B31" s="987"/>
      <c r="C31" s="1342"/>
      <c r="D31" s="1342"/>
      <c r="E31" s="1342"/>
      <c r="F31" s="1342"/>
      <c r="G31" s="1342"/>
      <c r="H31" s="1342"/>
      <c r="I31" s="1342"/>
      <c r="J31" s="1342"/>
      <c r="K31" s="1563"/>
      <c r="L31" s="1563"/>
      <c r="M31" s="1563"/>
      <c r="N31" s="1563"/>
      <c r="O31" s="1563"/>
      <c r="P31" s="1563"/>
      <c r="Q31" s="1563"/>
      <c r="R31" s="1563"/>
      <c r="S31" s="1563"/>
      <c r="T31" s="1563"/>
      <c r="U31" s="1563"/>
      <c r="V31" s="1563"/>
      <c r="W31" s="1563"/>
      <c r="X31" s="1563"/>
      <c r="Y31" s="1563"/>
      <c r="Z31" s="1563"/>
      <c r="AA31" s="1563"/>
      <c r="AB31" s="1563"/>
      <c r="AC31" s="1563"/>
      <c r="AD31" s="1563"/>
      <c r="AE31" s="1563"/>
      <c r="AF31" s="1563"/>
      <c r="AG31" s="1564"/>
      <c r="AH31" s="1348"/>
    </row>
    <row r="32" s="772" customFormat="true" ht="13.5" hidden="false" customHeight="true" outlineLevel="0" collapsed="false">
      <c r="B32" s="974"/>
      <c r="C32" s="980"/>
      <c r="D32" s="980"/>
      <c r="E32" s="980"/>
      <c r="F32" s="980"/>
      <c r="G32" s="1565"/>
      <c r="H32" s="1565"/>
      <c r="I32" s="1565"/>
      <c r="J32" s="1565"/>
      <c r="K32" s="1565"/>
      <c r="L32" s="1565"/>
      <c r="M32" s="1565"/>
      <c r="N32" s="1565"/>
      <c r="O32" s="1565"/>
      <c r="P32" s="1565"/>
      <c r="Q32" s="1565"/>
      <c r="R32" s="1565"/>
      <c r="S32" s="1565"/>
      <c r="T32" s="1565"/>
      <c r="U32" s="1565"/>
      <c r="V32" s="1565"/>
      <c r="W32" s="1565"/>
      <c r="X32" s="1565"/>
      <c r="Y32" s="1565"/>
      <c r="Z32" s="1565"/>
      <c r="AA32" s="1565"/>
      <c r="AB32" s="1565"/>
      <c r="AC32" s="1565"/>
      <c r="AD32" s="1565"/>
      <c r="AE32" s="1565"/>
      <c r="AF32" s="1565"/>
      <c r="AG32" s="1565"/>
      <c r="AH32" s="1566"/>
    </row>
    <row r="33" s="772" customFormat="true" ht="13.5" hidden="false" customHeight="true" outlineLevel="0" collapsed="false">
      <c r="G33" s="1567"/>
      <c r="H33" s="1567"/>
      <c r="I33" s="1567"/>
      <c r="J33" s="1567"/>
      <c r="K33" s="1567"/>
      <c r="L33" s="1567"/>
      <c r="M33" s="1567"/>
      <c r="N33" s="1567"/>
      <c r="O33" s="1567"/>
      <c r="P33" s="1567"/>
      <c r="Q33" s="1567"/>
      <c r="R33" s="1567"/>
      <c r="S33" s="1567"/>
      <c r="T33" s="1567"/>
      <c r="U33" s="1567"/>
      <c r="V33" s="1567"/>
      <c r="W33" s="1567"/>
      <c r="X33" s="1567"/>
      <c r="Y33" s="1567"/>
      <c r="Z33" s="1567"/>
      <c r="AA33" s="1567"/>
      <c r="AB33" s="1567"/>
      <c r="AC33" s="1567"/>
      <c r="AD33" s="1567"/>
      <c r="AE33" s="1567"/>
      <c r="AF33" s="1567"/>
      <c r="AG33" s="1567"/>
      <c r="AH33" s="1567"/>
    </row>
    <row r="34" s="772" customFormat="true" ht="19.5" hidden="false" customHeight="true" outlineLevel="0" collapsed="false">
      <c r="B34" s="964" t="s">
        <v>1772</v>
      </c>
      <c r="C34" s="1185"/>
      <c r="D34" s="1185"/>
      <c r="E34" s="1185"/>
      <c r="F34" s="1185"/>
      <c r="G34" s="1568"/>
      <c r="H34" s="1568"/>
      <c r="I34" s="1568"/>
      <c r="J34" s="1568"/>
      <c r="K34" s="1568"/>
      <c r="L34" s="1568"/>
      <c r="M34" s="1568"/>
      <c r="N34" s="1568"/>
      <c r="O34" s="1568"/>
      <c r="P34" s="1568"/>
      <c r="Q34" s="1568"/>
      <c r="R34" s="1568"/>
      <c r="S34" s="1568"/>
      <c r="T34" s="1568"/>
      <c r="U34" s="1568"/>
      <c r="V34" s="1568"/>
      <c r="W34" s="1568"/>
      <c r="X34" s="1568"/>
      <c r="Y34" s="1568"/>
      <c r="Z34" s="1568"/>
      <c r="AA34" s="1568"/>
      <c r="AB34" s="1568"/>
      <c r="AC34" s="1568"/>
      <c r="AD34" s="1568"/>
      <c r="AE34" s="1568"/>
      <c r="AF34" s="1568"/>
      <c r="AG34" s="1568"/>
      <c r="AH34" s="1569"/>
    </row>
    <row r="35" s="772" customFormat="true" ht="19.5" hidden="false" customHeight="true" outlineLevel="0" collapsed="false">
      <c r="B35" s="987"/>
      <c r="C35" s="981" t="s">
        <v>1773</v>
      </c>
      <c r="D35" s="981"/>
      <c r="E35" s="981"/>
      <c r="F35" s="981"/>
      <c r="G35" s="981"/>
      <c r="H35" s="981"/>
      <c r="I35" s="981"/>
      <c r="J35" s="981"/>
      <c r="K35" s="981"/>
      <c r="L35" s="981"/>
      <c r="M35" s="981"/>
      <c r="N35" s="981"/>
      <c r="O35" s="981"/>
      <c r="P35" s="981"/>
      <c r="Q35" s="981"/>
      <c r="R35" s="981"/>
      <c r="S35" s="981"/>
      <c r="T35" s="981"/>
      <c r="U35" s="981"/>
      <c r="V35" s="981"/>
      <c r="W35" s="981"/>
      <c r="X35" s="981"/>
      <c r="Y35" s="981"/>
      <c r="Z35" s="981"/>
      <c r="AA35" s="981"/>
      <c r="AB35" s="981"/>
      <c r="AC35" s="981"/>
      <c r="AD35" s="981"/>
      <c r="AE35" s="981"/>
      <c r="AF35" s="1347"/>
      <c r="AG35" s="1347"/>
      <c r="AH35" s="1348"/>
    </row>
    <row r="36" s="772" customFormat="true" ht="19.5" hidden="false" customHeight="true" outlineLevel="0" collapsed="false">
      <c r="B36" s="1007"/>
      <c r="C36" s="1426" t="s">
        <v>1761</v>
      </c>
      <c r="D36" s="1426"/>
      <c r="E36" s="1426"/>
      <c r="F36" s="1426"/>
      <c r="G36" s="1426"/>
      <c r="H36" s="1426"/>
      <c r="I36" s="1426"/>
      <c r="J36" s="1426"/>
      <c r="K36" s="1426"/>
      <c r="L36" s="1426"/>
      <c r="M36" s="1426"/>
      <c r="N36" s="1426"/>
      <c r="O36" s="1426"/>
      <c r="P36" s="1426"/>
      <c r="Q36" s="1426"/>
      <c r="R36" s="1426"/>
      <c r="S36" s="1426"/>
      <c r="T36" s="1426"/>
      <c r="U36" s="1426"/>
      <c r="V36" s="1426"/>
      <c r="W36" s="1426"/>
      <c r="X36" s="1426"/>
      <c r="Y36" s="1426"/>
      <c r="Z36" s="1426"/>
      <c r="AA36" s="1201" t="s">
        <v>1762</v>
      </c>
      <c r="AB36" s="1201"/>
      <c r="AC36" s="1201"/>
      <c r="AD36" s="1201"/>
      <c r="AE36" s="1201"/>
      <c r="AF36" s="1201"/>
      <c r="AG36" s="1201"/>
      <c r="AH36" s="1570"/>
    </row>
    <row r="37" s="772" customFormat="true" ht="19.5" hidden="false" customHeight="true" outlineLevel="0" collapsed="false">
      <c r="B37" s="984"/>
      <c r="C37" s="1426"/>
      <c r="D37" s="1426"/>
      <c r="E37" s="1426"/>
      <c r="F37" s="1426"/>
      <c r="G37" s="1426"/>
      <c r="H37" s="1426"/>
      <c r="I37" s="1426"/>
      <c r="J37" s="1426"/>
      <c r="K37" s="1426"/>
      <c r="L37" s="1426"/>
      <c r="M37" s="1426"/>
      <c r="N37" s="1426"/>
      <c r="O37" s="1426"/>
      <c r="P37" s="1426"/>
      <c r="Q37" s="1426"/>
      <c r="R37" s="1426"/>
      <c r="S37" s="1426"/>
      <c r="T37" s="1426"/>
      <c r="U37" s="1426"/>
      <c r="V37" s="1426"/>
      <c r="W37" s="1426"/>
      <c r="X37" s="1426"/>
      <c r="Y37" s="1426"/>
      <c r="Z37" s="1426"/>
      <c r="AA37" s="1346"/>
      <c r="AB37" s="1554"/>
      <c r="AC37" s="1554"/>
      <c r="AD37" s="1554"/>
      <c r="AE37" s="1554"/>
      <c r="AF37" s="1554"/>
      <c r="AG37" s="1571"/>
      <c r="AH37" s="1570"/>
    </row>
    <row r="38" s="772" customFormat="true" ht="9" hidden="false" customHeight="true" outlineLevel="0" collapsed="false">
      <c r="B38" s="983"/>
      <c r="C38" s="1372"/>
      <c r="D38" s="1372"/>
      <c r="E38" s="1372"/>
      <c r="F38" s="1372"/>
      <c r="G38" s="1372"/>
      <c r="H38" s="1372"/>
      <c r="I38" s="1372"/>
      <c r="J38" s="1372"/>
      <c r="K38" s="1372"/>
      <c r="L38" s="1372"/>
      <c r="M38" s="1372"/>
      <c r="N38" s="1372"/>
      <c r="O38" s="1372"/>
      <c r="P38" s="1372"/>
      <c r="Q38" s="1372"/>
      <c r="R38" s="1372"/>
      <c r="S38" s="1372"/>
      <c r="T38" s="1372"/>
      <c r="U38" s="1372"/>
      <c r="V38" s="1372"/>
      <c r="W38" s="1372"/>
      <c r="X38" s="1372"/>
      <c r="Y38" s="1372"/>
      <c r="Z38" s="1372"/>
      <c r="AA38" s="1354"/>
      <c r="AB38" s="1354"/>
      <c r="AC38" s="1354"/>
      <c r="AD38" s="1354"/>
      <c r="AE38" s="1354"/>
      <c r="AF38" s="1354"/>
      <c r="AG38" s="1347"/>
      <c r="AH38" s="1348"/>
    </row>
    <row r="39" s="772" customFormat="true" ht="19.5" hidden="false" customHeight="true" outlineLevel="0" collapsed="false">
      <c r="B39" s="983"/>
      <c r="C39" s="1438" t="s">
        <v>1765</v>
      </c>
      <c r="D39" s="1438"/>
      <c r="E39" s="1438"/>
      <c r="F39" s="1438"/>
      <c r="G39" s="1438"/>
      <c r="H39" s="1438"/>
      <c r="I39" s="1438"/>
      <c r="J39" s="1438"/>
      <c r="K39" s="1438"/>
      <c r="L39" s="1438"/>
      <c r="M39" s="1397" t="s">
        <v>27</v>
      </c>
      <c r="N39" s="772" t="s">
        <v>1766</v>
      </c>
      <c r="Q39" s="781"/>
      <c r="R39" s="781"/>
      <c r="S39" s="781"/>
      <c r="T39" s="781"/>
      <c r="U39" s="781"/>
      <c r="V39" s="781"/>
      <c r="W39" s="1307" t="s">
        <v>27</v>
      </c>
      <c r="X39" s="772" t="s">
        <v>1767</v>
      </c>
      <c r="AA39" s="781"/>
      <c r="AB39" s="781"/>
      <c r="AC39" s="781"/>
      <c r="AD39" s="781"/>
      <c r="AE39" s="781"/>
      <c r="AF39" s="781"/>
      <c r="AG39" s="968"/>
      <c r="AH39" s="1570"/>
    </row>
    <row r="40" s="772" customFormat="true" ht="19.5" hidden="false" customHeight="true" outlineLevel="0" collapsed="false">
      <c r="B40" s="983"/>
      <c r="C40" s="1438"/>
      <c r="D40" s="1438"/>
      <c r="E40" s="1438"/>
      <c r="F40" s="1438"/>
      <c r="G40" s="1438"/>
      <c r="H40" s="1438"/>
      <c r="I40" s="1438"/>
      <c r="J40" s="1438"/>
      <c r="K40" s="1438"/>
      <c r="L40" s="1438"/>
      <c r="M40" s="1353" t="s">
        <v>27</v>
      </c>
      <c r="N40" s="980" t="s">
        <v>1768</v>
      </c>
      <c r="O40" s="980"/>
      <c r="P40" s="980"/>
      <c r="Q40" s="977"/>
      <c r="R40" s="977"/>
      <c r="S40" s="977"/>
      <c r="T40" s="977"/>
      <c r="U40" s="977"/>
      <c r="V40" s="977"/>
      <c r="W40" s="977"/>
      <c r="X40" s="977"/>
      <c r="Y40" s="1390"/>
      <c r="Z40" s="980"/>
      <c r="AA40" s="977"/>
      <c r="AB40" s="1557"/>
      <c r="AC40" s="1557"/>
      <c r="AD40" s="1557"/>
      <c r="AE40" s="1557"/>
      <c r="AF40" s="1557"/>
      <c r="AG40" s="977"/>
      <c r="AH40" s="1570"/>
    </row>
    <row r="41" s="772" customFormat="true" ht="9" hidden="false" customHeight="true" outlineLevel="0" collapsed="false">
      <c r="B41" s="983"/>
      <c r="C41" s="1374"/>
      <c r="D41" s="1374"/>
      <c r="E41" s="1374"/>
      <c r="F41" s="1374"/>
      <c r="G41" s="1374"/>
      <c r="H41" s="1374"/>
      <c r="I41" s="1374"/>
      <c r="J41" s="1374"/>
      <c r="K41" s="1374"/>
      <c r="L41" s="1374"/>
      <c r="M41" s="1307"/>
      <c r="Q41" s="781"/>
      <c r="R41" s="781"/>
      <c r="S41" s="781"/>
      <c r="T41" s="781"/>
      <c r="U41" s="781"/>
      <c r="V41" s="781"/>
      <c r="W41" s="781"/>
      <c r="X41" s="781"/>
      <c r="Y41" s="1307"/>
      <c r="AA41" s="781"/>
      <c r="AB41" s="781"/>
      <c r="AC41" s="781"/>
      <c r="AD41" s="781"/>
      <c r="AE41" s="781"/>
      <c r="AF41" s="781"/>
      <c r="AG41" s="781"/>
      <c r="AH41" s="1348"/>
    </row>
    <row r="42" s="772" customFormat="true" ht="19.5" hidden="false" customHeight="true" outlineLevel="0" collapsed="false">
      <c r="B42" s="987"/>
      <c r="C42" s="1342" t="s">
        <v>1774</v>
      </c>
      <c r="D42" s="1342"/>
      <c r="E42" s="1342"/>
      <c r="F42" s="1342"/>
      <c r="G42" s="1342"/>
      <c r="H42" s="1342"/>
      <c r="I42" s="1342"/>
      <c r="J42" s="1342"/>
      <c r="K42" s="1572"/>
      <c r="L42" s="1572"/>
      <c r="M42" s="1572"/>
      <c r="N42" s="1572"/>
      <c r="O42" s="1572"/>
      <c r="P42" s="1572"/>
      <c r="Q42" s="1572"/>
      <c r="R42" s="1563" t="s">
        <v>389</v>
      </c>
      <c r="S42" s="1563"/>
      <c r="T42" s="1563"/>
      <c r="U42" s="1563"/>
      <c r="V42" s="1563"/>
      <c r="W42" s="1563"/>
      <c r="X42" s="1563"/>
      <c r="Y42" s="1563"/>
      <c r="Z42" s="1563" t="s">
        <v>390</v>
      </c>
      <c r="AA42" s="1563"/>
      <c r="AB42" s="1563"/>
      <c r="AC42" s="1563"/>
      <c r="AD42" s="1563"/>
      <c r="AE42" s="1563"/>
      <c r="AF42" s="1563"/>
      <c r="AG42" s="1564" t="s">
        <v>391</v>
      </c>
      <c r="AH42" s="1573"/>
    </row>
    <row r="43" s="772" customFormat="true" ht="10.5" hidden="false" customHeight="true" outlineLevel="0" collapsed="false">
      <c r="B43" s="1004"/>
      <c r="C43" s="1372"/>
      <c r="D43" s="1372"/>
      <c r="E43" s="1372"/>
      <c r="F43" s="1372"/>
      <c r="G43" s="1372"/>
      <c r="H43" s="1372"/>
      <c r="I43" s="1372"/>
      <c r="J43" s="1372"/>
      <c r="K43" s="1574"/>
      <c r="L43" s="1574"/>
      <c r="M43" s="1574"/>
      <c r="N43" s="1574"/>
      <c r="O43" s="1574"/>
      <c r="P43" s="1574"/>
      <c r="Q43" s="1574"/>
      <c r="R43" s="1574"/>
      <c r="S43" s="1574"/>
      <c r="T43" s="1574"/>
      <c r="U43" s="1574"/>
      <c r="V43" s="1574"/>
      <c r="W43" s="1574"/>
      <c r="X43" s="1574"/>
      <c r="Y43" s="1574"/>
      <c r="Z43" s="1574"/>
      <c r="AA43" s="1574"/>
      <c r="AB43" s="1574"/>
      <c r="AC43" s="1574"/>
      <c r="AD43" s="1574"/>
      <c r="AE43" s="1574"/>
      <c r="AF43" s="1574"/>
      <c r="AG43" s="1574"/>
      <c r="AH43" s="1575"/>
    </row>
    <row r="44" s="772" customFormat="true" ht="6" hidden="false" customHeight="true" outlineLevel="0" collapsed="false">
      <c r="B44" s="1374"/>
      <c r="C44" s="1374"/>
      <c r="D44" s="1374"/>
      <c r="E44" s="1374"/>
      <c r="F44" s="1374"/>
      <c r="X44" s="1360"/>
      <c r="Y44" s="1360"/>
    </row>
    <row r="45" s="772" customFormat="true" ht="13.8" hidden="false" customHeight="false" outlineLevel="0" collapsed="false">
      <c r="B45" s="1576" t="s">
        <v>1266</v>
      </c>
      <c r="C45" s="1576"/>
      <c r="D45" s="1379" t="s">
        <v>1267</v>
      </c>
      <c r="E45" s="1577"/>
      <c r="F45" s="1577"/>
      <c r="G45" s="1577"/>
      <c r="H45" s="1577"/>
      <c r="I45" s="1577"/>
      <c r="J45" s="1577"/>
      <c r="K45" s="1577"/>
      <c r="L45" s="1577"/>
      <c r="M45" s="1577"/>
      <c r="N45" s="1577"/>
      <c r="O45" s="1577"/>
      <c r="P45" s="1577"/>
      <c r="Q45" s="1577"/>
      <c r="R45" s="1577"/>
      <c r="S45" s="1577"/>
      <c r="T45" s="1577"/>
      <c r="U45" s="1577"/>
      <c r="V45" s="1577"/>
      <c r="W45" s="1577"/>
      <c r="X45" s="1577"/>
      <c r="Y45" s="1577"/>
      <c r="Z45" s="1577"/>
      <c r="AA45" s="1577"/>
      <c r="AB45" s="1577"/>
      <c r="AC45" s="1577"/>
      <c r="AD45" s="1577"/>
      <c r="AE45" s="1577"/>
      <c r="AF45" s="1577"/>
      <c r="AG45" s="1577"/>
      <c r="AH45" s="1577"/>
    </row>
    <row r="46" s="772" customFormat="true" ht="13.5" hidden="false" customHeight="true" outlineLevel="0" collapsed="false">
      <c r="B46" s="1576" t="s">
        <v>1268</v>
      </c>
      <c r="C46" s="1576"/>
      <c r="D46" s="1578" t="s">
        <v>1775</v>
      </c>
      <c r="E46" s="1578"/>
      <c r="F46" s="1578"/>
      <c r="G46" s="1578"/>
      <c r="H46" s="1578"/>
      <c r="I46" s="1578"/>
      <c r="J46" s="1578"/>
      <c r="K46" s="1578"/>
      <c r="L46" s="1578"/>
      <c r="M46" s="1578"/>
      <c r="N46" s="1578"/>
      <c r="O46" s="1578"/>
      <c r="P46" s="1578"/>
      <c r="Q46" s="1578"/>
      <c r="R46" s="1578"/>
      <c r="S46" s="1578"/>
      <c r="T46" s="1578"/>
      <c r="U46" s="1578"/>
      <c r="V46" s="1578"/>
      <c r="W46" s="1578"/>
      <c r="X46" s="1578"/>
      <c r="Y46" s="1578"/>
      <c r="Z46" s="1578"/>
      <c r="AA46" s="1578"/>
      <c r="AB46" s="1578"/>
      <c r="AC46" s="1578"/>
      <c r="AD46" s="1578"/>
      <c r="AE46" s="1578"/>
      <c r="AF46" s="1578"/>
      <c r="AG46" s="1578"/>
      <c r="AH46" s="1578"/>
    </row>
    <row r="47" s="772" customFormat="true" ht="13.5" hidden="false" customHeight="true" outlineLevel="0" collapsed="false">
      <c r="B47" s="1463"/>
      <c r="C47" s="1463"/>
      <c r="D47" s="1578"/>
      <c r="E47" s="1578"/>
      <c r="F47" s="1578"/>
      <c r="G47" s="1578"/>
      <c r="H47" s="1578"/>
      <c r="I47" s="1578"/>
      <c r="J47" s="1578"/>
      <c r="K47" s="1578"/>
      <c r="L47" s="1578"/>
      <c r="M47" s="1578"/>
      <c r="N47" s="1578"/>
      <c r="O47" s="1578"/>
      <c r="P47" s="1578"/>
      <c r="Q47" s="1578"/>
      <c r="R47" s="1578"/>
      <c r="S47" s="1578"/>
      <c r="T47" s="1578"/>
      <c r="U47" s="1578"/>
      <c r="V47" s="1578"/>
      <c r="W47" s="1578"/>
      <c r="X47" s="1578"/>
      <c r="Y47" s="1578"/>
      <c r="Z47" s="1578"/>
      <c r="AA47" s="1578"/>
      <c r="AB47" s="1578"/>
      <c r="AC47" s="1578"/>
      <c r="AD47" s="1578"/>
      <c r="AE47" s="1578"/>
      <c r="AF47" s="1578"/>
      <c r="AG47" s="1578"/>
      <c r="AH47" s="1578"/>
    </row>
    <row r="48" s="772" customFormat="true" ht="13.8" hidden="false" customHeight="false" outlineLevel="0" collapsed="false">
      <c r="B48" s="1576" t="s">
        <v>1776</v>
      </c>
      <c r="C48" s="1576"/>
      <c r="D48" s="1579" t="s">
        <v>1777</v>
      </c>
      <c r="E48" s="786"/>
      <c r="F48" s="786"/>
      <c r="G48" s="786"/>
      <c r="H48" s="786"/>
      <c r="I48" s="786"/>
      <c r="J48" s="786"/>
      <c r="K48" s="786"/>
      <c r="L48" s="786"/>
      <c r="M48" s="786"/>
      <c r="N48" s="786"/>
      <c r="O48" s="786"/>
      <c r="P48" s="786"/>
      <c r="Q48" s="786"/>
      <c r="R48" s="786"/>
      <c r="S48" s="786"/>
      <c r="T48" s="786"/>
      <c r="U48" s="786"/>
      <c r="V48" s="786"/>
      <c r="W48" s="786"/>
      <c r="X48" s="786"/>
      <c r="Y48" s="786"/>
      <c r="Z48" s="786"/>
      <c r="AA48" s="786"/>
      <c r="AB48" s="786"/>
      <c r="AC48" s="786"/>
      <c r="AD48" s="786"/>
      <c r="AE48" s="786"/>
      <c r="AF48" s="786"/>
      <c r="AG48" s="786"/>
      <c r="AH48" s="786"/>
    </row>
    <row r="49" customFormat="false" ht="13.5" hidden="false" customHeight="true" outlineLevel="0" collapsed="false">
      <c r="B49" s="1576" t="s">
        <v>1778</v>
      </c>
      <c r="C49" s="1576"/>
      <c r="D49" s="1578" t="s">
        <v>1779</v>
      </c>
      <c r="E49" s="1578"/>
      <c r="F49" s="1578"/>
      <c r="G49" s="1578"/>
      <c r="H49" s="1578"/>
      <c r="I49" s="1578"/>
      <c r="J49" s="1578"/>
      <c r="K49" s="1578"/>
      <c r="L49" s="1578"/>
      <c r="M49" s="1578"/>
      <c r="N49" s="1578"/>
      <c r="O49" s="1578"/>
      <c r="P49" s="1578"/>
      <c r="Q49" s="1578"/>
      <c r="R49" s="1578"/>
      <c r="S49" s="1578"/>
      <c r="T49" s="1578"/>
      <c r="U49" s="1578"/>
      <c r="V49" s="1578"/>
      <c r="W49" s="1578"/>
      <c r="X49" s="1578"/>
      <c r="Y49" s="1578"/>
      <c r="Z49" s="1578"/>
      <c r="AA49" s="1578"/>
      <c r="AB49" s="1578"/>
      <c r="AC49" s="1578"/>
      <c r="AD49" s="1578"/>
      <c r="AE49" s="1578"/>
      <c r="AF49" s="1578"/>
      <c r="AG49" s="1578"/>
      <c r="AH49" s="1578"/>
    </row>
    <row r="50" s="1384" customFormat="true" ht="24.75" hidden="false" customHeight="true" outlineLevel="0" collapsed="false">
      <c r="B50" s="771"/>
      <c r="C50" s="781"/>
      <c r="D50" s="1578"/>
      <c r="E50" s="1578"/>
      <c r="F50" s="1578"/>
      <c r="G50" s="1578"/>
      <c r="H50" s="1578"/>
      <c r="I50" s="1578"/>
      <c r="J50" s="1578"/>
      <c r="K50" s="1578"/>
      <c r="L50" s="1578"/>
      <c r="M50" s="1578"/>
      <c r="N50" s="1578"/>
      <c r="O50" s="1578"/>
      <c r="P50" s="1578"/>
      <c r="Q50" s="1578"/>
      <c r="R50" s="1578"/>
      <c r="S50" s="1578"/>
      <c r="T50" s="1578"/>
      <c r="U50" s="1578"/>
      <c r="V50" s="1578"/>
      <c r="W50" s="1578"/>
      <c r="X50" s="1578"/>
      <c r="Y50" s="1578"/>
      <c r="Z50" s="1578"/>
      <c r="AA50" s="1578"/>
      <c r="AB50" s="1578"/>
      <c r="AC50" s="1578"/>
      <c r="AD50" s="1578"/>
      <c r="AE50" s="1578"/>
      <c r="AF50" s="1578"/>
      <c r="AG50" s="1578"/>
      <c r="AH50" s="1578"/>
    </row>
    <row r="51" s="1384" customFormat="true" ht="13.5" hidden="false" customHeight="true" outlineLevel="0" collapsed="false">
      <c r="B51" s="1195" t="s">
        <v>1780</v>
      </c>
      <c r="C51" s="1195"/>
      <c r="D51" s="1580" t="s">
        <v>1781</v>
      </c>
      <c r="E51" s="1580"/>
      <c r="F51" s="1580"/>
      <c r="G51" s="1580"/>
      <c r="H51" s="1580"/>
      <c r="I51" s="1580"/>
      <c r="J51" s="1580"/>
      <c r="K51" s="1580"/>
      <c r="L51" s="1580"/>
      <c r="M51" s="1580"/>
      <c r="N51" s="1580"/>
      <c r="O51" s="1580"/>
      <c r="P51" s="1580"/>
      <c r="Q51" s="1580"/>
      <c r="R51" s="1580"/>
      <c r="S51" s="1580"/>
      <c r="T51" s="1580"/>
      <c r="U51" s="1580"/>
      <c r="V51" s="1580"/>
      <c r="W51" s="1580"/>
      <c r="X51" s="1580"/>
      <c r="Y51" s="1580"/>
      <c r="Z51" s="1580"/>
      <c r="AA51" s="1580"/>
      <c r="AB51" s="1580"/>
      <c r="AC51" s="1580"/>
      <c r="AD51" s="1580"/>
      <c r="AE51" s="1580"/>
      <c r="AF51" s="1580"/>
      <c r="AG51" s="1580"/>
      <c r="AH51" s="1580"/>
    </row>
    <row r="52" s="1384" customFormat="true" ht="13.8" hidden="false" customHeight="false" outlineLevel="0" collapsed="false"/>
    <row r="53" s="1384" customFormat="true" ht="13.8" hidden="false" customHeight="false" outlineLevel="0" collapsed="false"/>
    <row r="54" s="1384" customFormat="tru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1225"/>
      <c r="D122" s="1225"/>
      <c r="E122" s="1225"/>
      <c r="F122" s="1225"/>
      <c r="G122" s="1225"/>
    </row>
    <row r="123" customFormat="false" ht="13.8" hidden="false" customHeight="false" outlineLevel="0" collapsed="false">
      <c r="C123" s="1226"/>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AA42:AF42"/>
    <mergeCell ref="B45:C45"/>
    <mergeCell ref="B46:C46"/>
    <mergeCell ref="D46:AH47"/>
    <mergeCell ref="B48:C48"/>
    <mergeCell ref="B49:C49"/>
    <mergeCell ref="D49:AH50"/>
    <mergeCell ref="D51:AH51"/>
  </mergeCells>
  <dataValidations count="1">
    <dataValidation allowBlank="true" errorStyle="stop" operator="between" showDropDown="false" showErrorMessage="true" showInputMessage="true" sqref="G8:G14 L8 Q8 U9:U11 T12 U13:W13 G15:G17 M24:M25 W24:W25 M39:M41 W39 Y40:Y41"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K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1581" width="1.22"/>
    <col collapsed="false" customWidth="true" hidden="false" outlineLevel="0" max="2" min="2" style="1582" width="3"/>
    <col collapsed="false" customWidth="false" hidden="false" outlineLevel="0" max="6" min="3" style="1581" width="3.45"/>
    <col collapsed="false" customWidth="true" hidden="false" outlineLevel="0" max="7" min="7" style="1581" width="1.44"/>
    <col collapsed="false" customWidth="false" hidden="false" outlineLevel="0" max="23" min="8" style="1581" width="3.45"/>
    <col collapsed="false" customWidth="true" hidden="false" outlineLevel="0" max="29" min="24" style="1581" width="4"/>
    <col collapsed="false" customWidth="true" hidden="false" outlineLevel="0" max="30" min="30" style="1581" width="1.22"/>
    <col collapsed="false" customWidth="false" hidden="false" outlineLevel="0" max="16384" min="31" style="1581" width="3.45"/>
  </cols>
  <sheetData>
    <row r="1" s="1583" customFormat="true" ht="13.8" hidden="false" customHeight="false" outlineLevel="0" collapsed="false">
      <c r="B1" s="772"/>
      <c r="C1" s="772"/>
      <c r="D1" s="772"/>
      <c r="E1" s="772"/>
    </row>
    <row r="2" s="1583" customFormat="true" ht="13.8" hidden="false" customHeight="false" outlineLevel="0" collapsed="false">
      <c r="B2" s="772" t="s">
        <v>1782</v>
      </c>
      <c r="C2" s="772"/>
      <c r="D2" s="772"/>
      <c r="E2" s="772"/>
    </row>
    <row r="3" s="1583" customFormat="true" ht="13.8" hidden="false" customHeight="false" outlineLevel="0" collapsed="false">
      <c r="W3" s="1584" t="s">
        <v>388</v>
      </c>
      <c r="X3" s="1585"/>
      <c r="Y3" s="1585" t="s">
        <v>389</v>
      </c>
      <c r="Z3" s="1585"/>
      <c r="AA3" s="1585" t="s">
        <v>390</v>
      </c>
      <c r="AB3" s="1585"/>
      <c r="AC3" s="1585" t="s">
        <v>391</v>
      </c>
    </row>
    <row r="4" s="1583" customFormat="true" ht="13.8" hidden="false" customHeight="false" outlineLevel="0" collapsed="false">
      <c r="AC4" s="1584"/>
    </row>
    <row r="5" s="772" customFormat="true" ht="47.25" hidden="false" customHeight="true" outlineLevel="0" collapsed="false">
      <c r="B5" s="1320" t="s">
        <v>1783</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row>
    <row r="6" s="1583" customFormat="true" ht="13.8" hidden="false" customHeight="false" outlineLevel="0" collapsed="false"/>
    <row r="7" s="1583" customFormat="true" ht="27" hidden="false" customHeight="true" outlineLevel="0" collapsed="false">
      <c r="B7" s="1586" t="s">
        <v>1226</v>
      </c>
      <c r="C7" s="1586"/>
      <c r="D7" s="1586"/>
      <c r="E7" s="1586"/>
      <c r="F7" s="1586"/>
      <c r="G7" s="1587"/>
      <c r="H7" s="1587"/>
      <c r="I7" s="1587"/>
      <c r="J7" s="1587"/>
      <c r="K7" s="1587"/>
      <c r="L7" s="1587"/>
      <c r="M7" s="1587"/>
      <c r="N7" s="1587"/>
      <c r="O7" s="1587"/>
      <c r="P7" s="1587"/>
      <c r="Q7" s="1587"/>
      <c r="R7" s="1587"/>
      <c r="S7" s="1587"/>
      <c r="T7" s="1587"/>
      <c r="U7" s="1587"/>
      <c r="V7" s="1587"/>
      <c r="W7" s="1587"/>
      <c r="X7" s="1587"/>
      <c r="Y7" s="1587"/>
      <c r="Z7" s="1587"/>
      <c r="AA7" s="1587"/>
      <c r="AB7" s="1587"/>
      <c r="AC7" s="1587"/>
    </row>
    <row r="8" customFormat="false" ht="27" hidden="false" customHeight="true" outlineLevel="0" collapsed="false">
      <c r="B8" s="1586" t="s">
        <v>1227</v>
      </c>
      <c r="C8" s="1586"/>
      <c r="D8" s="1586"/>
      <c r="E8" s="1586"/>
      <c r="F8" s="1586"/>
      <c r="G8" s="1588"/>
      <c r="H8" s="1306" t="s">
        <v>27</v>
      </c>
      <c r="I8" s="1290" t="s">
        <v>1089</v>
      </c>
      <c r="J8" s="1290"/>
      <c r="K8" s="1290"/>
      <c r="L8" s="1290"/>
      <c r="M8" s="1306" t="s">
        <v>27</v>
      </c>
      <c r="N8" s="1290" t="s">
        <v>1090</v>
      </c>
      <c r="O8" s="1290"/>
      <c r="P8" s="1290"/>
      <c r="Q8" s="1290"/>
      <c r="R8" s="1306" t="s">
        <v>27</v>
      </c>
      <c r="S8" s="1290" t="s">
        <v>1091</v>
      </c>
      <c r="T8" s="1290"/>
      <c r="U8" s="1589"/>
      <c r="V8" s="1589"/>
      <c r="W8" s="1589"/>
      <c r="X8" s="1589"/>
      <c r="Y8" s="1589"/>
      <c r="Z8" s="1589"/>
      <c r="AA8" s="1589"/>
      <c r="AB8" s="1589"/>
      <c r="AC8" s="1590"/>
    </row>
    <row r="9" customFormat="false" ht="27" hidden="false" customHeight="true" outlineLevel="0" collapsed="false">
      <c r="B9" s="1586" t="s">
        <v>1228</v>
      </c>
      <c r="C9" s="1586"/>
      <c r="D9" s="1586"/>
      <c r="E9" s="1586"/>
      <c r="F9" s="1586"/>
      <c r="G9" s="1588"/>
      <c r="H9" s="1306" t="s">
        <v>27</v>
      </c>
      <c r="I9" s="1290" t="s">
        <v>1092</v>
      </c>
      <c r="J9" s="1290"/>
      <c r="K9" s="1290"/>
      <c r="L9" s="1290"/>
      <c r="M9" s="1290"/>
      <c r="N9" s="1290"/>
      <c r="O9" s="1290"/>
      <c r="P9" s="1290"/>
      <c r="Q9" s="1290"/>
      <c r="R9" s="1306" t="s">
        <v>27</v>
      </c>
      <c r="S9" s="1290" t="s">
        <v>1093</v>
      </c>
      <c r="T9" s="1290"/>
      <c r="U9" s="1589"/>
      <c r="V9" s="1589"/>
      <c r="W9" s="1589"/>
      <c r="X9" s="1589"/>
      <c r="Y9" s="1589"/>
      <c r="Z9" s="1589"/>
      <c r="AA9" s="1589"/>
      <c r="AB9" s="1589"/>
      <c r="AC9" s="1590"/>
    </row>
    <row r="10" customFormat="false" ht="27" hidden="false" customHeight="true" outlineLevel="0" collapsed="false">
      <c r="B10" s="1591" t="s">
        <v>1238</v>
      </c>
      <c r="C10" s="1591"/>
      <c r="D10" s="1591"/>
      <c r="E10" s="1591"/>
      <c r="F10" s="1591"/>
      <c r="G10" s="1588"/>
      <c r="H10" s="1306" t="s">
        <v>27</v>
      </c>
      <c r="I10" s="1290" t="s">
        <v>1784</v>
      </c>
      <c r="J10" s="1290"/>
      <c r="K10" s="1290"/>
      <c r="L10" s="1290"/>
      <c r="M10" s="1290"/>
      <c r="N10" s="1290"/>
      <c r="O10" s="1290"/>
      <c r="P10" s="1290"/>
      <c r="Q10" s="1290"/>
      <c r="R10" s="1306" t="s">
        <v>27</v>
      </c>
      <c r="S10" s="1290" t="s">
        <v>1785</v>
      </c>
      <c r="T10" s="1290"/>
      <c r="U10" s="1589"/>
      <c r="V10" s="1589"/>
      <c r="W10" s="1589"/>
      <c r="X10" s="1589"/>
      <c r="Y10" s="1589"/>
      <c r="Z10" s="1589"/>
      <c r="AA10" s="1589"/>
      <c r="AB10" s="1589"/>
      <c r="AC10" s="1590"/>
    </row>
    <row r="11" s="1583" customFormat="true" ht="13.8" hidden="false" customHeight="false" outlineLevel="0" collapsed="false"/>
    <row r="12" s="1583" customFormat="true" ht="10.5" hidden="false" customHeight="true" outlineLevel="0" collapsed="false">
      <c r="B12" s="1592"/>
      <c r="C12" s="1593"/>
      <c r="D12" s="1593"/>
      <c r="E12" s="1593"/>
      <c r="F12" s="1594"/>
      <c r="G12" s="1593"/>
      <c r="H12" s="1593"/>
      <c r="I12" s="1593"/>
      <c r="J12" s="1593"/>
      <c r="K12" s="1593"/>
      <c r="L12" s="1593"/>
      <c r="M12" s="1593"/>
      <c r="N12" s="1593"/>
      <c r="O12" s="1593"/>
      <c r="P12" s="1593"/>
      <c r="Q12" s="1593"/>
      <c r="R12" s="1593"/>
      <c r="S12" s="1593"/>
      <c r="T12" s="1593"/>
      <c r="U12" s="1593"/>
      <c r="V12" s="1593"/>
      <c r="W12" s="1593"/>
      <c r="X12" s="1593"/>
      <c r="Y12" s="1593"/>
      <c r="Z12" s="1593"/>
      <c r="AA12" s="1592"/>
      <c r="AB12" s="1593"/>
      <c r="AC12" s="1594"/>
    </row>
    <row r="13" s="1583" customFormat="true" ht="40.5" hidden="false" customHeight="true" outlineLevel="0" collapsed="false">
      <c r="B13" s="1595" t="s">
        <v>1786</v>
      </c>
      <c r="C13" s="1595"/>
      <c r="D13" s="1595"/>
      <c r="E13" s="1595"/>
      <c r="F13" s="1595"/>
      <c r="H13" s="1596" t="s">
        <v>1787</v>
      </c>
      <c r="I13" s="1596"/>
      <c r="J13" s="1596"/>
      <c r="K13" s="1596"/>
      <c r="L13" s="1596"/>
      <c r="M13" s="1596"/>
      <c r="N13" s="1596"/>
      <c r="O13" s="1596"/>
      <c r="P13" s="1596"/>
      <c r="Q13" s="1596"/>
      <c r="R13" s="1596"/>
      <c r="S13" s="1596"/>
      <c r="T13" s="1596"/>
      <c r="U13" s="1596"/>
      <c r="V13" s="1596"/>
      <c r="W13" s="1596"/>
      <c r="X13" s="1596"/>
      <c r="Y13" s="1596"/>
      <c r="AA13" s="1597"/>
      <c r="AC13" s="1598"/>
      <c r="AK13" s="1599"/>
    </row>
    <row r="14" s="1583" customFormat="true" ht="27" hidden="false" customHeight="true" outlineLevel="0" collapsed="false">
      <c r="B14" s="1595"/>
      <c r="C14" s="1595"/>
      <c r="D14" s="1595"/>
      <c r="E14" s="1595"/>
      <c r="F14" s="1595"/>
      <c r="V14" s="1585"/>
      <c r="W14" s="1585"/>
      <c r="X14" s="1585"/>
      <c r="Y14" s="1585"/>
      <c r="AA14" s="1458" t="s">
        <v>1095</v>
      </c>
      <c r="AB14" s="1296" t="s">
        <v>29</v>
      </c>
      <c r="AC14" s="1459" t="s">
        <v>1096</v>
      </c>
      <c r="AK14" s="1599"/>
    </row>
    <row r="15" s="1583" customFormat="true" ht="40.5" hidden="false" customHeight="true" outlineLevel="0" collapsed="false">
      <c r="B15" s="1595"/>
      <c r="C15" s="1595"/>
      <c r="D15" s="1595"/>
      <c r="E15" s="1595"/>
      <c r="F15" s="1595"/>
      <c r="H15" s="1600" t="s">
        <v>51</v>
      </c>
      <c r="I15" s="1601" t="s">
        <v>1788</v>
      </c>
      <c r="J15" s="1601"/>
      <c r="K15" s="1601"/>
      <c r="L15" s="1601"/>
      <c r="M15" s="1601"/>
      <c r="N15" s="1601"/>
      <c r="O15" s="1601"/>
      <c r="P15" s="1601"/>
      <c r="Q15" s="1601"/>
      <c r="R15" s="1601"/>
      <c r="S15" s="1591"/>
      <c r="T15" s="1591"/>
      <c r="U15" s="1602" t="s">
        <v>1036</v>
      </c>
      <c r="V15" s="1585"/>
      <c r="W15" s="1585"/>
      <c r="X15" s="1585"/>
      <c r="Y15" s="1585"/>
      <c r="AA15" s="983"/>
      <c r="AB15" s="771"/>
      <c r="AC15" s="988"/>
      <c r="AK15" s="1599"/>
    </row>
    <row r="16" s="1583" customFormat="true" ht="40.5" hidden="false" customHeight="true" outlineLevel="0" collapsed="false">
      <c r="B16" s="1595"/>
      <c r="C16" s="1595"/>
      <c r="D16" s="1595"/>
      <c r="E16" s="1595"/>
      <c r="F16" s="1595"/>
      <c r="H16" s="1600" t="s">
        <v>983</v>
      </c>
      <c r="I16" s="1601" t="s">
        <v>1789</v>
      </c>
      <c r="J16" s="1601"/>
      <c r="K16" s="1601"/>
      <c r="L16" s="1601"/>
      <c r="M16" s="1601"/>
      <c r="N16" s="1601"/>
      <c r="O16" s="1601"/>
      <c r="P16" s="1601"/>
      <c r="Q16" s="1601"/>
      <c r="R16" s="1601"/>
      <c r="S16" s="1591"/>
      <c r="T16" s="1591"/>
      <c r="U16" s="1602" t="s">
        <v>1036</v>
      </c>
      <c r="V16" s="1583" t="s">
        <v>1431</v>
      </c>
      <c r="W16" s="1603" t="s">
        <v>1790</v>
      </c>
      <c r="X16" s="1603"/>
      <c r="Y16" s="1603"/>
      <c r="AA16" s="1397" t="s">
        <v>27</v>
      </c>
      <c r="AB16" s="1307" t="s">
        <v>29</v>
      </c>
      <c r="AC16" s="1462" t="s">
        <v>27</v>
      </c>
      <c r="AK16" s="1599"/>
    </row>
    <row r="17" s="1583" customFormat="true" ht="40.5" hidden="false" customHeight="true" outlineLevel="0" collapsed="false">
      <c r="B17" s="1595"/>
      <c r="C17" s="1595"/>
      <c r="D17" s="1595"/>
      <c r="E17" s="1595"/>
      <c r="F17" s="1595"/>
      <c r="H17" s="1600" t="s">
        <v>982</v>
      </c>
      <c r="I17" s="1601" t="s">
        <v>1791</v>
      </c>
      <c r="J17" s="1601"/>
      <c r="K17" s="1601"/>
      <c r="L17" s="1601"/>
      <c r="M17" s="1601"/>
      <c r="N17" s="1601"/>
      <c r="O17" s="1601"/>
      <c r="P17" s="1601"/>
      <c r="Q17" s="1601"/>
      <c r="R17" s="1601"/>
      <c r="S17" s="1591"/>
      <c r="T17" s="1591"/>
      <c r="U17" s="1602" t="s">
        <v>1036</v>
      </c>
      <c r="V17" s="1583" t="s">
        <v>1431</v>
      </c>
      <c r="W17" s="1603" t="s">
        <v>1792</v>
      </c>
      <c r="X17" s="1603"/>
      <c r="Y17" s="1603"/>
      <c r="AA17" s="1397" t="s">
        <v>27</v>
      </c>
      <c r="AB17" s="1307" t="s">
        <v>29</v>
      </c>
      <c r="AC17" s="1462" t="s">
        <v>27</v>
      </c>
      <c r="AK17" s="1599"/>
    </row>
    <row r="18" s="1583" customFormat="true" ht="40.5" hidden="false" customHeight="true" outlineLevel="0" collapsed="false">
      <c r="B18" s="1604"/>
      <c r="C18" s="1605"/>
      <c r="D18" s="1605"/>
      <c r="E18" s="1605"/>
      <c r="F18" s="1606"/>
      <c r="H18" s="1600" t="s">
        <v>984</v>
      </c>
      <c r="I18" s="1601" t="s">
        <v>1793</v>
      </c>
      <c r="J18" s="1601"/>
      <c r="K18" s="1601"/>
      <c r="L18" s="1601"/>
      <c r="M18" s="1601"/>
      <c r="N18" s="1601"/>
      <c r="O18" s="1601"/>
      <c r="P18" s="1601"/>
      <c r="Q18" s="1601"/>
      <c r="R18" s="1601"/>
      <c r="S18" s="1591"/>
      <c r="T18" s="1591"/>
      <c r="U18" s="1602" t="s">
        <v>1036</v>
      </c>
      <c r="W18" s="1607"/>
      <c r="X18" s="1607"/>
      <c r="Y18" s="1607"/>
      <c r="AA18" s="1608"/>
      <c r="AB18" s="1609"/>
      <c r="AC18" s="1610"/>
      <c r="AK18" s="1599"/>
    </row>
    <row r="19" s="1583" customFormat="true" ht="40.5" hidden="false" customHeight="true" outlineLevel="0" collapsed="false">
      <c r="B19" s="1611"/>
      <c r="C19" s="1612"/>
      <c r="D19" s="1612"/>
      <c r="E19" s="1612"/>
      <c r="F19" s="1613"/>
      <c r="H19" s="1600" t="s">
        <v>1215</v>
      </c>
      <c r="I19" s="1601" t="s">
        <v>1691</v>
      </c>
      <c r="J19" s="1601"/>
      <c r="K19" s="1601"/>
      <c r="L19" s="1601"/>
      <c r="M19" s="1601"/>
      <c r="N19" s="1601"/>
      <c r="O19" s="1601"/>
      <c r="P19" s="1601"/>
      <c r="Q19" s="1601"/>
      <c r="R19" s="1601"/>
      <c r="S19" s="1591"/>
      <c r="T19" s="1591"/>
      <c r="U19" s="1602" t="s">
        <v>1036</v>
      </c>
      <c r="V19" s="1583" t="s">
        <v>1431</v>
      </c>
      <c r="W19" s="1603" t="s">
        <v>1794</v>
      </c>
      <c r="X19" s="1603"/>
      <c r="Y19" s="1603"/>
      <c r="AA19" s="1397" t="s">
        <v>27</v>
      </c>
      <c r="AB19" s="1307" t="s">
        <v>29</v>
      </c>
      <c r="AC19" s="1462" t="s">
        <v>27</v>
      </c>
      <c r="AK19" s="1599"/>
    </row>
    <row r="20" s="1583" customFormat="true" ht="13.8" hidden="false" customHeight="false" outlineLevel="0" collapsed="false">
      <c r="B20" s="1611"/>
      <c r="C20" s="1612"/>
      <c r="D20" s="1612"/>
      <c r="E20" s="1612"/>
      <c r="F20" s="1613"/>
      <c r="H20" s="1609"/>
      <c r="I20" s="1614"/>
      <c r="J20" s="1614"/>
      <c r="K20" s="1614"/>
      <c r="L20" s="1614"/>
      <c r="M20" s="1614"/>
      <c r="N20" s="1614"/>
      <c r="O20" s="1614"/>
      <c r="P20" s="1614"/>
      <c r="Q20" s="1614"/>
      <c r="R20" s="1614"/>
      <c r="U20" s="1585"/>
      <c r="W20" s="1607"/>
      <c r="X20" s="1607"/>
      <c r="Y20" s="1607"/>
      <c r="AA20" s="1608"/>
      <c r="AB20" s="1609"/>
      <c r="AC20" s="1610"/>
      <c r="AK20" s="1599"/>
    </row>
    <row r="21" s="1583" customFormat="true" ht="13.8" hidden="false" customHeight="false" outlineLevel="0" collapsed="false">
      <c r="B21" s="1611"/>
      <c r="C21" s="1612"/>
      <c r="D21" s="1612"/>
      <c r="E21" s="1612"/>
      <c r="F21" s="1613"/>
      <c r="H21" s="1615" t="s">
        <v>1678</v>
      </c>
      <c r="I21" s="1614"/>
      <c r="J21" s="1614"/>
      <c r="K21" s="1614"/>
      <c r="L21" s="1614"/>
      <c r="M21" s="1614"/>
      <c r="N21" s="1614"/>
      <c r="O21" s="1614"/>
      <c r="P21" s="1614"/>
      <c r="Q21" s="1614"/>
      <c r="R21" s="1614"/>
      <c r="U21" s="1585"/>
      <c r="W21" s="1607"/>
      <c r="X21" s="1607"/>
      <c r="Y21" s="1607"/>
      <c r="AA21" s="1608"/>
      <c r="AB21" s="1609"/>
      <c r="AC21" s="1610"/>
      <c r="AK21" s="1599"/>
    </row>
    <row r="22" s="1583" customFormat="true" ht="58.5" hidden="false" customHeight="true" outlineLevel="0" collapsed="false">
      <c r="B22" s="1611"/>
      <c r="C22" s="1612"/>
      <c r="D22" s="1612"/>
      <c r="E22" s="1612"/>
      <c r="F22" s="1613"/>
      <c r="H22" s="1600" t="s">
        <v>1795</v>
      </c>
      <c r="I22" s="1600"/>
      <c r="J22" s="1600"/>
      <c r="K22" s="1600"/>
      <c r="L22" s="1600"/>
      <c r="M22" s="1616" t="s">
        <v>1335</v>
      </c>
      <c r="N22" s="1617"/>
      <c r="O22" s="1617"/>
      <c r="P22" s="1618"/>
      <c r="Q22" s="1618"/>
      <c r="R22" s="1618"/>
      <c r="S22" s="1618"/>
      <c r="T22" s="1618"/>
      <c r="U22" s="1602" t="s">
        <v>1036</v>
      </c>
      <c r="V22" s="1583" t="s">
        <v>1431</v>
      </c>
      <c r="W22" s="1603" t="s">
        <v>1796</v>
      </c>
      <c r="X22" s="1603"/>
      <c r="Y22" s="1603"/>
      <c r="AA22" s="1397" t="s">
        <v>27</v>
      </c>
      <c r="AB22" s="1307" t="s">
        <v>29</v>
      </c>
      <c r="AC22" s="1462" t="s">
        <v>27</v>
      </c>
      <c r="AK22" s="1599"/>
    </row>
    <row r="23" s="1583" customFormat="true" ht="13.8" hidden="false" customHeight="false" outlineLevel="0" collapsed="false">
      <c r="B23" s="1619"/>
      <c r="C23" s="1620"/>
      <c r="D23" s="1620"/>
      <c r="E23" s="1620"/>
      <c r="F23" s="1621"/>
      <c r="G23" s="1620"/>
      <c r="H23" s="1620"/>
      <c r="I23" s="1620"/>
      <c r="J23" s="1620"/>
      <c r="K23" s="1620"/>
      <c r="L23" s="1620"/>
      <c r="M23" s="1620"/>
      <c r="N23" s="1620"/>
      <c r="O23" s="1620"/>
      <c r="P23" s="1620"/>
      <c r="Q23" s="1620"/>
      <c r="R23" s="1620"/>
      <c r="S23" s="1620"/>
      <c r="T23" s="1620"/>
      <c r="U23" s="1620"/>
      <c r="V23" s="1620"/>
      <c r="W23" s="1620"/>
      <c r="X23" s="1620"/>
      <c r="Y23" s="1620"/>
      <c r="Z23" s="1620"/>
      <c r="AA23" s="1619"/>
      <c r="AB23" s="1620"/>
      <c r="AC23" s="1621"/>
    </row>
    <row r="24" s="772" customFormat="true" ht="38.25" hidden="false" customHeight="true" outlineLevel="0" collapsed="false">
      <c r="B24" s="1339" t="s">
        <v>1797</v>
      </c>
      <c r="C24" s="1339"/>
      <c r="D24" s="1339"/>
      <c r="E24" s="1339"/>
      <c r="F24" s="1339"/>
      <c r="G24" s="1339"/>
      <c r="H24" s="1339"/>
      <c r="I24" s="1339"/>
      <c r="J24" s="1339"/>
      <c r="K24" s="1339"/>
      <c r="L24" s="1339"/>
      <c r="M24" s="1339"/>
      <c r="N24" s="1339"/>
      <c r="O24" s="1339"/>
      <c r="P24" s="1339"/>
      <c r="Q24" s="1339"/>
      <c r="R24" s="1339"/>
      <c r="S24" s="1339"/>
      <c r="T24" s="1339"/>
      <c r="U24" s="1339"/>
      <c r="V24" s="1339"/>
      <c r="W24" s="1339"/>
      <c r="X24" s="1339"/>
      <c r="Y24" s="1339"/>
      <c r="Z24" s="1339"/>
      <c r="AA24" s="1339"/>
      <c r="AB24" s="1339"/>
      <c r="AC24" s="1339"/>
    </row>
    <row r="25" s="1583" customFormat="true" ht="47.25" hidden="false" customHeight="true" outlineLevel="0" collapsed="false">
      <c r="B25" s="1596" t="s">
        <v>1798</v>
      </c>
      <c r="C25" s="1596"/>
      <c r="D25" s="1596"/>
      <c r="E25" s="1596"/>
      <c r="F25" s="1596"/>
      <c r="G25" s="1596"/>
      <c r="H25" s="1596"/>
      <c r="I25" s="1596"/>
      <c r="J25" s="1596"/>
      <c r="K25" s="1596"/>
      <c r="L25" s="1596"/>
      <c r="M25" s="1596"/>
      <c r="N25" s="1596"/>
      <c r="O25" s="1596"/>
      <c r="P25" s="1596"/>
      <c r="Q25" s="1596"/>
      <c r="R25" s="1596"/>
      <c r="S25" s="1596"/>
      <c r="T25" s="1596"/>
      <c r="U25" s="1596"/>
      <c r="V25" s="1596"/>
      <c r="W25" s="1596"/>
      <c r="X25" s="1596"/>
      <c r="Y25" s="1596"/>
      <c r="Z25" s="1596"/>
      <c r="AA25" s="1596"/>
      <c r="AB25" s="1596"/>
      <c r="AC25" s="1596"/>
    </row>
    <row r="26" s="1583" customFormat="true" ht="13.8" hidden="false" customHeight="false" outlineLevel="0" collapsed="false">
      <c r="B26" s="1622"/>
      <c r="C26" s="1622"/>
      <c r="D26" s="1622"/>
      <c r="E26" s="1622"/>
      <c r="F26" s="1622"/>
      <c r="G26" s="1622"/>
      <c r="H26" s="1622"/>
      <c r="I26" s="1622"/>
      <c r="J26" s="1622"/>
      <c r="K26" s="1622"/>
      <c r="L26" s="1622"/>
      <c r="M26" s="1622"/>
      <c r="N26" s="1622"/>
      <c r="O26" s="1622"/>
      <c r="P26" s="1622"/>
      <c r="Q26" s="1622"/>
      <c r="R26" s="1622"/>
      <c r="S26" s="1622"/>
      <c r="T26" s="1622"/>
      <c r="U26" s="1622"/>
      <c r="V26" s="1622"/>
      <c r="W26" s="1622"/>
      <c r="X26" s="1622"/>
      <c r="Y26" s="1622"/>
      <c r="Z26" s="1622"/>
      <c r="AA26" s="1622"/>
      <c r="AB26" s="1622"/>
      <c r="AC26" s="1622"/>
    </row>
    <row r="27" s="1622" customFormat="tru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row r="37" customFormat="false" ht="13.8" hidden="false" customHeight="false" outlineLevel="0" collapsed="false"/>
    <row r="38" customFormat="false" ht="13.8" hidden="false" customHeight="false" outlineLevel="0" collapsed="false">
      <c r="C38" s="1623"/>
      <c r="D38" s="1623"/>
      <c r="E38" s="1623"/>
      <c r="F38" s="1623"/>
      <c r="G38" s="1623"/>
      <c r="H38" s="1623"/>
      <c r="I38" s="1623"/>
      <c r="J38" s="1623"/>
      <c r="K38" s="1623"/>
      <c r="L38" s="1623"/>
      <c r="M38" s="1623"/>
      <c r="N38" s="1623"/>
      <c r="O38" s="1623"/>
      <c r="P38" s="1623"/>
      <c r="Q38" s="1623"/>
      <c r="R38" s="1623"/>
      <c r="S38" s="1623"/>
      <c r="T38" s="1623"/>
      <c r="U38" s="1623"/>
      <c r="V38" s="1623"/>
      <c r="W38" s="1623"/>
      <c r="X38" s="1623"/>
      <c r="Y38" s="1623"/>
      <c r="Z38" s="1623"/>
      <c r="AA38" s="1623"/>
      <c r="AB38" s="1623"/>
      <c r="AC38" s="1623"/>
      <c r="AD38" s="1623"/>
      <c r="AE38" s="1623"/>
      <c r="AF38" s="1623"/>
    </row>
    <row r="39" customFormat="false" ht="13.8" hidden="false" customHeight="false" outlineLevel="0" collapsed="false">
      <c r="C39" s="1624"/>
    </row>
    <row r="40" customFormat="false" ht="13.8" hidden="false" customHeight="false" outlineLevel="0" collapsed="false"/>
    <row r="41" customFormat="false" ht="13.8" hidden="false" customHeight="false" outlineLevel="0" collapsed="false"/>
    <row r="42" customFormat="false" ht="13.8" hidden="false" customHeight="false" outlineLevel="0" collapsed="false"/>
    <row r="43" customFormat="false" ht="13.8" hidden="false" customHeight="false" outlineLevel="0" collapsed="false"/>
    <row r="44" customFormat="false" ht="13.8" hidden="false" customHeight="false" outlineLevel="0" collapsed="false"/>
    <row r="45" customFormat="false" ht="13.8" hidden="false" customHeight="false" outlineLevel="0" collapsed="false"/>
    <row r="46" customFormat="false" ht="13.8" hidden="false" customHeight="false" outlineLevel="0" collapsed="false"/>
    <row r="47" customFormat="false" ht="13.8" hidden="false" customHeight="false" outlineLevel="0" collapsed="false"/>
    <row r="48" customFormat="false" ht="13.8" hidden="false" customHeight="false" outlineLevel="0" collapsed="false"/>
    <row r="49" customFormat="false" ht="13.8" hidden="false" customHeight="false" outlineLevel="0" collapsed="false"/>
    <row r="50" customFormat="false" ht="13.8" hidden="false" customHeight="false" outlineLevel="0" collapsed="false"/>
    <row r="51" customFormat="false" ht="13.8" hidden="false" customHeight="false" outlineLevel="0" collapsed="false"/>
    <row r="52" customFormat="false" ht="13.8" hidden="false" customHeight="false" outlineLevel="0" collapsed="false"/>
    <row r="53" customFormat="false" ht="13.8" hidden="false" customHeight="false" outlineLevel="0" collapsed="false"/>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1623"/>
      <c r="D122" s="1623"/>
      <c r="E122" s="1623"/>
      <c r="F122" s="1623"/>
      <c r="G122" s="1623"/>
    </row>
    <row r="123" customFormat="false" ht="13.8" hidden="false" customHeight="false" outlineLevel="0" collapsed="false">
      <c r="C123" s="1624"/>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s>
  <dataValidations count="1">
    <dataValidation allowBlank="true" errorStyle="stop" operator="between" showDropDown="false" showErrorMessage="true" showInputMessage="true" sqref="H8:H10 M8 R8:R10 AA16:AA17 AC16:AC17 AA19 AC19 AA22 AC22"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H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22"/>
    <col collapsed="false" customWidth="true" hidden="false" outlineLevel="0" max="2" min="2" style="778" width="3"/>
    <col collapsed="false" customWidth="false" hidden="false" outlineLevel="0" max="6" min="3" style="780" width="3.45"/>
    <col collapsed="false" customWidth="true" hidden="false" outlineLevel="0" max="7" min="7" style="780" width="1.44"/>
    <col collapsed="false" customWidth="false" hidden="false" outlineLevel="0" max="27" min="8" style="780" width="3.45"/>
    <col collapsed="false" customWidth="true" hidden="false" outlineLevel="0" max="29" min="28" style="780" width="4"/>
    <col collapsed="false" customWidth="true" hidden="false" outlineLevel="0" max="30" min="30" style="780" width="7.45"/>
    <col collapsed="false" customWidth="true" hidden="false" outlineLevel="0" max="33" min="31" style="780" width="4"/>
    <col collapsed="false" customWidth="true" hidden="false" outlineLevel="0" max="34" min="34" style="780" width="1.22"/>
    <col collapsed="false" customWidth="false" hidden="false" outlineLevel="0" max="16384" min="35" style="780" width="3.45"/>
  </cols>
  <sheetData>
    <row r="1" s="772" customFormat="true" ht="13.8" hidden="false" customHeight="false" outlineLevel="0" collapsed="false"/>
    <row r="2" s="772" customFormat="true" ht="13.8" hidden="false" customHeight="false" outlineLevel="0" collapsed="false">
      <c r="B2" s="772" t="s">
        <v>1799</v>
      </c>
    </row>
    <row r="3" s="772" customFormat="true" ht="13.8" hidden="false" customHeight="false" outlineLevel="0" collapsed="false">
      <c r="AA3" s="1178" t="s">
        <v>388</v>
      </c>
      <c r="AB3" s="771"/>
      <c r="AC3" s="771" t="s">
        <v>389</v>
      </c>
      <c r="AD3" s="771"/>
      <c r="AE3" s="771" t="s">
        <v>390</v>
      </c>
      <c r="AF3" s="771"/>
      <c r="AG3" s="771" t="s">
        <v>391</v>
      </c>
    </row>
    <row r="4" s="772" customFormat="true" ht="13.8" hidden="false" customHeight="false" outlineLevel="0" collapsed="false">
      <c r="AG4" s="1178"/>
    </row>
    <row r="5" s="772" customFormat="true" ht="24.75" hidden="false" customHeight="true" outlineLevel="0" collapsed="false">
      <c r="B5" s="1320" t="s">
        <v>1800</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c r="AE5" s="1320"/>
      <c r="AF5" s="1320"/>
      <c r="AG5" s="1320"/>
    </row>
    <row r="6" s="772" customFormat="true" ht="13.8" hidden="false" customHeight="false" outlineLevel="0" collapsed="false"/>
    <row r="7" s="772" customFormat="true" ht="27" hidden="false" customHeight="true" outlineLevel="0" collapsed="false">
      <c r="B7" s="789" t="s">
        <v>1226</v>
      </c>
      <c r="C7" s="789"/>
      <c r="D7" s="789"/>
      <c r="E7" s="789"/>
      <c r="F7" s="789"/>
      <c r="G7" s="966"/>
      <c r="H7" s="966"/>
      <c r="I7" s="966"/>
      <c r="J7" s="966"/>
      <c r="K7" s="966"/>
      <c r="L7" s="966"/>
      <c r="M7" s="966"/>
      <c r="N7" s="966"/>
      <c r="O7" s="966"/>
      <c r="P7" s="966"/>
      <c r="Q7" s="966"/>
      <c r="R7" s="966"/>
      <c r="S7" s="966"/>
      <c r="T7" s="966"/>
      <c r="U7" s="966"/>
      <c r="V7" s="966"/>
      <c r="W7" s="966"/>
      <c r="X7" s="966"/>
      <c r="Y7" s="966"/>
      <c r="Z7" s="966"/>
      <c r="AA7" s="966"/>
      <c r="AB7" s="966"/>
      <c r="AC7" s="966"/>
      <c r="AD7" s="966"/>
      <c r="AE7" s="966"/>
      <c r="AF7" s="966"/>
      <c r="AG7" s="966"/>
    </row>
    <row r="8" customFormat="false" ht="27" hidden="false" customHeight="true" outlineLevel="0" collapsed="false">
      <c r="B8" s="789" t="s">
        <v>1227</v>
      </c>
      <c r="C8" s="789"/>
      <c r="D8" s="789"/>
      <c r="E8" s="789"/>
      <c r="F8" s="789"/>
      <c r="G8" s="1329"/>
      <c r="H8" s="1306" t="s">
        <v>27</v>
      </c>
      <c r="I8" s="1290" t="s">
        <v>1089</v>
      </c>
      <c r="J8" s="1290"/>
      <c r="K8" s="1290"/>
      <c r="L8" s="1290"/>
      <c r="M8" s="1306" t="s">
        <v>27</v>
      </c>
      <c r="N8" s="1290" t="s">
        <v>1090</v>
      </c>
      <c r="O8" s="1290"/>
      <c r="P8" s="1290"/>
      <c r="Q8" s="1290"/>
      <c r="R8" s="1306" t="s">
        <v>27</v>
      </c>
      <c r="S8" s="1290" t="s">
        <v>1091</v>
      </c>
      <c r="T8" s="1290"/>
      <c r="U8" s="1290"/>
      <c r="V8" s="1290"/>
      <c r="W8" s="1290"/>
      <c r="X8" s="1290"/>
      <c r="Y8" s="1290"/>
      <c r="Z8" s="1290"/>
      <c r="AA8" s="1290"/>
      <c r="AB8" s="1290"/>
      <c r="AC8" s="1290"/>
      <c r="AD8" s="1290"/>
      <c r="AE8" s="1290"/>
      <c r="AF8" s="1290"/>
      <c r="AG8" s="1189"/>
    </row>
    <row r="9" customFormat="false" ht="27" hidden="false" customHeight="true" outlineLevel="0" collapsed="false">
      <c r="B9" s="789" t="s">
        <v>1228</v>
      </c>
      <c r="C9" s="789"/>
      <c r="D9" s="789"/>
      <c r="E9" s="789"/>
      <c r="F9" s="789"/>
      <c r="G9" s="1329"/>
      <c r="H9" s="1306" t="s">
        <v>27</v>
      </c>
      <c r="I9" s="1290" t="s">
        <v>1092</v>
      </c>
      <c r="J9" s="1290"/>
      <c r="K9" s="1290"/>
      <c r="L9" s="1290"/>
      <c r="M9" s="1290"/>
      <c r="N9" s="1290"/>
      <c r="O9" s="1290"/>
      <c r="P9" s="1290"/>
      <c r="Q9" s="1290"/>
      <c r="R9" s="1306" t="s">
        <v>27</v>
      </c>
      <c r="S9" s="1290" t="s">
        <v>1093</v>
      </c>
      <c r="T9" s="1290"/>
      <c r="U9" s="977"/>
      <c r="V9" s="1290"/>
      <c r="W9" s="1290"/>
      <c r="X9" s="1290"/>
      <c r="Y9" s="1290"/>
      <c r="Z9" s="1290"/>
      <c r="AA9" s="1290"/>
      <c r="AB9" s="1290"/>
      <c r="AC9" s="1290"/>
      <c r="AD9" s="1290"/>
      <c r="AE9" s="1290"/>
      <c r="AF9" s="1290"/>
      <c r="AG9" s="1189"/>
    </row>
    <row r="10" customFormat="false" ht="27" hidden="false" customHeight="true" outlineLevel="0" collapsed="false">
      <c r="B10" s="1289" t="s">
        <v>1238</v>
      </c>
      <c r="C10" s="1289"/>
      <c r="D10" s="1289"/>
      <c r="E10" s="1289"/>
      <c r="F10" s="1289"/>
      <c r="G10" s="1329"/>
      <c r="H10" s="1306" t="s">
        <v>27</v>
      </c>
      <c r="I10" s="1290" t="s">
        <v>1784</v>
      </c>
      <c r="J10" s="1290"/>
      <c r="K10" s="1290"/>
      <c r="L10" s="1290"/>
      <c r="M10" s="1290"/>
      <c r="N10" s="1290"/>
      <c r="O10" s="1290"/>
      <c r="P10" s="1290"/>
      <c r="Q10" s="1290"/>
      <c r="R10" s="1306" t="s">
        <v>27</v>
      </c>
      <c r="S10" s="1290" t="s">
        <v>1785</v>
      </c>
      <c r="T10" s="1290"/>
      <c r="U10" s="1290"/>
      <c r="V10" s="1290"/>
      <c r="W10" s="1290"/>
      <c r="X10" s="1290"/>
      <c r="Y10" s="1290"/>
      <c r="Z10" s="1290"/>
      <c r="AA10" s="1290"/>
      <c r="AB10" s="1290"/>
      <c r="AC10" s="1290"/>
      <c r="AD10" s="1290"/>
      <c r="AE10" s="1290"/>
      <c r="AF10" s="1290"/>
      <c r="AG10" s="1189"/>
    </row>
    <row r="11" s="772" customFormat="true" ht="13.8" hidden="false" customHeight="false" outlineLevel="0" collapsed="false"/>
    <row r="12" s="772" customFormat="true" ht="10.5" hidden="false" customHeight="true" outlineLevel="0" collapsed="false">
      <c r="B12" s="964"/>
      <c r="C12" s="1185"/>
      <c r="D12" s="1185"/>
      <c r="E12" s="1185"/>
      <c r="F12" s="963"/>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964"/>
      <c r="AF12" s="1185"/>
      <c r="AG12" s="963"/>
    </row>
    <row r="13" s="772" customFormat="true" ht="40.5" hidden="false" customHeight="true" outlineLevel="0" collapsed="false">
      <c r="B13" s="1396" t="s">
        <v>1786</v>
      </c>
      <c r="C13" s="1396"/>
      <c r="D13" s="1396"/>
      <c r="E13" s="1396"/>
      <c r="F13" s="1396"/>
      <c r="H13" s="782" t="s">
        <v>1787</v>
      </c>
      <c r="I13" s="782"/>
      <c r="J13" s="782"/>
      <c r="K13" s="782"/>
      <c r="L13" s="782"/>
      <c r="M13" s="782"/>
      <c r="N13" s="782"/>
      <c r="O13" s="782"/>
      <c r="P13" s="782"/>
      <c r="Q13" s="782"/>
      <c r="R13" s="782"/>
      <c r="S13" s="782"/>
      <c r="T13" s="782"/>
      <c r="U13" s="782"/>
      <c r="V13" s="782"/>
      <c r="W13" s="782"/>
      <c r="X13" s="782"/>
      <c r="Y13" s="782"/>
      <c r="Z13" s="782"/>
      <c r="AA13" s="782"/>
      <c r="AB13" s="782"/>
      <c r="AC13" s="782"/>
      <c r="AE13" s="985"/>
      <c r="AG13" s="1187"/>
    </row>
    <row r="14" s="772" customFormat="true" ht="27" hidden="false" customHeight="true" outlineLevel="0" collapsed="false">
      <c r="B14" s="1396"/>
      <c r="C14" s="1396"/>
      <c r="D14" s="1396"/>
      <c r="E14" s="1396"/>
      <c r="F14" s="1396"/>
      <c r="Z14" s="771"/>
      <c r="AA14" s="771"/>
      <c r="AB14" s="771"/>
      <c r="AC14" s="771"/>
      <c r="AE14" s="1458" t="s">
        <v>1095</v>
      </c>
      <c r="AF14" s="1296" t="s">
        <v>29</v>
      </c>
      <c r="AG14" s="1459" t="s">
        <v>1096</v>
      </c>
    </row>
    <row r="15" s="772" customFormat="true" ht="30" hidden="false" customHeight="true" outlineLevel="0" collapsed="false">
      <c r="B15" s="1396"/>
      <c r="C15" s="1396"/>
      <c r="D15" s="1396"/>
      <c r="E15" s="1396"/>
      <c r="F15" s="1396"/>
      <c r="H15" s="1391" t="s">
        <v>51</v>
      </c>
      <c r="I15" s="1473" t="s">
        <v>1788</v>
      </c>
      <c r="J15" s="1473"/>
      <c r="K15" s="1473"/>
      <c r="L15" s="1473"/>
      <c r="M15" s="1473"/>
      <c r="N15" s="1473"/>
      <c r="O15" s="1473"/>
      <c r="P15" s="1473"/>
      <c r="Q15" s="1473"/>
      <c r="R15" s="1473"/>
      <c r="S15" s="1473"/>
      <c r="T15" s="1473"/>
      <c r="U15" s="1473"/>
      <c r="V15" s="1473"/>
      <c r="W15" s="1289"/>
      <c r="X15" s="1289"/>
      <c r="Y15" s="792" t="s">
        <v>1036</v>
      </c>
      <c r="Z15" s="771"/>
      <c r="AA15" s="771"/>
      <c r="AB15" s="771"/>
      <c r="AC15" s="771"/>
      <c r="AE15" s="985"/>
      <c r="AG15" s="1187"/>
    </row>
    <row r="16" s="772" customFormat="true" ht="30" hidden="false" customHeight="true" outlineLevel="0" collapsed="false">
      <c r="B16" s="1396"/>
      <c r="C16" s="1396"/>
      <c r="D16" s="1396"/>
      <c r="E16" s="1396"/>
      <c r="F16" s="1396"/>
      <c r="H16" s="1391" t="s">
        <v>983</v>
      </c>
      <c r="I16" s="1473" t="s">
        <v>1789</v>
      </c>
      <c r="J16" s="1473"/>
      <c r="K16" s="1473"/>
      <c r="L16" s="1473"/>
      <c r="M16" s="1473"/>
      <c r="N16" s="1473"/>
      <c r="O16" s="1473"/>
      <c r="P16" s="1473"/>
      <c r="Q16" s="1473"/>
      <c r="R16" s="1473"/>
      <c r="S16" s="1473"/>
      <c r="T16" s="1473"/>
      <c r="U16" s="1473"/>
      <c r="V16" s="1473"/>
      <c r="W16" s="1289"/>
      <c r="X16" s="1289"/>
      <c r="Y16" s="792" t="s">
        <v>1036</v>
      </c>
      <c r="Z16" s="772" t="s">
        <v>1431</v>
      </c>
      <c r="AA16" s="1534" t="s">
        <v>1801</v>
      </c>
      <c r="AB16" s="1534"/>
      <c r="AC16" s="1534"/>
      <c r="AE16" s="1397" t="s">
        <v>27</v>
      </c>
      <c r="AF16" s="1307" t="s">
        <v>29</v>
      </c>
      <c r="AG16" s="1462" t="s">
        <v>27</v>
      </c>
    </row>
    <row r="17" s="772" customFormat="true" ht="30" hidden="false" customHeight="true" outlineLevel="0" collapsed="false">
      <c r="B17" s="1396"/>
      <c r="C17" s="1396"/>
      <c r="D17" s="1396"/>
      <c r="E17" s="1396"/>
      <c r="F17" s="1396"/>
      <c r="H17" s="1391" t="s">
        <v>982</v>
      </c>
      <c r="I17" s="1473" t="s">
        <v>1791</v>
      </c>
      <c r="J17" s="1473"/>
      <c r="K17" s="1473"/>
      <c r="L17" s="1473"/>
      <c r="M17" s="1473"/>
      <c r="N17" s="1473"/>
      <c r="O17" s="1473"/>
      <c r="P17" s="1473"/>
      <c r="Q17" s="1473"/>
      <c r="R17" s="1473"/>
      <c r="S17" s="1473"/>
      <c r="T17" s="1473"/>
      <c r="U17" s="1473"/>
      <c r="V17" s="1473"/>
      <c r="W17" s="1289"/>
      <c r="X17" s="1289"/>
      <c r="Y17" s="792" t="s">
        <v>1036</v>
      </c>
      <c r="Z17" s="772" t="s">
        <v>1431</v>
      </c>
      <c r="AA17" s="1534" t="s">
        <v>1802</v>
      </c>
      <c r="AB17" s="1534"/>
      <c r="AC17" s="1534"/>
      <c r="AE17" s="1397" t="s">
        <v>27</v>
      </c>
      <c r="AF17" s="1307" t="s">
        <v>29</v>
      </c>
      <c r="AG17" s="1462" t="s">
        <v>27</v>
      </c>
    </row>
    <row r="18" s="772" customFormat="true" ht="30" hidden="false" customHeight="true" outlineLevel="0" collapsed="false">
      <c r="B18" s="1008"/>
      <c r="C18" s="776"/>
      <c r="D18" s="776"/>
      <c r="E18" s="776"/>
      <c r="F18" s="1341"/>
      <c r="H18" s="1391" t="s">
        <v>984</v>
      </c>
      <c r="I18" s="1473" t="s">
        <v>1793</v>
      </c>
      <c r="J18" s="1473"/>
      <c r="K18" s="1473"/>
      <c r="L18" s="1473"/>
      <c r="M18" s="1473"/>
      <c r="N18" s="1473"/>
      <c r="O18" s="1473"/>
      <c r="P18" s="1473"/>
      <c r="Q18" s="1473"/>
      <c r="R18" s="1473"/>
      <c r="S18" s="1473"/>
      <c r="T18" s="1473"/>
      <c r="U18" s="1473"/>
      <c r="V18" s="1473"/>
      <c r="W18" s="1289"/>
      <c r="X18" s="1289"/>
      <c r="Y18" s="792" t="s">
        <v>1036</v>
      </c>
      <c r="AA18" s="1445"/>
      <c r="AB18" s="1445"/>
      <c r="AC18" s="1445"/>
      <c r="AE18" s="1298"/>
      <c r="AF18" s="1188"/>
      <c r="AG18" s="1434"/>
    </row>
    <row r="19" s="772" customFormat="true" ht="40.5" hidden="false" customHeight="true" outlineLevel="0" collapsed="false">
      <c r="B19" s="1439"/>
      <c r="C19" s="1374"/>
      <c r="D19" s="1374"/>
      <c r="E19" s="1374"/>
      <c r="F19" s="1625"/>
      <c r="H19" s="1391" t="s">
        <v>1215</v>
      </c>
      <c r="I19" s="1473" t="s">
        <v>1691</v>
      </c>
      <c r="J19" s="1473"/>
      <c r="K19" s="1473"/>
      <c r="L19" s="1473"/>
      <c r="M19" s="1473"/>
      <c r="N19" s="1473"/>
      <c r="O19" s="1473"/>
      <c r="P19" s="1473"/>
      <c r="Q19" s="1473"/>
      <c r="R19" s="1473"/>
      <c r="S19" s="1473"/>
      <c r="T19" s="1473"/>
      <c r="U19" s="1473"/>
      <c r="V19" s="1473"/>
      <c r="W19" s="1289"/>
      <c r="X19" s="1289"/>
      <c r="Y19" s="792" t="s">
        <v>1036</v>
      </c>
      <c r="Z19" s="772" t="s">
        <v>1431</v>
      </c>
      <c r="AA19" s="1428" t="s">
        <v>1794</v>
      </c>
      <c r="AB19" s="1428"/>
      <c r="AC19" s="1428"/>
      <c r="AE19" s="1397" t="s">
        <v>27</v>
      </c>
      <c r="AF19" s="1307" t="s">
        <v>29</v>
      </c>
      <c r="AG19" s="1462" t="s">
        <v>27</v>
      </c>
    </row>
    <row r="20" s="772" customFormat="true" ht="12" hidden="false" customHeight="true" outlineLevel="0" collapsed="false">
      <c r="B20" s="1439"/>
      <c r="C20" s="1374"/>
      <c r="D20" s="1374"/>
      <c r="E20" s="1374"/>
      <c r="F20" s="1625"/>
      <c r="H20" s="1188"/>
      <c r="I20" s="1523"/>
      <c r="J20" s="1523"/>
      <c r="K20" s="1523"/>
      <c r="L20" s="1523"/>
      <c r="M20" s="1523"/>
      <c r="N20" s="1523"/>
      <c r="O20" s="1523"/>
      <c r="P20" s="1523"/>
      <c r="Q20" s="1523"/>
      <c r="R20" s="1523"/>
      <c r="S20" s="1523"/>
      <c r="T20" s="1523"/>
      <c r="U20" s="1523"/>
      <c r="V20" s="1523"/>
      <c r="Y20" s="771"/>
      <c r="AA20" s="1445"/>
      <c r="AB20" s="1445"/>
      <c r="AC20" s="1445"/>
      <c r="AE20" s="1298"/>
      <c r="AF20" s="1188"/>
      <c r="AG20" s="1434"/>
    </row>
    <row r="21" s="772" customFormat="true" ht="13.8" hidden="false" customHeight="false" outlineLevel="0" collapsed="false">
      <c r="B21" s="1439"/>
      <c r="C21" s="1374"/>
      <c r="D21" s="1374"/>
      <c r="E21" s="1374"/>
      <c r="F21" s="1625"/>
      <c r="H21" s="1492" t="s">
        <v>1678</v>
      </c>
      <c r="I21" s="1523"/>
      <c r="J21" s="1523"/>
      <c r="K21" s="1523"/>
      <c r="L21" s="1523"/>
      <c r="M21" s="1523"/>
      <c r="N21" s="1523"/>
      <c r="O21" s="1523"/>
      <c r="P21" s="1523"/>
      <c r="Q21" s="1523"/>
      <c r="R21" s="1523"/>
      <c r="S21" s="1523"/>
      <c r="T21" s="1523"/>
      <c r="U21" s="1523"/>
      <c r="V21" s="1523"/>
      <c r="Y21" s="771"/>
      <c r="AA21" s="1445"/>
      <c r="AB21" s="1445"/>
      <c r="AC21" s="1445"/>
      <c r="AE21" s="1298"/>
      <c r="AF21" s="1188"/>
      <c r="AG21" s="1434"/>
    </row>
    <row r="22" s="772" customFormat="true" ht="47.25" hidden="false" customHeight="true" outlineLevel="0" collapsed="false">
      <c r="B22" s="985"/>
      <c r="G22" s="985"/>
      <c r="H22" s="1391" t="s">
        <v>1795</v>
      </c>
      <c r="I22" s="1391"/>
      <c r="J22" s="1391"/>
      <c r="K22" s="1391"/>
      <c r="L22" s="1391"/>
      <c r="M22" s="1524" t="s">
        <v>1335</v>
      </c>
      <c r="N22" s="1526"/>
      <c r="O22" s="1526"/>
      <c r="P22" s="1527"/>
      <c r="Q22" s="1527"/>
      <c r="R22" s="1527"/>
      <c r="S22" s="1527"/>
      <c r="T22" s="1527"/>
      <c r="U22" s="1527"/>
      <c r="V22" s="1527"/>
      <c r="W22" s="1527"/>
      <c r="X22" s="1527"/>
      <c r="Y22" s="792" t="s">
        <v>1036</v>
      </c>
      <c r="Z22" s="772" t="s">
        <v>1431</v>
      </c>
      <c r="AA22" s="1428" t="s">
        <v>1803</v>
      </c>
      <c r="AB22" s="1428"/>
      <c r="AC22" s="1428"/>
      <c r="AD22" s="1187"/>
      <c r="AE22" s="1397" t="s">
        <v>27</v>
      </c>
      <c r="AF22" s="1307" t="s">
        <v>29</v>
      </c>
      <c r="AG22" s="1462" t="s">
        <v>27</v>
      </c>
    </row>
    <row r="23" s="772" customFormat="true" ht="18.75" hidden="false" customHeight="true" outlineLevel="0" collapsed="false">
      <c r="B23" s="1011"/>
      <c r="C23" s="981"/>
      <c r="D23" s="981"/>
      <c r="E23" s="981"/>
      <c r="F23" s="981"/>
      <c r="G23" s="974"/>
      <c r="H23" s="1478"/>
      <c r="I23" s="1478"/>
      <c r="J23" s="1478"/>
      <c r="K23" s="1478"/>
      <c r="L23" s="1478"/>
      <c r="M23" s="1524"/>
      <c r="N23" s="1526"/>
      <c r="O23" s="1526"/>
      <c r="P23" s="1526"/>
      <c r="Q23" s="1526"/>
      <c r="R23" s="1526"/>
      <c r="S23" s="1526"/>
      <c r="T23" s="1526"/>
      <c r="U23" s="1526"/>
      <c r="V23" s="1526"/>
      <c r="W23" s="1181"/>
      <c r="X23" s="1181"/>
      <c r="Y23" s="1182"/>
      <c r="Z23" s="980"/>
      <c r="AA23" s="1436"/>
      <c r="AB23" s="1436"/>
      <c r="AC23" s="1436"/>
      <c r="AD23" s="973"/>
      <c r="AE23" s="1193"/>
      <c r="AF23" s="1193"/>
      <c r="AG23" s="1516"/>
    </row>
    <row r="24" s="772" customFormat="true" ht="10.5" hidden="false" customHeight="true" outlineLevel="0" collapsed="false">
      <c r="B24" s="1053"/>
      <c r="C24" s="1339"/>
      <c r="D24" s="1339"/>
      <c r="E24" s="1339"/>
      <c r="F24" s="1340"/>
      <c r="G24" s="1185"/>
      <c r="H24" s="1447"/>
      <c r="I24" s="1447"/>
      <c r="J24" s="1447"/>
      <c r="K24" s="1447"/>
      <c r="L24" s="1447"/>
      <c r="M24" s="1536"/>
      <c r="N24" s="1537"/>
      <c r="O24" s="1537"/>
      <c r="P24" s="1537"/>
      <c r="Q24" s="1537"/>
      <c r="R24" s="1537"/>
      <c r="S24" s="1537"/>
      <c r="T24" s="1537"/>
      <c r="U24" s="1537"/>
      <c r="V24" s="1537"/>
      <c r="W24" s="1185"/>
      <c r="X24" s="1185"/>
      <c r="Y24" s="1323"/>
      <c r="Z24" s="1185"/>
      <c r="AA24" s="1448"/>
      <c r="AB24" s="1448"/>
      <c r="AC24" s="1448"/>
      <c r="AD24" s="1185"/>
      <c r="AE24" s="1538"/>
      <c r="AF24" s="1447"/>
      <c r="AG24" s="1539"/>
    </row>
    <row r="25" s="772" customFormat="true" ht="18.75" hidden="false" customHeight="true" outlineLevel="0" collapsed="false">
      <c r="B25" s="1008"/>
      <c r="C25" s="776"/>
      <c r="D25" s="776"/>
      <c r="E25" s="776"/>
      <c r="F25" s="1341"/>
      <c r="H25" s="1492" t="s">
        <v>1697</v>
      </c>
      <c r="I25" s="1188"/>
      <c r="J25" s="1188"/>
      <c r="K25" s="1188"/>
      <c r="L25" s="1188"/>
      <c r="M25" s="1324"/>
      <c r="N25" s="1461"/>
      <c r="O25" s="1461"/>
      <c r="P25" s="1461"/>
      <c r="Q25" s="1461"/>
      <c r="R25" s="1461"/>
      <c r="S25" s="1461"/>
      <c r="T25" s="1461"/>
      <c r="U25" s="1461"/>
      <c r="V25" s="1461"/>
      <c r="Y25" s="771"/>
      <c r="AA25" s="1445"/>
      <c r="AB25" s="1445"/>
      <c r="AC25" s="1445"/>
      <c r="AE25" s="1458" t="s">
        <v>1095</v>
      </c>
      <c r="AF25" s="1296" t="s">
        <v>29</v>
      </c>
      <c r="AG25" s="1459" t="s">
        <v>1096</v>
      </c>
    </row>
    <row r="26" s="772" customFormat="true" ht="18.75" hidden="false" customHeight="true" outlineLevel="0" collapsed="false">
      <c r="B26" s="1396" t="s">
        <v>1804</v>
      </c>
      <c r="C26" s="1396"/>
      <c r="D26" s="1396"/>
      <c r="E26" s="1396"/>
      <c r="F26" s="1396"/>
      <c r="H26" s="1492" t="s">
        <v>1699</v>
      </c>
      <c r="I26" s="1188"/>
      <c r="J26" s="1188"/>
      <c r="K26" s="1188"/>
      <c r="L26" s="1188"/>
      <c r="M26" s="1324"/>
      <c r="N26" s="1461"/>
      <c r="O26" s="1461"/>
      <c r="P26" s="1461"/>
      <c r="Q26" s="1461"/>
      <c r="R26" s="1461"/>
      <c r="S26" s="1461"/>
      <c r="T26" s="1461"/>
      <c r="U26" s="1461"/>
      <c r="V26" s="1461"/>
      <c r="Y26" s="771"/>
      <c r="AA26" s="1445"/>
      <c r="AB26" s="1445"/>
      <c r="AC26" s="1445"/>
      <c r="AE26" s="1297"/>
      <c r="AF26" s="1324"/>
      <c r="AG26" s="1328"/>
    </row>
    <row r="27" s="772" customFormat="true" ht="18.75" hidden="false" customHeight="true" outlineLevel="0" collapsed="false">
      <c r="B27" s="1396"/>
      <c r="C27" s="1396"/>
      <c r="D27" s="1396"/>
      <c r="E27" s="1396"/>
      <c r="F27" s="1396"/>
      <c r="H27" s="1492" t="s">
        <v>1700</v>
      </c>
      <c r="I27" s="1188"/>
      <c r="J27" s="1188"/>
      <c r="K27" s="1188"/>
      <c r="L27" s="1188"/>
      <c r="M27" s="1324"/>
      <c r="N27" s="1461"/>
      <c r="O27" s="1461"/>
      <c r="P27" s="1461"/>
      <c r="Q27" s="1461"/>
      <c r="R27" s="1461"/>
      <c r="S27" s="1461"/>
      <c r="T27" s="1461"/>
      <c r="U27" s="1461"/>
      <c r="V27" s="1461"/>
      <c r="Y27" s="771"/>
      <c r="AA27" s="1445"/>
      <c r="AB27" s="1445"/>
      <c r="AC27" s="1445"/>
      <c r="AE27" s="1397" t="s">
        <v>27</v>
      </c>
      <c r="AF27" s="1307" t="s">
        <v>29</v>
      </c>
      <c r="AG27" s="1462" t="s">
        <v>27</v>
      </c>
    </row>
    <row r="28" s="772" customFormat="true" ht="18.75" hidden="false" customHeight="true" outlineLevel="0" collapsed="false">
      <c r="B28" s="1396"/>
      <c r="C28" s="1396"/>
      <c r="D28" s="1396"/>
      <c r="E28" s="1396"/>
      <c r="F28" s="1396"/>
      <c r="H28" s="1492" t="s">
        <v>1701</v>
      </c>
      <c r="I28" s="1188"/>
      <c r="J28" s="1188"/>
      <c r="K28" s="1188"/>
      <c r="L28" s="1188"/>
      <c r="M28" s="1324"/>
      <c r="N28" s="1461"/>
      <c r="O28" s="1461"/>
      <c r="P28" s="1461"/>
      <c r="Q28" s="1461"/>
      <c r="R28" s="1461"/>
      <c r="S28" s="1461"/>
      <c r="T28" s="1461"/>
      <c r="U28" s="1461"/>
      <c r="V28" s="1461"/>
      <c r="Y28" s="771"/>
      <c r="AA28" s="1445"/>
      <c r="AB28" s="1445"/>
      <c r="AC28" s="1445"/>
      <c r="AE28" s="1397" t="s">
        <v>27</v>
      </c>
      <c r="AF28" s="1307" t="s">
        <v>29</v>
      </c>
      <c r="AG28" s="1462" t="s">
        <v>27</v>
      </c>
    </row>
    <row r="29" s="772" customFormat="true" ht="18.75" hidden="false" customHeight="true" outlineLevel="0" collapsed="false">
      <c r="B29" s="1396"/>
      <c r="C29" s="1396"/>
      <c r="D29" s="1396"/>
      <c r="E29" s="1396"/>
      <c r="F29" s="1396"/>
      <c r="H29" s="1492" t="s">
        <v>1702</v>
      </c>
      <c r="I29" s="1188"/>
      <c r="J29" s="1188"/>
      <c r="K29" s="1188"/>
      <c r="L29" s="1188"/>
      <c r="M29" s="1324"/>
      <c r="N29" s="1461"/>
      <c r="O29" s="1461"/>
      <c r="P29" s="1461"/>
      <c r="Q29" s="1461"/>
      <c r="R29" s="1461"/>
      <c r="S29" s="1461"/>
      <c r="T29" s="1461"/>
      <c r="U29" s="1461"/>
      <c r="V29" s="1461"/>
      <c r="Y29" s="771"/>
      <c r="AA29" s="1445"/>
      <c r="AB29" s="1445"/>
      <c r="AC29" s="1445"/>
      <c r="AE29" s="1397" t="s">
        <v>27</v>
      </c>
      <c r="AF29" s="1307" t="s">
        <v>29</v>
      </c>
      <c r="AG29" s="1462" t="s">
        <v>27</v>
      </c>
    </row>
    <row r="30" s="772" customFormat="true" ht="18.75" hidden="false" customHeight="true" outlineLevel="0" collapsed="false">
      <c r="B30" s="1396"/>
      <c r="C30" s="1396"/>
      <c r="D30" s="1396"/>
      <c r="E30" s="1396"/>
      <c r="F30" s="1396"/>
      <c r="H30" s="1492" t="s">
        <v>1703</v>
      </c>
      <c r="I30" s="1188"/>
      <c r="J30" s="1188"/>
      <c r="K30" s="1188"/>
      <c r="L30" s="1188"/>
      <c r="M30" s="1324"/>
      <c r="N30" s="1461"/>
      <c r="O30" s="1461"/>
      <c r="P30" s="1461"/>
      <c r="Q30" s="1461"/>
      <c r="R30" s="1461"/>
      <c r="S30" s="1461"/>
      <c r="T30" s="1461"/>
      <c r="U30" s="1461"/>
      <c r="V30" s="1461"/>
      <c r="Y30" s="771"/>
      <c r="AA30" s="1445"/>
      <c r="AB30" s="1445"/>
      <c r="AC30" s="1445"/>
      <c r="AE30" s="1397" t="s">
        <v>27</v>
      </c>
      <c r="AF30" s="1307" t="s">
        <v>29</v>
      </c>
      <c r="AG30" s="1462" t="s">
        <v>27</v>
      </c>
    </row>
    <row r="31" s="772" customFormat="true" ht="18.75" hidden="false" customHeight="true" outlineLevel="0" collapsed="false">
      <c r="B31" s="1396"/>
      <c r="C31" s="1396"/>
      <c r="D31" s="1396"/>
      <c r="E31" s="1396"/>
      <c r="F31" s="1396"/>
      <c r="H31" s="1492" t="s">
        <v>1704</v>
      </c>
      <c r="I31" s="1188"/>
      <c r="J31" s="1188"/>
      <c r="K31" s="1188"/>
      <c r="L31" s="1188"/>
      <c r="M31" s="1324"/>
      <c r="N31" s="1461"/>
      <c r="O31" s="1461"/>
      <c r="P31" s="1461"/>
      <c r="Q31" s="1461"/>
      <c r="R31" s="1461"/>
      <c r="S31" s="1461"/>
      <c r="T31" s="1461"/>
      <c r="U31" s="1461"/>
      <c r="V31" s="1461"/>
      <c r="W31" s="1461"/>
      <c r="Z31" s="771"/>
      <c r="AB31" s="1445"/>
      <c r="AC31" s="1445"/>
      <c r="AD31" s="1188"/>
      <c r="AE31" s="1298"/>
      <c r="AF31" s="1188"/>
      <c r="AG31" s="1187"/>
    </row>
    <row r="32" s="772" customFormat="true" ht="18.75" hidden="false" customHeight="true" outlineLevel="0" collapsed="false">
      <c r="B32" s="1396"/>
      <c r="C32" s="1396"/>
      <c r="D32" s="1396"/>
      <c r="E32" s="1396"/>
      <c r="F32" s="1396"/>
      <c r="H32" s="1492"/>
      <c r="I32" s="1391" t="s">
        <v>949</v>
      </c>
      <c r="J32" s="1391"/>
      <c r="K32" s="1391"/>
      <c r="L32" s="1391"/>
      <c r="M32" s="1391"/>
      <c r="N32" s="1424"/>
      <c r="O32" s="1424"/>
      <c r="P32" s="1424"/>
      <c r="Q32" s="1424"/>
      <c r="R32" s="1424"/>
      <c r="S32" s="1424"/>
      <c r="T32" s="1424"/>
      <c r="U32" s="1424"/>
      <c r="V32" s="1424"/>
      <c r="W32" s="1424"/>
      <c r="X32" s="1424"/>
      <c r="Y32" s="1424"/>
      <c r="Z32" s="1424"/>
      <c r="AA32" s="1424"/>
      <c r="AB32" s="1424"/>
      <c r="AC32" s="1493"/>
      <c r="AD32" s="1188"/>
      <c r="AE32" s="1298"/>
      <c r="AF32" s="1188"/>
      <c r="AG32" s="1187"/>
    </row>
    <row r="33" s="772" customFormat="true" ht="18.75" hidden="false" customHeight="true" outlineLevel="0" collapsed="false">
      <c r="B33" s="1396"/>
      <c r="C33" s="1396"/>
      <c r="D33" s="1396"/>
      <c r="E33" s="1396"/>
      <c r="F33" s="1396"/>
      <c r="H33" s="1492"/>
      <c r="I33" s="1391" t="s">
        <v>950</v>
      </c>
      <c r="J33" s="1391"/>
      <c r="K33" s="1391"/>
      <c r="L33" s="1391"/>
      <c r="M33" s="1391"/>
      <c r="N33" s="1424"/>
      <c r="O33" s="1424"/>
      <c r="P33" s="1424"/>
      <c r="Q33" s="1424"/>
      <c r="R33" s="1424"/>
      <c r="S33" s="1424"/>
      <c r="T33" s="1424"/>
      <c r="U33" s="1424"/>
      <c r="V33" s="1424"/>
      <c r="W33" s="1424"/>
      <c r="X33" s="1424"/>
      <c r="Y33" s="1424"/>
      <c r="Z33" s="1424"/>
      <c r="AA33" s="1424"/>
      <c r="AB33" s="1424"/>
      <c r="AC33" s="1493"/>
      <c r="AD33" s="1188"/>
      <c r="AE33" s="1298"/>
      <c r="AF33" s="1188"/>
      <c r="AG33" s="1187"/>
    </row>
    <row r="34" s="772" customFormat="true" ht="18.75" hidden="false" customHeight="true" outlineLevel="0" collapsed="false">
      <c r="B34" s="1396"/>
      <c r="C34" s="1396"/>
      <c r="D34" s="1396"/>
      <c r="E34" s="1396"/>
      <c r="F34" s="1396"/>
      <c r="H34" s="1492"/>
      <c r="I34" s="1391" t="s">
        <v>951</v>
      </c>
      <c r="J34" s="1391"/>
      <c r="K34" s="1391"/>
      <c r="L34" s="1391"/>
      <c r="M34" s="1391"/>
      <c r="N34" s="1424"/>
      <c r="O34" s="1424"/>
      <c r="P34" s="1424"/>
      <c r="Q34" s="1424"/>
      <c r="R34" s="1424"/>
      <c r="S34" s="1424"/>
      <c r="T34" s="1424"/>
      <c r="U34" s="1424"/>
      <c r="V34" s="1424"/>
      <c r="W34" s="1424"/>
      <c r="X34" s="1424"/>
      <c r="Y34" s="1424"/>
      <c r="Z34" s="1424"/>
      <c r="AA34" s="1424"/>
      <c r="AB34" s="1424"/>
      <c r="AC34" s="1493"/>
      <c r="AD34" s="1188"/>
      <c r="AE34" s="1298"/>
      <c r="AF34" s="1188"/>
      <c r="AG34" s="1187"/>
    </row>
    <row r="35" s="772" customFormat="true" ht="33.75" hidden="false" customHeight="true" outlineLevel="0" collapsed="false">
      <c r="B35" s="1396"/>
      <c r="C35" s="1396"/>
      <c r="D35" s="1396"/>
      <c r="E35" s="1396"/>
      <c r="F35" s="1396"/>
      <c r="H35" s="1317" t="s">
        <v>1805</v>
      </c>
      <c r="I35" s="1317"/>
      <c r="J35" s="1317"/>
      <c r="K35" s="1317"/>
      <c r="L35" s="1317"/>
      <c r="M35" s="1317"/>
      <c r="N35" s="1317"/>
      <c r="O35" s="1317"/>
      <c r="P35" s="1317"/>
      <c r="Q35" s="1317"/>
      <c r="R35" s="1317"/>
      <c r="S35" s="1317"/>
      <c r="T35" s="1317"/>
      <c r="U35" s="1317"/>
      <c r="V35" s="1317"/>
      <c r="W35" s="1317"/>
      <c r="X35" s="1317"/>
      <c r="Y35" s="1317"/>
      <c r="Z35" s="1317"/>
      <c r="AA35" s="1317"/>
      <c r="AB35" s="1317"/>
      <c r="AC35" s="1317"/>
      <c r="AE35" s="1298"/>
      <c r="AF35" s="1188"/>
      <c r="AG35" s="1434"/>
    </row>
    <row r="36" s="772" customFormat="true" ht="36" hidden="false" customHeight="true" outlineLevel="0" collapsed="false">
      <c r="B36" s="1396"/>
      <c r="C36" s="1396"/>
      <c r="D36" s="1396"/>
      <c r="E36" s="1396"/>
      <c r="F36" s="1396"/>
      <c r="H36" s="1475" t="s">
        <v>1806</v>
      </c>
      <c r="I36" s="1475"/>
      <c r="J36" s="1475"/>
      <c r="K36" s="1475"/>
      <c r="L36" s="1475"/>
      <c r="M36" s="1475"/>
      <c r="N36" s="1475"/>
      <c r="O36" s="1475"/>
      <c r="P36" s="1475"/>
      <c r="Q36" s="1475"/>
      <c r="R36" s="1475"/>
      <c r="S36" s="1475"/>
      <c r="T36" s="1475"/>
      <c r="U36" s="1475"/>
      <c r="V36" s="1475"/>
      <c r="W36" s="1475"/>
      <c r="X36" s="1475"/>
      <c r="Y36" s="1475"/>
      <c r="Z36" s="1475"/>
      <c r="AA36" s="1475"/>
      <c r="AB36" s="1475"/>
      <c r="AC36" s="1475"/>
      <c r="AD36" s="1475"/>
      <c r="AE36" s="1397" t="s">
        <v>27</v>
      </c>
      <c r="AF36" s="1307" t="s">
        <v>29</v>
      </c>
      <c r="AG36" s="1462" t="s">
        <v>27</v>
      </c>
    </row>
    <row r="37" s="772" customFormat="true" ht="18.75" hidden="false" customHeight="true" outlineLevel="0" collapsed="false">
      <c r="B37" s="1396"/>
      <c r="C37" s="1396"/>
      <c r="D37" s="1396"/>
      <c r="E37" s="1396"/>
      <c r="F37" s="1396"/>
      <c r="H37" s="1492" t="s">
        <v>1707</v>
      </c>
      <c r="I37" s="1445"/>
      <c r="J37" s="1445"/>
      <c r="K37" s="1445"/>
      <c r="L37" s="1445"/>
      <c r="M37" s="1445"/>
      <c r="N37" s="1445"/>
      <c r="O37" s="1445"/>
      <c r="P37" s="1445"/>
      <c r="Q37" s="1445"/>
      <c r="R37" s="1445"/>
      <c r="S37" s="1445"/>
      <c r="T37" s="1445"/>
      <c r="U37" s="1445"/>
      <c r="V37" s="1445"/>
      <c r="W37" s="1445"/>
      <c r="X37" s="1445"/>
      <c r="Y37" s="1445"/>
      <c r="Z37" s="1445"/>
      <c r="AA37" s="1445"/>
      <c r="AB37" s="1445"/>
      <c r="AC37" s="1445"/>
      <c r="AE37" s="1397" t="s">
        <v>27</v>
      </c>
      <c r="AF37" s="1307" t="s">
        <v>29</v>
      </c>
      <c r="AG37" s="1462" t="s">
        <v>27</v>
      </c>
    </row>
    <row r="38" s="772" customFormat="true" ht="18.75" hidden="false" customHeight="true" outlineLevel="0" collapsed="false">
      <c r="A38" s="1187"/>
      <c r="B38" s="1396"/>
      <c r="C38" s="1396"/>
      <c r="D38" s="1396"/>
      <c r="E38" s="1396"/>
      <c r="F38" s="1396"/>
      <c r="G38" s="985"/>
      <c r="H38" s="1492" t="s">
        <v>1708</v>
      </c>
      <c r="I38" s="1188"/>
      <c r="J38" s="1188"/>
      <c r="K38" s="1188"/>
      <c r="L38" s="1188"/>
      <c r="M38" s="1324"/>
      <c r="N38" s="1461"/>
      <c r="O38" s="1461"/>
      <c r="P38" s="1461"/>
      <c r="Q38" s="1461"/>
      <c r="R38" s="1461"/>
      <c r="S38" s="1461"/>
      <c r="T38" s="1461"/>
      <c r="U38" s="1461"/>
      <c r="V38" s="1461"/>
      <c r="Y38" s="771"/>
      <c r="AA38" s="1445"/>
      <c r="AB38" s="1445"/>
      <c r="AC38" s="1445"/>
      <c r="AE38" s="1397" t="s">
        <v>27</v>
      </c>
      <c r="AF38" s="1307" t="s">
        <v>29</v>
      </c>
      <c r="AG38" s="1462" t="s">
        <v>27</v>
      </c>
    </row>
    <row r="39" s="772" customFormat="true" ht="18.75" hidden="false" customHeight="true" outlineLevel="0" collapsed="false">
      <c r="B39" s="1396"/>
      <c r="C39" s="1396"/>
      <c r="D39" s="1396"/>
      <c r="E39" s="1396"/>
      <c r="F39" s="1396"/>
      <c r="H39" s="1492" t="s">
        <v>1709</v>
      </c>
      <c r="I39" s="1188"/>
      <c r="J39" s="1188"/>
      <c r="K39" s="1188"/>
      <c r="L39" s="1188"/>
      <c r="M39" s="1324"/>
      <c r="N39" s="1461"/>
      <c r="O39" s="1461"/>
      <c r="P39" s="1461"/>
      <c r="Q39" s="1461"/>
      <c r="R39" s="1461"/>
      <c r="S39" s="1461"/>
      <c r="T39" s="1461"/>
      <c r="U39" s="1461"/>
      <c r="V39" s="1461"/>
      <c r="Y39" s="771"/>
      <c r="AA39" s="1445"/>
      <c r="AB39" s="1445"/>
      <c r="AC39" s="1445"/>
      <c r="AE39" s="1397" t="s">
        <v>27</v>
      </c>
      <c r="AF39" s="1307" t="s">
        <v>29</v>
      </c>
      <c r="AG39" s="1462" t="s">
        <v>27</v>
      </c>
    </row>
    <row r="40" s="772" customFormat="true" ht="18.75" hidden="false" customHeight="true" outlineLevel="0" collapsed="false">
      <c r="B40" s="1008"/>
      <c r="C40" s="776"/>
      <c r="D40" s="776"/>
      <c r="E40" s="776"/>
      <c r="F40" s="1341"/>
      <c r="H40" s="1492" t="s">
        <v>1807</v>
      </c>
      <c r="I40" s="1188"/>
      <c r="J40" s="1188"/>
      <c r="K40" s="1188"/>
      <c r="L40" s="1188"/>
      <c r="M40" s="1324"/>
      <c r="N40" s="1461"/>
      <c r="O40" s="1461"/>
      <c r="P40" s="1461"/>
      <c r="Q40" s="1461"/>
      <c r="R40" s="1461"/>
      <c r="S40" s="1461"/>
      <c r="T40" s="1461"/>
      <c r="U40" s="1461"/>
      <c r="V40" s="1461"/>
      <c r="Y40" s="771"/>
      <c r="AA40" s="1445"/>
      <c r="AB40" s="1445"/>
      <c r="AC40" s="1445"/>
      <c r="AE40" s="1397" t="s">
        <v>27</v>
      </c>
      <c r="AF40" s="1307" t="s">
        <v>29</v>
      </c>
      <c r="AG40" s="1462" t="s">
        <v>27</v>
      </c>
    </row>
    <row r="41" s="772" customFormat="true" ht="18.75" hidden="false" customHeight="true" outlineLevel="0" collapsed="false">
      <c r="B41" s="1008"/>
      <c r="C41" s="776"/>
      <c r="D41" s="776"/>
      <c r="E41" s="776"/>
      <c r="F41" s="1341"/>
      <c r="H41" s="1492" t="s">
        <v>1711</v>
      </c>
      <c r="I41" s="1188"/>
      <c r="J41" s="1188"/>
      <c r="K41" s="1188"/>
      <c r="L41" s="1188"/>
      <c r="M41" s="1324"/>
      <c r="N41" s="1461"/>
      <c r="O41" s="1461"/>
      <c r="P41" s="1461"/>
      <c r="Q41" s="1461"/>
      <c r="R41" s="1461"/>
      <c r="S41" s="1461"/>
      <c r="T41" s="1461"/>
      <c r="U41" s="1461"/>
      <c r="V41" s="1461"/>
      <c r="Y41" s="771"/>
      <c r="AA41" s="1445"/>
      <c r="AB41" s="1445"/>
      <c r="AC41" s="1445"/>
      <c r="AE41" s="1397" t="s">
        <v>27</v>
      </c>
      <c r="AF41" s="1307" t="s">
        <v>29</v>
      </c>
      <c r="AG41" s="1462" t="s">
        <v>27</v>
      </c>
    </row>
    <row r="42" s="772" customFormat="true" ht="18.75" hidden="false" customHeight="true" outlineLevel="0" collapsed="false">
      <c r="B42" s="1011"/>
      <c r="C42" s="981"/>
      <c r="D42" s="981"/>
      <c r="E42" s="981"/>
      <c r="F42" s="982"/>
      <c r="G42" s="980"/>
      <c r="H42" s="1496"/>
      <c r="I42" s="1193"/>
      <c r="J42" s="1193"/>
      <c r="K42" s="1193"/>
      <c r="L42" s="1193"/>
      <c r="M42" s="1542"/>
      <c r="N42" s="1509"/>
      <c r="O42" s="1509"/>
      <c r="P42" s="1509"/>
      <c r="Q42" s="1509"/>
      <c r="R42" s="1509"/>
      <c r="S42" s="1509"/>
      <c r="T42" s="1509"/>
      <c r="U42" s="1509"/>
      <c r="V42" s="1509"/>
      <c r="W42" s="980"/>
      <c r="X42" s="980"/>
      <c r="Y42" s="1301"/>
      <c r="Z42" s="980"/>
      <c r="AA42" s="1436"/>
      <c r="AB42" s="1436"/>
      <c r="AC42" s="1436"/>
      <c r="AD42" s="980"/>
      <c r="AE42" s="1510"/>
      <c r="AF42" s="1193"/>
      <c r="AG42" s="1516"/>
    </row>
    <row r="43" s="772" customFormat="true" ht="33" hidden="false" customHeight="true" outlineLevel="0" collapsed="false">
      <c r="B43" s="782" t="s">
        <v>1712</v>
      </c>
      <c r="C43" s="782"/>
      <c r="D43" s="782"/>
      <c r="E43" s="782"/>
      <c r="F43" s="782"/>
      <c r="G43" s="782"/>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c r="AF43" s="776"/>
    </row>
    <row r="44" s="772" customFormat="true" ht="47.25" hidden="false" customHeight="true" outlineLevel="0" collapsed="false">
      <c r="B44" s="782" t="s">
        <v>1808</v>
      </c>
      <c r="C44" s="782"/>
      <c r="D44" s="782"/>
      <c r="E44" s="782"/>
      <c r="F44" s="782"/>
      <c r="G44" s="782"/>
      <c r="H44" s="782"/>
      <c r="I44" s="782"/>
      <c r="J44" s="782"/>
      <c r="K44" s="782"/>
      <c r="L44" s="782"/>
      <c r="M44" s="782"/>
      <c r="N44" s="782"/>
      <c r="O44" s="782"/>
      <c r="P44" s="782"/>
      <c r="Q44" s="782"/>
      <c r="R44" s="782"/>
      <c r="S44" s="782"/>
      <c r="T44" s="782"/>
      <c r="U44" s="782"/>
      <c r="V44" s="782"/>
      <c r="W44" s="782"/>
      <c r="X44" s="782"/>
      <c r="Y44" s="782"/>
      <c r="Z44" s="782"/>
      <c r="AA44" s="782"/>
      <c r="AB44" s="782"/>
      <c r="AC44" s="782"/>
      <c r="AD44" s="782"/>
      <c r="AE44" s="782"/>
      <c r="AF44" s="782"/>
      <c r="AG44" s="782"/>
    </row>
    <row r="45" s="772" customFormat="true" ht="27" hidden="false" customHeight="true" outlineLevel="0" collapsed="false">
      <c r="B45" s="1543" t="s">
        <v>1809</v>
      </c>
      <c r="C45" s="1543"/>
      <c r="D45" s="1543"/>
      <c r="E45" s="1543"/>
      <c r="F45" s="1543"/>
      <c r="G45" s="1543"/>
      <c r="H45" s="1543"/>
      <c r="I45" s="1543"/>
      <c r="J45" s="1543"/>
      <c r="K45" s="1543"/>
      <c r="L45" s="1543"/>
      <c r="M45" s="1543"/>
      <c r="N45" s="1543"/>
      <c r="O45" s="1543"/>
      <c r="P45" s="1543"/>
      <c r="Q45" s="1543"/>
      <c r="R45" s="1543"/>
      <c r="S45" s="1543"/>
      <c r="T45" s="1543"/>
      <c r="U45" s="1543"/>
      <c r="V45" s="1543"/>
      <c r="W45" s="1543"/>
      <c r="X45" s="1543"/>
      <c r="Y45" s="1543"/>
      <c r="Z45" s="1543"/>
      <c r="AA45" s="1543"/>
      <c r="AB45" s="1543"/>
      <c r="AC45" s="1543"/>
      <c r="AD45" s="1543"/>
      <c r="AE45" s="1543"/>
      <c r="AF45" s="1543"/>
      <c r="AG45" s="1543"/>
      <c r="AH45" s="1543"/>
    </row>
    <row r="46" customFormat="false" ht="13.8" hidden="false" customHeight="false" outlineLevel="0" collapsed="false">
      <c r="B46" s="1384"/>
      <c r="C46" s="1384"/>
      <c r="D46" s="1384"/>
      <c r="E46" s="1384"/>
      <c r="F46" s="1384"/>
      <c r="G46" s="1384"/>
      <c r="H46" s="1384"/>
      <c r="I46" s="1384"/>
      <c r="J46" s="1384"/>
      <c r="K46" s="1384"/>
      <c r="L46" s="1384"/>
      <c r="M46" s="1384"/>
      <c r="N46" s="1384"/>
      <c r="O46" s="1384"/>
      <c r="P46" s="1384"/>
      <c r="Q46" s="1384"/>
      <c r="R46" s="1384"/>
      <c r="S46" s="1384"/>
      <c r="T46" s="1384"/>
      <c r="U46" s="1384"/>
      <c r="V46" s="1384"/>
      <c r="W46" s="1384"/>
      <c r="X46" s="1384"/>
      <c r="Y46" s="1384"/>
      <c r="Z46" s="1384"/>
      <c r="AA46" s="1384"/>
      <c r="AB46" s="1384"/>
      <c r="AC46" s="1384"/>
      <c r="AD46" s="1384"/>
      <c r="AE46" s="1384"/>
      <c r="AF46" s="1384"/>
      <c r="AG46" s="1384"/>
    </row>
    <row r="47" customFormat="false" ht="13.8" hidden="false" customHeight="false" outlineLevel="0" collapsed="false">
      <c r="B47" s="1384"/>
      <c r="C47" s="1384"/>
      <c r="D47" s="1384"/>
      <c r="E47" s="1384"/>
      <c r="F47" s="1384"/>
      <c r="G47" s="1384"/>
      <c r="H47" s="1384"/>
      <c r="I47" s="1384"/>
      <c r="J47" s="1384"/>
      <c r="K47" s="1384"/>
      <c r="L47" s="1384"/>
      <c r="M47" s="1384"/>
      <c r="N47" s="1384"/>
      <c r="O47" s="1384"/>
      <c r="P47" s="1384"/>
      <c r="Q47" s="1384"/>
      <c r="R47" s="1384"/>
      <c r="S47" s="1384"/>
      <c r="T47" s="1384"/>
      <c r="U47" s="1384"/>
      <c r="V47" s="1384"/>
      <c r="W47" s="1384"/>
      <c r="X47" s="1384"/>
      <c r="Y47" s="1384"/>
      <c r="Z47" s="1384"/>
      <c r="AA47" s="1384"/>
      <c r="AB47" s="1384"/>
      <c r="AC47" s="1384"/>
      <c r="AD47" s="1384"/>
      <c r="AE47" s="1384"/>
      <c r="AF47" s="1384"/>
      <c r="AG47" s="1384"/>
    </row>
    <row r="48" customFormat="false" ht="13.8" hidden="false" customHeight="false" outlineLevel="0" collapsed="false"/>
    <row r="49" customFormat="false" ht="13.8" hidden="false" customHeight="false" outlineLevel="0" collapsed="false"/>
    <row r="50" customFormat="false" ht="13.8" hidden="false" customHeight="false" outlineLevel="0" collapsed="false"/>
    <row r="51" customFormat="false" ht="13.8" hidden="false" customHeight="false" outlineLevel="0" collapsed="false"/>
    <row r="52" customFormat="false" ht="13.8" hidden="false" customHeight="false" outlineLevel="0" collapsed="false"/>
    <row r="53" customFormat="false" ht="13.8" hidden="false" customHeight="false" outlineLevel="0" collapsed="false"/>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1225"/>
      <c r="D122" s="1225"/>
      <c r="E122" s="1225"/>
      <c r="F122" s="1225"/>
      <c r="G122" s="1225"/>
    </row>
    <row r="123" customFormat="false" ht="13.8" hidden="false" customHeight="false" outlineLevel="0" collapsed="false">
      <c r="C123" s="1226"/>
    </row>
  </sheetData>
  <mergeCells count="36">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B26:F39"/>
    <mergeCell ref="I32:M32"/>
    <mergeCell ref="N32:AB32"/>
    <mergeCell ref="I33:M33"/>
    <mergeCell ref="N33:AB33"/>
    <mergeCell ref="I34:M34"/>
    <mergeCell ref="N34:AB34"/>
    <mergeCell ref="H35:AC35"/>
    <mergeCell ref="H36:AD36"/>
    <mergeCell ref="B43:AE43"/>
    <mergeCell ref="B44:AG44"/>
    <mergeCell ref="B45:AH45"/>
  </mergeCells>
  <dataValidations count="1">
    <dataValidation allowBlank="true" errorStyle="stop" operator="between" showDropDown="false" showErrorMessage="true" showInputMessage="true" sqref="H8:H10 M8 R8:R10 AE16:AE17 AG16:AG17 AE19 AG19 AE22 AG22 AE27:AE30 AG27:AG30 AE36:AE41 AG36:AG41"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2.33"/>
    <col collapsed="false" customWidth="true" hidden="false" outlineLevel="0" max="2" min="2" style="778" width="3"/>
    <col collapsed="false" customWidth="false" hidden="false" outlineLevel="0" max="7" min="3" style="780" width="3.45"/>
    <col collapsed="false" customWidth="true" hidden="false" outlineLevel="0" max="24" min="8" style="780" width="4.45"/>
    <col collapsed="false" customWidth="true" hidden="false" outlineLevel="0" max="25" min="25" style="780" width="5.11"/>
    <col collapsed="false" customWidth="false" hidden="false" outlineLevel="0" max="16384" min="26" style="780" width="3.45"/>
  </cols>
  <sheetData>
    <row r="1" customFormat="false" ht="13.8" hidden="false" customHeight="false" outlineLevel="0" collapsed="false"/>
    <row r="2" customFormat="false" ht="13.8" hidden="false" customHeight="false" outlineLevel="0" collapsed="false">
      <c r="B2" s="780" t="s">
        <v>1810</v>
      </c>
    </row>
    <row r="3" customFormat="false" ht="13.8" hidden="false" customHeight="false" outlineLevel="0" collapsed="false"/>
    <row r="4" customFormat="false" ht="13.8" hidden="false" customHeight="false" outlineLevel="0" collapsed="false">
      <c r="B4" s="1302" t="s">
        <v>1811</v>
      </c>
      <c r="C4" s="1302"/>
      <c r="D4" s="1302"/>
      <c r="E4" s="1302"/>
      <c r="F4" s="1302"/>
      <c r="G4" s="1302"/>
      <c r="H4" s="1302"/>
      <c r="I4" s="1302"/>
      <c r="J4" s="1302"/>
      <c r="K4" s="1302"/>
      <c r="L4" s="1302"/>
      <c r="M4" s="1302"/>
      <c r="N4" s="1302"/>
      <c r="O4" s="1302"/>
      <c r="P4" s="1302"/>
      <c r="Q4" s="1302"/>
      <c r="R4" s="1302"/>
      <c r="S4" s="1302"/>
      <c r="T4" s="1302"/>
      <c r="U4" s="1302"/>
      <c r="V4" s="1302"/>
      <c r="W4" s="1302"/>
      <c r="X4" s="1302"/>
      <c r="Y4" s="1302"/>
    </row>
    <row r="5" customFormat="false" ht="13.8" hidden="false" customHeight="false" outlineLevel="0" collapsed="false"/>
    <row r="6" customFormat="false" ht="30" hidden="false" customHeight="true" outlineLevel="0" collapsed="false">
      <c r="B6" s="1289" t="n">
        <v>1</v>
      </c>
      <c r="C6" s="1290" t="s">
        <v>1020</v>
      </c>
      <c r="D6" s="1303"/>
      <c r="E6" s="1303"/>
      <c r="F6" s="1303"/>
      <c r="G6" s="1304"/>
      <c r="H6" s="966"/>
      <c r="I6" s="966"/>
      <c r="J6" s="966"/>
      <c r="K6" s="966"/>
      <c r="L6" s="966"/>
      <c r="M6" s="966"/>
      <c r="N6" s="966"/>
      <c r="O6" s="966"/>
      <c r="P6" s="966"/>
      <c r="Q6" s="966"/>
      <c r="R6" s="966"/>
      <c r="S6" s="966"/>
      <c r="T6" s="966"/>
      <c r="U6" s="966"/>
      <c r="V6" s="966"/>
      <c r="W6" s="966"/>
      <c r="X6" s="966"/>
      <c r="Y6" s="966"/>
    </row>
    <row r="7" customFormat="false" ht="30" hidden="false" customHeight="true" outlineLevel="0" collapsed="false">
      <c r="B7" s="1289" t="n">
        <v>2</v>
      </c>
      <c r="C7" s="1290" t="s">
        <v>1103</v>
      </c>
      <c r="D7" s="1290"/>
      <c r="E7" s="1290"/>
      <c r="F7" s="1290"/>
      <c r="G7" s="1189"/>
      <c r="H7" s="1305" t="s">
        <v>27</v>
      </c>
      <c r="I7" s="1290" t="s">
        <v>1089</v>
      </c>
      <c r="J7" s="1290"/>
      <c r="K7" s="1290"/>
      <c r="L7" s="1290"/>
      <c r="M7" s="1306" t="s">
        <v>27</v>
      </c>
      <c r="N7" s="1290" t="s">
        <v>1090</v>
      </c>
      <c r="O7" s="1290"/>
      <c r="P7" s="1290"/>
      <c r="Q7" s="1290"/>
      <c r="R7" s="1306" t="s">
        <v>27</v>
      </c>
      <c r="S7" s="1290" t="s">
        <v>1091</v>
      </c>
      <c r="T7" s="1290"/>
      <c r="U7" s="1290"/>
      <c r="V7" s="1290"/>
      <c r="W7" s="1290"/>
      <c r="X7" s="1290"/>
      <c r="Y7" s="1189"/>
    </row>
    <row r="8" customFormat="false" ht="30" hidden="false" customHeight="true" outlineLevel="0" collapsed="false">
      <c r="B8" s="926" t="n">
        <v>3</v>
      </c>
      <c r="C8" s="781" t="s">
        <v>1104</v>
      </c>
      <c r="D8" s="781"/>
      <c r="E8" s="781"/>
      <c r="F8" s="781"/>
      <c r="G8" s="988"/>
      <c r="H8" s="1307" t="s">
        <v>27</v>
      </c>
      <c r="I8" s="772" t="s">
        <v>1092</v>
      </c>
      <c r="J8" s="781"/>
      <c r="K8" s="781"/>
      <c r="L8" s="781"/>
      <c r="M8" s="781"/>
      <c r="N8" s="781"/>
      <c r="O8" s="781"/>
      <c r="P8" s="1307" t="s">
        <v>27</v>
      </c>
      <c r="Q8" s="772" t="s">
        <v>1812</v>
      </c>
      <c r="R8" s="781"/>
      <c r="S8" s="781"/>
      <c r="T8" s="781"/>
      <c r="U8" s="781"/>
      <c r="V8" s="781"/>
      <c r="W8" s="781"/>
      <c r="X8" s="781"/>
      <c r="Y8" s="988"/>
    </row>
    <row r="9" customFormat="false" ht="30" hidden="false" customHeight="true" outlineLevel="0" collapsed="false">
      <c r="B9" s="926"/>
      <c r="C9" s="781"/>
      <c r="D9" s="781"/>
      <c r="E9" s="781"/>
      <c r="F9" s="781"/>
      <c r="G9" s="988"/>
      <c r="H9" s="1307" t="s">
        <v>27</v>
      </c>
      <c r="I9" s="772" t="s">
        <v>1813</v>
      </c>
      <c r="J9" s="781"/>
      <c r="K9" s="781"/>
      <c r="L9" s="781"/>
      <c r="M9" s="781"/>
      <c r="N9" s="781"/>
      <c r="O9" s="781"/>
      <c r="P9" s="1307" t="s">
        <v>27</v>
      </c>
      <c r="Q9" s="772" t="s">
        <v>1814</v>
      </c>
      <c r="R9" s="781"/>
      <c r="S9" s="781"/>
      <c r="T9" s="781"/>
      <c r="W9" s="781"/>
      <c r="X9" s="781"/>
      <c r="Y9" s="988"/>
    </row>
    <row r="10" customFormat="false" ht="30" hidden="false" customHeight="true" outlineLevel="0" collapsed="false">
      <c r="B10" s="926"/>
      <c r="C10" s="781"/>
      <c r="D10" s="781"/>
      <c r="E10" s="781"/>
      <c r="F10" s="781"/>
      <c r="G10" s="988"/>
      <c r="M10" s="781"/>
      <c r="N10" s="781"/>
      <c r="O10" s="781"/>
      <c r="P10" s="781"/>
      <c r="Q10" s="772"/>
      <c r="R10" s="781"/>
      <c r="S10" s="781"/>
      <c r="T10" s="781"/>
      <c r="U10" s="781"/>
      <c r="V10" s="781"/>
      <c r="W10" s="781"/>
      <c r="X10" s="781"/>
      <c r="Y10" s="988"/>
    </row>
    <row r="11" customFormat="false" ht="13.8" hidden="false" customHeight="false" outlineLevel="0" collapsed="false">
      <c r="B11" s="1308"/>
      <c r="C11" s="1226"/>
      <c r="D11" s="1226"/>
      <c r="E11" s="1226"/>
      <c r="F11" s="1226"/>
      <c r="G11" s="1216"/>
      <c r="H11" s="1309"/>
      <c r="I11" s="1226"/>
      <c r="J11" s="1226"/>
      <c r="K11" s="1226"/>
      <c r="L11" s="1226"/>
      <c r="M11" s="1226"/>
      <c r="N11" s="1226"/>
      <c r="O11" s="1226"/>
      <c r="P11" s="1226"/>
      <c r="Q11" s="1226"/>
      <c r="R11" s="1226"/>
      <c r="S11" s="1226"/>
      <c r="T11" s="1226"/>
      <c r="U11" s="1226"/>
      <c r="V11" s="1226"/>
      <c r="W11" s="1226"/>
      <c r="X11" s="1226"/>
      <c r="Y11" s="1216"/>
    </row>
    <row r="12" customFormat="false" ht="29.25" hidden="false" customHeight="true" outlineLevel="0" collapsed="false">
      <c r="B12" s="1310" t="n">
        <v>4</v>
      </c>
      <c r="C12" s="1311" t="s">
        <v>1815</v>
      </c>
      <c r="D12" s="1311"/>
      <c r="E12" s="1311"/>
      <c r="F12" s="1311"/>
      <c r="G12" s="1311"/>
      <c r="H12" s="983" t="s">
        <v>1816</v>
      </c>
      <c r="I12" s="781"/>
      <c r="Y12" s="1191"/>
    </row>
    <row r="13" customFormat="false" ht="19.5" hidden="false" customHeight="true" outlineLevel="0" collapsed="false">
      <c r="B13" s="1190"/>
      <c r="G13" s="1191"/>
      <c r="H13" s="1299"/>
      <c r="I13" s="781" t="s">
        <v>1817</v>
      </c>
      <c r="J13" s="781"/>
      <c r="K13" s="781"/>
      <c r="L13" s="781"/>
      <c r="M13" s="781"/>
      <c r="N13" s="781"/>
      <c r="O13" s="781"/>
      <c r="P13" s="781"/>
      <c r="Q13" s="781"/>
      <c r="R13" s="781"/>
      <c r="S13" s="781"/>
      <c r="T13" s="781"/>
      <c r="U13" s="781"/>
      <c r="Y13" s="1191"/>
    </row>
    <row r="14" customFormat="false" ht="12" hidden="false" customHeight="true" outlineLevel="0" collapsed="false">
      <c r="B14" s="1190"/>
      <c r="G14" s="1191"/>
      <c r="H14" s="1299"/>
      <c r="I14" s="789" t="s">
        <v>970</v>
      </c>
      <c r="J14" s="789"/>
      <c r="K14" s="789"/>
      <c r="L14" s="789"/>
      <c r="M14" s="789"/>
      <c r="N14" s="789"/>
      <c r="O14" s="789"/>
      <c r="P14" s="789"/>
      <c r="Q14" s="789" t="s">
        <v>972</v>
      </c>
      <c r="R14" s="789"/>
      <c r="S14" s="789"/>
      <c r="T14" s="789"/>
      <c r="U14" s="789"/>
      <c r="V14" s="789"/>
      <c r="W14" s="789"/>
      <c r="Y14" s="1191"/>
    </row>
    <row r="15" customFormat="false" ht="12" hidden="false" customHeight="true" outlineLevel="0" collapsed="false">
      <c r="B15" s="1190"/>
      <c r="G15" s="1191"/>
      <c r="H15" s="1299"/>
      <c r="I15" s="789"/>
      <c r="J15" s="789"/>
      <c r="K15" s="789"/>
      <c r="L15" s="789"/>
      <c r="M15" s="789"/>
      <c r="N15" s="789"/>
      <c r="O15" s="789"/>
      <c r="P15" s="789"/>
      <c r="Q15" s="789"/>
      <c r="R15" s="789"/>
      <c r="S15" s="789"/>
      <c r="T15" s="789"/>
      <c r="U15" s="789"/>
      <c r="V15" s="789"/>
      <c r="W15" s="789"/>
      <c r="Y15" s="1191"/>
    </row>
    <row r="16" customFormat="false" ht="12" hidden="false" customHeight="true" outlineLevel="0" collapsed="false">
      <c r="B16" s="1190"/>
      <c r="G16" s="1191"/>
      <c r="H16" s="1299"/>
      <c r="I16" s="789" t="s">
        <v>1818</v>
      </c>
      <c r="J16" s="789"/>
      <c r="K16" s="789"/>
      <c r="L16" s="789"/>
      <c r="M16" s="789"/>
      <c r="N16" s="789"/>
      <c r="O16" s="789"/>
      <c r="P16" s="789"/>
      <c r="Q16" s="966"/>
      <c r="R16" s="966"/>
      <c r="S16" s="966"/>
      <c r="T16" s="966"/>
      <c r="U16" s="966"/>
      <c r="V16" s="966"/>
      <c r="W16" s="966"/>
      <c r="Y16" s="1191"/>
    </row>
    <row r="17" customFormat="false" ht="12" hidden="false" customHeight="true" outlineLevel="0" collapsed="false">
      <c r="B17" s="1190"/>
      <c r="G17" s="1191"/>
      <c r="H17" s="1299"/>
      <c r="I17" s="789"/>
      <c r="J17" s="789"/>
      <c r="K17" s="789"/>
      <c r="L17" s="789"/>
      <c r="M17" s="789"/>
      <c r="N17" s="789"/>
      <c r="O17" s="789"/>
      <c r="P17" s="789"/>
      <c r="Q17" s="966"/>
      <c r="R17" s="966"/>
      <c r="S17" s="966"/>
      <c r="T17" s="966"/>
      <c r="U17" s="966"/>
      <c r="V17" s="966"/>
      <c r="W17" s="966"/>
      <c r="Y17" s="1191"/>
    </row>
    <row r="18" customFormat="false" ht="12" hidden="false" customHeight="true" outlineLevel="0" collapsed="false">
      <c r="B18" s="1190"/>
      <c r="G18" s="1191"/>
      <c r="H18" s="1299"/>
      <c r="I18" s="789" t="s">
        <v>1819</v>
      </c>
      <c r="J18" s="789"/>
      <c r="K18" s="789"/>
      <c r="L18" s="789"/>
      <c r="M18" s="789"/>
      <c r="N18" s="789"/>
      <c r="O18" s="789"/>
      <c r="P18" s="789"/>
      <c r="Q18" s="966"/>
      <c r="R18" s="966"/>
      <c r="S18" s="966"/>
      <c r="T18" s="966"/>
      <c r="U18" s="966"/>
      <c r="V18" s="966"/>
      <c r="W18" s="966"/>
      <c r="Y18" s="1191"/>
    </row>
    <row r="19" customFormat="false" ht="12" hidden="false" customHeight="true" outlineLevel="0" collapsed="false">
      <c r="B19" s="1190"/>
      <c r="G19" s="1191"/>
      <c r="H19" s="1299"/>
      <c r="I19" s="789"/>
      <c r="J19" s="789"/>
      <c r="K19" s="789"/>
      <c r="L19" s="789"/>
      <c r="M19" s="789"/>
      <c r="N19" s="789"/>
      <c r="O19" s="789"/>
      <c r="P19" s="789"/>
      <c r="Q19" s="966"/>
      <c r="R19" s="966"/>
      <c r="S19" s="966"/>
      <c r="T19" s="966"/>
      <c r="U19" s="966"/>
      <c r="V19" s="966"/>
      <c r="W19" s="966"/>
      <c r="Y19" s="1191"/>
    </row>
    <row r="20" customFormat="false" ht="12" hidden="false" customHeight="true" outlineLevel="0" collapsed="false">
      <c r="B20" s="1190"/>
      <c r="G20" s="1191"/>
      <c r="H20" s="1299"/>
      <c r="I20" s="789" t="s">
        <v>1820</v>
      </c>
      <c r="J20" s="789"/>
      <c r="K20" s="789"/>
      <c r="L20" s="789"/>
      <c r="M20" s="789"/>
      <c r="N20" s="789"/>
      <c r="O20" s="789"/>
      <c r="P20" s="789"/>
      <c r="Q20" s="966"/>
      <c r="R20" s="966"/>
      <c r="S20" s="966"/>
      <c r="T20" s="966"/>
      <c r="U20" s="966"/>
      <c r="V20" s="966"/>
      <c r="W20" s="966"/>
      <c r="Y20" s="1191"/>
    </row>
    <row r="21" customFormat="false" ht="12" hidden="false" customHeight="true" outlineLevel="0" collapsed="false">
      <c r="B21" s="1190"/>
      <c r="G21" s="1191"/>
      <c r="H21" s="1299"/>
      <c r="I21" s="789"/>
      <c r="J21" s="789"/>
      <c r="K21" s="789"/>
      <c r="L21" s="789"/>
      <c r="M21" s="789"/>
      <c r="N21" s="789"/>
      <c r="O21" s="789"/>
      <c r="P21" s="789"/>
      <c r="Q21" s="966"/>
      <c r="R21" s="966"/>
      <c r="S21" s="966"/>
      <c r="T21" s="966"/>
      <c r="U21" s="966"/>
      <c r="V21" s="966"/>
      <c r="W21" s="966"/>
      <c r="Y21" s="1191"/>
    </row>
    <row r="22" customFormat="false" ht="12" hidden="false" customHeight="true" outlineLevel="0" collapsed="false">
      <c r="B22" s="1190"/>
      <c r="G22" s="1191"/>
      <c r="H22" s="1299"/>
      <c r="I22" s="789" t="s">
        <v>1821</v>
      </c>
      <c r="J22" s="789"/>
      <c r="K22" s="789"/>
      <c r="L22" s="789"/>
      <c r="M22" s="789"/>
      <c r="N22" s="789"/>
      <c r="O22" s="789"/>
      <c r="P22" s="789"/>
      <c r="Q22" s="966"/>
      <c r="R22" s="966"/>
      <c r="S22" s="966"/>
      <c r="T22" s="966"/>
      <c r="U22" s="966"/>
      <c r="V22" s="966"/>
      <c r="W22" s="966"/>
      <c r="Y22" s="1191"/>
    </row>
    <row r="23" customFormat="false" ht="12" hidden="false" customHeight="true" outlineLevel="0" collapsed="false">
      <c r="B23" s="1190"/>
      <c r="G23" s="1191"/>
      <c r="H23" s="1299"/>
      <c r="I23" s="789"/>
      <c r="J23" s="789"/>
      <c r="K23" s="789"/>
      <c r="L23" s="789"/>
      <c r="M23" s="789"/>
      <c r="N23" s="789"/>
      <c r="O23" s="789"/>
      <c r="P23" s="789"/>
      <c r="Q23" s="966"/>
      <c r="R23" s="966"/>
      <c r="S23" s="966"/>
      <c r="T23" s="966"/>
      <c r="U23" s="966"/>
      <c r="V23" s="966"/>
      <c r="W23" s="966"/>
      <c r="Y23" s="1191"/>
    </row>
    <row r="24" customFormat="false" ht="12" hidden="false" customHeight="true" outlineLevel="0" collapsed="false">
      <c r="B24" s="1190"/>
      <c r="G24" s="1191"/>
      <c r="H24" s="1299"/>
      <c r="I24" s="789" t="s">
        <v>1822</v>
      </c>
      <c r="J24" s="789"/>
      <c r="K24" s="789"/>
      <c r="L24" s="789"/>
      <c r="M24" s="789"/>
      <c r="N24" s="789"/>
      <c r="O24" s="789"/>
      <c r="P24" s="789"/>
      <c r="Q24" s="966"/>
      <c r="R24" s="966"/>
      <c r="S24" s="966"/>
      <c r="T24" s="966"/>
      <c r="U24" s="966"/>
      <c r="V24" s="966"/>
      <c r="W24" s="966"/>
      <c r="Y24" s="1191"/>
    </row>
    <row r="25" customFormat="false" ht="12" hidden="false" customHeight="true" outlineLevel="0" collapsed="false">
      <c r="B25" s="1190"/>
      <c r="G25" s="1191"/>
      <c r="H25" s="1299"/>
      <c r="I25" s="789"/>
      <c r="J25" s="789"/>
      <c r="K25" s="789"/>
      <c r="L25" s="789"/>
      <c r="M25" s="789"/>
      <c r="N25" s="789"/>
      <c r="O25" s="789"/>
      <c r="P25" s="789"/>
      <c r="Q25" s="966"/>
      <c r="R25" s="966"/>
      <c r="S25" s="966"/>
      <c r="T25" s="966"/>
      <c r="U25" s="966"/>
      <c r="V25" s="966"/>
      <c r="W25" s="966"/>
      <c r="Y25" s="1191"/>
    </row>
    <row r="26" customFormat="false" ht="12" hidden="false" customHeight="true" outlineLevel="0" collapsed="false">
      <c r="B26" s="1190"/>
      <c r="G26" s="1191"/>
      <c r="H26" s="1299"/>
      <c r="I26" s="789"/>
      <c r="J26" s="789"/>
      <c r="K26" s="789"/>
      <c r="L26" s="789"/>
      <c r="M26" s="789"/>
      <c r="N26" s="789"/>
      <c r="O26" s="789"/>
      <c r="P26" s="789"/>
      <c r="Q26" s="966"/>
      <c r="R26" s="966"/>
      <c r="S26" s="966"/>
      <c r="T26" s="966"/>
      <c r="U26" s="966"/>
      <c r="V26" s="966"/>
      <c r="W26" s="966"/>
      <c r="Y26" s="1191"/>
    </row>
    <row r="27" customFormat="false" ht="12" hidden="false" customHeight="true" outlineLevel="0" collapsed="false">
      <c r="B27" s="1190"/>
      <c r="G27" s="1191"/>
      <c r="H27" s="1299"/>
      <c r="I27" s="789"/>
      <c r="J27" s="789"/>
      <c r="K27" s="789"/>
      <c r="L27" s="789"/>
      <c r="M27" s="789"/>
      <c r="N27" s="789"/>
      <c r="O27" s="789"/>
      <c r="P27" s="789"/>
      <c r="Q27" s="966"/>
      <c r="R27" s="966"/>
      <c r="S27" s="966"/>
      <c r="T27" s="966"/>
      <c r="U27" s="966"/>
      <c r="V27" s="966"/>
      <c r="W27" s="966"/>
      <c r="Y27" s="1191"/>
    </row>
    <row r="28" customFormat="false" ht="12" hidden="false" customHeight="true" outlineLevel="0" collapsed="false">
      <c r="B28" s="1190"/>
      <c r="G28" s="1191"/>
      <c r="H28" s="1299"/>
      <c r="I28" s="789"/>
      <c r="J28" s="789"/>
      <c r="K28" s="789"/>
      <c r="L28" s="789"/>
      <c r="M28" s="789"/>
      <c r="N28" s="789"/>
      <c r="O28" s="789"/>
      <c r="P28" s="789"/>
      <c r="Q28" s="966"/>
      <c r="R28" s="966"/>
      <c r="S28" s="966"/>
      <c r="T28" s="966"/>
      <c r="U28" s="966"/>
      <c r="V28" s="966"/>
      <c r="W28" s="966"/>
      <c r="Y28" s="1191"/>
    </row>
    <row r="29" s="785" customFormat="true" ht="12" hidden="false" customHeight="true" outlineLevel="0" collapsed="false">
      <c r="B29" s="1190"/>
      <c r="C29" s="780"/>
      <c r="D29" s="780"/>
      <c r="E29" s="780"/>
      <c r="F29" s="780"/>
      <c r="G29" s="1191"/>
      <c r="H29" s="1079"/>
      <c r="I29" s="789"/>
      <c r="J29" s="789"/>
      <c r="K29" s="789"/>
      <c r="L29" s="789"/>
      <c r="M29" s="789"/>
      <c r="N29" s="789"/>
      <c r="O29" s="789"/>
      <c r="P29" s="789"/>
      <c r="Q29" s="966"/>
      <c r="R29" s="966"/>
      <c r="S29" s="966"/>
      <c r="T29" s="966"/>
      <c r="U29" s="966"/>
      <c r="V29" s="966"/>
      <c r="W29" s="966"/>
      <c r="Y29" s="1080"/>
    </row>
    <row r="30" customFormat="false" ht="15" hidden="false" customHeight="true" outlineLevel="0" collapsed="false">
      <c r="B30" s="1190"/>
      <c r="G30" s="1191"/>
      <c r="H30" s="1299"/>
      <c r="I30" s="781"/>
      <c r="J30" s="781"/>
      <c r="K30" s="781"/>
      <c r="L30" s="781"/>
      <c r="M30" s="781"/>
      <c r="N30" s="781"/>
      <c r="O30" s="781"/>
      <c r="P30" s="781"/>
      <c r="Q30" s="781"/>
      <c r="R30" s="781"/>
      <c r="S30" s="781"/>
      <c r="T30" s="781"/>
      <c r="U30" s="781"/>
      <c r="Y30" s="986"/>
    </row>
    <row r="31" customFormat="false" ht="20.25" hidden="false" customHeight="true" outlineLevel="0" collapsed="false">
      <c r="B31" s="1190"/>
      <c r="G31" s="1191"/>
      <c r="H31" s="983" t="s">
        <v>1823</v>
      </c>
      <c r="I31" s="781"/>
      <c r="J31" s="781"/>
      <c r="K31" s="781"/>
      <c r="L31" s="781"/>
      <c r="M31" s="781"/>
      <c r="N31" s="781"/>
      <c r="O31" s="781"/>
      <c r="P31" s="781"/>
      <c r="Q31" s="781"/>
      <c r="R31" s="781"/>
      <c r="S31" s="781"/>
      <c r="T31" s="781"/>
      <c r="U31" s="781"/>
      <c r="Y31" s="986"/>
    </row>
    <row r="32" customFormat="false" ht="9.75" hidden="false" customHeight="true" outlineLevel="0" collapsed="false">
      <c r="B32" s="1190"/>
      <c r="G32" s="1191"/>
      <c r="H32" s="983"/>
      <c r="I32" s="781"/>
      <c r="J32" s="781"/>
      <c r="K32" s="781"/>
      <c r="L32" s="781"/>
      <c r="M32" s="781"/>
      <c r="N32" s="781"/>
      <c r="O32" s="781"/>
      <c r="P32" s="781"/>
      <c r="Q32" s="781"/>
      <c r="R32" s="781"/>
      <c r="S32" s="781"/>
      <c r="T32" s="781"/>
      <c r="U32" s="781"/>
      <c r="Y32" s="986"/>
    </row>
    <row r="33" customFormat="false" ht="22.5" hidden="false" customHeight="true" outlineLevel="0" collapsed="false">
      <c r="B33" s="1190"/>
      <c r="G33" s="1191"/>
      <c r="H33" s="1299"/>
      <c r="I33" s="1343" t="s">
        <v>1824</v>
      </c>
      <c r="J33" s="1343"/>
      <c r="K33" s="1343"/>
      <c r="L33" s="1343"/>
      <c r="M33" s="1343"/>
      <c r="N33" s="1343"/>
      <c r="O33" s="1343"/>
      <c r="P33" s="1343"/>
      <c r="Q33" s="1343"/>
      <c r="R33" s="1343"/>
      <c r="S33" s="1289"/>
      <c r="T33" s="1289"/>
      <c r="U33" s="792" t="s">
        <v>1036</v>
      </c>
      <c r="Y33" s="1191"/>
    </row>
    <row r="34" customFormat="false" ht="22.5" hidden="false" customHeight="true" outlineLevel="0" collapsed="false">
      <c r="B34" s="1190"/>
      <c r="G34" s="1191"/>
      <c r="H34" s="1299"/>
      <c r="I34" s="1343"/>
      <c r="J34" s="1343"/>
      <c r="K34" s="1343"/>
      <c r="L34" s="1343"/>
      <c r="M34" s="1343"/>
      <c r="N34" s="1343"/>
      <c r="O34" s="1343"/>
      <c r="P34" s="1343"/>
      <c r="Q34" s="1343"/>
      <c r="R34" s="1343"/>
      <c r="S34" s="1289"/>
      <c r="T34" s="1289"/>
      <c r="U34" s="792"/>
      <c r="Y34" s="1191"/>
    </row>
    <row r="35" customFormat="false" ht="11.25" hidden="false" customHeight="true" outlineLevel="0" collapsed="false">
      <c r="B35" s="1190"/>
      <c r="G35" s="1191"/>
      <c r="H35" s="983"/>
      <c r="I35" s="781"/>
      <c r="J35" s="781"/>
      <c r="K35" s="781"/>
      <c r="L35" s="781"/>
      <c r="M35" s="781"/>
      <c r="N35" s="781"/>
      <c r="O35" s="781"/>
      <c r="P35" s="781"/>
      <c r="Q35" s="781"/>
      <c r="R35" s="781"/>
      <c r="S35" s="781"/>
      <c r="T35" s="781"/>
      <c r="U35" s="781"/>
      <c r="Y35" s="986"/>
    </row>
    <row r="36" customFormat="false" ht="27.75" hidden="false" customHeight="true" outlineLevel="0" collapsed="false">
      <c r="B36" s="1190"/>
      <c r="G36" s="1191"/>
      <c r="H36" s="1299"/>
      <c r="I36" s="1343" t="s">
        <v>1825</v>
      </c>
      <c r="J36" s="1343"/>
      <c r="K36" s="1343"/>
      <c r="L36" s="1343"/>
      <c r="M36" s="1343"/>
      <c r="N36" s="1343"/>
      <c r="O36" s="1343"/>
      <c r="P36" s="1343"/>
      <c r="Q36" s="1343"/>
      <c r="R36" s="1343"/>
      <c r="S36" s="1289"/>
      <c r="T36" s="1289"/>
      <c r="U36" s="792" t="s">
        <v>1036</v>
      </c>
      <c r="V36" s="926" t="s">
        <v>1431</v>
      </c>
      <c r="W36" s="986" t="s">
        <v>1826</v>
      </c>
      <c r="X36" s="986"/>
      <c r="Y36" s="986"/>
    </row>
    <row r="37" customFormat="false" ht="21.75" hidden="false" customHeight="true" outlineLevel="0" collapsed="false">
      <c r="B37" s="1190"/>
      <c r="G37" s="1191"/>
      <c r="H37" s="1299"/>
      <c r="I37" s="1343"/>
      <c r="J37" s="1343"/>
      <c r="K37" s="1343"/>
      <c r="L37" s="1343"/>
      <c r="M37" s="1343"/>
      <c r="N37" s="1343"/>
      <c r="O37" s="1343"/>
      <c r="P37" s="1343"/>
      <c r="Q37" s="1343"/>
      <c r="R37" s="1343"/>
      <c r="S37" s="1289"/>
      <c r="T37" s="1289"/>
      <c r="U37" s="792"/>
      <c r="V37" s="926"/>
      <c r="W37" s="986"/>
      <c r="X37" s="986"/>
      <c r="Y37" s="986"/>
    </row>
    <row r="38" customFormat="false" ht="21.75" hidden="false" customHeight="true" outlineLevel="0" collapsed="false">
      <c r="B38" s="1190"/>
      <c r="G38" s="1191"/>
      <c r="I38" s="981"/>
      <c r="J38" s="981"/>
      <c r="K38" s="981"/>
      <c r="L38" s="981"/>
      <c r="M38" s="981"/>
      <c r="N38" s="981"/>
      <c r="O38" s="981"/>
      <c r="P38" s="981"/>
      <c r="Q38" s="981"/>
      <c r="R38" s="981"/>
      <c r="S38" s="1626"/>
      <c r="T38" s="1626"/>
      <c r="U38" s="1626"/>
      <c r="V38" s="771"/>
      <c r="W38" s="982" t="s">
        <v>1827</v>
      </c>
      <c r="X38" s="982"/>
      <c r="Y38" s="982"/>
    </row>
    <row r="39" customFormat="false" ht="21.75" hidden="false" customHeight="true" outlineLevel="0" collapsed="false">
      <c r="A39" s="1191"/>
      <c r="H39" s="1314"/>
      <c r="I39" s="982" t="s">
        <v>1828</v>
      </c>
      <c r="J39" s="982"/>
      <c r="K39" s="982"/>
      <c r="L39" s="982"/>
      <c r="M39" s="982"/>
      <c r="N39" s="982"/>
      <c r="O39" s="982"/>
      <c r="P39" s="982"/>
      <c r="Q39" s="982"/>
      <c r="R39" s="982"/>
      <c r="S39" s="972"/>
      <c r="T39" s="972"/>
      <c r="U39" s="1001" t="s">
        <v>1036</v>
      </c>
      <c r="V39" s="771"/>
      <c r="W39" s="982"/>
      <c r="X39" s="982"/>
      <c r="Y39" s="982"/>
    </row>
    <row r="40" customFormat="false" ht="21.75" hidden="false" customHeight="true" outlineLevel="0" collapsed="false">
      <c r="B40" s="1190"/>
      <c r="G40" s="1191"/>
      <c r="H40" s="1299"/>
      <c r="I40" s="982"/>
      <c r="J40" s="982"/>
      <c r="K40" s="982"/>
      <c r="L40" s="982"/>
      <c r="M40" s="982"/>
      <c r="N40" s="982"/>
      <c r="O40" s="982"/>
      <c r="P40" s="982"/>
      <c r="Q40" s="982"/>
      <c r="R40" s="982"/>
      <c r="S40" s="972"/>
      <c r="T40" s="972"/>
      <c r="U40" s="1001"/>
      <c r="V40" s="771"/>
      <c r="W40" s="982"/>
      <c r="X40" s="982"/>
      <c r="Y40" s="982"/>
    </row>
    <row r="41" customFormat="false" ht="15" hidden="false" customHeight="true" outlineLevel="0" collapsed="false">
      <c r="B41" s="1190"/>
      <c r="G41" s="1191"/>
      <c r="H41" s="1299"/>
      <c r="I41" s="781"/>
      <c r="J41" s="781"/>
      <c r="K41" s="781"/>
      <c r="L41" s="781"/>
      <c r="M41" s="781"/>
      <c r="N41" s="781"/>
      <c r="O41" s="781"/>
      <c r="P41" s="781"/>
      <c r="Q41" s="781"/>
      <c r="R41" s="781"/>
      <c r="S41" s="781"/>
      <c r="T41" s="781"/>
      <c r="U41" s="781"/>
      <c r="W41" s="982"/>
      <c r="X41" s="982"/>
      <c r="Y41" s="982"/>
    </row>
    <row r="42" customFormat="false" ht="15" hidden="false" customHeight="true" outlineLevel="0" collapsed="false">
      <c r="B42" s="1192"/>
      <c r="C42" s="1225"/>
      <c r="D42" s="1225"/>
      <c r="E42" s="1225"/>
      <c r="F42" s="1225"/>
      <c r="G42" s="1194"/>
      <c r="H42" s="1315"/>
      <c r="I42" s="1225"/>
      <c r="J42" s="1225"/>
      <c r="K42" s="1225"/>
      <c r="L42" s="1225"/>
      <c r="M42" s="1225"/>
      <c r="N42" s="1225"/>
      <c r="O42" s="1225"/>
      <c r="P42" s="1225"/>
      <c r="Q42" s="1225"/>
      <c r="R42" s="1225"/>
      <c r="S42" s="1225"/>
      <c r="T42" s="1225"/>
      <c r="U42" s="1225"/>
      <c r="V42" s="1225"/>
      <c r="W42" s="982"/>
      <c r="X42" s="982"/>
      <c r="Y42" s="982"/>
    </row>
    <row r="43" customFormat="false" ht="15" hidden="false" customHeight="true" outlineLevel="0" collapsed="false">
      <c r="Y43" s="1316"/>
    </row>
    <row r="44" customFormat="false" ht="13.8" hidden="false" customHeight="false" outlineLevel="0" collapsed="false">
      <c r="B44" s="1318" t="s">
        <v>1829</v>
      </c>
      <c r="D44" s="1312"/>
      <c r="E44" s="1312"/>
      <c r="F44" s="1312"/>
      <c r="G44" s="1312"/>
      <c r="H44" s="1312"/>
      <c r="I44" s="1312"/>
      <c r="J44" s="1312"/>
      <c r="K44" s="1312"/>
      <c r="L44" s="1312"/>
      <c r="M44" s="1312"/>
      <c r="N44" s="1312"/>
      <c r="O44" s="1312"/>
      <c r="P44" s="1312"/>
      <c r="Q44" s="1312"/>
      <c r="R44" s="1312"/>
      <c r="S44" s="1312"/>
      <c r="T44" s="1312"/>
      <c r="U44" s="1312"/>
      <c r="V44" s="1312"/>
      <c r="W44" s="1312"/>
      <c r="X44" s="1312"/>
      <c r="Y44" s="1312"/>
    </row>
    <row r="45" customFormat="false" ht="13.8" hidden="false" customHeight="false" outlineLevel="0" collapsed="false">
      <c r="B45" s="1318" t="s">
        <v>1123</v>
      </c>
      <c r="D45" s="1312"/>
      <c r="E45" s="1312"/>
      <c r="F45" s="1312"/>
      <c r="G45" s="1312"/>
      <c r="H45" s="1312"/>
      <c r="I45" s="1312"/>
      <c r="J45" s="1312"/>
      <c r="K45" s="1312"/>
      <c r="L45" s="1312"/>
      <c r="M45" s="1312"/>
      <c r="N45" s="1312"/>
      <c r="O45" s="1312"/>
      <c r="P45" s="1312"/>
      <c r="Q45" s="1312"/>
      <c r="R45" s="1312"/>
      <c r="S45" s="1312"/>
      <c r="T45" s="1312"/>
      <c r="U45" s="1312"/>
      <c r="V45" s="1312"/>
      <c r="W45" s="1312"/>
      <c r="X45" s="1312"/>
      <c r="Y45" s="1312"/>
    </row>
    <row r="46" customFormat="false" ht="13.8" hidden="false" customHeight="false" outlineLevel="0" collapsed="false">
      <c r="B46" s="1318"/>
      <c r="D46" s="1319"/>
      <c r="E46" s="1319"/>
      <c r="F46" s="1319"/>
      <c r="G46" s="1319"/>
      <c r="H46" s="1319"/>
      <c r="I46" s="1319"/>
      <c r="J46" s="1319"/>
      <c r="K46" s="1319"/>
      <c r="L46" s="1319"/>
      <c r="M46" s="1319"/>
      <c r="N46" s="1319"/>
      <c r="O46" s="1319"/>
      <c r="P46" s="1319"/>
      <c r="Q46" s="1319"/>
      <c r="R46" s="1319"/>
      <c r="S46" s="1319"/>
      <c r="T46" s="1319"/>
      <c r="U46" s="1319"/>
      <c r="V46" s="1319"/>
      <c r="W46" s="1319"/>
      <c r="X46" s="1319"/>
      <c r="Y46" s="1319"/>
    </row>
    <row r="47" customFormat="false" ht="13.8" hidden="false" customHeight="false" outlineLevel="0" collapsed="false"/>
    <row r="48" customFormat="false" ht="13.8" hidden="false" customHeight="false" outlineLevel="0" collapsed="false"/>
    <row r="49" customFormat="false" ht="13.8" hidden="false" customHeight="false" outlineLevel="0" collapsed="false"/>
    <row r="50" customFormat="false" ht="13.8" hidden="false" customHeight="false" outlineLevel="0" collapsed="false"/>
    <row r="51" customFormat="false" ht="13.8" hidden="false" customHeight="false" outlineLevel="0" collapsed="false"/>
    <row r="52" customFormat="false" ht="13.8" hidden="false" customHeight="false" outlineLevel="0" collapsed="false"/>
    <row r="53" customFormat="false" ht="13.8" hidden="false" customHeight="false" outlineLevel="0" collapsed="false"/>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1225"/>
      <c r="D122" s="1225"/>
      <c r="E122" s="1225"/>
      <c r="F122" s="1225"/>
      <c r="G122" s="1225"/>
    </row>
    <row r="123" customFormat="false" ht="13.8" hidden="false" customHeight="false" outlineLevel="0" collapsed="false">
      <c r="C123" s="1226"/>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dataValidations count="1">
    <dataValidation allowBlank="true" errorStyle="stop" operator="between" showDropDown="false" showErrorMessage="true" showInputMessage="true" sqref="H7:H9 M7 R7 P8:P9"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H91"/>
  <sheetViews>
    <sheetView showFormulas="false" showGridLines="true" showRowColHeaders="true" showZeros="true" rightToLeft="false" tabSelected="false" showOutlineSymbols="true" defaultGridColor="true" view="pageBreakPreview" topLeftCell="A76" colorId="64" zoomScale="85" zoomScaleNormal="130" zoomScalePageLayoutView="85" workbookViewId="0">
      <selection pane="topLeft" activeCell="F87" activeCellId="0" sqref="F87"/>
    </sheetView>
  </sheetViews>
  <sheetFormatPr defaultColWidth="9.00390625" defaultRowHeight="10.5" customHeight="false" zeroHeight="false" outlineLevelRow="0" outlineLevelCol="0"/>
  <cols>
    <col collapsed="false" customWidth="true" hidden="false" outlineLevel="0" max="1" min="1" style="6" width="1.66"/>
    <col collapsed="false" customWidth="true" hidden="false" outlineLevel="0" max="2" min="2" style="6" width="15.66"/>
    <col collapsed="false" customWidth="true" hidden="false" outlineLevel="0" max="4" min="3" style="6" width="4.33"/>
    <col collapsed="false" customWidth="true" hidden="false" outlineLevel="0" max="5" min="5" style="7" width="2.44"/>
    <col collapsed="false" customWidth="true" hidden="false" outlineLevel="0" max="6" min="6" style="8" width="2.44"/>
    <col collapsed="false" customWidth="true" hidden="false" outlineLevel="0" max="7" min="7" style="6" width="38.11"/>
    <col collapsed="false" customWidth="true" hidden="false" outlineLevel="0" max="8" min="8" style="324" width="23.11"/>
    <col collapsed="false" customWidth="false" hidden="false" outlineLevel="0" max="16384" min="9" style="6" width="9"/>
  </cols>
  <sheetData>
    <row r="1" customFormat="false" ht="30" hidden="false" customHeight="true" outlineLevel="0" collapsed="false">
      <c r="A1" s="325" t="s">
        <v>285</v>
      </c>
      <c r="B1" s="325"/>
      <c r="C1" s="325"/>
      <c r="D1" s="325"/>
      <c r="E1" s="325"/>
      <c r="F1" s="325"/>
      <c r="G1" s="325"/>
      <c r="H1" s="325"/>
    </row>
    <row r="2" customFormat="false" ht="12" hidden="false" customHeight="true" outlineLevel="0" collapsed="false">
      <c r="A2" s="241" t="s">
        <v>205</v>
      </c>
      <c r="B2" s="242"/>
    </row>
    <row r="3" customFormat="false" ht="12" hidden="false" customHeight="true" outlineLevel="0" collapsed="false">
      <c r="G3" s="9" t="s">
        <v>1</v>
      </c>
      <c r="H3" s="10"/>
    </row>
    <row r="4" customFormat="false" ht="12" hidden="false" customHeight="true" outlineLevel="0" collapsed="false">
      <c r="G4" s="9" t="s">
        <v>2</v>
      </c>
      <c r="H4" s="10"/>
    </row>
    <row r="5" customFormat="false" ht="12" hidden="false" customHeight="true" outlineLevel="0" collapsed="false"/>
    <row r="6" s="241" customFormat="true" ht="12" hidden="false" customHeight="true" outlineLevel="0" collapsed="false">
      <c r="A6" s="326" t="s">
        <v>3</v>
      </c>
      <c r="B6" s="327"/>
      <c r="E6" s="328"/>
      <c r="F6" s="327"/>
      <c r="H6" s="329"/>
    </row>
    <row r="7" s="23" customFormat="true" ht="12" hidden="false" customHeight="true" outlineLevel="0" collapsed="false">
      <c r="A7" s="26" t="s">
        <v>14</v>
      </c>
      <c r="B7" s="22"/>
      <c r="E7" s="24"/>
      <c r="F7" s="25"/>
      <c r="H7" s="11"/>
    </row>
    <row r="8" s="23" customFormat="true" ht="12" hidden="false" customHeight="true" outlineLevel="0" collapsed="false">
      <c r="A8" s="21" t="s">
        <v>15</v>
      </c>
      <c r="B8" s="25"/>
      <c r="E8" s="24"/>
      <c r="F8" s="25"/>
      <c r="H8" s="11"/>
    </row>
    <row r="9" s="23" customFormat="true" ht="12" hidden="false" customHeight="true" outlineLevel="0" collapsed="false">
      <c r="A9" s="21"/>
      <c r="B9" s="22" t="s">
        <v>16</v>
      </c>
      <c r="E9" s="24"/>
      <c r="F9" s="25"/>
      <c r="H9" s="11"/>
    </row>
    <row r="10" s="23" customFormat="true" ht="12" hidden="false" customHeight="true" outlineLevel="0" collapsed="false">
      <c r="A10" s="21" t="s">
        <v>12</v>
      </c>
      <c r="B10" s="22"/>
      <c r="E10" s="24"/>
      <c r="F10" s="25"/>
      <c r="H10" s="11"/>
    </row>
    <row r="11" s="23" customFormat="true" ht="12" hidden="false" customHeight="true" outlineLevel="0" collapsed="false">
      <c r="A11" s="21"/>
      <c r="B11" s="22" t="s">
        <v>13</v>
      </c>
      <c r="E11" s="24"/>
      <c r="F11" s="25"/>
      <c r="H11" s="11"/>
    </row>
    <row r="12" s="330" customFormat="true" ht="60" hidden="false" customHeight="true" outlineLevel="0" collapsed="false">
      <c r="A12" s="244" t="s">
        <v>19</v>
      </c>
      <c r="B12" s="244"/>
      <c r="C12" s="245" t="s">
        <v>20</v>
      </c>
      <c r="D12" s="245" t="s">
        <v>21</v>
      </c>
      <c r="E12" s="244" t="s">
        <v>24</v>
      </c>
      <c r="F12" s="244"/>
      <c r="G12" s="244"/>
      <c r="H12" s="246" t="s">
        <v>25</v>
      </c>
    </row>
    <row r="13" s="330" customFormat="true" ht="24" hidden="false" customHeight="true" outlineLevel="0" collapsed="false">
      <c r="A13" s="38" t="s">
        <v>26</v>
      </c>
      <c r="B13" s="38"/>
      <c r="C13" s="331" t="s">
        <v>27</v>
      </c>
      <c r="D13" s="332" t="s">
        <v>27</v>
      </c>
      <c r="E13" s="333" t="s">
        <v>29</v>
      </c>
      <c r="F13" s="43" t="s">
        <v>30</v>
      </c>
      <c r="G13" s="43"/>
      <c r="H13" s="44"/>
    </row>
    <row r="14" s="330" customFormat="true" ht="22.5" hidden="false" customHeight="true" outlineLevel="0" collapsed="false">
      <c r="A14" s="38"/>
      <c r="B14" s="38"/>
      <c r="C14" s="45" t="s">
        <v>27</v>
      </c>
      <c r="D14" s="248" t="s">
        <v>27</v>
      </c>
      <c r="E14" s="197" t="s">
        <v>29</v>
      </c>
      <c r="F14" s="47" t="s">
        <v>32</v>
      </c>
      <c r="G14" s="47"/>
      <c r="H14" s="44" t="s">
        <v>33</v>
      </c>
    </row>
    <row r="15" s="330" customFormat="true" ht="18" hidden="false" customHeight="true" outlineLevel="0" collapsed="false">
      <c r="A15" s="38"/>
      <c r="B15" s="38"/>
      <c r="C15" s="39" t="s">
        <v>27</v>
      </c>
      <c r="D15" s="247" t="s">
        <v>27</v>
      </c>
      <c r="E15" s="197" t="s">
        <v>29</v>
      </c>
      <c r="F15" s="48" t="s">
        <v>286</v>
      </c>
      <c r="G15" s="48"/>
      <c r="H15" s="49" t="s">
        <v>287</v>
      </c>
    </row>
    <row r="16" s="330" customFormat="true" ht="12" hidden="false" customHeight="true" outlineLevel="0" collapsed="false">
      <c r="A16" s="38"/>
      <c r="B16" s="38"/>
      <c r="C16" s="334"/>
      <c r="D16" s="335" t="s">
        <v>27</v>
      </c>
      <c r="E16" s="336" t="s">
        <v>29</v>
      </c>
      <c r="F16" s="55" t="s">
        <v>37</v>
      </c>
      <c r="G16" s="56"/>
      <c r="H16" s="337" t="s">
        <v>250</v>
      </c>
    </row>
    <row r="17" s="330" customFormat="true" ht="12" hidden="false" customHeight="true" outlineLevel="0" collapsed="false">
      <c r="A17" s="38"/>
      <c r="B17" s="38"/>
      <c r="C17" s="334"/>
      <c r="D17" s="335"/>
      <c r="E17" s="336"/>
      <c r="F17" s="58" t="s">
        <v>39</v>
      </c>
      <c r="G17" s="59" t="s">
        <v>40</v>
      </c>
      <c r="H17" s="337"/>
    </row>
    <row r="18" s="330" customFormat="true" ht="12" hidden="false" customHeight="true" outlineLevel="0" collapsed="false">
      <c r="A18" s="38"/>
      <c r="B18" s="38"/>
      <c r="C18" s="334"/>
      <c r="D18" s="335"/>
      <c r="E18" s="336"/>
      <c r="F18" s="55"/>
      <c r="G18" s="56"/>
      <c r="H18" s="337"/>
    </row>
    <row r="19" s="330" customFormat="true" ht="12" hidden="false" customHeight="true" outlineLevel="0" collapsed="false">
      <c r="A19" s="38"/>
      <c r="B19" s="38"/>
      <c r="C19" s="334"/>
      <c r="D19" s="335"/>
      <c r="E19" s="336"/>
      <c r="F19" s="55"/>
      <c r="G19" s="56"/>
      <c r="H19" s="337"/>
    </row>
    <row r="20" s="32" customFormat="true" ht="30" hidden="false" customHeight="true" outlineLevel="0" collapsed="false">
      <c r="A20" s="61"/>
      <c r="B20" s="62" t="s">
        <v>41</v>
      </c>
      <c r="C20" s="39" t="s">
        <v>27</v>
      </c>
      <c r="D20" s="247" t="s">
        <v>27</v>
      </c>
      <c r="E20" s="197"/>
      <c r="F20" s="64"/>
      <c r="G20" s="64"/>
      <c r="H20" s="65" t="s">
        <v>208</v>
      </c>
    </row>
    <row r="21" s="330" customFormat="true" ht="30" hidden="false" customHeight="true" outlineLevel="0" collapsed="false">
      <c r="A21" s="61"/>
      <c r="B21" s="62" t="s">
        <v>209</v>
      </c>
      <c r="C21" s="39" t="s">
        <v>27</v>
      </c>
      <c r="D21" s="247" t="s">
        <v>27</v>
      </c>
      <c r="E21" s="197" t="s">
        <v>29</v>
      </c>
      <c r="F21" s="64" t="s">
        <v>251</v>
      </c>
      <c r="G21" s="64"/>
      <c r="H21" s="44"/>
    </row>
    <row r="22" customFormat="false" ht="18" hidden="false" customHeight="true" outlineLevel="0" collapsed="false">
      <c r="A22" s="258"/>
      <c r="B22" s="338" t="s">
        <v>211</v>
      </c>
      <c r="C22" s="255"/>
      <c r="D22" s="255"/>
      <c r="E22" s="339"/>
      <c r="F22" s="339"/>
      <c r="G22" s="339"/>
      <c r="H22" s="257"/>
    </row>
    <row r="23" customFormat="false" ht="18" hidden="false" customHeight="true" outlineLevel="0" collapsed="false">
      <c r="A23" s="258"/>
      <c r="B23" s="375" t="s">
        <v>288</v>
      </c>
      <c r="C23" s="287"/>
      <c r="D23" s="376"/>
      <c r="E23" s="377" t="s">
        <v>289</v>
      </c>
      <c r="F23" s="377"/>
      <c r="G23" s="377"/>
      <c r="H23" s="378"/>
    </row>
    <row r="24" customFormat="false" ht="31.5" hidden="false" customHeight="true" outlineLevel="0" collapsed="false">
      <c r="A24" s="258"/>
      <c r="B24" s="375"/>
      <c r="C24" s="354"/>
      <c r="D24" s="355" t="s">
        <v>27</v>
      </c>
      <c r="E24" s="344" t="s">
        <v>29</v>
      </c>
      <c r="F24" s="264" t="s">
        <v>45</v>
      </c>
      <c r="G24" s="264"/>
      <c r="H24" s="379"/>
    </row>
    <row r="25" customFormat="false" ht="18" hidden="false" customHeight="true" outlineLevel="0" collapsed="false">
      <c r="A25" s="258"/>
      <c r="B25" s="375"/>
      <c r="C25" s="294" t="s">
        <v>27</v>
      </c>
      <c r="D25" s="341" t="s">
        <v>27</v>
      </c>
      <c r="E25" s="291" t="s">
        <v>29</v>
      </c>
      <c r="F25" s="295" t="s">
        <v>290</v>
      </c>
      <c r="G25" s="295"/>
      <c r="H25" s="257"/>
    </row>
    <row r="26" customFormat="false" ht="18" hidden="false" customHeight="true" outlineLevel="0" collapsed="false">
      <c r="A26" s="258"/>
      <c r="B26" s="375"/>
      <c r="C26" s="287"/>
      <c r="D26" s="376"/>
      <c r="E26" s="380" t="s">
        <v>291</v>
      </c>
      <c r="F26" s="380"/>
      <c r="G26" s="380"/>
      <c r="H26" s="381"/>
    </row>
    <row r="27" customFormat="false" ht="33" hidden="false" customHeight="true" outlineLevel="0" collapsed="false">
      <c r="A27" s="258"/>
      <c r="B27" s="375"/>
      <c r="C27" s="354"/>
      <c r="D27" s="355" t="s">
        <v>27</v>
      </c>
      <c r="E27" s="344" t="s">
        <v>29</v>
      </c>
      <c r="F27" s="264" t="s">
        <v>45</v>
      </c>
      <c r="G27" s="264"/>
      <c r="H27" s="379"/>
    </row>
    <row r="28" customFormat="false" ht="18" hidden="false" customHeight="true" outlineLevel="0" collapsed="false">
      <c r="A28" s="258"/>
      <c r="B28" s="375"/>
      <c r="C28" s="354"/>
      <c r="D28" s="341" t="s">
        <v>27</v>
      </c>
      <c r="E28" s="291" t="s">
        <v>29</v>
      </c>
      <c r="F28" s="295" t="s">
        <v>290</v>
      </c>
      <c r="G28" s="295"/>
      <c r="H28" s="257"/>
    </row>
    <row r="29" customFormat="false" ht="18" hidden="false" customHeight="true" outlineLevel="0" collapsed="false">
      <c r="A29" s="258"/>
      <c r="B29" s="375"/>
      <c r="C29" s="287"/>
      <c r="D29" s="376"/>
      <c r="E29" s="377" t="s">
        <v>292</v>
      </c>
      <c r="F29" s="377"/>
      <c r="G29" s="377"/>
      <c r="H29" s="378"/>
    </row>
    <row r="30" customFormat="false" ht="29.25" hidden="false" customHeight="true" outlineLevel="0" collapsed="false">
      <c r="A30" s="258"/>
      <c r="B30" s="375"/>
      <c r="C30" s="354"/>
      <c r="D30" s="355" t="s">
        <v>27</v>
      </c>
      <c r="E30" s="344" t="s">
        <v>29</v>
      </c>
      <c r="F30" s="264" t="s">
        <v>45</v>
      </c>
      <c r="G30" s="264"/>
      <c r="H30" s="379"/>
    </row>
    <row r="31" customFormat="false" ht="18" hidden="false" customHeight="true" outlineLevel="0" collapsed="false">
      <c r="A31" s="258"/>
      <c r="B31" s="375"/>
      <c r="C31" s="354"/>
      <c r="D31" s="382" t="s">
        <v>27</v>
      </c>
      <c r="E31" s="344" t="s">
        <v>29</v>
      </c>
      <c r="F31" s="264" t="s">
        <v>293</v>
      </c>
      <c r="G31" s="264"/>
      <c r="H31" s="379" t="s">
        <v>294</v>
      </c>
    </row>
    <row r="32" customFormat="false" ht="18" hidden="false" customHeight="true" outlineLevel="0" collapsed="false">
      <c r="A32" s="186"/>
      <c r="B32" s="340" t="s">
        <v>50</v>
      </c>
      <c r="C32" s="255"/>
      <c r="D32" s="341" t="s">
        <v>27</v>
      </c>
      <c r="E32" s="342" t="s">
        <v>29</v>
      </c>
      <c r="F32" s="313" t="s">
        <v>48</v>
      </c>
      <c r="G32" s="313"/>
      <c r="H32" s="257" t="s">
        <v>49</v>
      </c>
    </row>
    <row r="33" customFormat="false" ht="27.75" hidden="false" customHeight="true" outlineLevel="0" collapsed="false">
      <c r="A33" s="186"/>
      <c r="B33" s="340"/>
      <c r="C33" s="255"/>
      <c r="D33" s="341" t="s">
        <v>27</v>
      </c>
      <c r="E33" s="342" t="s">
        <v>29</v>
      </c>
      <c r="F33" s="264" t="s">
        <v>45</v>
      </c>
      <c r="G33" s="264"/>
      <c r="H33" s="257" t="s">
        <v>46</v>
      </c>
    </row>
    <row r="34" customFormat="false" ht="18" hidden="false" customHeight="true" outlineLevel="0" collapsed="false">
      <c r="A34" s="186"/>
      <c r="B34" s="340"/>
      <c r="C34" s="255"/>
      <c r="D34" s="341" t="s">
        <v>27</v>
      </c>
      <c r="E34" s="291" t="s">
        <v>29</v>
      </c>
      <c r="F34" s="313" t="s">
        <v>54</v>
      </c>
      <c r="G34" s="313"/>
      <c r="H34" s="343" t="s">
        <v>49</v>
      </c>
    </row>
    <row r="35" customFormat="false" ht="18" hidden="false" customHeight="true" outlineLevel="0" collapsed="false">
      <c r="A35" s="186"/>
      <c r="B35" s="340"/>
      <c r="C35" s="255"/>
      <c r="D35" s="341" t="s">
        <v>27</v>
      </c>
      <c r="E35" s="344" t="s">
        <v>29</v>
      </c>
      <c r="F35" s="345" t="s">
        <v>55</v>
      </c>
      <c r="G35" s="345"/>
      <c r="H35" s="304" t="s">
        <v>252</v>
      </c>
    </row>
    <row r="36" customFormat="false" ht="18" hidden="false" customHeight="true" outlineLevel="0" collapsed="false">
      <c r="A36" s="186"/>
      <c r="B36" s="290" t="s">
        <v>253</v>
      </c>
      <c r="C36" s="346"/>
      <c r="D36" s="347" t="s">
        <v>27</v>
      </c>
      <c r="E36" s="303" t="s">
        <v>29</v>
      </c>
      <c r="F36" s="345" t="s">
        <v>48</v>
      </c>
      <c r="G36" s="345"/>
      <c r="H36" s="304" t="s">
        <v>49</v>
      </c>
    </row>
    <row r="37" customFormat="false" ht="48" hidden="false" customHeight="true" outlineLevel="0" collapsed="false">
      <c r="A37" s="186"/>
      <c r="B37" s="290"/>
      <c r="C37" s="346"/>
      <c r="D37" s="348" t="s">
        <v>27</v>
      </c>
      <c r="E37" s="342" t="s">
        <v>29</v>
      </c>
      <c r="F37" s="345" t="s">
        <v>59</v>
      </c>
      <c r="G37" s="345"/>
      <c r="H37" s="304" t="s">
        <v>254</v>
      </c>
    </row>
    <row r="38" customFormat="false" ht="18" hidden="false" customHeight="true" outlineLevel="0" collapsed="false">
      <c r="A38" s="186"/>
      <c r="B38" s="102" t="s">
        <v>64</v>
      </c>
      <c r="C38" s="276"/>
      <c r="D38" s="158" t="s">
        <v>27</v>
      </c>
      <c r="E38" s="103" t="s">
        <v>29</v>
      </c>
      <c r="F38" s="104" t="s">
        <v>48</v>
      </c>
      <c r="G38" s="104"/>
      <c r="H38" s="105" t="s">
        <v>49</v>
      </c>
    </row>
    <row r="39" customFormat="false" ht="55.5" hidden="false" customHeight="true" outlineLevel="0" collapsed="false">
      <c r="A39" s="186"/>
      <c r="B39" s="102"/>
      <c r="C39" s="276"/>
      <c r="D39" s="277" t="s">
        <v>27</v>
      </c>
      <c r="E39" s="106" t="s">
        <v>29</v>
      </c>
      <c r="F39" s="104" t="s">
        <v>65</v>
      </c>
      <c r="G39" s="104"/>
      <c r="H39" s="105" t="s">
        <v>66</v>
      </c>
    </row>
    <row r="40" customFormat="false" ht="18" hidden="false" customHeight="true" outlineLevel="0" collapsed="false">
      <c r="A40" s="186"/>
      <c r="B40" s="349" t="s">
        <v>67</v>
      </c>
      <c r="C40" s="276"/>
      <c r="D40" s="158" t="s">
        <v>27</v>
      </c>
      <c r="E40" s="103" t="s">
        <v>29</v>
      </c>
      <c r="F40" s="104" t="s">
        <v>48</v>
      </c>
      <c r="G40" s="104"/>
      <c r="H40" s="105" t="s">
        <v>49</v>
      </c>
    </row>
    <row r="41" customFormat="false" ht="45" hidden="false" customHeight="true" outlineLevel="0" collapsed="false">
      <c r="A41" s="186"/>
      <c r="B41" s="349"/>
      <c r="C41" s="276"/>
      <c r="D41" s="277" t="s">
        <v>27</v>
      </c>
      <c r="E41" s="106" t="s">
        <v>29</v>
      </c>
      <c r="F41" s="104" t="s">
        <v>68</v>
      </c>
      <c r="G41" s="104"/>
      <c r="H41" s="105" t="s">
        <v>69</v>
      </c>
    </row>
    <row r="42" customFormat="false" ht="24.65" hidden="false" customHeight="true" outlineLevel="0" collapsed="false">
      <c r="A42" s="186"/>
      <c r="B42" s="349"/>
      <c r="C42" s="276"/>
      <c r="D42" s="277" t="s">
        <v>27</v>
      </c>
      <c r="E42" s="106" t="s">
        <v>29</v>
      </c>
      <c r="F42" s="104" t="s">
        <v>70</v>
      </c>
      <c r="G42" s="104"/>
      <c r="H42" s="105" t="s">
        <v>71</v>
      </c>
    </row>
    <row r="43" customFormat="false" ht="28.5" hidden="false" customHeight="true" outlineLevel="0" collapsed="false">
      <c r="A43" s="186"/>
      <c r="B43" s="290" t="s">
        <v>255</v>
      </c>
      <c r="C43" s="346"/>
      <c r="D43" s="347" t="s">
        <v>27</v>
      </c>
      <c r="E43" s="344" t="s">
        <v>29</v>
      </c>
      <c r="F43" s="313" t="s">
        <v>256</v>
      </c>
      <c r="G43" s="313"/>
      <c r="H43" s="304"/>
    </row>
    <row r="44" customFormat="false" ht="28.5" hidden="false" customHeight="true" outlineLevel="0" collapsed="false">
      <c r="A44" s="186"/>
      <c r="B44" s="290"/>
      <c r="C44" s="346"/>
      <c r="D44" s="347" t="s">
        <v>27</v>
      </c>
      <c r="E44" s="344" t="s">
        <v>29</v>
      </c>
      <c r="F44" s="313" t="s">
        <v>257</v>
      </c>
      <c r="G44" s="313"/>
      <c r="H44" s="304"/>
    </row>
    <row r="45" customFormat="false" ht="28.5" hidden="false" customHeight="true" outlineLevel="0" collapsed="false">
      <c r="A45" s="186"/>
      <c r="B45" s="290"/>
      <c r="C45" s="346"/>
      <c r="D45" s="350" t="s">
        <v>27</v>
      </c>
      <c r="E45" s="212" t="s">
        <v>29</v>
      </c>
      <c r="F45" s="285" t="s">
        <v>45</v>
      </c>
      <c r="G45" s="285"/>
      <c r="H45" s="304"/>
    </row>
    <row r="46" customFormat="false" ht="28.5" hidden="false" customHeight="true" outlineLevel="0" collapsed="false">
      <c r="A46" s="186"/>
      <c r="B46" s="290"/>
      <c r="C46" s="346"/>
      <c r="D46" s="350" t="s">
        <v>27</v>
      </c>
      <c r="E46" s="212" t="s">
        <v>29</v>
      </c>
      <c r="F46" s="167" t="s">
        <v>151</v>
      </c>
      <c r="G46" s="167"/>
      <c r="H46" s="168" t="s">
        <v>258</v>
      </c>
    </row>
    <row r="47" customFormat="false" ht="28.5" hidden="false" customHeight="true" outlineLevel="0" collapsed="false">
      <c r="A47" s="186"/>
      <c r="B47" s="290"/>
      <c r="C47" s="346"/>
      <c r="D47" s="158" t="s">
        <v>27</v>
      </c>
      <c r="E47" s="212" t="s">
        <v>29</v>
      </c>
      <c r="F47" s="159" t="s">
        <v>259</v>
      </c>
      <c r="G47" s="159"/>
      <c r="H47" s="105" t="s">
        <v>260</v>
      </c>
    </row>
    <row r="48" customFormat="false" ht="39" hidden="false" customHeight="true" outlineLevel="0" collapsed="false">
      <c r="A48" s="186"/>
      <c r="B48" s="281" t="s">
        <v>261</v>
      </c>
      <c r="C48" s="309"/>
      <c r="D48" s="347" t="s">
        <v>27</v>
      </c>
      <c r="E48" s="344" t="s">
        <v>29</v>
      </c>
      <c r="F48" s="351" t="s">
        <v>262</v>
      </c>
      <c r="G48" s="351"/>
      <c r="H48" s="304"/>
    </row>
    <row r="49" customFormat="false" ht="39" hidden="false" customHeight="true" outlineLevel="0" collapsed="false">
      <c r="A49" s="186"/>
      <c r="B49" s="281"/>
      <c r="C49" s="309"/>
      <c r="D49" s="158" t="s">
        <v>27</v>
      </c>
      <c r="E49" s="212" t="s">
        <v>29</v>
      </c>
      <c r="F49" s="164" t="s">
        <v>142</v>
      </c>
      <c r="G49" s="164"/>
      <c r="H49" s="105" t="s">
        <v>143</v>
      </c>
    </row>
    <row r="50" customFormat="false" ht="39" hidden="false" customHeight="true" outlineLevel="0" collapsed="false">
      <c r="A50" s="186"/>
      <c r="B50" s="281"/>
      <c r="C50" s="309"/>
      <c r="D50" s="158" t="s">
        <v>27</v>
      </c>
      <c r="E50" s="212" t="s">
        <v>29</v>
      </c>
      <c r="F50" s="164" t="s">
        <v>183</v>
      </c>
      <c r="G50" s="164"/>
      <c r="H50" s="105" t="s">
        <v>184</v>
      </c>
    </row>
    <row r="51" customFormat="false" ht="63" hidden="false" customHeight="true" outlineLevel="0" collapsed="false">
      <c r="A51" s="186"/>
      <c r="B51" s="281"/>
      <c r="C51" s="309"/>
      <c r="D51" s="158" t="s">
        <v>27</v>
      </c>
      <c r="E51" s="212" t="s">
        <v>29</v>
      </c>
      <c r="F51" s="164" t="s">
        <v>185</v>
      </c>
      <c r="G51" s="164"/>
      <c r="H51" s="105" t="s">
        <v>186</v>
      </c>
    </row>
    <row r="52" customFormat="false" ht="30" hidden="false" customHeight="true" outlineLevel="0" collapsed="false">
      <c r="A52" s="186"/>
      <c r="B52" s="281" t="s">
        <v>263</v>
      </c>
      <c r="C52" s="294" t="s">
        <v>27</v>
      </c>
      <c r="D52" s="347" t="s">
        <v>27</v>
      </c>
      <c r="E52" s="344" t="s">
        <v>29</v>
      </c>
      <c r="F52" s="288" t="s">
        <v>264</v>
      </c>
      <c r="G52" s="288"/>
      <c r="H52" s="293"/>
    </row>
    <row r="53" customFormat="false" ht="40.5" hidden="false" customHeight="true" outlineLevel="0" collapsed="false">
      <c r="A53" s="186"/>
      <c r="B53" s="281"/>
      <c r="C53" s="294" t="s">
        <v>27</v>
      </c>
      <c r="D53" s="347" t="s">
        <v>27</v>
      </c>
      <c r="E53" s="344" t="s">
        <v>29</v>
      </c>
      <c r="F53" s="295" t="s">
        <v>265</v>
      </c>
      <c r="G53" s="295"/>
      <c r="H53" s="293"/>
    </row>
    <row r="54" customFormat="false" ht="30" hidden="false" customHeight="true" outlineLevel="0" collapsed="false">
      <c r="A54" s="186"/>
      <c r="B54" s="281"/>
      <c r="C54" s="294" t="s">
        <v>27</v>
      </c>
      <c r="D54" s="347" t="s">
        <v>27</v>
      </c>
      <c r="E54" s="291" t="s">
        <v>29</v>
      </c>
      <c r="F54" s="295" t="s">
        <v>266</v>
      </c>
      <c r="G54" s="295"/>
      <c r="H54" s="352"/>
    </row>
    <row r="55" customFormat="false" ht="31.5" hidden="false" customHeight="true" outlineLevel="0" collapsed="false">
      <c r="A55" s="186"/>
      <c r="B55" s="353" t="s">
        <v>267</v>
      </c>
      <c r="C55" s="354"/>
      <c r="D55" s="355" t="s">
        <v>27</v>
      </c>
      <c r="E55" s="344" t="s">
        <v>29</v>
      </c>
      <c r="F55" s="264" t="s">
        <v>45</v>
      </c>
      <c r="G55" s="264"/>
      <c r="H55" s="304" t="s">
        <v>74</v>
      </c>
    </row>
    <row r="56" customFormat="false" ht="43.5" hidden="false" customHeight="true" outlineLevel="0" collapsed="false">
      <c r="A56" s="186"/>
      <c r="B56" s="353"/>
      <c r="C56" s="294" t="s">
        <v>27</v>
      </c>
      <c r="D56" s="341" t="s">
        <v>27</v>
      </c>
      <c r="E56" s="291" t="s">
        <v>29</v>
      </c>
      <c r="F56" s="295" t="s">
        <v>55</v>
      </c>
      <c r="G56" s="295"/>
      <c r="H56" s="293" t="s">
        <v>268</v>
      </c>
    </row>
    <row r="57" customFormat="false" ht="74.25" hidden="false" customHeight="true" outlineLevel="0" collapsed="false">
      <c r="A57" s="186"/>
      <c r="B57" s="353"/>
      <c r="C57" s="255"/>
      <c r="D57" s="341" t="s">
        <v>27</v>
      </c>
      <c r="E57" s="344" t="s">
        <v>29</v>
      </c>
      <c r="F57" s="295" t="s">
        <v>269</v>
      </c>
      <c r="G57" s="295"/>
      <c r="H57" s="352" t="s">
        <v>49</v>
      </c>
    </row>
    <row r="58" s="362" customFormat="true" ht="36" hidden="false" customHeight="true" outlineLevel="0" collapsed="false">
      <c r="A58" s="356"/>
      <c r="B58" s="357" t="s">
        <v>270</v>
      </c>
      <c r="C58" s="358" t="s">
        <v>27</v>
      </c>
      <c r="D58" s="358" t="s">
        <v>27</v>
      </c>
      <c r="E58" s="359"/>
      <c r="F58" s="360"/>
      <c r="G58" s="360"/>
      <c r="H58" s="361" t="s">
        <v>84</v>
      </c>
    </row>
    <row r="59" customFormat="false" ht="18" hidden="false" customHeight="true" outlineLevel="0" collapsed="false">
      <c r="A59" s="186"/>
      <c r="B59" s="363" t="s">
        <v>271</v>
      </c>
      <c r="C59" s="298" t="s">
        <v>27</v>
      </c>
      <c r="D59" s="355" t="s">
        <v>27</v>
      </c>
      <c r="E59" s="344" t="s">
        <v>29</v>
      </c>
      <c r="F59" s="264" t="s">
        <v>272</v>
      </c>
      <c r="G59" s="264"/>
      <c r="H59" s="352"/>
    </row>
    <row r="60" customFormat="false" ht="30.75" hidden="false" customHeight="true" outlineLevel="0" collapsed="false">
      <c r="A60" s="186"/>
      <c r="B60" s="363"/>
      <c r="C60" s="255"/>
      <c r="D60" s="341" t="s">
        <v>27</v>
      </c>
      <c r="E60" s="291" t="s">
        <v>29</v>
      </c>
      <c r="F60" s="264" t="s">
        <v>45</v>
      </c>
      <c r="G60" s="264"/>
      <c r="H60" s="304" t="s">
        <v>74</v>
      </c>
    </row>
    <row r="61" customFormat="false" ht="18" hidden="false" customHeight="true" outlineLevel="0" collapsed="false">
      <c r="A61" s="186"/>
      <c r="B61" s="363"/>
      <c r="C61" s="294" t="s">
        <v>27</v>
      </c>
      <c r="D61" s="341" t="s">
        <v>27</v>
      </c>
      <c r="E61" s="291" t="s">
        <v>29</v>
      </c>
      <c r="F61" s="295" t="s">
        <v>55</v>
      </c>
      <c r="G61" s="295"/>
      <c r="H61" s="293" t="s">
        <v>273</v>
      </c>
    </row>
    <row r="62" customFormat="false" ht="36" hidden="false" customHeight="true" outlineLevel="0" collapsed="false">
      <c r="A62" s="186"/>
      <c r="B62" s="363"/>
      <c r="C62" s="358" t="s">
        <v>27</v>
      </c>
      <c r="D62" s="347" t="s">
        <v>27</v>
      </c>
      <c r="E62" s="342" t="s">
        <v>29</v>
      </c>
      <c r="F62" s="345" t="s">
        <v>274</v>
      </c>
      <c r="G62" s="345"/>
      <c r="H62" s="293"/>
    </row>
    <row r="63" customFormat="false" ht="18" hidden="false" customHeight="true" outlineLevel="0" collapsed="false">
      <c r="A63" s="186"/>
      <c r="B63" s="363"/>
      <c r="C63" s="358" t="s">
        <v>27</v>
      </c>
      <c r="D63" s="347" t="s">
        <v>27</v>
      </c>
      <c r="E63" s="342" t="s">
        <v>29</v>
      </c>
      <c r="F63" s="295" t="s">
        <v>275</v>
      </c>
      <c r="G63" s="295"/>
      <c r="H63" s="293"/>
    </row>
    <row r="64" customFormat="false" ht="24" hidden="false" customHeight="true" outlineLevel="0" collapsed="false">
      <c r="A64" s="186"/>
      <c r="B64" s="363"/>
      <c r="C64" s="298" t="s">
        <v>27</v>
      </c>
      <c r="D64" s="341" t="s">
        <v>27</v>
      </c>
      <c r="E64" s="291" t="s">
        <v>29</v>
      </c>
      <c r="F64" s="345" t="s">
        <v>276</v>
      </c>
      <c r="G64" s="345"/>
      <c r="H64" s="293"/>
    </row>
    <row r="65" customFormat="false" ht="32.25" hidden="false" customHeight="true" outlineLevel="0" collapsed="false">
      <c r="A65" s="186"/>
      <c r="B65" s="364" t="s">
        <v>277</v>
      </c>
      <c r="C65" s="358" t="s">
        <v>27</v>
      </c>
      <c r="D65" s="347" t="s">
        <v>27</v>
      </c>
      <c r="E65" s="342" t="s">
        <v>29</v>
      </c>
      <c r="F65" s="365" t="s">
        <v>278</v>
      </c>
      <c r="G65" s="365"/>
      <c r="H65" s="293"/>
    </row>
    <row r="66" s="367" customFormat="true" ht="33" hidden="false" customHeight="true" outlineLevel="0" collapsed="false">
      <c r="A66" s="300"/>
      <c r="B66" s="366" t="s">
        <v>130</v>
      </c>
      <c r="C66" s="358" t="s">
        <v>27</v>
      </c>
      <c r="D66" s="347" t="s">
        <v>27</v>
      </c>
      <c r="E66" s="303"/>
      <c r="F66" s="313"/>
      <c r="G66" s="313"/>
      <c r="H66" s="361" t="s">
        <v>84</v>
      </c>
    </row>
    <row r="67" customFormat="false" ht="24" hidden="false" customHeight="true" outlineLevel="0" collapsed="false">
      <c r="A67" s="186"/>
      <c r="B67" s="268" t="s">
        <v>226</v>
      </c>
      <c r="C67" s="294" t="s">
        <v>27</v>
      </c>
      <c r="D67" s="341" t="s">
        <v>27</v>
      </c>
      <c r="E67" s="291" t="s">
        <v>29</v>
      </c>
      <c r="F67" s="295" t="s">
        <v>279</v>
      </c>
      <c r="G67" s="295"/>
      <c r="H67" s="293"/>
    </row>
    <row r="68" customFormat="false" ht="18" hidden="false" customHeight="true" outlineLevel="0" collapsed="false">
      <c r="A68" s="186"/>
      <c r="B68" s="268"/>
      <c r="C68" s="358" t="s">
        <v>27</v>
      </c>
      <c r="D68" s="347" t="s">
        <v>27</v>
      </c>
      <c r="E68" s="342" t="s">
        <v>29</v>
      </c>
      <c r="F68" s="295" t="s">
        <v>280</v>
      </c>
      <c r="G68" s="295"/>
      <c r="H68" s="293"/>
    </row>
    <row r="69" s="305" customFormat="true" ht="18" hidden="false" customHeight="true" outlineLevel="0" collapsed="false">
      <c r="A69" s="300"/>
      <c r="B69" s="364" t="s">
        <v>281</v>
      </c>
      <c r="C69" s="368" t="s">
        <v>27</v>
      </c>
      <c r="D69" s="347" t="s">
        <v>27</v>
      </c>
      <c r="E69" s="342" t="s">
        <v>29</v>
      </c>
      <c r="F69" s="365" t="s">
        <v>282</v>
      </c>
      <c r="G69" s="365"/>
      <c r="H69" s="369"/>
    </row>
    <row r="70" s="305" customFormat="true" ht="30.75" hidden="false" customHeight="true" outlineLevel="0" collapsed="false">
      <c r="A70" s="300"/>
      <c r="B70" s="364"/>
      <c r="C70" s="370"/>
      <c r="D70" s="347" t="s">
        <v>27</v>
      </c>
      <c r="E70" s="342" t="s">
        <v>29</v>
      </c>
      <c r="F70" s="264" t="s">
        <v>45</v>
      </c>
      <c r="G70" s="264"/>
      <c r="H70" s="304" t="s">
        <v>74</v>
      </c>
    </row>
    <row r="71" s="305" customFormat="true" ht="24" hidden="false" customHeight="true" outlineLevel="0" collapsed="false">
      <c r="A71" s="300"/>
      <c r="B71" s="364"/>
      <c r="C71" s="368" t="s">
        <v>27</v>
      </c>
      <c r="D71" s="347" t="s">
        <v>27</v>
      </c>
      <c r="E71" s="342" t="s">
        <v>29</v>
      </c>
      <c r="F71" s="313" t="s">
        <v>283</v>
      </c>
      <c r="G71" s="313"/>
      <c r="H71" s="343"/>
    </row>
    <row r="72" s="305" customFormat="true" ht="18" hidden="false" customHeight="true" outlineLevel="0" collapsed="false">
      <c r="A72" s="300" t="s">
        <v>239</v>
      </c>
      <c r="B72" s="371" t="s">
        <v>105</v>
      </c>
      <c r="C72" s="301" t="s">
        <v>27</v>
      </c>
      <c r="D72" s="302" t="s">
        <v>27</v>
      </c>
      <c r="E72" s="303" t="s">
        <v>29</v>
      </c>
      <c r="F72" s="104" t="s">
        <v>106</v>
      </c>
      <c r="G72" s="104"/>
      <c r="H72" s="304"/>
    </row>
    <row r="73" s="305" customFormat="true" ht="18" hidden="false" customHeight="true" outlineLevel="0" collapsed="false">
      <c r="A73" s="300"/>
      <c r="B73" s="371"/>
      <c r="C73" s="358" t="s">
        <v>27</v>
      </c>
      <c r="D73" s="347" t="s">
        <v>27</v>
      </c>
      <c r="E73" s="303" t="s">
        <v>29</v>
      </c>
      <c r="F73" s="313" t="s">
        <v>107</v>
      </c>
      <c r="G73" s="313"/>
      <c r="H73" s="304"/>
    </row>
    <row r="74" s="305" customFormat="true" ht="18" hidden="false" customHeight="true" outlineLevel="0" collapsed="false">
      <c r="A74" s="300"/>
      <c r="B74" s="371"/>
      <c r="C74" s="358" t="s">
        <v>27</v>
      </c>
      <c r="D74" s="347" t="s">
        <v>27</v>
      </c>
      <c r="E74" s="303" t="s">
        <v>29</v>
      </c>
      <c r="F74" s="313" t="s">
        <v>108</v>
      </c>
      <c r="G74" s="313"/>
      <c r="H74" s="304" t="s">
        <v>195</v>
      </c>
    </row>
    <row r="75" s="305" customFormat="true" ht="18" hidden="false" customHeight="true" outlineLevel="0" collapsed="false">
      <c r="A75" s="300"/>
      <c r="B75" s="371"/>
      <c r="C75" s="358" t="s">
        <v>27</v>
      </c>
      <c r="D75" s="347" t="s">
        <v>27</v>
      </c>
      <c r="E75" s="303" t="s">
        <v>29</v>
      </c>
      <c r="F75" s="345" t="s">
        <v>110</v>
      </c>
      <c r="G75" s="345"/>
      <c r="H75" s="304"/>
    </row>
    <row r="76" s="305" customFormat="true" ht="42" hidden="false" customHeight="true" outlineLevel="0" collapsed="false">
      <c r="A76" s="300"/>
      <c r="B76" s="371"/>
      <c r="C76" s="157" t="s">
        <v>27</v>
      </c>
      <c r="D76" s="158" t="s">
        <v>27</v>
      </c>
      <c r="E76" s="103" t="s">
        <v>29</v>
      </c>
      <c r="F76" s="104" t="s">
        <v>111</v>
      </c>
      <c r="G76" s="104"/>
      <c r="H76" s="105" t="s">
        <v>112</v>
      </c>
    </row>
    <row r="77" s="305" customFormat="true" ht="27" hidden="false" customHeight="true" outlineLevel="0" collapsed="false">
      <c r="A77" s="300"/>
      <c r="B77" s="371"/>
      <c r="C77" s="157" t="s">
        <v>27</v>
      </c>
      <c r="D77" s="158" t="s">
        <v>27</v>
      </c>
      <c r="E77" s="103" t="s">
        <v>29</v>
      </c>
      <c r="F77" s="104" t="s">
        <v>113</v>
      </c>
      <c r="G77" s="104"/>
      <c r="H77" s="105" t="s">
        <v>195</v>
      </c>
    </row>
    <row r="78" customFormat="false" ht="18.75" hidden="false" customHeight="true" outlineLevel="0" collapsed="false">
      <c r="A78" s="186"/>
      <c r="B78" s="156" t="s">
        <v>133</v>
      </c>
      <c r="C78" s="157" t="s">
        <v>27</v>
      </c>
      <c r="D78" s="158" t="s">
        <v>27</v>
      </c>
      <c r="E78" s="106" t="s">
        <v>29</v>
      </c>
      <c r="F78" s="311" t="s">
        <v>134</v>
      </c>
      <c r="G78" s="311"/>
      <c r="H78" s="160"/>
    </row>
    <row r="79" customFormat="false" ht="18.75" hidden="false" customHeight="true" outlineLevel="0" collapsed="false">
      <c r="A79" s="186"/>
      <c r="B79" s="156"/>
      <c r="C79" s="157" t="s">
        <v>27</v>
      </c>
      <c r="D79" s="158" t="s">
        <v>27</v>
      </c>
      <c r="E79" s="106" t="s">
        <v>29</v>
      </c>
      <c r="F79" s="159" t="s">
        <v>135</v>
      </c>
      <c r="G79" s="159"/>
      <c r="H79" s="160" t="s">
        <v>240</v>
      </c>
    </row>
    <row r="80" customFormat="false" ht="18.75" hidden="false" customHeight="true" outlineLevel="0" collapsed="false">
      <c r="A80" s="186"/>
      <c r="B80" s="156"/>
      <c r="C80" s="157" t="s">
        <v>27</v>
      </c>
      <c r="D80" s="158" t="s">
        <v>27</v>
      </c>
      <c r="E80" s="106" t="s">
        <v>29</v>
      </c>
      <c r="F80" s="159" t="s">
        <v>137</v>
      </c>
      <c r="G80" s="159"/>
      <c r="H80" s="160" t="s">
        <v>195</v>
      </c>
    </row>
    <row r="81" customFormat="false" ht="36" hidden="false" customHeight="true" outlineLevel="0" collapsed="false">
      <c r="A81" s="186"/>
      <c r="B81" s="156"/>
      <c r="C81" s="161"/>
      <c r="D81" s="162"/>
      <c r="E81" s="106" t="s">
        <v>39</v>
      </c>
      <c r="F81" s="159" t="s">
        <v>138</v>
      </c>
      <c r="G81" s="159"/>
      <c r="H81" s="160" t="s">
        <v>139</v>
      </c>
    </row>
    <row r="82" customFormat="false" ht="32.25" hidden="false" customHeight="true" outlineLevel="0" collapsed="false">
      <c r="A82" s="186"/>
      <c r="B82" s="156" t="s">
        <v>140</v>
      </c>
      <c r="C82" s="309"/>
      <c r="D82" s="158" t="s">
        <v>27</v>
      </c>
      <c r="E82" s="106" t="s">
        <v>29</v>
      </c>
      <c r="F82" s="159" t="s">
        <v>141</v>
      </c>
      <c r="G82" s="159"/>
      <c r="H82" s="160"/>
    </row>
    <row r="83" customFormat="false" ht="32.25" hidden="false" customHeight="true" outlineLevel="0" collapsed="false">
      <c r="A83" s="186"/>
      <c r="B83" s="156"/>
      <c r="C83" s="309"/>
      <c r="D83" s="158" t="s">
        <v>27</v>
      </c>
      <c r="E83" s="106" t="s">
        <v>29</v>
      </c>
      <c r="F83" s="164" t="s">
        <v>142</v>
      </c>
      <c r="G83" s="164"/>
      <c r="H83" s="105" t="s">
        <v>143</v>
      </c>
    </row>
    <row r="84" customFormat="false" ht="32.25" hidden="false" customHeight="true" outlineLevel="0" collapsed="false">
      <c r="A84" s="186"/>
      <c r="B84" s="156"/>
      <c r="C84" s="309"/>
      <c r="D84" s="158" t="s">
        <v>27</v>
      </c>
      <c r="E84" s="106" t="s">
        <v>29</v>
      </c>
      <c r="F84" s="164" t="s">
        <v>144</v>
      </c>
      <c r="G84" s="164"/>
      <c r="H84" s="105" t="s">
        <v>145</v>
      </c>
    </row>
    <row r="85" customFormat="false" ht="43.5" hidden="false" customHeight="true" outlineLevel="0" collapsed="false">
      <c r="A85" s="186"/>
      <c r="B85" s="156"/>
      <c r="C85" s="309"/>
      <c r="D85" s="158" t="s">
        <v>27</v>
      </c>
      <c r="E85" s="106" t="s">
        <v>29</v>
      </c>
      <c r="F85" s="164" t="s">
        <v>146</v>
      </c>
      <c r="G85" s="164"/>
      <c r="H85" s="105" t="s">
        <v>147</v>
      </c>
    </row>
    <row r="86" s="305" customFormat="true" ht="36" hidden="false" customHeight="true" outlineLevel="0" collapsed="false">
      <c r="A86" s="300"/>
      <c r="B86" s="353" t="s">
        <v>148</v>
      </c>
      <c r="C86" s="93"/>
      <c r="D86" s="347" t="s">
        <v>27</v>
      </c>
      <c r="E86" s="342" t="s">
        <v>29</v>
      </c>
      <c r="F86" s="313" t="s">
        <v>242</v>
      </c>
      <c r="G86" s="313"/>
      <c r="H86" s="343"/>
    </row>
    <row r="87" s="305" customFormat="true" ht="33.75" hidden="false" customHeight="true" outlineLevel="0" collapsed="false">
      <c r="A87" s="300"/>
      <c r="B87" s="353"/>
      <c r="C87" s="93"/>
      <c r="D87" s="347" t="s">
        <v>27</v>
      </c>
      <c r="E87" s="342" t="s">
        <v>29</v>
      </c>
      <c r="F87" s="264" t="s">
        <v>45</v>
      </c>
      <c r="G87" s="264"/>
      <c r="H87" s="372" t="s">
        <v>284</v>
      </c>
    </row>
    <row r="88" s="305" customFormat="true" ht="36" hidden="false" customHeight="true" outlineLevel="0" collapsed="false">
      <c r="A88" s="300"/>
      <c r="B88" s="353"/>
      <c r="C88" s="93"/>
      <c r="D88" s="373" t="s">
        <v>27</v>
      </c>
      <c r="E88" s="374" t="s">
        <v>29</v>
      </c>
      <c r="F88" s="167" t="s">
        <v>151</v>
      </c>
      <c r="G88" s="167"/>
      <c r="H88" s="168" t="s">
        <v>152</v>
      </c>
    </row>
    <row r="89" customFormat="false" ht="32.25" hidden="false" customHeight="true" outlineLevel="0" collapsed="false">
      <c r="A89" s="183"/>
      <c r="B89" s="184" t="s">
        <v>162</v>
      </c>
      <c r="C89" s="157" t="s">
        <v>27</v>
      </c>
      <c r="D89" s="158" t="s">
        <v>27</v>
      </c>
      <c r="E89" s="106" t="s">
        <v>29</v>
      </c>
      <c r="F89" s="104" t="s">
        <v>244</v>
      </c>
      <c r="G89" s="104"/>
      <c r="H89" s="190" t="s">
        <v>164</v>
      </c>
    </row>
    <row r="90" customFormat="false" ht="32.25" hidden="false" customHeight="true" outlineLevel="0" collapsed="false">
      <c r="A90" s="183"/>
      <c r="B90" s="184" t="s">
        <v>165</v>
      </c>
      <c r="C90" s="157" t="s">
        <v>27</v>
      </c>
      <c r="D90" s="158" t="s">
        <v>27</v>
      </c>
      <c r="E90" s="106" t="s">
        <v>29</v>
      </c>
      <c r="F90" s="159" t="s">
        <v>244</v>
      </c>
      <c r="G90" s="159"/>
      <c r="H90" s="185" t="s">
        <v>164</v>
      </c>
    </row>
    <row r="91" customFormat="false" ht="32.25" hidden="false" customHeight="true" outlineLevel="0" collapsed="false">
      <c r="A91" s="228"/>
      <c r="B91" s="229" t="s">
        <v>166</v>
      </c>
      <c r="C91" s="230" t="s">
        <v>27</v>
      </c>
      <c r="D91" s="231" t="s">
        <v>27</v>
      </c>
      <c r="E91" s="233" t="s">
        <v>29</v>
      </c>
      <c r="F91" s="234" t="s">
        <v>244</v>
      </c>
      <c r="G91" s="234"/>
      <c r="H91" s="235" t="s">
        <v>164</v>
      </c>
    </row>
  </sheetData>
  <mergeCells count="108">
    <mergeCell ref="A1:H1"/>
    <mergeCell ref="A12:B12"/>
    <mergeCell ref="E12:G12"/>
    <mergeCell ref="A13:B19"/>
    <mergeCell ref="F13:G13"/>
    <mergeCell ref="F14:G14"/>
    <mergeCell ref="F15:G15"/>
    <mergeCell ref="C16:C19"/>
    <mergeCell ref="D16:D19"/>
    <mergeCell ref="H16:H19"/>
    <mergeCell ref="F20:G20"/>
    <mergeCell ref="F21:G21"/>
    <mergeCell ref="E22:G22"/>
    <mergeCell ref="B23:B31"/>
    <mergeCell ref="E23:G23"/>
    <mergeCell ref="F24:G24"/>
    <mergeCell ref="F25:G25"/>
    <mergeCell ref="E26:G26"/>
    <mergeCell ref="C27:C28"/>
    <mergeCell ref="F27:G27"/>
    <mergeCell ref="F28:G28"/>
    <mergeCell ref="E29:G29"/>
    <mergeCell ref="C30:C31"/>
    <mergeCell ref="F30:G30"/>
    <mergeCell ref="F31:G31"/>
    <mergeCell ref="B32:B35"/>
    <mergeCell ref="C32:C35"/>
    <mergeCell ref="F32:G32"/>
    <mergeCell ref="F33:G33"/>
    <mergeCell ref="F34:G34"/>
    <mergeCell ref="F35:G35"/>
    <mergeCell ref="B36:B37"/>
    <mergeCell ref="C36:C37"/>
    <mergeCell ref="F36:G36"/>
    <mergeCell ref="F37:G37"/>
    <mergeCell ref="B38:B39"/>
    <mergeCell ref="C38:C39"/>
    <mergeCell ref="F38:G38"/>
    <mergeCell ref="F39:G39"/>
    <mergeCell ref="B40:B42"/>
    <mergeCell ref="C40:C42"/>
    <mergeCell ref="F40:G40"/>
    <mergeCell ref="F41:G41"/>
    <mergeCell ref="F42:G42"/>
    <mergeCell ref="B43:B47"/>
    <mergeCell ref="C43:C47"/>
    <mergeCell ref="F43:G43"/>
    <mergeCell ref="F44:G44"/>
    <mergeCell ref="F45:G45"/>
    <mergeCell ref="F46:G46"/>
    <mergeCell ref="F47:G47"/>
    <mergeCell ref="B48:B51"/>
    <mergeCell ref="C48:C51"/>
    <mergeCell ref="F48:G48"/>
    <mergeCell ref="F49:G49"/>
    <mergeCell ref="F50:G50"/>
    <mergeCell ref="F51:G51"/>
    <mergeCell ref="B52:B54"/>
    <mergeCell ref="F52:G52"/>
    <mergeCell ref="F53:G53"/>
    <mergeCell ref="F54:G54"/>
    <mergeCell ref="B55:B57"/>
    <mergeCell ref="F55:G55"/>
    <mergeCell ref="F56:G56"/>
    <mergeCell ref="F57:G57"/>
    <mergeCell ref="F58:G58"/>
    <mergeCell ref="B59:B64"/>
    <mergeCell ref="F59:G59"/>
    <mergeCell ref="F60:G60"/>
    <mergeCell ref="F61:G61"/>
    <mergeCell ref="F62:G62"/>
    <mergeCell ref="F63:G63"/>
    <mergeCell ref="F64:G64"/>
    <mergeCell ref="F65:G65"/>
    <mergeCell ref="F66:G66"/>
    <mergeCell ref="B67:B68"/>
    <mergeCell ref="F67:G67"/>
    <mergeCell ref="F68:G68"/>
    <mergeCell ref="B69:B71"/>
    <mergeCell ref="F69:G69"/>
    <mergeCell ref="F70:G70"/>
    <mergeCell ref="F71:G71"/>
    <mergeCell ref="B72:B77"/>
    <mergeCell ref="F72:G72"/>
    <mergeCell ref="F73:G73"/>
    <mergeCell ref="F74:G74"/>
    <mergeCell ref="F75:G75"/>
    <mergeCell ref="F76:G76"/>
    <mergeCell ref="F77:G77"/>
    <mergeCell ref="B78:B81"/>
    <mergeCell ref="F78:G78"/>
    <mergeCell ref="F79:G79"/>
    <mergeCell ref="F80:G80"/>
    <mergeCell ref="F81:G81"/>
    <mergeCell ref="B82:B85"/>
    <mergeCell ref="C82:C85"/>
    <mergeCell ref="F82:G82"/>
    <mergeCell ref="F83:G83"/>
    <mergeCell ref="F84:G84"/>
    <mergeCell ref="F85:G85"/>
    <mergeCell ref="B86:B88"/>
    <mergeCell ref="C86:C88"/>
    <mergeCell ref="F86:G86"/>
    <mergeCell ref="F87:G87"/>
    <mergeCell ref="F88:G88"/>
    <mergeCell ref="F89:G89"/>
    <mergeCell ref="F90:G90"/>
    <mergeCell ref="F91:G91"/>
  </mergeCells>
  <printOptions headings="false" gridLines="false" gridLinesSet="true" horizontalCentered="true" verticalCentered="false"/>
  <pageMargins left="0.590277777777778" right="0.39375" top="0.7875" bottom="0.39375" header="0.511805555555556" footer="0.511811023622047"/>
  <pageSetup paperSize="9" scale="95" fitToWidth="1" fitToHeight="1" pageOrder="downThenOver" orientation="portrait" blackAndWhite="false" draft="false" cellComments="none" horizontalDpi="300" verticalDpi="300" copies="1"/>
  <headerFooter differentFirst="false" differentOddEven="false">
    <oddHeader>&amp;R&amp;"ＭＳ ゴシック,標準"&amp;10（福岡市様式）&lt;加算様式２&gt;</oddHeader>
    <oddFooter/>
  </headerFooter>
  <rowBreaks count="3" manualBreakCount="3">
    <brk id="39" man="true" max="16383" min="0"/>
    <brk id="58" man="true" max="16383" min="0"/>
    <brk id="85" man="true" max="16383" min="0"/>
  </rowBreaks>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Z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true" hidden="false" outlineLevel="0" max="1" min="1" style="780" width="1.78"/>
    <col collapsed="false" customWidth="true" hidden="false" outlineLevel="0" max="2" min="2" style="778" width="3"/>
    <col collapsed="false" customWidth="false" hidden="false" outlineLevel="0" max="18" min="3" style="780" width="3.45"/>
    <col collapsed="false" customWidth="true" hidden="false" outlineLevel="0" max="19" min="19" style="780" width="3.89"/>
    <col collapsed="false" customWidth="false" hidden="false" outlineLevel="0" max="26" min="20" style="780" width="3.45"/>
    <col collapsed="false" customWidth="true" hidden="false" outlineLevel="0" max="27" min="27" style="780" width="1.33"/>
    <col collapsed="false" customWidth="false" hidden="false" outlineLevel="0" max="16384" min="28" style="780" width="3.45"/>
  </cols>
  <sheetData>
    <row r="1" s="772" customFormat="true" ht="13.8" hidden="false" customHeight="false" outlineLevel="0" collapsed="false"/>
    <row r="2" s="772" customFormat="true" ht="13.8" hidden="false" customHeight="false" outlineLevel="0" collapsed="false">
      <c r="B2" s="772" t="s">
        <v>1830</v>
      </c>
    </row>
    <row r="3" s="772" customFormat="true" ht="13.8" hidden="false" customHeight="false" outlineLevel="0" collapsed="false"/>
    <row r="4" s="772" customFormat="true" ht="13.8" hidden="false" customHeight="false" outlineLevel="0" collapsed="false">
      <c r="B4" s="1179" t="s">
        <v>1831</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row>
    <row r="5" s="772" customFormat="true" ht="13.8" hidden="false" customHeight="false" outlineLevel="0" collapsed="false"/>
    <row r="6" s="772" customFormat="true" ht="31.5" hidden="false" customHeight="true" outlineLevel="0" collapsed="false">
      <c r="B6" s="789" t="s">
        <v>939</v>
      </c>
      <c r="C6" s="789"/>
      <c r="D6" s="789"/>
      <c r="E6" s="789"/>
      <c r="F6" s="789"/>
      <c r="G6" s="966"/>
      <c r="H6" s="966"/>
      <c r="I6" s="966"/>
      <c r="J6" s="966"/>
      <c r="K6" s="966"/>
      <c r="L6" s="966"/>
      <c r="M6" s="966"/>
      <c r="N6" s="966"/>
      <c r="O6" s="966"/>
      <c r="P6" s="966"/>
      <c r="Q6" s="966"/>
      <c r="R6" s="966"/>
      <c r="S6" s="966"/>
      <c r="T6" s="966"/>
      <c r="U6" s="966"/>
      <c r="V6" s="966"/>
      <c r="W6" s="966"/>
      <c r="X6" s="966"/>
      <c r="Y6" s="966"/>
      <c r="Z6" s="966"/>
    </row>
    <row r="7" s="772" customFormat="true" ht="31.5" hidden="false" customHeight="true" outlineLevel="0" collapsed="false">
      <c r="B7" s="789" t="s">
        <v>940</v>
      </c>
      <c r="C7" s="789"/>
      <c r="D7" s="789"/>
      <c r="E7" s="789"/>
      <c r="F7" s="789"/>
      <c r="G7" s="1305" t="s">
        <v>27</v>
      </c>
      <c r="H7" s="1290" t="s">
        <v>1089</v>
      </c>
      <c r="I7" s="1290"/>
      <c r="J7" s="1290"/>
      <c r="K7" s="1290"/>
      <c r="L7" s="1306" t="s">
        <v>27</v>
      </c>
      <c r="M7" s="1290" t="s">
        <v>1090</v>
      </c>
      <c r="N7" s="1290"/>
      <c r="O7" s="1290"/>
      <c r="P7" s="1290"/>
      <c r="Q7" s="1306" t="s">
        <v>27</v>
      </c>
      <c r="R7" s="1290" t="s">
        <v>1091</v>
      </c>
      <c r="S7" s="1290"/>
      <c r="T7" s="1290"/>
      <c r="U7" s="1290"/>
      <c r="V7" s="1290"/>
      <c r="W7" s="1290"/>
      <c r="X7" s="1290"/>
      <c r="Y7" s="1290"/>
      <c r="Z7" s="1189"/>
    </row>
    <row r="8" s="772" customFormat="true" ht="31.5" hidden="false" customHeight="true" outlineLevel="0" collapsed="false">
      <c r="B8" s="789" t="s">
        <v>942</v>
      </c>
      <c r="C8" s="789"/>
      <c r="D8" s="789"/>
      <c r="E8" s="789"/>
      <c r="F8" s="789"/>
      <c r="G8" s="1305" t="s">
        <v>27</v>
      </c>
      <c r="H8" s="1290" t="s">
        <v>1092</v>
      </c>
      <c r="I8" s="1290"/>
      <c r="J8" s="1290"/>
      <c r="K8" s="1290"/>
      <c r="L8" s="1290"/>
      <c r="M8" s="1290"/>
      <c r="N8" s="1290"/>
      <c r="O8" s="1290"/>
      <c r="P8" s="1290"/>
      <c r="Q8" s="1306" t="s">
        <v>27</v>
      </c>
      <c r="R8" s="1290" t="s">
        <v>1093</v>
      </c>
      <c r="S8" s="1290"/>
      <c r="T8" s="1290"/>
      <c r="U8" s="1290"/>
      <c r="V8" s="1290"/>
      <c r="W8" s="977"/>
      <c r="X8" s="977"/>
      <c r="Y8" s="977"/>
      <c r="Z8" s="975"/>
    </row>
    <row r="9" s="772" customFormat="true" ht="13.8" hidden="false" customHeight="false" outlineLevel="0" collapsed="false"/>
    <row r="10" s="772" customFormat="true" ht="13.8" hidden="false" customHeight="false" outlineLevel="0" collapsed="false">
      <c r="B10" s="964"/>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963"/>
    </row>
    <row r="11" s="772" customFormat="true" ht="13.8" hidden="false" customHeight="false" outlineLevel="0" collapsed="false">
      <c r="B11" s="985" t="s">
        <v>1832</v>
      </c>
      <c r="Z11" s="1187"/>
    </row>
    <row r="12" s="772" customFormat="true" ht="13.8" hidden="false" customHeight="false" outlineLevel="0" collapsed="false">
      <c r="B12" s="985"/>
      <c r="L12" s="771"/>
      <c r="Q12" s="771"/>
      <c r="V12" s="771"/>
      <c r="Z12" s="1187"/>
    </row>
    <row r="13" s="772" customFormat="true" ht="13.8" hidden="false" customHeight="false" outlineLevel="0" collapsed="false">
      <c r="B13" s="985"/>
      <c r="C13" s="772" t="s">
        <v>1833</v>
      </c>
      <c r="Z13" s="1187"/>
    </row>
    <row r="14" s="772" customFormat="true" ht="4.5" hidden="false" customHeight="true" outlineLevel="0" collapsed="false">
      <c r="B14" s="985"/>
      <c r="Z14" s="1187"/>
    </row>
    <row r="15" s="772" customFormat="true" ht="24" hidden="false" customHeight="true" outlineLevel="0" collapsed="false">
      <c r="B15" s="985"/>
      <c r="C15" s="966"/>
      <c r="D15" s="966"/>
      <c r="E15" s="966"/>
      <c r="F15" s="966"/>
      <c r="G15" s="966"/>
      <c r="H15" s="966"/>
      <c r="I15" s="966"/>
      <c r="J15" s="966"/>
      <c r="K15" s="966"/>
      <c r="L15" s="966"/>
      <c r="M15" s="966"/>
      <c r="N15" s="966"/>
      <c r="O15" s="966"/>
      <c r="P15" s="966"/>
      <c r="Q15" s="966"/>
      <c r="R15" s="966"/>
      <c r="S15" s="966"/>
      <c r="T15" s="966"/>
      <c r="U15" s="966"/>
      <c r="V15" s="966"/>
      <c r="W15" s="966"/>
      <c r="X15" s="966"/>
      <c r="Y15" s="966"/>
      <c r="Z15" s="927"/>
    </row>
    <row r="16" s="772" customFormat="true" ht="21" hidden="false" customHeight="true" outlineLevel="0" collapsed="false">
      <c r="B16" s="985"/>
      <c r="C16" s="966"/>
      <c r="D16" s="966"/>
      <c r="E16" s="966"/>
      <c r="F16" s="966"/>
      <c r="G16" s="966"/>
      <c r="H16" s="966"/>
      <c r="I16" s="966"/>
      <c r="J16" s="966"/>
      <c r="K16" s="966"/>
      <c r="L16" s="966"/>
      <c r="M16" s="966"/>
      <c r="N16" s="966"/>
      <c r="O16" s="966"/>
      <c r="P16" s="966"/>
      <c r="Q16" s="966"/>
      <c r="R16" s="966"/>
      <c r="S16" s="966"/>
      <c r="T16" s="966"/>
      <c r="U16" s="966"/>
      <c r="V16" s="966"/>
      <c r="W16" s="966"/>
      <c r="X16" s="966"/>
      <c r="Y16" s="966"/>
      <c r="Z16" s="1187"/>
    </row>
    <row r="17" s="772" customFormat="true" ht="21" hidden="false" customHeight="true" outlineLevel="0" collapsed="false">
      <c r="B17" s="985"/>
      <c r="C17" s="966"/>
      <c r="D17" s="966"/>
      <c r="E17" s="966"/>
      <c r="F17" s="966"/>
      <c r="G17" s="966"/>
      <c r="H17" s="966"/>
      <c r="I17" s="966"/>
      <c r="J17" s="966"/>
      <c r="K17" s="966"/>
      <c r="L17" s="966"/>
      <c r="M17" s="966"/>
      <c r="N17" s="966"/>
      <c r="O17" s="966"/>
      <c r="P17" s="966"/>
      <c r="Q17" s="966"/>
      <c r="R17" s="966"/>
      <c r="S17" s="966"/>
      <c r="T17" s="966"/>
      <c r="U17" s="966"/>
      <c r="V17" s="966"/>
      <c r="W17" s="966"/>
      <c r="X17" s="966"/>
      <c r="Y17" s="966"/>
      <c r="Z17" s="1187"/>
    </row>
    <row r="18" s="772" customFormat="true" ht="13.8" hidden="false" customHeight="false" outlineLevel="0" collapsed="false">
      <c r="B18" s="985"/>
      <c r="C18" s="772" t="s">
        <v>1834</v>
      </c>
      <c r="Z18" s="1187"/>
    </row>
    <row r="19" s="772" customFormat="true" ht="4.5" hidden="false" customHeight="true" outlineLevel="0" collapsed="false">
      <c r="B19" s="985"/>
      <c r="Z19" s="1187"/>
    </row>
    <row r="20" s="772" customFormat="true" ht="24" hidden="false" customHeight="true" outlineLevel="0" collapsed="false">
      <c r="B20" s="985"/>
      <c r="C20" s="789" t="s">
        <v>1835</v>
      </c>
      <c r="D20" s="789"/>
      <c r="E20" s="789"/>
      <c r="F20" s="789"/>
      <c r="G20" s="789"/>
      <c r="H20" s="789"/>
      <c r="I20" s="789"/>
      <c r="J20" s="789"/>
      <c r="K20" s="789"/>
      <c r="L20" s="789"/>
      <c r="M20" s="789"/>
      <c r="N20" s="789"/>
      <c r="O20" s="789"/>
      <c r="P20" s="789"/>
      <c r="Q20" s="789"/>
      <c r="R20" s="789"/>
      <c r="S20" s="792" t="s">
        <v>1762</v>
      </c>
      <c r="T20" s="792"/>
      <c r="U20" s="792"/>
      <c r="V20" s="792"/>
      <c r="W20" s="792"/>
      <c r="X20" s="792"/>
      <c r="Y20" s="792"/>
      <c r="Z20" s="927"/>
    </row>
    <row r="21" s="772" customFormat="true" ht="21" hidden="false" customHeight="true" outlineLevel="0" collapsed="false">
      <c r="B21" s="985"/>
      <c r="C21" s="789"/>
      <c r="D21" s="789"/>
      <c r="E21" s="789"/>
      <c r="F21" s="789"/>
      <c r="G21" s="789"/>
      <c r="H21" s="789"/>
      <c r="I21" s="789"/>
      <c r="J21" s="789"/>
      <c r="K21" s="789"/>
      <c r="L21" s="789"/>
      <c r="M21" s="789"/>
      <c r="N21" s="789"/>
      <c r="O21" s="789"/>
      <c r="P21" s="789"/>
      <c r="Q21" s="789"/>
      <c r="R21" s="789"/>
      <c r="S21" s="789"/>
      <c r="T21" s="789"/>
      <c r="U21" s="789"/>
      <c r="V21" s="789"/>
      <c r="W21" s="789"/>
      <c r="X21" s="789"/>
      <c r="Y21" s="789"/>
      <c r="Z21" s="1187"/>
    </row>
    <row r="22" s="772" customFormat="true" ht="12" hidden="false" customHeight="true" outlineLevel="0" collapsed="false">
      <c r="B22" s="985"/>
      <c r="C22" s="1323"/>
      <c r="D22" s="1323"/>
      <c r="E22" s="1323"/>
      <c r="F22" s="1323"/>
      <c r="G22" s="1323"/>
      <c r="H22" s="1323"/>
      <c r="I22" s="1323"/>
      <c r="J22" s="1323"/>
      <c r="K22" s="1323"/>
      <c r="L22" s="1323"/>
      <c r="M22" s="1323"/>
      <c r="N22" s="1323"/>
      <c r="O22" s="1323"/>
      <c r="P22" s="1185"/>
      <c r="Q22" s="1185"/>
      <c r="R22" s="1185"/>
      <c r="S22" s="1185"/>
      <c r="T22" s="980"/>
      <c r="U22" s="980"/>
      <c r="V22" s="980"/>
      <c r="W22" s="980"/>
      <c r="X22" s="980"/>
      <c r="Y22" s="980"/>
      <c r="Z22" s="1187"/>
    </row>
    <row r="23" s="772" customFormat="true" ht="21" hidden="false" customHeight="true" outlineLevel="0" collapsed="false">
      <c r="B23" s="985"/>
      <c r="C23" s="1301"/>
      <c r="D23" s="1301"/>
      <c r="E23" s="1301"/>
      <c r="F23" s="1301"/>
      <c r="G23" s="1301"/>
      <c r="H23" s="1301"/>
      <c r="I23" s="1301"/>
      <c r="J23" s="1301"/>
      <c r="K23" s="1301"/>
      <c r="L23" s="1301"/>
      <c r="M23" s="1301"/>
      <c r="N23" s="1301"/>
      <c r="O23" s="1301"/>
      <c r="P23" s="980"/>
      <c r="Q23" s="980"/>
      <c r="R23" s="980"/>
      <c r="S23" s="980"/>
      <c r="T23" s="1627" t="s">
        <v>1095</v>
      </c>
      <c r="U23" s="1627"/>
      <c r="V23" s="1544" t="s">
        <v>29</v>
      </c>
      <c r="W23" s="1544"/>
      <c r="X23" s="1628" t="s">
        <v>1096</v>
      </c>
      <c r="Y23" s="1628"/>
      <c r="Z23" s="1187"/>
    </row>
    <row r="24" s="772" customFormat="true" ht="26.25" hidden="false" customHeight="true" outlineLevel="0" collapsed="false">
      <c r="B24" s="985"/>
      <c r="C24" s="1343" t="s">
        <v>1836</v>
      </c>
      <c r="D24" s="1343"/>
      <c r="E24" s="1343"/>
      <c r="F24" s="1343"/>
      <c r="G24" s="1343"/>
      <c r="H24" s="1343"/>
      <c r="I24" s="1343"/>
      <c r="J24" s="1343"/>
      <c r="K24" s="1343"/>
      <c r="L24" s="1343"/>
      <c r="M24" s="1343"/>
      <c r="N24" s="1343"/>
      <c r="O24" s="1343"/>
      <c r="P24" s="1343"/>
      <c r="Q24" s="1343"/>
      <c r="R24" s="1343"/>
      <c r="S24" s="1343"/>
      <c r="T24" s="1289" t="s">
        <v>27</v>
      </c>
      <c r="U24" s="1289"/>
      <c r="V24" s="1544" t="s">
        <v>29</v>
      </c>
      <c r="W24" s="1544"/>
      <c r="X24" s="792" t="s">
        <v>27</v>
      </c>
      <c r="Y24" s="792"/>
      <c r="Z24" s="1187"/>
    </row>
    <row r="25" s="772" customFormat="true" ht="58.5" hidden="false" customHeight="true" outlineLevel="0" collapsed="false">
      <c r="B25" s="985"/>
      <c r="C25" s="1629" t="s">
        <v>1837</v>
      </c>
      <c r="D25" s="1629"/>
      <c r="E25" s="1629"/>
      <c r="F25" s="1629"/>
      <c r="G25" s="1629"/>
      <c r="H25" s="1629"/>
      <c r="I25" s="1629"/>
      <c r="J25" s="1629"/>
      <c r="K25" s="1629"/>
      <c r="L25" s="1629"/>
      <c r="M25" s="1629"/>
      <c r="N25" s="1629"/>
      <c r="O25" s="1629"/>
      <c r="P25" s="1629"/>
      <c r="Q25" s="1629"/>
      <c r="R25" s="1629"/>
      <c r="S25" s="1629"/>
      <c r="T25" s="1289" t="s">
        <v>27</v>
      </c>
      <c r="U25" s="1289"/>
      <c r="V25" s="1544" t="s">
        <v>29</v>
      </c>
      <c r="W25" s="1544"/>
      <c r="X25" s="792" t="s">
        <v>27</v>
      </c>
      <c r="Y25" s="792"/>
      <c r="Z25" s="1187"/>
    </row>
    <row r="26" s="772" customFormat="true" ht="46.5" hidden="false" customHeight="true" outlineLevel="0" collapsed="false">
      <c r="B26" s="985"/>
      <c r="C26" s="1343" t="s">
        <v>1838</v>
      </c>
      <c r="D26" s="1343"/>
      <c r="E26" s="1343"/>
      <c r="F26" s="1343"/>
      <c r="G26" s="1343"/>
      <c r="H26" s="1343"/>
      <c r="I26" s="1343"/>
      <c r="J26" s="1343"/>
      <c r="K26" s="1343"/>
      <c r="L26" s="1343"/>
      <c r="M26" s="1343"/>
      <c r="N26" s="1343"/>
      <c r="O26" s="1343"/>
      <c r="P26" s="1343"/>
      <c r="Q26" s="1343"/>
      <c r="R26" s="1343"/>
      <c r="S26" s="1343"/>
      <c r="T26" s="1289" t="s">
        <v>27</v>
      </c>
      <c r="U26" s="1289"/>
      <c r="V26" s="1544" t="s">
        <v>29</v>
      </c>
      <c r="W26" s="1544"/>
      <c r="X26" s="792" t="s">
        <v>27</v>
      </c>
      <c r="Y26" s="792"/>
      <c r="Z26" s="1187"/>
    </row>
    <row r="27" s="772" customFormat="true" ht="26.25" hidden="false" customHeight="true" outlineLevel="0" collapsed="false">
      <c r="B27" s="985"/>
      <c r="C27" s="1343" t="s">
        <v>1839</v>
      </c>
      <c r="D27" s="1343"/>
      <c r="E27" s="1343"/>
      <c r="F27" s="1343"/>
      <c r="G27" s="1343"/>
      <c r="H27" s="1343"/>
      <c r="I27" s="1343"/>
      <c r="J27" s="1343"/>
      <c r="K27" s="1343"/>
      <c r="L27" s="1343"/>
      <c r="M27" s="1343"/>
      <c r="N27" s="1343"/>
      <c r="O27" s="1343"/>
      <c r="P27" s="1343"/>
      <c r="Q27" s="1343"/>
      <c r="R27" s="1343"/>
      <c r="S27" s="1343"/>
      <c r="T27" s="1289" t="s">
        <v>27</v>
      </c>
      <c r="U27" s="1289"/>
      <c r="V27" s="1544" t="s">
        <v>29</v>
      </c>
      <c r="W27" s="1544"/>
      <c r="X27" s="792" t="s">
        <v>27</v>
      </c>
      <c r="Y27" s="792"/>
      <c r="Z27" s="1187"/>
    </row>
    <row r="28" s="772" customFormat="true" ht="9" hidden="false" customHeight="true" outlineLevel="0" collapsed="false">
      <c r="B28" s="974"/>
      <c r="C28" s="980"/>
      <c r="D28" s="980"/>
      <c r="E28" s="980"/>
      <c r="F28" s="980"/>
      <c r="G28" s="980"/>
      <c r="H28" s="980"/>
      <c r="I28" s="980"/>
      <c r="J28" s="980"/>
      <c r="K28" s="980"/>
      <c r="L28" s="980"/>
      <c r="M28" s="980"/>
      <c r="N28" s="980"/>
      <c r="O28" s="980"/>
      <c r="P28" s="980"/>
      <c r="Q28" s="980"/>
      <c r="R28" s="980"/>
      <c r="S28" s="980"/>
      <c r="T28" s="980"/>
      <c r="U28" s="980"/>
      <c r="V28" s="980"/>
      <c r="W28" s="980"/>
      <c r="X28" s="980"/>
      <c r="Y28" s="980"/>
      <c r="Z28" s="973"/>
    </row>
    <row r="29" s="772" customFormat="true" ht="13.8" hidden="false" customHeight="false" outlineLevel="0" collapsed="false"/>
    <row r="30" s="772" customFormat="true" ht="13.5" hidden="false" customHeight="true" outlineLevel="0" collapsed="false">
      <c r="B30" s="1630" t="s">
        <v>1840</v>
      </c>
      <c r="C30" s="1630"/>
      <c r="D30" s="1630"/>
      <c r="E30" s="1630"/>
      <c r="F30" s="1630"/>
      <c r="G30" s="1630"/>
      <c r="H30" s="1630"/>
      <c r="I30" s="1630"/>
      <c r="J30" s="1630"/>
      <c r="K30" s="1630"/>
      <c r="L30" s="1630"/>
      <c r="M30" s="1630"/>
      <c r="N30" s="1630"/>
      <c r="O30" s="1630"/>
      <c r="P30" s="1630"/>
      <c r="Q30" s="1630"/>
      <c r="R30" s="1630"/>
      <c r="S30" s="1630"/>
      <c r="T30" s="1630"/>
      <c r="U30" s="1630"/>
      <c r="V30" s="1630"/>
      <c r="W30" s="1630"/>
      <c r="X30" s="1630"/>
      <c r="Y30" s="1630"/>
      <c r="Z30" s="1630"/>
    </row>
    <row r="31" s="1384" customFormat="true" ht="73.5" hidden="false" customHeight="true" outlineLevel="0" collapsed="false">
      <c r="B31" s="1630"/>
      <c r="C31" s="1630"/>
      <c r="D31" s="1630"/>
      <c r="E31" s="1630"/>
      <c r="F31" s="1630"/>
      <c r="G31" s="1630"/>
      <c r="H31" s="1630"/>
      <c r="I31" s="1630"/>
      <c r="J31" s="1630"/>
      <c r="K31" s="1630"/>
      <c r="L31" s="1630"/>
      <c r="M31" s="1630"/>
      <c r="N31" s="1630"/>
      <c r="O31" s="1630"/>
      <c r="P31" s="1630"/>
      <c r="Q31" s="1630"/>
      <c r="R31" s="1630"/>
      <c r="S31" s="1630"/>
      <c r="T31" s="1630"/>
      <c r="U31" s="1630"/>
      <c r="V31" s="1630"/>
      <c r="W31" s="1630"/>
      <c r="X31" s="1630"/>
      <c r="Y31" s="1630"/>
      <c r="Z31" s="1630"/>
    </row>
    <row r="32" s="1384" customFormat="true" ht="12.75" hidden="false" customHeight="false" outlineLevel="0" collapsed="false">
      <c r="B32" s="785"/>
      <c r="C32" s="785"/>
      <c r="D32" s="785"/>
      <c r="E32" s="785"/>
      <c r="F32" s="785"/>
      <c r="G32" s="785"/>
      <c r="H32" s="785"/>
      <c r="I32" s="785"/>
      <c r="J32" s="785"/>
      <c r="K32" s="785"/>
      <c r="L32" s="785"/>
      <c r="M32" s="785"/>
      <c r="N32" s="785"/>
      <c r="O32" s="785"/>
      <c r="P32" s="785"/>
      <c r="Q32" s="785"/>
      <c r="R32" s="785"/>
      <c r="S32" s="785"/>
      <c r="T32" s="785"/>
      <c r="U32" s="785"/>
      <c r="V32" s="785"/>
      <c r="W32" s="785"/>
      <c r="X32" s="785"/>
      <c r="Y32" s="785"/>
      <c r="Z32" s="785"/>
    </row>
    <row r="33" s="1384" customFormat="true" ht="12.75" hidden="false" customHeight="false" outlineLevel="0" collapsed="false">
      <c r="B33" s="785"/>
      <c r="C33" s="785"/>
      <c r="D33" s="785"/>
      <c r="E33" s="785"/>
      <c r="F33" s="785"/>
      <c r="G33" s="785"/>
      <c r="H33" s="785"/>
      <c r="I33" s="785"/>
      <c r="J33" s="785"/>
      <c r="K33" s="785"/>
      <c r="L33" s="785"/>
      <c r="M33" s="785"/>
      <c r="N33" s="785"/>
      <c r="O33" s="785"/>
      <c r="P33" s="785"/>
      <c r="Q33" s="785"/>
      <c r="R33" s="785"/>
      <c r="S33" s="785"/>
      <c r="T33" s="785"/>
      <c r="U33" s="785"/>
      <c r="V33" s="785"/>
      <c r="W33" s="785"/>
      <c r="X33" s="785"/>
      <c r="Y33" s="785"/>
      <c r="Z33" s="785"/>
    </row>
    <row r="122" customFormat="false" ht="12.75" hidden="false" customHeight="false" outlineLevel="0" collapsed="false">
      <c r="C122" s="1225"/>
      <c r="D122" s="1225"/>
      <c r="E122" s="1225"/>
      <c r="F122" s="1225"/>
      <c r="G122" s="1225"/>
    </row>
    <row r="123" customFormat="false" ht="12.75" hidden="false" customHeight="false" outlineLevel="0" collapsed="false">
      <c r="C123" s="1226"/>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dataValidations count="1">
    <dataValidation allowBlank="true" errorStyle="stop" operator="between" showDropDown="false" showErrorMessage="true" showInputMessage="true" sqref="G7:G8 L7 Q7:Q8 T24:U27 X24:Y27"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I6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4.00390625" defaultRowHeight="12.75" customHeight="false" zeroHeight="false" outlineLevelRow="0" outlineLevelCol="0"/>
  <cols>
    <col collapsed="false" customWidth="true" hidden="false" outlineLevel="0" max="1" min="1" style="772" width="2.89"/>
    <col collapsed="false" customWidth="true" hidden="false" outlineLevel="0" max="2" min="2" style="772" width="2.33"/>
    <col collapsed="false" customWidth="true" hidden="false" outlineLevel="0" max="3" min="3" style="772" width="3.45"/>
    <col collapsed="false" customWidth="true" hidden="false" outlineLevel="0" max="15" min="4" style="772" width="3.66"/>
    <col collapsed="false" customWidth="true" hidden="false" outlineLevel="0" max="16" min="16" style="772" width="1.44"/>
    <col collapsed="false" customWidth="true" hidden="false" outlineLevel="0" max="18" min="17" style="772" width="3.66"/>
    <col collapsed="false" customWidth="true" hidden="false" outlineLevel="0" max="19" min="19" style="772" width="2.78"/>
    <col collapsed="false" customWidth="true" hidden="false" outlineLevel="0" max="25" min="20" style="772" width="3.66"/>
    <col collapsed="false" customWidth="true" hidden="false" outlineLevel="0" max="26" min="26" style="772" width="9.45"/>
    <col collapsed="false" customWidth="true" hidden="false" outlineLevel="0" max="30" min="27" style="772" width="3.66"/>
    <col collapsed="false" customWidth="true" hidden="false" outlineLevel="0" max="31" min="31" style="772" width="6.66"/>
    <col collapsed="false" customWidth="false" hidden="false" outlineLevel="0" max="16384" min="32" style="772" width="4"/>
  </cols>
  <sheetData>
    <row r="1" customFormat="false" ht="13.8" hidden="false" customHeight="false" outlineLevel="0" collapsed="false"/>
    <row r="2" customFormat="false" ht="13.8" hidden="false" customHeight="false" outlineLevel="0" collapsed="false">
      <c r="B2" s="772" t="s">
        <v>1841</v>
      </c>
    </row>
    <row r="3" customFormat="false" ht="13.8" hidden="false" customHeight="false" outlineLevel="0" collapsed="false">
      <c r="U3" s="781"/>
      <c r="X3" s="1178" t="s">
        <v>388</v>
      </c>
      <c r="Y3" s="1179"/>
      <c r="Z3" s="1179"/>
      <c r="AA3" s="1178" t="s">
        <v>389</v>
      </c>
      <c r="AB3" s="771"/>
      <c r="AC3" s="1178" t="s">
        <v>390</v>
      </c>
      <c r="AD3" s="771"/>
      <c r="AE3" s="1178" t="s">
        <v>391</v>
      </c>
    </row>
    <row r="4" customFormat="false" ht="13.8" hidden="false" customHeight="false" outlineLevel="0" collapsed="false">
      <c r="T4" s="785"/>
      <c r="U4" s="785"/>
      <c r="V4" s="785"/>
    </row>
    <row r="5" customFormat="false" ht="13.8" hidden="false" customHeight="false" outlineLevel="0" collapsed="false">
      <c r="B5" s="1179" t="s">
        <v>1842</v>
      </c>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row>
    <row r="6" customFormat="false" ht="13.8" hidden="false" customHeight="false" outlineLevel="0" collapsed="false"/>
    <row r="7" customFormat="false" ht="23.25" hidden="false" customHeight="true" outlineLevel="0" collapsed="false">
      <c r="B7" s="789" t="s">
        <v>939</v>
      </c>
      <c r="C7" s="789"/>
      <c r="D7" s="789"/>
      <c r="E7" s="789"/>
      <c r="F7" s="789"/>
      <c r="G7" s="789"/>
      <c r="H7" s="789"/>
      <c r="I7" s="789"/>
      <c r="J7" s="789"/>
      <c r="K7" s="789"/>
      <c r="L7" s="789"/>
      <c r="M7" s="789"/>
      <c r="N7" s="789"/>
      <c r="O7" s="789"/>
      <c r="P7" s="789"/>
      <c r="Q7" s="789"/>
      <c r="R7" s="789"/>
      <c r="S7" s="789"/>
      <c r="T7" s="789"/>
      <c r="U7" s="789"/>
      <c r="V7" s="789"/>
      <c r="W7" s="789"/>
      <c r="X7" s="789"/>
      <c r="Y7" s="789"/>
      <c r="Z7" s="789"/>
      <c r="AA7" s="789"/>
      <c r="AB7" s="789"/>
      <c r="AC7" s="789"/>
      <c r="AD7" s="789"/>
      <c r="AE7" s="789"/>
    </row>
    <row r="8" customFormat="false" ht="23.25" hidden="false" customHeight="true" outlineLevel="0" collapsed="false">
      <c r="B8" s="789" t="s">
        <v>940</v>
      </c>
      <c r="C8" s="789"/>
      <c r="D8" s="789"/>
      <c r="E8" s="789"/>
      <c r="F8" s="1289" t="s">
        <v>27</v>
      </c>
      <c r="G8" s="1290" t="s">
        <v>1127</v>
      </c>
      <c r="H8" s="1290"/>
      <c r="I8" s="1290"/>
      <c r="J8" s="1290"/>
      <c r="K8" s="1182" t="s">
        <v>27</v>
      </c>
      <c r="L8" s="1290" t="s">
        <v>1128</v>
      </c>
      <c r="M8" s="1290"/>
      <c r="N8" s="1290"/>
      <c r="O8" s="1290"/>
      <c r="P8" s="1290"/>
      <c r="Q8" s="1182" t="s">
        <v>27</v>
      </c>
      <c r="R8" s="1290" t="s">
        <v>1129</v>
      </c>
      <c r="S8" s="1290"/>
      <c r="T8" s="1290"/>
      <c r="U8" s="1290"/>
      <c r="V8" s="1290"/>
      <c r="W8" s="1290"/>
      <c r="X8" s="1290"/>
      <c r="Y8" s="1290"/>
      <c r="Z8" s="1290"/>
      <c r="AA8" s="1290"/>
      <c r="AB8" s="1290"/>
      <c r="AC8" s="1290"/>
      <c r="AD8" s="1181"/>
      <c r="AE8" s="1321"/>
    </row>
    <row r="9" customFormat="false" ht="24.75" hidden="false" customHeight="true" outlineLevel="0" collapsed="false">
      <c r="B9" s="789" t="s">
        <v>942</v>
      </c>
      <c r="C9" s="789"/>
      <c r="D9" s="789"/>
      <c r="E9" s="789"/>
      <c r="F9" s="771" t="s">
        <v>27</v>
      </c>
      <c r="G9" s="1324" t="s">
        <v>1843</v>
      </c>
      <c r="H9" s="781"/>
      <c r="I9" s="781"/>
      <c r="J9" s="781"/>
      <c r="K9" s="781"/>
      <c r="L9" s="781"/>
      <c r="M9" s="781"/>
      <c r="N9" s="781"/>
      <c r="O9" s="781"/>
      <c r="Q9" s="1185"/>
      <c r="R9" s="1323" t="s">
        <v>27</v>
      </c>
      <c r="S9" s="781" t="s">
        <v>1844</v>
      </c>
      <c r="T9" s="781"/>
      <c r="U9" s="781"/>
      <c r="V9" s="781"/>
      <c r="W9" s="968"/>
      <c r="X9" s="968"/>
      <c r="Y9" s="968"/>
      <c r="Z9" s="968"/>
      <c r="AA9" s="968"/>
      <c r="AB9" s="968"/>
      <c r="AC9" s="968"/>
      <c r="AD9" s="1185"/>
      <c r="AE9" s="963"/>
    </row>
    <row r="10" customFormat="false" ht="24.75" hidden="false" customHeight="true" outlineLevel="0" collapsed="false">
      <c r="B10" s="789"/>
      <c r="C10" s="789"/>
      <c r="D10" s="789"/>
      <c r="E10" s="789"/>
      <c r="F10" s="771" t="s">
        <v>27</v>
      </c>
      <c r="G10" s="781" t="s">
        <v>1845</v>
      </c>
      <c r="H10" s="781"/>
      <c r="I10" s="781"/>
      <c r="J10" s="781"/>
      <c r="K10" s="781"/>
      <c r="L10" s="781"/>
      <c r="M10" s="781"/>
      <c r="N10" s="781"/>
      <c r="O10" s="781"/>
      <c r="R10" s="771" t="s">
        <v>27</v>
      </c>
      <c r="S10" s="781" t="s">
        <v>1846</v>
      </c>
      <c r="T10" s="781"/>
      <c r="U10" s="781"/>
      <c r="V10" s="781"/>
      <c r="W10" s="781"/>
      <c r="X10" s="781"/>
      <c r="Y10" s="781"/>
      <c r="Z10" s="781"/>
      <c r="AA10" s="781"/>
      <c r="AB10" s="781"/>
      <c r="AC10" s="781"/>
      <c r="AE10" s="1187"/>
    </row>
    <row r="11" customFormat="false" ht="24.75" hidden="false" customHeight="true" outlineLevel="0" collapsed="false">
      <c r="B11" s="789"/>
      <c r="C11" s="789"/>
      <c r="D11" s="789"/>
      <c r="E11" s="789"/>
      <c r="F11" s="771" t="s">
        <v>27</v>
      </c>
      <c r="G11" s="781" t="s">
        <v>1847</v>
      </c>
      <c r="H11" s="781"/>
      <c r="I11" s="781"/>
      <c r="J11" s="781"/>
      <c r="K11" s="781"/>
      <c r="L11" s="781"/>
      <c r="M11" s="781"/>
      <c r="N11" s="781"/>
      <c r="O11" s="781"/>
      <c r="R11" s="771"/>
      <c r="S11" s="781"/>
      <c r="T11" s="781"/>
      <c r="U11" s="781"/>
      <c r="V11" s="781"/>
      <c r="W11" s="781"/>
      <c r="X11" s="781"/>
      <c r="Y11" s="781"/>
      <c r="Z11" s="781"/>
      <c r="AA11" s="781"/>
      <c r="AB11" s="781"/>
      <c r="AC11" s="781"/>
      <c r="AE11" s="1187"/>
    </row>
    <row r="12" customFormat="false" ht="30.75" hidden="false" customHeight="true" outlineLevel="0" collapsed="false">
      <c r="B12" s="789" t="s">
        <v>1139</v>
      </c>
      <c r="C12" s="789"/>
      <c r="D12" s="789"/>
      <c r="E12" s="789"/>
      <c r="F12" s="1289" t="s">
        <v>27</v>
      </c>
      <c r="G12" s="1290" t="s">
        <v>1848</v>
      </c>
      <c r="H12" s="1326"/>
      <c r="I12" s="1326"/>
      <c r="J12" s="1326"/>
      <c r="K12" s="1326"/>
      <c r="L12" s="1326"/>
      <c r="M12" s="1326"/>
      <c r="N12" s="1326"/>
      <c r="O12" s="1326"/>
      <c r="P12" s="1326"/>
      <c r="Q12" s="1181"/>
      <c r="R12" s="1182" t="s">
        <v>27</v>
      </c>
      <c r="S12" s="1290" t="s">
        <v>1849</v>
      </c>
      <c r="T12" s="1326"/>
      <c r="U12" s="1326"/>
      <c r="V12" s="1326"/>
      <c r="W12" s="1326"/>
      <c r="X12" s="1326"/>
      <c r="Y12" s="1326"/>
      <c r="Z12" s="1326"/>
      <c r="AA12" s="1326"/>
      <c r="AB12" s="1326"/>
      <c r="AC12" s="1326"/>
      <c r="AD12" s="1181"/>
      <c r="AE12" s="1321"/>
    </row>
    <row r="13" customFormat="false" ht="13.8" hidden="false" customHeight="false" outlineLevel="0" collapsed="false"/>
    <row r="14" customFormat="false" ht="13.8" hidden="false" customHeight="false" outlineLevel="0" collapsed="false">
      <c r="B14" s="1180"/>
      <c r="C14" s="1181"/>
      <c r="D14" s="1181"/>
      <c r="E14" s="1181"/>
      <c r="F14" s="1181"/>
      <c r="G14" s="1181"/>
      <c r="H14" s="1181"/>
      <c r="I14" s="1181"/>
      <c r="J14" s="1181"/>
      <c r="K14" s="1181"/>
      <c r="L14" s="1181"/>
      <c r="M14" s="1181"/>
      <c r="N14" s="1181"/>
      <c r="O14" s="1181"/>
      <c r="P14" s="1181"/>
      <c r="Q14" s="1181"/>
      <c r="R14" s="1181"/>
      <c r="S14" s="1181"/>
      <c r="T14" s="1181"/>
      <c r="U14" s="1181"/>
      <c r="V14" s="1181"/>
      <c r="W14" s="1181"/>
      <c r="X14" s="1181"/>
      <c r="Y14" s="1181"/>
      <c r="Z14" s="1321"/>
      <c r="AA14" s="1289"/>
      <c r="AB14" s="1182" t="s">
        <v>1095</v>
      </c>
      <c r="AC14" s="1182" t="s">
        <v>29</v>
      </c>
      <c r="AD14" s="1182" t="s">
        <v>1096</v>
      </c>
      <c r="AE14" s="1321"/>
    </row>
    <row r="15" customFormat="false" ht="13.8" hidden="false" customHeight="false" outlineLevel="0" collapsed="false">
      <c r="B15" s="964" t="s">
        <v>1850</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965"/>
      <c r="AA15" s="962"/>
      <c r="AB15" s="1323"/>
      <c r="AC15" s="1323"/>
      <c r="AD15" s="1185"/>
      <c r="AE15" s="963"/>
    </row>
    <row r="16" customFormat="false" ht="13.8" hidden="false" customHeight="false" outlineLevel="0" collapsed="false">
      <c r="B16" s="985"/>
      <c r="C16" s="1327" t="s">
        <v>1143</v>
      </c>
      <c r="D16" s="772" t="s">
        <v>1851</v>
      </c>
      <c r="Z16" s="1328"/>
      <c r="AA16" s="1298"/>
      <c r="AB16" s="771" t="s">
        <v>27</v>
      </c>
      <c r="AC16" s="771" t="s">
        <v>29</v>
      </c>
      <c r="AD16" s="771" t="s">
        <v>27</v>
      </c>
      <c r="AE16" s="1187"/>
    </row>
    <row r="17" customFormat="false" ht="13.8" hidden="false" customHeight="false" outlineLevel="0" collapsed="false">
      <c r="B17" s="985"/>
      <c r="D17" s="772" t="s">
        <v>1145</v>
      </c>
      <c r="Z17" s="988"/>
      <c r="AA17" s="926"/>
      <c r="AB17" s="771"/>
      <c r="AC17" s="771"/>
      <c r="AE17" s="1187"/>
    </row>
    <row r="18" customFormat="false" ht="6" hidden="false" customHeight="true" outlineLevel="0" collapsed="false">
      <c r="B18" s="985"/>
      <c r="Z18" s="988"/>
      <c r="AA18" s="926"/>
      <c r="AB18" s="771"/>
      <c r="AC18" s="771"/>
      <c r="AE18" s="1187"/>
    </row>
    <row r="19" customFormat="false" ht="13.8" hidden="false" customHeight="false" outlineLevel="0" collapsed="false">
      <c r="B19" s="985"/>
      <c r="D19" s="1329" t="s">
        <v>1146</v>
      </c>
      <c r="E19" s="1290"/>
      <c r="F19" s="1290"/>
      <c r="G19" s="1290"/>
      <c r="H19" s="1290"/>
      <c r="I19" s="1290"/>
      <c r="J19" s="1290"/>
      <c r="K19" s="1290"/>
      <c r="L19" s="1290"/>
      <c r="M19" s="1290"/>
      <c r="N19" s="1290"/>
      <c r="O19" s="1181"/>
      <c r="P19" s="1181"/>
      <c r="Q19" s="1181"/>
      <c r="R19" s="1181"/>
      <c r="S19" s="1290"/>
      <c r="T19" s="1290"/>
      <c r="U19" s="1289"/>
      <c r="V19" s="1289"/>
      <c r="W19" s="1289"/>
      <c r="X19" s="1181" t="s">
        <v>1036</v>
      </c>
      <c r="Y19" s="985"/>
      <c r="Z19" s="988"/>
      <c r="AA19" s="926"/>
      <c r="AB19" s="771"/>
      <c r="AC19" s="771"/>
      <c r="AE19" s="1187"/>
    </row>
    <row r="20" customFormat="false" ht="13.8" hidden="false" customHeight="false" outlineLevel="0" collapsed="false">
      <c r="B20" s="985"/>
      <c r="D20" s="1329" t="s">
        <v>1852</v>
      </c>
      <c r="E20" s="1290"/>
      <c r="F20" s="1290"/>
      <c r="G20" s="1290"/>
      <c r="H20" s="1290"/>
      <c r="I20" s="1290"/>
      <c r="J20" s="1290"/>
      <c r="K20" s="1290"/>
      <c r="L20" s="1290"/>
      <c r="M20" s="1290"/>
      <c r="N20" s="1290"/>
      <c r="O20" s="1181"/>
      <c r="P20" s="1181"/>
      <c r="Q20" s="1181"/>
      <c r="R20" s="1181"/>
      <c r="S20" s="1290"/>
      <c r="T20" s="1290"/>
      <c r="U20" s="1289"/>
      <c r="V20" s="1289"/>
      <c r="W20" s="1289"/>
      <c r="X20" s="1181" t="s">
        <v>1036</v>
      </c>
      <c r="Y20" s="985"/>
      <c r="Z20" s="1187"/>
      <c r="AA20" s="926"/>
      <c r="AB20" s="771"/>
      <c r="AC20" s="771"/>
      <c r="AE20" s="1187"/>
    </row>
    <row r="21" customFormat="false" ht="13.8" hidden="false" customHeight="false" outlineLevel="0" collapsed="false">
      <c r="B21" s="985"/>
      <c r="D21" s="1329" t="s">
        <v>1148</v>
      </c>
      <c r="E21" s="1290"/>
      <c r="F21" s="1290"/>
      <c r="G21" s="1290"/>
      <c r="H21" s="1290"/>
      <c r="I21" s="1290"/>
      <c r="J21" s="1290"/>
      <c r="K21" s="1290"/>
      <c r="L21" s="1290"/>
      <c r="M21" s="1290"/>
      <c r="N21" s="1290"/>
      <c r="O21" s="1181"/>
      <c r="P21" s="1181"/>
      <c r="Q21" s="1181"/>
      <c r="R21" s="1181"/>
      <c r="S21" s="1290"/>
      <c r="T21" s="1330" t="str">
        <f aca="false">(IFERROR(ROUNDDOWN(T20/T19*100,0),""))</f>
        <v/>
      </c>
      <c r="U21" s="1631" t="str">
        <f aca="false">(IFERROR(ROUNDDOWN(U20/U19*100,0),""))</f>
        <v/>
      </c>
      <c r="V21" s="1631"/>
      <c r="W21" s="1631"/>
      <c r="X21" s="1181" t="s">
        <v>899</v>
      </c>
      <c r="Y21" s="985"/>
      <c r="Z21" s="927"/>
      <c r="AA21" s="926"/>
      <c r="AB21" s="771"/>
      <c r="AC21" s="771"/>
      <c r="AE21" s="1187"/>
    </row>
    <row r="22" customFormat="false" ht="13.8" hidden="false" customHeight="false" outlineLevel="0" collapsed="false">
      <c r="B22" s="985"/>
      <c r="D22" s="772" t="s">
        <v>1853</v>
      </c>
      <c r="Z22" s="927"/>
      <c r="AA22" s="926"/>
      <c r="AB22" s="771"/>
      <c r="AC22" s="771"/>
      <c r="AE22" s="1187"/>
    </row>
    <row r="23" customFormat="false" ht="13.8" hidden="false" customHeight="false" outlineLevel="0" collapsed="false">
      <c r="B23" s="985"/>
      <c r="E23" s="772" t="s">
        <v>1854</v>
      </c>
      <c r="Z23" s="927"/>
      <c r="AA23" s="926"/>
      <c r="AB23" s="771"/>
      <c r="AC23" s="771"/>
      <c r="AE23" s="1187"/>
    </row>
    <row r="24" customFormat="false" ht="13.8" hidden="false" customHeight="false" outlineLevel="0" collapsed="false">
      <c r="B24" s="985"/>
      <c r="Z24" s="927"/>
      <c r="AA24" s="926"/>
      <c r="AB24" s="771"/>
      <c r="AC24" s="771"/>
      <c r="AE24" s="1187"/>
    </row>
    <row r="25" customFormat="false" ht="13.8" hidden="false" customHeight="false" outlineLevel="0" collapsed="false">
      <c r="B25" s="985"/>
      <c r="C25" s="1327" t="s">
        <v>1151</v>
      </c>
      <c r="D25" s="772" t="s">
        <v>1855</v>
      </c>
      <c r="Z25" s="1328"/>
      <c r="AA25" s="926"/>
      <c r="AB25" s="771" t="s">
        <v>27</v>
      </c>
      <c r="AC25" s="771" t="s">
        <v>29</v>
      </c>
      <c r="AD25" s="771" t="s">
        <v>27</v>
      </c>
      <c r="AE25" s="1187"/>
    </row>
    <row r="26" customFormat="false" ht="13.8" hidden="false" customHeight="false" outlineLevel="0" collapsed="false">
      <c r="B26" s="985"/>
      <c r="C26" s="1327"/>
      <c r="D26" s="772" t="s">
        <v>1856</v>
      </c>
      <c r="Z26" s="1328"/>
      <c r="AA26" s="926"/>
      <c r="AB26" s="771"/>
      <c r="AC26" s="771"/>
      <c r="AD26" s="771"/>
      <c r="AE26" s="1187"/>
    </row>
    <row r="27" customFormat="false" ht="13.8" hidden="false" customHeight="false" outlineLevel="0" collapsed="false">
      <c r="B27" s="985"/>
      <c r="C27" s="1327"/>
      <c r="D27" s="772" t="s">
        <v>1857</v>
      </c>
      <c r="Z27" s="1328"/>
      <c r="AA27" s="926"/>
      <c r="AB27" s="771"/>
      <c r="AC27" s="771"/>
      <c r="AD27" s="771"/>
      <c r="AE27" s="1187"/>
    </row>
    <row r="28" customFormat="false" ht="13.8" hidden="false" customHeight="false" outlineLevel="0" collapsed="false">
      <c r="B28" s="985"/>
      <c r="C28" s="1327"/>
      <c r="D28" s="772" t="s">
        <v>1858</v>
      </c>
      <c r="Z28" s="1328"/>
      <c r="AA28" s="926"/>
      <c r="AB28" s="771"/>
      <c r="AC28" s="771"/>
      <c r="AD28" s="771"/>
      <c r="AE28" s="1187"/>
    </row>
    <row r="29" customFormat="false" ht="6" hidden="false" customHeight="true" outlineLevel="0" collapsed="false">
      <c r="B29" s="985"/>
      <c r="Z29" s="927"/>
      <c r="AA29" s="926"/>
      <c r="AB29" s="771"/>
      <c r="AC29" s="771"/>
      <c r="AE29" s="1187"/>
    </row>
    <row r="30" customFormat="false" ht="13.8" hidden="false" customHeight="false" outlineLevel="0" collapsed="false">
      <c r="B30" s="985"/>
      <c r="C30" s="1327"/>
      <c r="D30" s="1050" t="s">
        <v>1859</v>
      </c>
      <c r="E30" s="968"/>
      <c r="F30" s="968"/>
      <c r="G30" s="968"/>
      <c r="H30" s="968"/>
      <c r="I30" s="968"/>
      <c r="J30" s="968"/>
      <c r="K30" s="968"/>
      <c r="L30" s="968"/>
      <c r="M30" s="968"/>
      <c r="N30" s="968"/>
      <c r="O30" s="1185"/>
      <c r="P30" s="1185"/>
      <c r="Q30" s="1185"/>
      <c r="R30" s="1185"/>
      <c r="S30" s="1185"/>
      <c r="T30" s="963"/>
      <c r="U30" s="1289"/>
      <c r="V30" s="1289"/>
      <c r="W30" s="1289"/>
      <c r="X30" s="792" t="s">
        <v>1036</v>
      </c>
      <c r="Z30" s="927"/>
      <c r="AA30" s="926"/>
      <c r="AB30" s="771"/>
      <c r="AC30" s="771"/>
      <c r="AE30" s="1187"/>
    </row>
    <row r="31" customFormat="false" ht="13.8" hidden="false" customHeight="false" outlineLevel="0" collapsed="false">
      <c r="B31" s="985"/>
      <c r="C31" s="1327"/>
      <c r="D31" s="1632" t="s">
        <v>1860</v>
      </c>
      <c r="E31" s="781"/>
      <c r="F31" s="781"/>
      <c r="G31" s="781"/>
      <c r="H31" s="781"/>
      <c r="I31" s="781"/>
      <c r="J31" s="781"/>
      <c r="K31" s="781"/>
      <c r="L31" s="781"/>
      <c r="M31" s="781"/>
      <c r="N31" s="781"/>
      <c r="T31" s="1187"/>
      <c r="U31" s="1289"/>
      <c r="V31" s="1289"/>
      <c r="W31" s="1289"/>
      <c r="X31" s="792"/>
      <c r="Z31" s="927"/>
      <c r="AA31" s="926"/>
      <c r="AB31" s="771"/>
      <c r="AC31" s="771"/>
      <c r="AE31" s="1187"/>
    </row>
    <row r="32" customFormat="false" ht="13.8" hidden="false" customHeight="false" outlineLevel="0" collapsed="false">
      <c r="B32" s="985"/>
      <c r="C32" s="1327"/>
      <c r="D32" s="1632" t="s">
        <v>1861</v>
      </c>
      <c r="E32" s="781"/>
      <c r="F32" s="781"/>
      <c r="G32" s="781"/>
      <c r="H32" s="781"/>
      <c r="I32" s="781"/>
      <c r="J32" s="781"/>
      <c r="K32" s="781"/>
      <c r="L32" s="781"/>
      <c r="M32" s="781"/>
      <c r="N32" s="781"/>
      <c r="T32" s="1187"/>
      <c r="U32" s="1289"/>
      <c r="V32" s="1289"/>
      <c r="W32" s="1289"/>
      <c r="X32" s="792"/>
      <c r="Z32" s="927"/>
      <c r="AA32" s="926"/>
      <c r="AB32" s="771"/>
      <c r="AC32" s="771"/>
      <c r="AE32" s="1187"/>
    </row>
    <row r="33" customFormat="false" ht="13.8" hidden="false" customHeight="false" outlineLevel="0" collapsed="false">
      <c r="B33" s="985"/>
      <c r="C33" s="1327"/>
      <c r="D33" s="1633" t="s">
        <v>1862</v>
      </c>
      <c r="E33" s="977"/>
      <c r="F33" s="977"/>
      <c r="G33" s="977"/>
      <c r="H33" s="977"/>
      <c r="I33" s="977"/>
      <c r="J33" s="977"/>
      <c r="K33" s="977"/>
      <c r="L33" s="977"/>
      <c r="M33" s="977"/>
      <c r="N33" s="977"/>
      <c r="O33" s="980"/>
      <c r="P33" s="980"/>
      <c r="Q33" s="980"/>
      <c r="R33" s="980"/>
      <c r="S33" s="980"/>
      <c r="T33" s="973"/>
      <c r="U33" s="1289"/>
      <c r="V33" s="1289"/>
      <c r="W33" s="1289"/>
      <c r="X33" s="792"/>
      <c r="Z33" s="927"/>
      <c r="AA33" s="926"/>
      <c r="AB33" s="771"/>
      <c r="AC33" s="771"/>
      <c r="AE33" s="1187"/>
    </row>
    <row r="34" customFormat="false" ht="4.5" hidden="false" customHeight="true" outlineLevel="0" collapsed="false">
      <c r="B34" s="985"/>
      <c r="C34" s="1327"/>
      <c r="D34" s="781"/>
      <c r="E34" s="781"/>
      <c r="F34" s="781"/>
      <c r="G34" s="781"/>
      <c r="H34" s="781"/>
      <c r="I34" s="781"/>
      <c r="J34" s="781"/>
      <c r="K34" s="781"/>
      <c r="L34" s="781"/>
      <c r="M34" s="781"/>
      <c r="N34" s="781"/>
      <c r="U34" s="771"/>
      <c r="V34" s="771"/>
      <c r="W34" s="771"/>
      <c r="Z34" s="927"/>
      <c r="AA34" s="926"/>
      <c r="AB34" s="771"/>
      <c r="AC34" s="771"/>
      <c r="AE34" s="1187"/>
    </row>
    <row r="35" customFormat="false" ht="13.8" hidden="false" customHeight="false" outlineLevel="0" collapsed="false">
      <c r="B35" s="985"/>
      <c r="C35" s="1327"/>
      <c r="J35" s="1179"/>
      <c r="K35" s="1179"/>
      <c r="L35" s="1179"/>
      <c r="M35" s="1179"/>
      <c r="N35" s="1179"/>
      <c r="O35" s="1179"/>
      <c r="P35" s="1179"/>
      <c r="Q35" s="1179"/>
      <c r="R35" s="1179"/>
      <c r="S35" s="1179"/>
      <c r="T35" s="1179"/>
      <c r="U35" s="1179"/>
      <c r="V35" s="1179"/>
      <c r="Z35" s="988"/>
      <c r="AA35" s="926"/>
      <c r="AB35" s="771"/>
      <c r="AC35" s="771"/>
      <c r="AE35" s="1187"/>
    </row>
    <row r="36" customFormat="false" ht="13.8" hidden="false" customHeight="false" outlineLevel="0" collapsed="false">
      <c r="B36" s="985"/>
      <c r="C36" s="1327" t="s">
        <v>1172</v>
      </c>
      <c r="D36" s="772" t="s">
        <v>1863</v>
      </c>
      <c r="Z36" s="1328"/>
      <c r="AA36" s="1298"/>
      <c r="AB36" s="771" t="s">
        <v>27</v>
      </c>
      <c r="AC36" s="771" t="s">
        <v>29</v>
      </c>
      <c r="AD36" s="771" t="s">
        <v>27</v>
      </c>
      <c r="AE36" s="1187"/>
    </row>
    <row r="37" customFormat="false" ht="13.8" hidden="false" customHeight="false" outlineLevel="0" collapsed="false">
      <c r="B37" s="985"/>
      <c r="D37" s="772" t="s">
        <v>1864</v>
      </c>
      <c r="E37" s="781"/>
      <c r="F37" s="781"/>
      <c r="G37" s="781"/>
      <c r="H37" s="781"/>
      <c r="I37" s="781"/>
      <c r="J37" s="781"/>
      <c r="K37" s="781"/>
      <c r="L37" s="781"/>
      <c r="M37" s="781"/>
      <c r="N37" s="781"/>
      <c r="O37" s="1316"/>
      <c r="P37" s="1316"/>
      <c r="Q37" s="1316"/>
      <c r="Z37" s="927"/>
      <c r="AA37" s="926"/>
      <c r="AB37" s="771"/>
      <c r="AC37" s="771"/>
      <c r="AE37" s="1187"/>
    </row>
    <row r="38" customFormat="false" ht="14.25" hidden="false" customHeight="true" outlineLevel="0" collapsed="false">
      <c r="B38" s="985"/>
      <c r="C38" s="1327"/>
      <c r="Z38" s="1328"/>
      <c r="AA38" s="1298"/>
      <c r="AB38" s="771"/>
      <c r="AC38" s="771"/>
      <c r="AD38" s="771"/>
      <c r="AE38" s="1187"/>
    </row>
    <row r="39" customFormat="false" ht="14.25" hidden="false" customHeight="true" outlineLevel="0" collapsed="false">
      <c r="B39" s="985"/>
      <c r="C39" s="1327" t="s">
        <v>1865</v>
      </c>
      <c r="D39" s="772" t="s">
        <v>1866</v>
      </c>
      <c r="Z39" s="1328"/>
      <c r="AA39" s="1298"/>
      <c r="AB39" s="771" t="s">
        <v>27</v>
      </c>
      <c r="AC39" s="771" t="s">
        <v>29</v>
      </c>
      <c r="AD39" s="771" t="s">
        <v>27</v>
      </c>
      <c r="AE39" s="1187"/>
    </row>
    <row r="40" customFormat="false" ht="14.25" hidden="false" customHeight="true" outlineLevel="0" collapsed="false">
      <c r="B40" s="985"/>
      <c r="C40" s="1327"/>
      <c r="D40" s="772" t="s">
        <v>1867</v>
      </c>
      <c r="Z40" s="1328"/>
      <c r="AA40" s="1298"/>
      <c r="AB40" s="771"/>
      <c r="AC40" s="771"/>
      <c r="AD40" s="771"/>
      <c r="AE40" s="1187"/>
    </row>
    <row r="41" customFormat="false" ht="13.8" hidden="false" customHeight="false" outlineLevel="0" collapsed="false">
      <c r="B41" s="985"/>
      <c r="D41" s="772" t="s">
        <v>1868</v>
      </c>
      <c r="Z41" s="927"/>
      <c r="AA41" s="926"/>
      <c r="AB41" s="771"/>
      <c r="AC41" s="771"/>
      <c r="AE41" s="1187"/>
    </row>
    <row r="42" customFormat="false" ht="13.8" hidden="false" customHeight="false" outlineLevel="0" collapsed="false">
      <c r="B42" s="985"/>
      <c r="Z42" s="988"/>
      <c r="AA42" s="926"/>
      <c r="AB42" s="771"/>
      <c r="AC42" s="771"/>
      <c r="AE42" s="1187"/>
    </row>
    <row r="43" customFormat="false" ht="13.8" hidden="false" customHeight="false" outlineLevel="0" collapsed="false">
      <c r="B43" s="985" t="s">
        <v>1869</v>
      </c>
      <c r="Z43" s="927"/>
      <c r="AA43" s="926"/>
      <c r="AB43" s="771"/>
      <c r="AC43" s="771"/>
      <c r="AE43" s="1187"/>
    </row>
    <row r="44" customFormat="false" ht="17.25" hidden="false" customHeight="true" outlineLevel="0" collapsed="false">
      <c r="B44" s="985"/>
      <c r="C44" s="1327" t="s">
        <v>1143</v>
      </c>
      <c r="D44" s="772" t="s">
        <v>1870</v>
      </c>
      <c r="Z44" s="1328"/>
      <c r="AA44" s="1298"/>
      <c r="AB44" s="771" t="s">
        <v>27</v>
      </c>
      <c r="AC44" s="771" t="s">
        <v>29</v>
      </c>
      <c r="AD44" s="771" t="s">
        <v>27</v>
      </c>
      <c r="AE44" s="1187"/>
    </row>
    <row r="45" customFormat="false" ht="18.75" hidden="false" customHeight="true" outlineLevel="0" collapsed="false">
      <c r="B45" s="985"/>
      <c r="D45" s="772" t="s">
        <v>1871</v>
      </c>
      <c r="Z45" s="927"/>
      <c r="AA45" s="926"/>
      <c r="AB45" s="771"/>
      <c r="AC45" s="771"/>
      <c r="AE45" s="1187"/>
    </row>
    <row r="46" customFormat="false" ht="7.5" hidden="false" customHeight="true" outlineLevel="0" collapsed="false">
      <c r="B46" s="985"/>
      <c r="W46" s="776"/>
      <c r="Z46" s="1187"/>
      <c r="AA46" s="926"/>
      <c r="AB46" s="771"/>
      <c r="AC46" s="771"/>
      <c r="AE46" s="1187"/>
      <c r="AI46" s="1316"/>
    </row>
    <row r="47" customFormat="false" ht="13.8" hidden="false" customHeight="false" outlineLevel="0" collapsed="false">
      <c r="B47" s="985"/>
      <c r="E47" s="781"/>
      <c r="F47" s="781"/>
      <c r="G47" s="781"/>
      <c r="H47" s="781"/>
      <c r="I47" s="781"/>
      <c r="J47" s="781"/>
      <c r="K47" s="781"/>
      <c r="L47" s="781"/>
      <c r="M47" s="781"/>
      <c r="N47" s="781"/>
      <c r="O47" s="1316"/>
      <c r="P47" s="1316"/>
      <c r="Q47" s="1316"/>
      <c r="Z47" s="927"/>
      <c r="AA47" s="926"/>
      <c r="AB47" s="771"/>
      <c r="AC47" s="771"/>
      <c r="AE47" s="1187"/>
    </row>
    <row r="48" customFormat="false" ht="13.8" hidden="false" customHeight="false" outlineLevel="0" collapsed="false">
      <c r="B48" s="985"/>
      <c r="C48" s="1327" t="s">
        <v>1151</v>
      </c>
      <c r="D48" s="1634" t="s">
        <v>1872</v>
      </c>
      <c r="Z48" s="1328"/>
      <c r="AA48" s="926"/>
      <c r="AB48" s="771" t="s">
        <v>27</v>
      </c>
      <c r="AC48" s="771" t="s">
        <v>29</v>
      </c>
      <c r="AD48" s="771" t="s">
        <v>27</v>
      </c>
      <c r="AE48" s="1187"/>
    </row>
    <row r="49" customFormat="false" ht="13.8" hidden="false" customHeight="false" outlineLevel="0" collapsed="false">
      <c r="B49" s="985"/>
      <c r="C49" s="1327"/>
      <c r="D49" s="772" t="s">
        <v>1873</v>
      </c>
      <c r="Z49" s="1328"/>
      <c r="AA49" s="926"/>
      <c r="AB49" s="771"/>
      <c r="AC49" s="771"/>
      <c r="AD49" s="771"/>
      <c r="AE49" s="1187"/>
    </row>
    <row r="50" customFormat="false" ht="13.8" hidden="false" customHeight="false" outlineLevel="0" collapsed="false">
      <c r="B50" s="985"/>
      <c r="C50" s="1327"/>
      <c r="D50" s="772" t="s">
        <v>1874</v>
      </c>
      <c r="Z50" s="1328"/>
      <c r="AA50" s="926"/>
      <c r="AB50" s="771"/>
      <c r="AC50" s="771"/>
      <c r="AD50" s="771"/>
      <c r="AE50" s="1187"/>
    </row>
    <row r="51" customFormat="false" ht="6" hidden="false" customHeight="true" outlineLevel="0" collapsed="false">
      <c r="B51" s="985"/>
      <c r="Z51" s="927"/>
      <c r="AA51" s="926"/>
      <c r="AB51" s="771"/>
      <c r="AC51" s="771"/>
      <c r="AE51" s="1187"/>
    </row>
    <row r="52" customFormat="false" ht="13.8" hidden="false" customHeight="false" outlineLevel="0" collapsed="false">
      <c r="B52" s="985"/>
      <c r="C52" s="1327"/>
      <c r="D52" s="1050" t="s">
        <v>1875</v>
      </c>
      <c r="E52" s="968"/>
      <c r="F52" s="968"/>
      <c r="G52" s="968"/>
      <c r="H52" s="968"/>
      <c r="I52" s="968"/>
      <c r="J52" s="968"/>
      <c r="K52" s="968"/>
      <c r="L52" s="968"/>
      <c r="M52" s="968"/>
      <c r="N52" s="968"/>
      <c r="O52" s="1185"/>
      <c r="P52" s="1185"/>
      <c r="Q52" s="1185"/>
      <c r="R52" s="1185"/>
      <c r="S52" s="1185"/>
      <c r="T52" s="1185"/>
      <c r="U52" s="1289"/>
      <c r="V52" s="1289"/>
      <c r="W52" s="1289"/>
      <c r="X52" s="792" t="s">
        <v>1036</v>
      </c>
      <c r="Z52" s="927"/>
      <c r="AA52" s="926"/>
      <c r="AB52" s="771"/>
      <c r="AC52" s="771"/>
      <c r="AE52" s="1187"/>
    </row>
    <row r="53" customFormat="false" ht="13.8" hidden="false" customHeight="false" outlineLevel="0" collapsed="false">
      <c r="B53" s="985"/>
      <c r="C53" s="1327"/>
      <c r="D53" s="1633" t="s">
        <v>1876</v>
      </c>
      <c r="E53" s="977"/>
      <c r="F53" s="977"/>
      <c r="G53" s="977"/>
      <c r="H53" s="977"/>
      <c r="I53" s="977"/>
      <c r="J53" s="977"/>
      <c r="K53" s="977"/>
      <c r="L53" s="977"/>
      <c r="M53" s="977"/>
      <c r="N53" s="977"/>
      <c r="O53" s="980"/>
      <c r="P53" s="980"/>
      <c r="Q53" s="980"/>
      <c r="R53" s="980"/>
      <c r="S53" s="980"/>
      <c r="T53" s="980"/>
      <c r="U53" s="1289"/>
      <c r="V53" s="1289"/>
      <c r="W53" s="1289"/>
      <c r="X53" s="792"/>
      <c r="Z53" s="927"/>
      <c r="AA53" s="926"/>
      <c r="AB53" s="771"/>
      <c r="AC53" s="771"/>
      <c r="AE53" s="1187"/>
    </row>
    <row r="54" customFormat="false" ht="4.5" hidden="false" customHeight="true" outlineLevel="0" collapsed="false">
      <c r="B54" s="985"/>
      <c r="C54" s="1327"/>
      <c r="D54" s="781"/>
      <c r="E54" s="781"/>
      <c r="F54" s="781"/>
      <c r="G54" s="781"/>
      <c r="H54" s="781"/>
      <c r="I54" s="781"/>
      <c r="J54" s="781"/>
      <c r="K54" s="781"/>
      <c r="L54" s="781"/>
      <c r="M54" s="781"/>
      <c r="N54" s="781"/>
      <c r="U54" s="771"/>
      <c r="V54" s="771"/>
      <c r="W54" s="771"/>
      <c r="Z54" s="927"/>
      <c r="AA54" s="926"/>
      <c r="AB54" s="771"/>
      <c r="AC54" s="771"/>
      <c r="AE54" s="1187"/>
    </row>
    <row r="55" customFormat="false" ht="13.8" hidden="false" customHeight="false" outlineLevel="0" collapsed="false">
      <c r="B55" s="985"/>
      <c r="D55" s="771"/>
      <c r="E55" s="1316"/>
      <c r="F55" s="1316"/>
      <c r="G55" s="1316"/>
      <c r="H55" s="1316"/>
      <c r="I55" s="1316"/>
      <c r="J55" s="1316"/>
      <c r="K55" s="1316"/>
      <c r="L55" s="1316"/>
      <c r="M55" s="1316"/>
      <c r="N55" s="1316"/>
      <c r="Q55" s="771"/>
      <c r="S55" s="776"/>
      <c r="T55" s="776"/>
      <c r="U55" s="776"/>
      <c r="V55" s="776"/>
      <c r="Z55" s="988"/>
      <c r="AA55" s="926"/>
      <c r="AB55" s="771"/>
      <c r="AC55" s="771"/>
      <c r="AE55" s="1187"/>
    </row>
    <row r="56" customFormat="false" ht="13.8" hidden="false" customHeight="false" outlineLevel="0" collapsed="false">
      <c r="B56" s="974"/>
      <c r="C56" s="1337"/>
      <c r="D56" s="980"/>
      <c r="E56" s="980"/>
      <c r="F56" s="980"/>
      <c r="G56" s="980"/>
      <c r="H56" s="980"/>
      <c r="I56" s="980"/>
      <c r="J56" s="980"/>
      <c r="K56" s="980"/>
      <c r="L56" s="980"/>
      <c r="M56" s="980"/>
      <c r="N56" s="980"/>
      <c r="O56" s="980"/>
      <c r="P56" s="980"/>
      <c r="Q56" s="980"/>
      <c r="R56" s="980"/>
      <c r="S56" s="980"/>
      <c r="T56" s="980"/>
      <c r="U56" s="980"/>
      <c r="V56" s="980"/>
      <c r="W56" s="980"/>
      <c r="X56" s="980"/>
      <c r="Y56" s="980"/>
      <c r="Z56" s="973"/>
      <c r="AA56" s="972"/>
      <c r="AB56" s="1301"/>
      <c r="AC56" s="1301"/>
      <c r="AD56" s="980"/>
      <c r="AE56" s="973"/>
    </row>
    <row r="57" customFormat="false" ht="13.8" hidden="false" customHeight="false" outlineLevel="0" collapsed="false">
      <c r="B57" s="772" t="s">
        <v>1060</v>
      </c>
      <c r="D57" s="772" t="s">
        <v>1877</v>
      </c>
    </row>
    <row r="58" customFormat="false" ht="13.8" hidden="false" customHeight="false" outlineLevel="0" collapsed="false">
      <c r="D58" s="772" t="s">
        <v>1183</v>
      </c>
    </row>
    <row r="59" customFormat="false" ht="3.75" hidden="false" customHeight="true" outlineLevel="0" collapsed="false"/>
    <row r="60" customFormat="false" ht="12.75" hidden="false" customHeight="false" outlineLevel="0" collapsed="false">
      <c r="C60" s="1635"/>
    </row>
    <row r="61" customFormat="false" ht="12.75" hidden="false" customHeight="false" outlineLevel="0" collapsed="false">
      <c r="C61" s="1635"/>
    </row>
    <row r="62" customFormat="false" ht="12.75" hidden="false" customHeight="false" outlineLevel="0" collapsed="false">
      <c r="C62" s="1635"/>
    </row>
    <row r="63" customFormat="false" ht="12.75" hidden="false" customHeight="false" outlineLevel="0" collapsed="false">
      <c r="C63" s="1635"/>
    </row>
    <row r="64" customFormat="false" ht="12.75" hidden="false" customHeight="false" outlineLevel="0" collapsed="false">
      <c r="C64" s="1635"/>
    </row>
    <row r="66" customFormat="false" ht="12.75" hidden="false" customHeight="false" outlineLevel="0" collapsed="false">
      <c r="C66" s="1635"/>
      <c r="E66" s="1635"/>
      <c r="F66" s="1635"/>
      <c r="G66" s="1635"/>
      <c r="H66" s="1635"/>
      <c r="I66" s="1635"/>
      <c r="J66" s="1635"/>
      <c r="K66" s="1635"/>
      <c r="L66" s="1635"/>
      <c r="M66" s="1635"/>
      <c r="N66" s="1635"/>
      <c r="O66" s="1635"/>
      <c r="P66" s="1635"/>
      <c r="Q66" s="1635"/>
      <c r="R66" s="1635"/>
      <c r="S66" s="1635"/>
      <c r="T66" s="1635"/>
      <c r="U66" s="1635"/>
      <c r="V66" s="1635"/>
      <c r="W66" s="1635"/>
      <c r="X66" s="1635"/>
      <c r="Y66" s="1635"/>
      <c r="Z66" s="1635"/>
    </row>
    <row r="67" customFormat="false" ht="12.75" hidden="false" customHeight="false" outlineLevel="0" collapsed="false">
      <c r="C67" s="1635"/>
      <c r="E67" s="1635"/>
      <c r="F67" s="1635"/>
      <c r="G67" s="1635"/>
      <c r="H67" s="1635"/>
      <c r="I67" s="1635"/>
      <c r="J67" s="1635"/>
      <c r="K67" s="1635"/>
      <c r="L67" s="1635"/>
      <c r="M67" s="1635"/>
      <c r="N67" s="1635"/>
      <c r="O67" s="1635"/>
      <c r="P67" s="1635"/>
      <c r="Q67" s="1635"/>
      <c r="R67" s="1635"/>
      <c r="S67" s="1635"/>
      <c r="T67" s="1635"/>
      <c r="U67" s="1635"/>
      <c r="V67" s="1635"/>
      <c r="W67" s="1635"/>
      <c r="X67" s="1635"/>
      <c r="Y67" s="1635"/>
      <c r="Z67" s="1635"/>
    </row>
    <row r="68" customFormat="false" ht="12.75" hidden="false" customHeight="false" outlineLevel="0" collapsed="false">
      <c r="C68" s="1635"/>
      <c r="E68" s="1635"/>
      <c r="F68" s="1635"/>
      <c r="G68" s="1635"/>
      <c r="H68" s="1635"/>
      <c r="I68" s="1635"/>
      <c r="J68" s="1635"/>
      <c r="K68" s="1635"/>
      <c r="L68" s="1635"/>
      <c r="M68" s="1635"/>
      <c r="N68" s="1635"/>
      <c r="O68" s="1635"/>
      <c r="P68" s="1635"/>
      <c r="Q68" s="1635"/>
      <c r="R68" s="1635"/>
      <c r="S68" s="1635"/>
      <c r="T68" s="1635"/>
      <c r="U68" s="1635"/>
      <c r="V68" s="1635"/>
      <c r="W68" s="1635"/>
      <c r="X68" s="1635"/>
      <c r="Y68" s="1635"/>
      <c r="Z68" s="1635"/>
    </row>
    <row r="69" customFormat="false" ht="12.75" hidden="false" customHeight="false" outlineLevel="0" collapsed="false">
      <c r="C69" s="1635"/>
      <c r="D69" s="1635"/>
      <c r="E69" s="1635"/>
      <c r="F69" s="1635"/>
      <c r="G69" s="1635"/>
      <c r="H69" s="1635"/>
      <c r="I69" s="1635"/>
      <c r="J69" s="1635"/>
      <c r="K69" s="1635"/>
      <c r="L69" s="1635"/>
      <c r="M69" s="1635"/>
      <c r="N69" s="1635"/>
      <c r="O69" s="1635"/>
      <c r="P69" s="1635"/>
      <c r="Q69" s="1635"/>
      <c r="R69" s="1635"/>
      <c r="S69" s="1635"/>
      <c r="T69" s="1635"/>
      <c r="U69" s="1635"/>
      <c r="V69" s="1635"/>
      <c r="W69" s="1635"/>
      <c r="X69" s="1635"/>
      <c r="Y69" s="1635"/>
      <c r="Z69" s="1635"/>
    </row>
  </sheetData>
  <mergeCells count="16">
    <mergeCell ref="Y3:Z3"/>
    <mergeCell ref="B5:AE5"/>
    <mergeCell ref="B7:E7"/>
    <mergeCell ref="F7:AE7"/>
    <mergeCell ref="B8:E8"/>
    <mergeCell ref="B9:E11"/>
    <mergeCell ref="B12:E12"/>
    <mergeCell ref="U19:W19"/>
    <mergeCell ref="U20:W20"/>
    <mergeCell ref="U21:W21"/>
    <mergeCell ref="U30:W33"/>
    <mergeCell ref="X30:X33"/>
    <mergeCell ref="J35:S35"/>
    <mergeCell ref="T35:V35"/>
    <mergeCell ref="U52:W53"/>
    <mergeCell ref="X52:X53"/>
  </mergeCells>
  <dataValidations count="1">
    <dataValidation allowBlank="true" errorStyle="stop" operator="between" showDropDown="false" showErrorMessage="true" showInputMessage="true" sqref="F8:F12 K8 Q8 R9:R12 AB16 AD16 AB25:AB28 AD25:AD28 AB36 AD36 AB38:AB40 AD38:AD40 AB44 AD44 AB48:AB50 AD48:AD50"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D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3.44921875" defaultRowHeight="12.75" customHeight="false" zeroHeight="false" outlineLevelRow="0" outlineLevelCol="0"/>
  <cols>
    <col collapsed="false" customWidth="false" hidden="false" outlineLevel="0" max="1" min="1" style="780" width="3.45"/>
    <col collapsed="false" customWidth="true" hidden="false" outlineLevel="0" max="2" min="2" style="778" width="3"/>
    <col collapsed="false" customWidth="false" hidden="false" outlineLevel="0" max="7" min="3" style="780" width="3.45"/>
    <col collapsed="false" customWidth="true" hidden="false" outlineLevel="0" max="8" min="8" style="780" width="2.44"/>
    <col collapsed="false" customWidth="false" hidden="false" outlineLevel="0" max="28" min="9" style="780" width="3.45"/>
    <col collapsed="false" customWidth="true" hidden="false" outlineLevel="0" max="29" min="29" style="780" width="6.78"/>
    <col collapsed="false" customWidth="false" hidden="false" outlineLevel="0" max="16384" min="30" style="780" width="3.45"/>
  </cols>
  <sheetData>
    <row r="1" customFormat="false" ht="13.8" hidden="false" customHeight="false" outlineLevel="0" collapsed="false"/>
    <row r="2" customFormat="false" ht="13.8" hidden="false" customHeight="false" outlineLevel="0" collapsed="false">
      <c r="B2" s="780" t="s">
        <v>1878</v>
      </c>
    </row>
    <row r="3" customFormat="false" ht="13.8" hidden="false" customHeight="false" outlineLevel="0" collapsed="false">
      <c r="D3" s="1543"/>
      <c r="E3" s="1543"/>
      <c r="F3" s="1543"/>
      <c r="G3" s="1543"/>
      <c r="H3" s="1543"/>
      <c r="I3" s="1543"/>
      <c r="J3" s="1543"/>
      <c r="K3" s="1543"/>
      <c r="L3" s="1543"/>
      <c r="M3" s="1543"/>
      <c r="N3" s="1543"/>
      <c r="O3" s="1543"/>
      <c r="P3" s="1543"/>
      <c r="Q3" s="1543"/>
      <c r="R3" s="1543"/>
      <c r="S3" s="1543"/>
      <c r="T3" s="1543"/>
      <c r="U3" s="1543"/>
      <c r="V3" s="1543"/>
      <c r="W3" s="1543"/>
      <c r="X3" s="1543"/>
      <c r="Y3" s="1543"/>
      <c r="Z3" s="1543"/>
      <c r="AA3" s="1543"/>
      <c r="AB3" s="1543"/>
      <c r="AC3" s="1543"/>
    </row>
    <row r="4" customFormat="false" ht="13.8" hidden="false" customHeight="false" outlineLevel="0" collapsed="false">
      <c r="B4" s="1302" t="s">
        <v>1879</v>
      </c>
      <c r="C4" s="1302"/>
      <c r="D4" s="1302"/>
      <c r="E4" s="1302"/>
      <c r="F4" s="1302"/>
      <c r="G4" s="1302"/>
      <c r="H4" s="1302"/>
      <c r="I4" s="1302"/>
      <c r="J4" s="1302"/>
      <c r="K4" s="1302"/>
      <c r="L4" s="1302"/>
      <c r="M4" s="1302"/>
      <c r="N4" s="1302"/>
      <c r="O4" s="1302"/>
      <c r="P4" s="1302"/>
      <c r="Q4" s="1302"/>
      <c r="R4" s="1302"/>
      <c r="S4" s="1302"/>
      <c r="T4" s="1302"/>
      <c r="U4" s="1302"/>
      <c r="V4" s="1302"/>
      <c r="W4" s="1302"/>
      <c r="X4" s="1302"/>
      <c r="Y4" s="1302"/>
      <c r="Z4" s="1302"/>
      <c r="AA4" s="1302"/>
      <c r="AB4" s="1302"/>
      <c r="AC4" s="1302"/>
    </row>
    <row r="5" customFormat="false" ht="13.8" hidden="false" customHeight="false" outlineLevel="0" collapsed="false"/>
    <row r="6" customFormat="false" ht="30" hidden="false" customHeight="true" outlineLevel="0" collapsed="false">
      <c r="B6" s="1289" t="n">
        <v>1</v>
      </c>
      <c r="C6" s="1321" t="s">
        <v>1020</v>
      </c>
      <c r="D6" s="1321"/>
      <c r="E6" s="1321"/>
      <c r="F6" s="1321"/>
      <c r="G6" s="1321"/>
      <c r="H6" s="1636"/>
      <c r="I6" s="1636"/>
      <c r="J6" s="1636"/>
      <c r="K6" s="1636"/>
      <c r="L6" s="1636"/>
      <c r="M6" s="1636"/>
      <c r="N6" s="1636"/>
      <c r="O6" s="1636"/>
      <c r="P6" s="1636"/>
      <c r="Q6" s="1636"/>
      <c r="R6" s="1636"/>
      <c r="S6" s="1636"/>
      <c r="T6" s="1636"/>
      <c r="U6" s="1636"/>
      <c r="V6" s="1636"/>
      <c r="W6" s="1636"/>
      <c r="X6" s="1636"/>
      <c r="Y6" s="1636"/>
      <c r="Z6" s="1636"/>
      <c r="AA6" s="1636"/>
      <c r="AB6" s="1636"/>
      <c r="AC6" s="1636"/>
    </row>
    <row r="7" customFormat="false" ht="30" hidden="false" customHeight="true" outlineLevel="0" collapsed="false">
      <c r="B7" s="926" t="n">
        <v>2</v>
      </c>
      <c r="C7" s="963" t="s">
        <v>1103</v>
      </c>
      <c r="D7" s="963"/>
      <c r="E7" s="963"/>
      <c r="F7" s="963"/>
      <c r="G7" s="963"/>
      <c r="H7" s="1467"/>
      <c r="I7" s="1306" t="s">
        <v>27</v>
      </c>
      <c r="J7" s="1290" t="s">
        <v>1089</v>
      </c>
      <c r="K7" s="1290"/>
      <c r="L7" s="1290"/>
      <c r="M7" s="1290"/>
      <c r="N7" s="1306" t="s">
        <v>27</v>
      </c>
      <c r="O7" s="1290" t="s">
        <v>1090</v>
      </c>
      <c r="P7" s="1290"/>
      <c r="Q7" s="1290"/>
      <c r="R7" s="1290"/>
      <c r="S7" s="1306" t="s">
        <v>27</v>
      </c>
      <c r="T7" s="1290" t="s">
        <v>1091</v>
      </c>
      <c r="U7" s="1290"/>
      <c r="V7" s="1303"/>
      <c r="W7" s="1303"/>
      <c r="X7" s="1303"/>
      <c r="Y7" s="1303"/>
      <c r="Z7" s="1303"/>
      <c r="AC7" s="1191"/>
    </row>
    <row r="8" customFormat="false" ht="30" hidden="false" customHeight="true" outlineLevel="0" collapsed="false">
      <c r="B8" s="1289" t="n">
        <v>3</v>
      </c>
      <c r="C8" s="1189" t="s">
        <v>1104</v>
      </c>
      <c r="D8" s="1189"/>
      <c r="E8" s="1189"/>
      <c r="F8" s="1189"/>
      <c r="G8" s="1189"/>
      <c r="H8" s="1299"/>
      <c r="I8" s="1307" t="s">
        <v>27</v>
      </c>
      <c r="J8" s="781" t="s">
        <v>1880</v>
      </c>
      <c r="K8" s="781"/>
      <c r="L8" s="781"/>
      <c r="M8" s="781"/>
      <c r="N8" s="781"/>
      <c r="O8" s="781"/>
      <c r="P8" s="781"/>
      <c r="Q8" s="1307" t="s">
        <v>27</v>
      </c>
      <c r="R8" s="968" t="s">
        <v>1881</v>
      </c>
      <c r="U8" s="781"/>
      <c r="AA8" s="1226"/>
      <c r="AB8" s="1226"/>
      <c r="AC8" s="1216"/>
    </row>
    <row r="9" customFormat="false" ht="30" hidden="false" customHeight="true" outlineLevel="0" collapsed="false">
      <c r="B9" s="1289"/>
      <c r="C9" s="1189"/>
      <c r="D9" s="1189"/>
      <c r="E9" s="1189"/>
      <c r="F9" s="1189"/>
      <c r="G9" s="1189"/>
      <c r="H9" s="1315"/>
      <c r="I9" s="1390" t="s">
        <v>27</v>
      </c>
      <c r="J9" s="977" t="s">
        <v>1882</v>
      </c>
      <c r="K9" s="977"/>
      <c r="L9" s="977"/>
      <c r="M9" s="977"/>
      <c r="N9" s="977"/>
      <c r="O9" s="977"/>
      <c r="P9" s="977"/>
      <c r="Q9" s="1390" t="s">
        <v>27</v>
      </c>
      <c r="R9" s="977" t="s">
        <v>1883</v>
      </c>
      <c r="S9" s="1225"/>
      <c r="T9" s="1225"/>
      <c r="U9" s="977"/>
      <c r="V9" s="1225"/>
      <c r="W9" s="1225"/>
      <c r="X9" s="1225"/>
      <c r="Y9" s="1225"/>
      <c r="Z9" s="1225"/>
      <c r="AA9" s="1225"/>
      <c r="AB9" s="1225"/>
      <c r="AC9" s="1194"/>
    </row>
    <row r="10" customFormat="false" ht="13.8" hidden="false" customHeight="false" outlineLevel="0" collapsed="false">
      <c r="B10" s="1308"/>
      <c r="C10" s="1226"/>
      <c r="D10" s="1226"/>
      <c r="E10" s="1226"/>
      <c r="F10" s="1226"/>
      <c r="G10" s="1216"/>
      <c r="H10" s="1299"/>
      <c r="AC10" s="1191"/>
    </row>
    <row r="11" customFormat="false" ht="13.8" hidden="false" customHeight="true" outlineLevel="0" collapsed="false">
      <c r="B11" s="1190" t="n">
        <v>4</v>
      </c>
      <c r="C11" s="1637" t="s">
        <v>1884</v>
      </c>
      <c r="D11" s="1637"/>
      <c r="E11" s="1637"/>
      <c r="F11" s="1637"/>
      <c r="G11" s="1637"/>
      <c r="H11" s="1299"/>
      <c r="I11" s="780" t="s">
        <v>1885</v>
      </c>
      <c r="AC11" s="1191"/>
    </row>
    <row r="12" customFormat="false" ht="13.8" hidden="false" customHeight="false" outlineLevel="0" collapsed="false">
      <c r="B12" s="1190"/>
      <c r="C12" s="1637"/>
      <c r="D12" s="1637"/>
      <c r="E12" s="1637"/>
      <c r="F12" s="1637"/>
      <c r="G12" s="1637"/>
      <c r="H12" s="1299"/>
      <c r="AC12" s="1191"/>
    </row>
    <row r="13" customFormat="false" ht="13.8" hidden="false" customHeight="false" outlineLevel="0" collapsed="false">
      <c r="B13" s="1190"/>
      <c r="C13" s="1637"/>
      <c r="D13" s="1637"/>
      <c r="E13" s="1637"/>
      <c r="F13" s="1637"/>
      <c r="G13" s="1637"/>
      <c r="H13" s="1299"/>
      <c r="I13" s="789" t="s">
        <v>970</v>
      </c>
      <c r="J13" s="789"/>
      <c r="K13" s="789"/>
      <c r="L13" s="789"/>
      <c r="M13" s="789"/>
      <c r="N13" s="789"/>
      <c r="O13" s="789" t="s">
        <v>972</v>
      </c>
      <c r="P13" s="789"/>
      <c r="Q13" s="789"/>
      <c r="R13" s="789"/>
      <c r="S13" s="789"/>
      <c r="T13" s="789"/>
      <c r="U13" s="789"/>
      <c r="V13" s="789"/>
      <c r="W13" s="789"/>
      <c r="AC13" s="1191"/>
    </row>
    <row r="14" customFormat="false" ht="13.8" hidden="false" customHeight="false" outlineLevel="0" collapsed="false">
      <c r="B14" s="1190"/>
      <c r="G14" s="1191"/>
      <c r="H14" s="1299"/>
      <c r="I14" s="789"/>
      <c r="J14" s="789"/>
      <c r="K14" s="789"/>
      <c r="L14" s="789"/>
      <c r="M14" s="789"/>
      <c r="N14" s="789"/>
      <c r="O14" s="789"/>
      <c r="P14" s="789"/>
      <c r="Q14" s="789"/>
      <c r="R14" s="789"/>
      <c r="S14" s="789"/>
      <c r="T14" s="789"/>
      <c r="U14" s="789"/>
      <c r="V14" s="789"/>
      <c r="W14" s="789"/>
      <c r="AC14" s="1191"/>
    </row>
    <row r="15" customFormat="false" ht="13.5" hidden="false" customHeight="true" outlineLevel="0" collapsed="false">
      <c r="B15" s="1190"/>
      <c r="G15" s="1191"/>
      <c r="H15" s="1299"/>
      <c r="I15" s="789" t="s">
        <v>1818</v>
      </c>
      <c r="J15" s="789"/>
      <c r="K15" s="789"/>
      <c r="L15" s="789"/>
      <c r="M15" s="789"/>
      <c r="N15" s="789"/>
      <c r="O15" s="789"/>
      <c r="P15" s="789"/>
      <c r="Q15" s="789"/>
      <c r="R15" s="789"/>
      <c r="S15" s="789"/>
      <c r="T15" s="789"/>
      <c r="U15" s="789"/>
      <c r="V15" s="789"/>
      <c r="W15" s="789"/>
      <c r="AC15" s="1191"/>
    </row>
    <row r="16" customFormat="false" ht="13.8" hidden="false" customHeight="false" outlineLevel="0" collapsed="false">
      <c r="B16" s="1190"/>
      <c r="G16" s="1191"/>
      <c r="H16" s="1299"/>
      <c r="I16" s="789"/>
      <c r="J16" s="789"/>
      <c r="K16" s="789"/>
      <c r="L16" s="789"/>
      <c r="M16" s="789"/>
      <c r="N16" s="789"/>
      <c r="O16" s="789"/>
      <c r="P16" s="789"/>
      <c r="Q16" s="789"/>
      <c r="R16" s="789"/>
      <c r="S16" s="789"/>
      <c r="T16" s="789"/>
      <c r="U16" s="789"/>
      <c r="V16" s="789"/>
      <c r="W16" s="789"/>
      <c r="AC16" s="1191"/>
    </row>
    <row r="17" customFormat="false" ht="13.8" hidden="false" customHeight="false" outlineLevel="0" collapsed="false">
      <c r="B17" s="1190"/>
      <c r="G17" s="1191"/>
      <c r="H17" s="1299"/>
      <c r="I17" s="789" t="s">
        <v>1819</v>
      </c>
      <c r="J17" s="789"/>
      <c r="K17" s="789"/>
      <c r="L17" s="789"/>
      <c r="M17" s="789"/>
      <c r="N17" s="789"/>
      <c r="O17" s="789"/>
      <c r="P17" s="789"/>
      <c r="Q17" s="789"/>
      <c r="R17" s="789"/>
      <c r="S17" s="789"/>
      <c r="T17" s="789"/>
      <c r="U17" s="789"/>
      <c r="V17" s="789"/>
      <c r="W17" s="789"/>
      <c r="AC17" s="1191"/>
    </row>
    <row r="18" customFormat="false" ht="13.8" hidden="false" customHeight="false" outlineLevel="0" collapsed="false">
      <c r="B18" s="1190"/>
      <c r="G18" s="1191"/>
      <c r="H18" s="1299"/>
      <c r="I18" s="789"/>
      <c r="J18" s="789"/>
      <c r="K18" s="789"/>
      <c r="L18" s="789"/>
      <c r="M18" s="789"/>
      <c r="N18" s="789"/>
      <c r="O18" s="789"/>
      <c r="P18" s="789"/>
      <c r="Q18" s="789"/>
      <c r="R18" s="789"/>
      <c r="S18" s="789"/>
      <c r="T18" s="789"/>
      <c r="U18" s="789"/>
      <c r="V18" s="789"/>
      <c r="W18" s="789"/>
      <c r="AC18" s="1191"/>
    </row>
    <row r="19" customFormat="false" ht="13.8" hidden="false" customHeight="false" outlineLevel="0" collapsed="false">
      <c r="B19" s="1190"/>
      <c r="G19" s="1191"/>
      <c r="H19" s="1299"/>
      <c r="I19" s="789" t="s">
        <v>1821</v>
      </c>
      <c r="J19" s="789"/>
      <c r="K19" s="789"/>
      <c r="L19" s="789"/>
      <c r="M19" s="789"/>
      <c r="N19" s="789"/>
      <c r="O19" s="789"/>
      <c r="P19" s="789"/>
      <c r="Q19" s="789"/>
      <c r="R19" s="789"/>
      <c r="S19" s="789"/>
      <c r="T19" s="789"/>
      <c r="U19" s="789"/>
      <c r="V19" s="789"/>
      <c r="W19" s="789"/>
      <c r="AC19" s="1191"/>
    </row>
    <row r="20" customFormat="false" ht="13.8" hidden="false" customHeight="false" outlineLevel="0" collapsed="false">
      <c r="B20" s="1190"/>
      <c r="G20" s="1191"/>
      <c r="H20" s="1299"/>
      <c r="I20" s="789"/>
      <c r="J20" s="789"/>
      <c r="K20" s="789"/>
      <c r="L20" s="789"/>
      <c r="M20" s="789"/>
      <c r="N20" s="789"/>
      <c r="O20" s="789"/>
      <c r="P20" s="789"/>
      <c r="Q20" s="789"/>
      <c r="R20" s="789"/>
      <c r="S20" s="789"/>
      <c r="T20" s="789"/>
      <c r="U20" s="789"/>
      <c r="V20" s="789"/>
      <c r="W20" s="789"/>
      <c r="AC20" s="1191"/>
    </row>
    <row r="21" customFormat="false" ht="13.8" hidden="false" customHeight="false" outlineLevel="0" collapsed="false">
      <c r="B21" s="1190"/>
      <c r="G21" s="1191"/>
      <c r="H21" s="1299"/>
      <c r="I21" s="789" t="s">
        <v>1820</v>
      </c>
      <c r="J21" s="789"/>
      <c r="K21" s="789"/>
      <c r="L21" s="789"/>
      <c r="M21" s="789"/>
      <c r="N21" s="789"/>
      <c r="O21" s="789"/>
      <c r="P21" s="789"/>
      <c r="Q21" s="789"/>
      <c r="R21" s="789"/>
      <c r="S21" s="789"/>
      <c r="T21" s="789"/>
      <c r="U21" s="789"/>
      <c r="V21" s="789"/>
      <c r="W21" s="789"/>
      <c r="AC21" s="1191"/>
    </row>
    <row r="22" customFormat="false" ht="13.8" hidden="false" customHeight="false" outlineLevel="0" collapsed="false">
      <c r="B22" s="1190"/>
      <c r="G22" s="1191"/>
      <c r="H22" s="1299"/>
      <c r="I22" s="789"/>
      <c r="J22" s="789"/>
      <c r="K22" s="789"/>
      <c r="L22" s="789"/>
      <c r="M22" s="789"/>
      <c r="N22" s="789"/>
      <c r="O22" s="789"/>
      <c r="P22" s="789"/>
      <c r="Q22" s="789"/>
      <c r="R22" s="789"/>
      <c r="S22" s="789"/>
      <c r="T22" s="789"/>
      <c r="U22" s="789"/>
      <c r="V22" s="789"/>
      <c r="W22" s="789"/>
      <c r="AC22" s="1191"/>
    </row>
    <row r="23" customFormat="false" ht="13.8" hidden="false" customHeight="false" outlineLevel="0" collapsed="false">
      <c r="B23" s="1190"/>
      <c r="G23" s="1191"/>
      <c r="H23" s="1299"/>
      <c r="I23" s="789" t="s">
        <v>1822</v>
      </c>
      <c r="J23" s="789"/>
      <c r="K23" s="789"/>
      <c r="L23" s="789"/>
      <c r="M23" s="789"/>
      <c r="N23" s="789"/>
      <c r="O23" s="789"/>
      <c r="P23" s="789"/>
      <c r="Q23" s="789"/>
      <c r="R23" s="789"/>
      <c r="S23" s="789"/>
      <c r="T23" s="789"/>
      <c r="U23" s="789"/>
      <c r="V23" s="789"/>
      <c r="W23" s="789"/>
      <c r="AC23" s="1191"/>
    </row>
    <row r="24" customFormat="false" ht="13.8" hidden="false" customHeight="false" outlineLevel="0" collapsed="false">
      <c r="B24" s="1190"/>
      <c r="G24" s="1191"/>
      <c r="H24" s="1299"/>
      <c r="I24" s="789"/>
      <c r="J24" s="789"/>
      <c r="K24" s="789"/>
      <c r="L24" s="789"/>
      <c r="M24" s="789"/>
      <c r="N24" s="789"/>
      <c r="O24" s="789"/>
      <c r="P24" s="789"/>
      <c r="Q24" s="789"/>
      <c r="R24" s="789"/>
      <c r="S24" s="789"/>
      <c r="T24" s="789"/>
      <c r="U24" s="789"/>
      <c r="V24" s="789"/>
      <c r="W24" s="789"/>
      <c r="AC24" s="1191"/>
    </row>
    <row r="25" customFormat="false" ht="13.8" hidden="false" customHeight="false" outlineLevel="0" collapsed="false">
      <c r="B25" s="1190"/>
      <c r="G25" s="1191"/>
      <c r="H25" s="1299"/>
      <c r="I25" s="789"/>
      <c r="J25" s="789"/>
      <c r="K25" s="789"/>
      <c r="L25" s="789"/>
      <c r="M25" s="789"/>
      <c r="N25" s="789"/>
      <c r="O25" s="789"/>
      <c r="P25" s="789"/>
      <c r="Q25" s="789"/>
      <c r="R25" s="789"/>
      <c r="S25" s="789"/>
      <c r="T25" s="789"/>
      <c r="U25" s="789"/>
      <c r="V25" s="789"/>
      <c r="W25" s="789"/>
      <c r="AC25" s="1191"/>
    </row>
    <row r="26" customFormat="false" ht="13.8" hidden="false" customHeight="false" outlineLevel="0" collapsed="false">
      <c r="B26" s="1190"/>
      <c r="G26" s="1191"/>
      <c r="H26" s="1299"/>
      <c r="I26" s="789"/>
      <c r="J26" s="789"/>
      <c r="K26" s="789"/>
      <c r="L26" s="789"/>
      <c r="M26" s="789"/>
      <c r="N26" s="789"/>
      <c r="O26" s="789"/>
      <c r="P26" s="789"/>
      <c r="Q26" s="789"/>
      <c r="R26" s="789"/>
      <c r="S26" s="789"/>
      <c r="T26" s="789"/>
      <c r="U26" s="789"/>
      <c r="V26" s="789"/>
      <c r="W26" s="789"/>
      <c r="AC26" s="1191"/>
    </row>
    <row r="27" customFormat="false" ht="13.8" hidden="false" customHeight="false" outlineLevel="0" collapsed="false">
      <c r="B27" s="1190"/>
      <c r="G27" s="1191"/>
      <c r="H27" s="1299"/>
      <c r="I27" s="789"/>
      <c r="J27" s="789"/>
      <c r="K27" s="789"/>
      <c r="L27" s="789"/>
      <c r="M27" s="789"/>
      <c r="N27" s="789"/>
      <c r="O27" s="789"/>
      <c r="P27" s="789"/>
      <c r="Q27" s="789"/>
      <c r="R27" s="789"/>
      <c r="S27" s="789"/>
      <c r="T27" s="789"/>
      <c r="U27" s="789"/>
      <c r="V27" s="789"/>
      <c r="W27" s="789"/>
      <c r="AC27" s="1191"/>
    </row>
    <row r="28" customFormat="false" ht="13.8" hidden="false" customHeight="false" outlineLevel="0" collapsed="false">
      <c r="B28" s="1190"/>
      <c r="G28" s="1191"/>
      <c r="H28" s="1299"/>
      <c r="I28" s="789"/>
      <c r="J28" s="789"/>
      <c r="K28" s="789"/>
      <c r="L28" s="789"/>
      <c r="M28" s="789"/>
      <c r="N28" s="789"/>
      <c r="O28" s="789"/>
      <c r="P28" s="789"/>
      <c r="Q28" s="789"/>
      <c r="R28" s="789"/>
      <c r="S28" s="789"/>
      <c r="T28" s="789"/>
      <c r="U28" s="789"/>
      <c r="V28" s="789"/>
      <c r="W28" s="789"/>
      <c r="AC28" s="1191"/>
    </row>
    <row r="29" customFormat="false" ht="13.8" hidden="false" customHeight="false" outlineLevel="0" collapsed="false">
      <c r="B29" s="1190"/>
      <c r="G29" s="1191"/>
      <c r="H29" s="1299"/>
      <c r="I29" s="789"/>
      <c r="J29" s="789"/>
      <c r="K29" s="789"/>
      <c r="L29" s="789"/>
      <c r="M29" s="789"/>
      <c r="N29" s="789"/>
      <c r="O29" s="789"/>
      <c r="P29" s="789"/>
      <c r="Q29" s="789"/>
      <c r="R29" s="789"/>
      <c r="S29" s="789"/>
      <c r="T29" s="789"/>
      <c r="U29" s="789"/>
      <c r="V29" s="789"/>
      <c r="W29" s="789"/>
      <c r="AC29" s="1191"/>
    </row>
    <row r="30" customFormat="false" ht="13.8" hidden="false" customHeight="false" outlineLevel="0" collapsed="false">
      <c r="B30" s="1190"/>
      <c r="G30" s="1191"/>
      <c r="H30" s="1299"/>
      <c r="I30" s="789"/>
      <c r="J30" s="789"/>
      <c r="K30" s="789"/>
      <c r="L30" s="789"/>
      <c r="M30" s="789"/>
      <c r="N30" s="789"/>
      <c r="O30" s="789"/>
      <c r="P30" s="789"/>
      <c r="Q30" s="789"/>
      <c r="R30" s="789"/>
      <c r="S30" s="789"/>
      <c r="T30" s="789"/>
      <c r="U30" s="789"/>
      <c r="V30" s="789"/>
      <c r="W30" s="789"/>
      <c r="AC30" s="1191"/>
    </row>
    <row r="31" customFormat="false" ht="13.8" hidden="false" customHeight="false" outlineLevel="0" collapsed="false">
      <c r="B31" s="1190"/>
      <c r="G31" s="1191"/>
      <c r="H31" s="1299"/>
      <c r="I31" s="789"/>
      <c r="J31" s="789"/>
      <c r="K31" s="789"/>
      <c r="L31" s="789"/>
      <c r="M31" s="789"/>
      <c r="N31" s="789"/>
      <c r="O31" s="789"/>
      <c r="P31" s="789"/>
      <c r="Q31" s="789"/>
      <c r="R31" s="789"/>
      <c r="S31" s="789"/>
      <c r="T31" s="789"/>
      <c r="U31" s="789"/>
      <c r="V31" s="789"/>
      <c r="W31" s="789"/>
      <c r="AC31" s="1191"/>
    </row>
    <row r="32" customFormat="false" ht="13.8" hidden="false" customHeight="false" outlineLevel="0" collapsed="false">
      <c r="B32" s="1190"/>
      <c r="G32" s="1191"/>
      <c r="H32" s="1299"/>
      <c r="I32" s="789"/>
      <c r="J32" s="789"/>
      <c r="K32" s="789"/>
      <c r="L32" s="789"/>
      <c r="M32" s="789"/>
      <c r="N32" s="789"/>
      <c r="O32" s="789"/>
      <c r="P32" s="789"/>
      <c r="Q32" s="789"/>
      <c r="R32" s="789"/>
      <c r="S32" s="789"/>
      <c r="T32" s="789"/>
      <c r="U32" s="789"/>
      <c r="V32" s="789"/>
      <c r="W32" s="789"/>
      <c r="AC32" s="1191"/>
    </row>
    <row r="33" customFormat="false" ht="13.8" hidden="false" customHeight="false" outlineLevel="0" collapsed="false">
      <c r="B33" s="1192"/>
      <c r="C33" s="1225"/>
      <c r="D33" s="1225"/>
      <c r="E33" s="1225"/>
      <c r="F33" s="1225"/>
      <c r="G33" s="1194"/>
      <c r="H33" s="1315"/>
      <c r="I33" s="1225"/>
      <c r="J33" s="1225"/>
      <c r="K33" s="1225"/>
      <c r="L33" s="1225"/>
      <c r="M33" s="1225"/>
      <c r="N33" s="1225"/>
      <c r="O33" s="1225"/>
      <c r="P33" s="1225"/>
      <c r="Q33" s="1225"/>
      <c r="R33" s="1225"/>
      <c r="S33" s="1225"/>
      <c r="T33" s="1225"/>
      <c r="U33" s="1225"/>
      <c r="V33" s="1225"/>
      <c r="W33" s="1225"/>
      <c r="X33" s="1225"/>
      <c r="Y33" s="1225"/>
      <c r="Z33" s="1225"/>
      <c r="AA33" s="1225"/>
      <c r="AB33" s="1225"/>
      <c r="AC33" s="1194"/>
    </row>
    <row r="34" customFormat="false" ht="13.8" hidden="false" customHeight="false" outlineLevel="0" collapsed="false">
      <c r="H34" s="1319"/>
      <c r="I34" s="1319"/>
      <c r="J34" s="1319"/>
      <c r="K34" s="1319"/>
      <c r="L34" s="1319"/>
      <c r="M34" s="1319"/>
      <c r="N34" s="1319"/>
      <c r="O34" s="1319"/>
      <c r="P34" s="1319"/>
      <c r="Q34" s="1319"/>
      <c r="R34" s="1319"/>
      <c r="S34" s="1319"/>
      <c r="T34" s="1319"/>
      <c r="U34" s="1319"/>
      <c r="V34" s="1319"/>
      <c r="W34" s="1319"/>
      <c r="X34" s="1319"/>
      <c r="Y34" s="1319"/>
      <c r="Z34" s="1319"/>
      <c r="AA34" s="1319"/>
      <c r="AB34" s="1319"/>
      <c r="AC34" s="1319"/>
    </row>
    <row r="35" customFormat="false" ht="6" hidden="false" customHeight="true" outlineLevel="0" collapsed="false"/>
    <row r="36" customFormat="false" ht="13.5" hidden="false" customHeight="true" outlineLevel="0" collapsed="false">
      <c r="B36" s="780" t="s">
        <v>39</v>
      </c>
      <c r="C36" s="1543" t="s">
        <v>1886</v>
      </c>
      <c r="D36" s="1543"/>
      <c r="E36" s="1543"/>
      <c r="F36" s="1543"/>
      <c r="G36" s="1543"/>
      <c r="H36" s="1543"/>
      <c r="I36" s="1543"/>
      <c r="J36" s="1543"/>
      <c r="K36" s="1543"/>
      <c r="L36" s="1543"/>
      <c r="M36" s="1543"/>
      <c r="N36" s="1543"/>
      <c r="O36" s="1543"/>
      <c r="P36" s="1543"/>
      <c r="Q36" s="1543"/>
      <c r="R36" s="1543"/>
      <c r="S36" s="1543"/>
      <c r="T36" s="1543"/>
      <c r="U36" s="1543"/>
      <c r="V36" s="1543"/>
      <c r="W36" s="1543"/>
      <c r="X36" s="1543"/>
      <c r="Y36" s="1543"/>
      <c r="Z36" s="1543"/>
      <c r="AA36" s="1543"/>
      <c r="AB36" s="1543"/>
      <c r="AC36" s="1543"/>
      <c r="AD36" s="1312"/>
    </row>
    <row r="37" customFormat="false" ht="12.75" hidden="false" customHeight="false" outlineLevel="0" collapsed="false">
      <c r="C37" s="1543"/>
      <c r="D37" s="1543"/>
      <c r="E37" s="1543"/>
      <c r="F37" s="1543"/>
      <c r="G37" s="1543"/>
      <c r="H37" s="1543"/>
      <c r="I37" s="1543"/>
      <c r="J37" s="1543"/>
      <c r="K37" s="1543"/>
      <c r="L37" s="1543"/>
      <c r="M37" s="1543"/>
      <c r="N37" s="1543"/>
      <c r="O37" s="1543"/>
      <c r="P37" s="1543"/>
      <c r="Q37" s="1543"/>
      <c r="R37" s="1543"/>
      <c r="S37" s="1543"/>
      <c r="T37" s="1543"/>
      <c r="U37" s="1543"/>
      <c r="V37" s="1543"/>
      <c r="W37" s="1543"/>
      <c r="X37" s="1543"/>
      <c r="Y37" s="1543"/>
      <c r="Z37" s="1543"/>
      <c r="AA37" s="1543"/>
      <c r="AB37" s="1543"/>
      <c r="AC37" s="1543"/>
      <c r="AD37" s="1312"/>
    </row>
    <row r="122" customFormat="false" ht="12.75" hidden="false" customHeight="false" outlineLevel="0" collapsed="false">
      <c r="C122" s="1225"/>
      <c r="D122" s="1225"/>
      <c r="E122" s="1225"/>
      <c r="F122" s="1225"/>
      <c r="G122" s="1225"/>
    </row>
    <row r="123" customFormat="false" ht="12.75" hidden="false" customHeight="false" outlineLevel="0" collapsed="false">
      <c r="C123" s="1226"/>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dataValidations count="1">
    <dataValidation allowBlank="true" errorStyle="stop" operator="between" showDropDown="false" showErrorMessage="true" showInputMessage="true" sqref="I7:I9 N7 S7 Q8:Q9"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K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4.00390625" defaultRowHeight="12.75" customHeight="false" zeroHeight="false" outlineLevelRow="0" outlineLevelCol="0"/>
  <cols>
    <col collapsed="false" customWidth="true" hidden="false" outlineLevel="0" max="1" min="1" style="772" width="1.44"/>
    <col collapsed="false" customWidth="true" hidden="false" outlineLevel="0" max="2" min="2" style="772" width="2.33"/>
    <col collapsed="false" customWidth="true" hidden="false" outlineLevel="0" max="3" min="3" style="772" width="1.11"/>
    <col collapsed="false" customWidth="false" hidden="false" outlineLevel="0" max="18" min="4" style="772" width="4"/>
    <col collapsed="false" customWidth="true" hidden="false" outlineLevel="0" max="19" min="19" style="772" width="8.11"/>
    <col collapsed="false" customWidth="false" hidden="false" outlineLevel="0" max="20" min="20" style="772" width="4"/>
    <col collapsed="false" customWidth="true" hidden="false" outlineLevel="0" max="21" min="21" style="772" width="2.33"/>
    <col collapsed="false" customWidth="false" hidden="false" outlineLevel="0" max="22" min="22" style="772" width="4"/>
    <col collapsed="false" customWidth="true" hidden="false" outlineLevel="0" max="23" min="23" style="772" width="2.22"/>
    <col collapsed="false" customWidth="false" hidden="false" outlineLevel="0" max="24" min="24" style="772" width="4"/>
    <col collapsed="false" customWidth="true" hidden="false" outlineLevel="0" max="25" min="25" style="772" width="2.33"/>
    <col collapsed="false" customWidth="true" hidden="false" outlineLevel="0" max="26" min="26" style="772" width="1.44"/>
    <col collapsed="false" customWidth="false" hidden="false" outlineLevel="0" max="16384" min="27" style="772" width="4"/>
  </cols>
  <sheetData>
    <row r="1" customFormat="false" ht="13.8" hidden="false" customHeight="false" outlineLevel="0" collapsed="false"/>
    <row r="2" customFormat="false" ht="13.8" hidden="false" customHeight="false" outlineLevel="0" collapsed="false">
      <c r="B2" s="772" t="s">
        <v>1887</v>
      </c>
    </row>
    <row r="3" customFormat="false" ht="13.8" hidden="false" customHeight="false" outlineLevel="0" collapsed="false"/>
    <row r="4" customFormat="false" ht="13.8" hidden="false" customHeight="false" outlineLevel="0" collapsed="false">
      <c r="B4" s="1179" t="s">
        <v>1888</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row>
    <row r="5" customFormat="false" ht="13.8" hidden="false" customHeight="false" outlineLevel="0" collapsed="false"/>
    <row r="6" customFormat="false" ht="23.25" hidden="false" customHeight="true" outlineLevel="0" collapsed="false">
      <c r="B6" s="789" t="s">
        <v>939</v>
      </c>
      <c r="C6" s="789"/>
      <c r="D6" s="789"/>
      <c r="E6" s="789"/>
      <c r="F6" s="789"/>
      <c r="G6" s="966"/>
      <c r="H6" s="966"/>
      <c r="I6" s="966"/>
      <c r="J6" s="966"/>
      <c r="K6" s="966"/>
      <c r="L6" s="966"/>
      <c r="M6" s="966"/>
      <c r="N6" s="966"/>
      <c r="O6" s="966"/>
      <c r="P6" s="966"/>
      <c r="Q6" s="966"/>
      <c r="R6" s="966"/>
      <c r="S6" s="966"/>
      <c r="T6" s="966"/>
      <c r="U6" s="966"/>
      <c r="V6" s="966"/>
      <c r="W6" s="966"/>
      <c r="X6" s="966"/>
      <c r="Y6" s="966"/>
    </row>
    <row r="7" customFormat="false" ht="23.25" hidden="false" customHeight="true" outlineLevel="0" collapsed="false">
      <c r="B7" s="789" t="s">
        <v>940</v>
      </c>
      <c r="C7" s="789"/>
      <c r="D7" s="789"/>
      <c r="E7" s="789"/>
      <c r="F7" s="789"/>
      <c r="G7" s="1182" t="s">
        <v>27</v>
      </c>
      <c r="H7" s="1290" t="s">
        <v>1089</v>
      </c>
      <c r="I7" s="1290"/>
      <c r="J7" s="1290"/>
      <c r="K7" s="1290"/>
      <c r="L7" s="1182" t="s">
        <v>27</v>
      </c>
      <c r="M7" s="1290" t="s">
        <v>1090</v>
      </c>
      <c r="N7" s="1290"/>
      <c r="O7" s="1290"/>
      <c r="P7" s="1290"/>
      <c r="Q7" s="1182" t="s">
        <v>27</v>
      </c>
      <c r="R7" s="1290" t="s">
        <v>1091</v>
      </c>
      <c r="S7" s="1290"/>
      <c r="T7" s="1290"/>
      <c r="U7" s="1290"/>
      <c r="V7" s="1290"/>
      <c r="W7" s="1181"/>
      <c r="X7" s="1181"/>
      <c r="Y7" s="1321"/>
    </row>
    <row r="8" customFormat="false" ht="19.5" hidden="false" customHeight="true" outlineLevel="0" collapsed="false">
      <c r="B8" s="789" t="s">
        <v>1139</v>
      </c>
      <c r="C8" s="789"/>
      <c r="D8" s="789"/>
      <c r="E8" s="789"/>
      <c r="F8" s="789"/>
      <c r="G8" s="962" t="s">
        <v>27</v>
      </c>
      <c r="H8" s="963" t="s">
        <v>1889</v>
      </c>
      <c r="I8" s="963"/>
      <c r="J8" s="963"/>
      <c r="K8" s="963"/>
      <c r="L8" s="963"/>
      <c r="M8" s="963"/>
      <c r="N8" s="963"/>
      <c r="O8" s="963"/>
      <c r="P8" s="963"/>
      <c r="Q8" s="963"/>
      <c r="R8" s="963"/>
      <c r="S8" s="963"/>
      <c r="T8" s="963"/>
      <c r="U8" s="963"/>
      <c r="V8" s="963"/>
      <c r="W8" s="963"/>
      <c r="X8" s="963"/>
      <c r="Y8" s="963"/>
    </row>
    <row r="9" customFormat="false" ht="19.5" hidden="false" customHeight="true" outlineLevel="0" collapsed="false">
      <c r="B9" s="789"/>
      <c r="C9" s="789"/>
      <c r="D9" s="789"/>
      <c r="E9" s="789"/>
      <c r="F9" s="789"/>
      <c r="G9" s="972" t="s">
        <v>27</v>
      </c>
      <c r="H9" s="973" t="s">
        <v>1890</v>
      </c>
      <c r="I9" s="973"/>
      <c r="J9" s="973"/>
      <c r="K9" s="973"/>
      <c r="L9" s="973"/>
      <c r="M9" s="973"/>
      <c r="N9" s="973"/>
      <c r="O9" s="973"/>
      <c r="P9" s="973"/>
      <c r="Q9" s="973"/>
      <c r="R9" s="973"/>
      <c r="S9" s="973"/>
      <c r="T9" s="973"/>
      <c r="U9" s="973"/>
      <c r="V9" s="973"/>
      <c r="W9" s="973"/>
      <c r="X9" s="973"/>
      <c r="Y9" s="973"/>
    </row>
    <row r="10" customFormat="false" ht="10.5" hidden="false" customHeight="true" outlineLevel="0" collapsed="false">
      <c r="B10" s="771"/>
      <c r="C10" s="771"/>
      <c r="D10" s="771"/>
      <c r="E10" s="771"/>
      <c r="F10" s="771"/>
      <c r="G10" s="781"/>
      <c r="I10" s="776"/>
      <c r="J10" s="776"/>
      <c r="K10" s="776"/>
      <c r="L10" s="776"/>
      <c r="M10" s="776"/>
      <c r="N10" s="776"/>
      <c r="O10" s="776"/>
      <c r="P10" s="776"/>
      <c r="Q10" s="776"/>
      <c r="R10" s="776"/>
      <c r="S10" s="776"/>
      <c r="T10" s="776"/>
      <c r="U10" s="776"/>
      <c r="V10" s="776"/>
      <c r="W10" s="776"/>
      <c r="X10" s="776"/>
      <c r="Y10" s="776"/>
    </row>
    <row r="11" customFormat="false" ht="17.25" hidden="false" customHeight="true" outlineLevel="0" collapsed="false">
      <c r="B11" s="772" t="s">
        <v>1891</v>
      </c>
      <c r="C11" s="771"/>
      <c r="D11" s="771"/>
      <c r="E11" s="771"/>
      <c r="F11" s="771"/>
      <c r="G11" s="781"/>
      <c r="I11" s="776"/>
      <c r="J11" s="776"/>
      <c r="K11" s="776"/>
      <c r="L11" s="776"/>
      <c r="M11" s="776"/>
      <c r="N11" s="776"/>
      <c r="O11" s="776"/>
      <c r="P11" s="776"/>
      <c r="Q11" s="776"/>
      <c r="R11" s="776"/>
      <c r="S11" s="776"/>
      <c r="T11" s="776"/>
    </row>
    <row r="12" customFormat="false" ht="6" hidden="false" customHeight="true" outlineLevel="0" collapsed="false">
      <c r="B12" s="964"/>
      <c r="C12" s="1185"/>
      <c r="D12" s="1185"/>
      <c r="E12" s="1185"/>
      <c r="F12" s="1185"/>
      <c r="G12" s="1185"/>
      <c r="H12" s="1185"/>
      <c r="I12" s="1185"/>
      <c r="J12" s="1185"/>
      <c r="K12" s="1185"/>
      <c r="L12" s="1185"/>
      <c r="M12" s="1185"/>
      <c r="N12" s="1185"/>
      <c r="O12" s="1185"/>
      <c r="P12" s="1185"/>
      <c r="Q12" s="1185"/>
      <c r="R12" s="1185"/>
      <c r="S12" s="1185"/>
      <c r="T12" s="1185"/>
      <c r="U12" s="964"/>
      <c r="V12" s="1393"/>
      <c r="W12" s="1393"/>
      <c r="X12" s="1393"/>
      <c r="Y12" s="963"/>
    </row>
    <row r="13" customFormat="false" ht="21.75" hidden="false" customHeight="true" outlineLevel="0" collapsed="false">
      <c r="B13" s="985"/>
      <c r="C13" s="772" t="s">
        <v>1892</v>
      </c>
      <c r="U13" s="985"/>
      <c r="V13" s="1296"/>
      <c r="W13" s="1296"/>
      <c r="X13" s="1296"/>
      <c r="Y13" s="1187"/>
    </row>
    <row r="14" customFormat="false" ht="5.25" hidden="false" customHeight="true" outlineLevel="0" collapsed="false">
      <c r="B14" s="985"/>
      <c r="U14" s="985"/>
      <c r="Y14" s="1187"/>
    </row>
    <row r="15" customFormat="false" ht="28.5" hidden="false" customHeight="true" outlineLevel="0" collapsed="false">
      <c r="B15" s="985"/>
      <c r="D15" s="1289"/>
      <c r="E15" s="1289"/>
      <c r="F15" s="1289"/>
      <c r="G15" s="1289"/>
      <c r="H15" s="1289"/>
      <c r="I15" s="1289"/>
      <c r="J15" s="1289"/>
      <c r="K15" s="1289"/>
      <c r="L15" s="1426" t="s">
        <v>1893</v>
      </c>
      <c r="M15" s="1426"/>
      <c r="N15" s="1426"/>
      <c r="O15" s="985"/>
      <c r="T15" s="771"/>
      <c r="U15" s="985"/>
      <c r="V15" s="1296" t="s">
        <v>1095</v>
      </c>
      <c r="W15" s="1296" t="s">
        <v>29</v>
      </c>
      <c r="X15" s="1296" t="s">
        <v>1096</v>
      </c>
      <c r="Y15" s="1187"/>
    </row>
    <row r="16" customFormat="false" ht="6" hidden="false" customHeight="true" outlineLevel="0" collapsed="false">
      <c r="B16" s="985"/>
      <c r="U16" s="985"/>
      <c r="Y16" s="1187"/>
    </row>
    <row r="17" customFormat="false" ht="19.5" hidden="false" customHeight="true" outlineLevel="0" collapsed="false">
      <c r="B17" s="985"/>
      <c r="C17" s="772" t="s">
        <v>1894</v>
      </c>
      <c r="U17" s="985"/>
      <c r="V17" s="1307" t="s">
        <v>27</v>
      </c>
      <c r="W17" s="1307" t="s">
        <v>29</v>
      </c>
      <c r="X17" s="1307" t="s">
        <v>27</v>
      </c>
      <c r="Y17" s="1187"/>
    </row>
    <row r="18" customFormat="false" ht="6.75" hidden="false" customHeight="true" outlineLevel="0" collapsed="false">
      <c r="B18" s="985"/>
      <c r="L18" s="771"/>
      <c r="Q18" s="771"/>
      <c r="U18" s="985"/>
      <c r="Y18" s="1187"/>
    </row>
    <row r="19" customFormat="false" ht="27.75" hidden="false" customHeight="true" outlineLevel="0" collapsed="false">
      <c r="B19" s="985"/>
      <c r="C19" s="1341" t="s">
        <v>1895</v>
      </c>
      <c r="D19" s="1341"/>
      <c r="E19" s="1341"/>
      <c r="F19" s="1341"/>
      <c r="G19" s="1341"/>
      <c r="H19" s="1341"/>
      <c r="I19" s="1341"/>
      <c r="J19" s="1341"/>
      <c r="K19" s="1341"/>
      <c r="L19" s="1341"/>
      <c r="M19" s="1341"/>
      <c r="N19" s="1341"/>
      <c r="O19" s="1341"/>
      <c r="P19" s="1341"/>
      <c r="Q19" s="1341"/>
      <c r="R19" s="1341"/>
      <c r="S19" s="1341"/>
      <c r="T19" s="1341"/>
      <c r="U19" s="985"/>
      <c r="V19" s="1307" t="s">
        <v>27</v>
      </c>
      <c r="W19" s="1307" t="s">
        <v>29</v>
      </c>
      <c r="X19" s="1307" t="s">
        <v>27</v>
      </c>
      <c r="Y19" s="1187"/>
    </row>
    <row r="20" customFormat="false" ht="8.25" hidden="false" customHeight="true" outlineLevel="0" collapsed="false">
      <c r="B20" s="985"/>
      <c r="L20" s="771"/>
      <c r="Q20" s="771"/>
      <c r="U20" s="985"/>
      <c r="Y20" s="1187"/>
    </row>
    <row r="21" customFormat="false" ht="18" hidden="false" customHeight="true" outlineLevel="0" collapsed="false">
      <c r="B21" s="985"/>
      <c r="C21" s="772" t="s">
        <v>1896</v>
      </c>
      <c r="L21" s="771"/>
      <c r="U21" s="985"/>
      <c r="V21" s="1307" t="s">
        <v>27</v>
      </c>
      <c r="W21" s="1307" t="s">
        <v>29</v>
      </c>
      <c r="X21" s="1307" t="s">
        <v>27</v>
      </c>
      <c r="Y21" s="1187"/>
    </row>
    <row r="22" customFormat="false" ht="8.25" hidden="false" customHeight="true" outlineLevel="0" collapsed="false">
      <c r="B22" s="985"/>
      <c r="U22" s="985"/>
      <c r="Y22" s="1187"/>
    </row>
    <row r="23" customFormat="false" ht="27.75" hidden="false" customHeight="true" outlineLevel="0" collapsed="false">
      <c r="B23" s="983"/>
      <c r="D23" s="1289" t="s">
        <v>1897</v>
      </c>
      <c r="E23" s="1638" t="s">
        <v>1898</v>
      </c>
      <c r="F23" s="1638"/>
      <c r="G23" s="1638"/>
      <c r="H23" s="1638"/>
      <c r="I23" s="1638"/>
      <c r="J23" s="1638"/>
      <c r="K23" s="1638"/>
      <c r="L23" s="1638"/>
      <c r="M23" s="1638"/>
      <c r="N23" s="1638"/>
      <c r="O23" s="1638"/>
      <c r="P23" s="1638"/>
      <c r="Q23" s="1638"/>
      <c r="R23" s="1638"/>
      <c r="S23" s="1414"/>
      <c r="U23" s="985"/>
      <c r="V23" s="1188"/>
      <c r="W23" s="771"/>
      <c r="X23" s="1188"/>
      <c r="Y23" s="988"/>
      <c r="AC23" s="781"/>
      <c r="AD23" s="781"/>
      <c r="AE23" s="781"/>
      <c r="AF23" s="781"/>
      <c r="AG23" s="781"/>
      <c r="AH23" s="781"/>
      <c r="AI23" s="781"/>
      <c r="AJ23" s="781"/>
      <c r="AK23" s="781"/>
    </row>
    <row r="24" customFormat="false" ht="54" hidden="false" customHeight="true" outlineLevel="0" collapsed="false">
      <c r="B24" s="983"/>
      <c r="D24" s="1289" t="s">
        <v>1899</v>
      </c>
      <c r="E24" s="1638" t="s">
        <v>1900</v>
      </c>
      <c r="F24" s="1638"/>
      <c r="G24" s="1638"/>
      <c r="H24" s="1638"/>
      <c r="I24" s="1638"/>
      <c r="J24" s="1638"/>
      <c r="K24" s="1638"/>
      <c r="L24" s="1638"/>
      <c r="M24" s="1638"/>
      <c r="N24" s="1638"/>
      <c r="O24" s="1638"/>
      <c r="P24" s="1638"/>
      <c r="Q24" s="1638"/>
      <c r="R24" s="1638"/>
      <c r="S24" s="1414"/>
      <c r="U24" s="985"/>
      <c r="V24" s="1188"/>
      <c r="W24" s="771"/>
      <c r="X24" s="1188"/>
      <c r="Y24" s="988"/>
      <c r="AC24" s="781"/>
      <c r="AD24" s="781"/>
      <c r="AE24" s="781"/>
      <c r="AF24" s="781"/>
      <c r="AG24" s="781"/>
      <c r="AH24" s="781"/>
      <c r="AI24" s="781"/>
      <c r="AJ24" s="781"/>
      <c r="AK24" s="781"/>
    </row>
    <row r="25" customFormat="false" ht="26.25" hidden="false" customHeight="true" outlineLevel="0" collapsed="false">
      <c r="B25" s="983"/>
      <c r="D25" s="1289" t="s">
        <v>1901</v>
      </c>
      <c r="E25" s="1638" t="s">
        <v>1902</v>
      </c>
      <c r="F25" s="1638"/>
      <c r="G25" s="1638"/>
      <c r="H25" s="1638"/>
      <c r="I25" s="1638"/>
      <c r="J25" s="1638"/>
      <c r="K25" s="1638"/>
      <c r="L25" s="1638"/>
      <c r="M25" s="1638"/>
      <c r="N25" s="1638"/>
      <c r="O25" s="1638"/>
      <c r="P25" s="1638"/>
      <c r="Q25" s="1638"/>
      <c r="R25" s="1638"/>
      <c r="S25" s="1414"/>
      <c r="U25" s="985"/>
      <c r="V25" s="1188"/>
      <c r="W25" s="771"/>
      <c r="X25" s="1188"/>
      <c r="Y25" s="988"/>
      <c r="AC25" s="781"/>
      <c r="AD25" s="781"/>
      <c r="AE25" s="781"/>
      <c r="AF25" s="781"/>
      <c r="AG25" s="781"/>
      <c r="AH25" s="781"/>
      <c r="AI25" s="781"/>
      <c r="AJ25" s="781"/>
      <c r="AK25" s="781"/>
    </row>
    <row r="26" customFormat="false" ht="17.25" hidden="false" customHeight="true" outlineLevel="0" collapsed="false">
      <c r="B26" s="1000"/>
      <c r="C26" s="1435"/>
      <c r="D26" s="1435"/>
      <c r="E26" s="1508"/>
      <c r="F26" s="1508"/>
      <c r="G26" s="1508"/>
      <c r="H26" s="1508"/>
      <c r="I26" s="1508"/>
      <c r="J26" s="1508"/>
      <c r="K26" s="1508"/>
      <c r="L26" s="1508"/>
      <c r="M26" s="1508"/>
      <c r="N26" s="1508"/>
      <c r="O26" s="1508"/>
      <c r="P26" s="1508"/>
      <c r="Q26" s="1508"/>
      <c r="R26" s="1508"/>
      <c r="S26" s="1508"/>
      <c r="T26" s="1508"/>
      <c r="U26" s="974"/>
      <c r="V26" s="980"/>
      <c r="W26" s="980"/>
      <c r="X26" s="980"/>
      <c r="Y26" s="973"/>
    </row>
    <row r="27" customFormat="false" ht="4.5" hidden="false" customHeight="true" outlineLevel="0" collapsed="false">
      <c r="A27" s="1454"/>
      <c r="B27" s="1454"/>
      <c r="C27" s="1454"/>
      <c r="D27" s="1454"/>
      <c r="E27" s="1454"/>
      <c r="F27" s="1454"/>
      <c r="G27" s="1454"/>
      <c r="H27" s="1454"/>
      <c r="I27" s="1454"/>
      <c r="J27" s="1454"/>
      <c r="K27" s="1454"/>
      <c r="L27" s="1454"/>
      <c r="M27" s="1454"/>
      <c r="N27" s="1454"/>
      <c r="O27" s="1454"/>
      <c r="P27" s="1454"/>
      <c r="Q27" s="1454"/>
      <c r="R27" s="1454"/>
      <c r="S27" s="1454"/>
      <c r="T27" s="1454"/>
      <c r="U27" s="1454"/>
      <c r="V27" s="1454"/>
      <c r="W27" s="1454"/>
      <c r="X27" s="1454"/>
      <c r="Y27" s="1454"/>
      <c r="Z27" s="1454"/>
    </row>
    <row r="28" customFormat="false" ht="26.25" hidden="false" customHeight="true" outlineLevel="0" collapsed="false">
      <c r="B28" s="980" t="s">
        <v>1903</v>
      </c>
    </row>
    <row r="29" customFormat="false" ht="6" hidden="false" customHeight="true" outlineLevel="0" collapsed="false">
      <c r="B29" s="964"/>
      <c r="C29" s="1185"/>
      <c r="D29" s="1185"/>
      <c r="E29" s="1185"/>
      <c r="F29" s="1185"/>
      <c r="G29" s="1185"/>
      <c r="H29" s="1185"/>
      <c r="I29" s="1185"/>
      <c r="J29" s="1185"/>
      <c r="K29" s="1185"/>
      <c r="L29" s="1185"/>
      <c r="M29" s="1185"/>
      <c r="N29" s="1185"/>
      <c r="O29" s="1185"/>
      <c r="P29" s="1185"/>
      <c r="Q29" s="1185"/>
      <c r="R29" s="1185"/>
      <c r="S29" s="1185"/>
      <c r="T29" s="1185"/>
      <c r="U29" s="964"/>
      <c r="V29" s="1185"/>
      <c r="W29" s="1185"/>
      <c r="X29" s="1185"/>
      <c r="Y29" s="963"/>
    </row>
    <row r="30" customFormat="false" ht="22.5" hidden="false" customHeight="true" outlineLevel="0" collapsed="false">
      <c r="B30" s="985"/>
      <c r="C30" s="772" t="s">
        <v>1904</v>
      </c>
      <c r="U30" s="985"/>
      <c r="Y30" s="1187"/>
    </row>
    <row r="31" customFormat="false" ht="6" hidden="false" customHeight="true" outlineLevel="0" collapsed="false">
      <c r="B31" s="985"/>
      <c r="U31" s="985"/>
      <c r="Y31" s="1187"/>
    </row>
    <row r="32" customFormat="false" ht="21" hidden="false" customHeight="true" outlineLevel="0" collapsed="false">
      <c r="B32" s="985"/>
      <c r="D32" s="1289"/>
      <c r="E32" s="1289"/>
      <c r="F32" s="1289"/>
      <c r="G32" s="1289"/>
      <c r="H32" s="1289"/>
      <c r="I32" s="1289"/>
      <c r="J32" s="1289"/>
      <c r="K32" s="1289"/>
      <c r="L32" s="1289"/>
      <c r="M32" s="1289"/>
      <c r="N32" s="1290" t="s">
        <v>1036</v>
      </c>
      <c r="O32" s="985"/>
      <c r="T32" s="771"/>
      <c r="U32" s="985"/>
      <c r="Y32" s="1187"/>
    </row>
    <row r="33" customFormat="false" ht="9" hidden="false" customHeight="true" outlineLevel="0" collapsed="false">
      <c r="B33" s="985"/>
      <c r="L33" s="771"/>
      <c r="Q33" s="771"/>
      <c r="U33" s="985"/>
      <c r="Y33" s="1187"/>
    </row>
    <row r="34" customFormat="false" ht="13.8" hidden="false" customHeight="false" outlineLevel="0" collapsed="false">
      <c r="B34" s="985"/>
      <c r="C34" s="772" t="s">
        <v>1352</v>
      </c>
      <c r="U34" s="985"/>
      <c r="Y34" s="1187"/>
    </row>
    <row r="35" customFormat="false" ht="7.5" hidden="false" customHeight="true" outlineLevel="0" collapsed="false">
      <c r="B35" s="985"/>
      <c r="U35" s="985"/>
      <c r="Y35" s="1187"/>
    </row>
    <row r="36" customFormat="false" ht="21.75" hidden="false" customHeight="true" outlineLevel="0" collapsed="false">
      <c r="B36" s="985"/>
      <c r="D36" s="1289"/>
      <c r="E36" s="1289"/>
      <c r="F36" s="1289"/>
      <c r="G36" s="1289"/>
      <c r="H36" s="1289"/>
      <c r="I36" s="1289"/>
      <c r="J36" s="1289"/>
      <c r="K36" s="1289"/>
      <c r="L36" s="1289"/>
      <c r="M36" s="1289"/>
      <c r="N36" s="1290" t="s">
        <v>1036</v>
      </c>
      <c r="O36" s="985"/>
      <c r="T36" s="771"/>
      <c r="U36" s="985"/>
      <c r="Y36" s="1187"/>
    </row>
    <row r="37" customFormat="false" ht="6.75" hidden="false" customHeight="true" outlineLevel="0" collapsed="false">
      <c r="B37" s="985"/>
      <c r="L37" s="771"/>
      <c r="Q37" s="771"/>
      <c r="U37" s="985"/>
      <c r="Y37" s="1187"/>
    </row>
    <row r="38" customFormat="false" ht="15.75" hidden="false" customHeight="true" outlineLevel="0" collapsed="false">
      <c r="B38" s="985"/>
      <c r="C38" s="772" t="s">
        <v>1353</v>
      </c>
      <c r="L38" s="771"/>
      <c r="Q38" s="771"/>
      <c r="U38" s="985"/>
      <c r="V38" s="1296" t="s">
        <v>1095</v>
      </c>
      <c r="W38" s="1296" t="s">
        <v>29</v>
      </c>
      <c r="X38" s="1296" t="s">
        <v>1096</v>
      </c>
      <c r="Y38" s="1187"/>
    </row>
    <row r="39" customFormat="false" ht="6.75" hidden="false" customHeight="true" outlineLevel="0" collapsed="false">
      <c r="B39" s="985"/>
      <c r="L39" s="771"/>
      <c r="Q39" s="771"/>
      <c r="U39" s="985"/>
      <c r="Y39" s="1187"/>
    </row>
    <row r="40" customFormat="false" ht="21.75" hidden="false" customHeight="true" outlineLevel="0" collapsed="false">
      <c r="B40" s="985"/>
      <c r="D40" s="1289"/>
      <c r="E40" s="1289"/>
      <c r="F40" s="1289"/>
      <c r="G40" s="1289"/>
      <c r="H40" s="1289"/>
      <c r="I40" s="1289"/>
      <c r="J40" s="1289"/>
      <c r="K40" s="1289"/>
      <c r="L40" s="1289"/>
      <c r="M40" s="1289"/>
      <c r="N40" s="1290" t="s">
        <v>899</v>
      </c>
      <c r="O40" s="985"/>
      <c r="P40" s="771" t="s">
        <v>1431</v>
      </c>
      <c r="Q40" s="771"/>
      <c r="R40" s="772" t="s">
        <v>1355</v>
      </c>
      <c r="U40" s="1297"/>
      <c r="V40" s="1307" t="s">
        <v>27</v>
      </c>
      <c r="W40" s="1307" t="s">
        <v>29</v>
      </c>
      <c r="X40" s="1307" t="s">
        <v>27</v>
      </c>
      <c r="Y40" s="1187"/>
    </row>
    <row r="41" customFormat="false" ht="8.25" hidden="false" customHeight="true" outlineLevel="0" collapsed="false">
      <c r="B41" s="985"/>
      <c r="L41" s="771"/>
      <c r="Q41" s="771"/>
      <c r="U41" s="985"/>
      <c r="Y41" s="1187"/>
    </row>
    <row r="42" customFormat="false" ht="14.25" hidden="false" customHeight="true" outlineLevel="0" collapsed="false">
      <c r="B42" s="985"/>
      <c r="C42" s="772" t="s">
        <v>1356</v>
      </c>
      <c r="U42" s="985"/>
      <c r="Y42" s="1187"/>
    </row>
    <row r="43" customFormat="false" ht="5.25" hidden="false" customHeight="true" outlineLevel="0" collapsed="false">
      <c r="B43" s="985"/>
      <c r="U43" s="985"/>
      <c r="Y43" s="1187"/>
    </row>
    <row r="44" customFormat="false" ht="18" hidden="false" customHeight="true" outlineLevel="0" collapsed="false">
      <c r="B44" s="985" t="s">
        <v>239</v>
      </c>
      <c r="D44" s="789" t="s">
        <v>949</v>
      </c>
      <c r="E44" s="789"/>
      <c r="F44" s="789"/>
      <c r="G44" s="1343"/>
      <c r="H44" s="1343"/>
      <c r="I44" s="1343"/>
      <c r="J44" s="1343"/>
      <c r="K44" s="1343"/>
      <c r="L44" s="1343"/>
      <c r="M44" s="1343"/>
      <c r="N44" s="1343"/>
      <c r="O44" s="1343"/>
      <c r="P44" s="1343"/>
      <c r="Q44" s="1343"/>
      <c r="R44" s="1343"/>
      <c r="S44" s="1343"/>
      <c r="U44" s="983"/>
      <c r="V44" s="781"/>
      <c r="W44" s="781"/>
      <c r="X44" s="781"/>
      <c r="Y44" s="1187"/>
    </row>
    <row r="45" customFormat="false" ht="18.75" hidden="false" customHeight="true" outlineLevel="0" collapsed="false">
      <c r="B45" s="985" t="s">
        <v>239</v>
      </c>
      <c r="D45" s="789" t="s">
        <v>950</v>
      </c>
      <c r="E45" s="789"/>
      <c r="F45" s="789"/>
      <c r="G45" s="1343"/>
      <c r="H45" s="1343"/>
      <c r="I45" s="1343"/>
      <c r="J45" s="1343"/>
      <c r="K45" s="1343"/>
      <c r="L45" s="1343"/>
      <c r="M45" s="1343"/>
      <c r="N45" s="1343"/>
      <c r="O45" s="1343"/>
      <c r="P45" s="1343"/>
      <c r="Q45" s="1343"/>
      <c r="R45" s="1343"/>
      <c r="S45" s="1343"/>
      <c r="U45" s="983"/>
      <c r="V45" s="781"/>
      <c r="W45" s="781"/>
      <c r="X45" s="781"/>
      <c r="Y45" s="1187"/>
    </row>
    <row r="46" customFormat="false" ht="19.5" hidden="false" customHeight="true" outlineLevel="0" collapsed="false">
      <c r="B46" s="985" t="s">
        <v>239</v>
      </c>
      <c r="D46" s="789" t="s">
        <v>951</v>
      </c>
      <c r="E46" s="789"/>
      <c r="F46" s="789"/>
      <c r="G46" s="1343"/>
      <c r="H46" s="1343"/>
      <c r="I46" s="1343"/>
      <c r="J46" s="1343"/>
      <c r="K46" s="1343"/>
      <c r="L46" s="1343"/>
      <c r="M46" s="1343"/>
      <c r="N46" s="1343"/>
      <c r="O46" s="1343"/>
      <c r="P46" s="1343"/>
      <c r="Q46" s="1343"/>
      <c r="R46" s="1343"/>
      <c r="S46" s="1343"/>
      <c r="U46" s="983"/>
      <c r="V46" s="781"/>
      <c r="W46" s="781"/>
      <c r="X46" s="781"/>
      <c r="Y46" s="1187"/>
    </row>
    <row r="47" customFormat="false" ht="21" hidden="false" customHeight="true" outlineLevel="0" collapsed="false">
      <c r="B47" s="985"/>
      <c r="C47" s="771"/>
      <c r="D47" s="771"/>
      <c r="E47" s="771"/>
      <c r="F47" s="771"/>
      <c r="G47" s="771"/>
      <c r="H47" s="771"/>
      <c r="I47" s="771"/>
      <c r="J47" s="771"/>
      <c r="K47" s="771"/>
      <c r="L47" s="771"/>
      <c r="M47" s="771"/>
      <c r="N47" s="771"/>
      <c r="O47" s="771"/>
      <c r="U47" s="985"/>
      <c r="V47" s="1296" t="s">
        <v>1095</v>
      </c>
      <c r="W47" s="1296" t="s">
        <v>29</v>
      </c>
      <c r="X47" s="1296" t="s">
        <v>1096</v>
      </c>
      <c r="Y47" s="1187"/>
    </row>
    <row r="48" customFormat="false" ht="13.8" hidden="false" customHeight="false" outlineLevel="0" collapsed="false">
      <c r="B48" s="985"/>
      <c r="C48" s="772" t="s">
        <v>1357</v>
      </c>
      <c r="D48" s="771"/>
      <c r="E48" s="771"/>
      <c r="F48" s="771"/>
      <c r="G48" s="771"/>
      <c r="H48" s="771"/>
      <c r="I48" s="771"/>
      <c r="J48" s="771"/>
      <c r="K48" s="771"/>
      <c r="L48" s="771"/>
      <c r="M48" s="771"/>
      <c r="N48" s="771"/>
      <c r="O48" s="771"/>
      <c r="U48" s="1297"/>
      <c r="V48" s="1307" t="s">
        <v>27</v>
      </c>
      <c r="W48" s="1307" t="s">
        <v>29</v>
      </c>
      <c r="X48" s="1307" t="s">
        <v>27</v>
      </c>
      <c r="Y48" s="1187"/>
    </row>
    <row r="49" customFormat="false" ht="9" hidden="false" customHeight="true" outlineLevel="0" collapsed="false">
      <c r="B49" s="985"/>
      <c r="D49" s="771"/>
      <c r="E49" s="771"/>
      <c r="F49" s="771"/>
      <c r="G49" s="771"/>
      <c r="H49" s="771"/>
      <c r="I49" s="771"/>
      <c r="J49" s="771"/>
      <c r="K49" s="771"/>
      <c r="L49" s="771"/>
      <c r="M49" s="771"/>
      <c r="N49" s="771"/>
      <c r="O49" s="771"/>
      <c r="U49" s="983"/>
      <c r="V49" s="781"/>
      <c r="W49" s="781"/>
      <c r="X49" s="781"/>
      <c r="Y49" s="1187"/>
      <c r="Z49" s="1307"/>
      <c r="AA49" s="1307"/>
      <c r="AB49" s="1307"/>
    </row>
    <row r="50" customFormat="false" ht="37.5" hidden="false" customHeight="true" outlineLevel="0" collapsed="false">
      <c r="B50" s="985"/>
      <c r="C50" s="1341" t="s">
        <v>1905</v>
      </c>
      <c r="D50" s="1341"/>
      <c r="E50" s="1341"/>
      <c r="F50" s="1341"/>
      <c r="G50" s="1341"/>
      <c r="H50" s="1341"/>
      <c r="I50" s="1341"/>
      <c r="J50" s="1341"/>
      <c r="K50" s="1341"/>
      <c r="L50" s="1341"/>
      <c r="M50" s="1341"/>
      <c r="N50" s="1341"/>
      <c r="O50" s="1341"/>
      <c r="P50" s="1341"/>
      <c r="Q50" s="1341"/>
      <c r="R50" s="1341"/>
      <c r="S50" s="1341"/>
      <c r="T50" s="1341"/>
      <c r="U50" s="1297"/>
      <c r="V50" s="1307" t="s">
        <v>27</v>
      </c>
      <c r="W50" s="1307" t="s">
        <v>29</v>
      </c>
      <c r="X50" s="1307" t="s">
        <v>27</v>
      </c>
      <c r="Y50" s="1187"/>
    </row>
    <row r="51" customFormat="false" ht="6" hidden="false" customHeight="true" outlineLevel="0" collapsed="false">
      <c r="B51" s="974"/>
      <c r="C51" s="980"/>
      <c r="D51" s="980"/>
      <c r="E51" s="980"/>
      <c r="F51" s="980"/>
      <c r="G51" s="980"/>
      <c r="H51" s="980"/>
      <c r="I51" s="980"/>
      <c r="J51" s="980"/>
      <c r="K51" s="980"/>
      <c r="L51" s="980"/>
      <c r="M51" s="980"/>
      <c r="N51" s="980"/>
      <c r="O51" s="980"/>
      <c r="P51" s="980"/>
      <c r="Q51" s="980"/>
      <c r="R51" s="980"/>
      <c r="S51" s="980"/>
      <c r="T51" s="980"/>
      <c r="U51" s="974"/>
      <c r="V51" s="980"/>
      <c r="W51" s="980"/>
      <c r="X51" s="980"/>
      <c r="Y51" s="973"/>
    </row>
    <row r="52" customFormat="false" ht="13.8" hidden="false" customHeight="false" outlineLevel="0" collapsed="false">
      <c r="A52" s="781"/>
      <c r="B52" s="772" t="s">
        <v>1221</v>
      </c>
      <c r="E52" s="968"/>
      <c r="F52" s="781"/>
      <c r="G52" s="781"/>
      <c r="H52" s="781"/>
      <c r="I52" s="781"/>
      <c r="J52" s="781"/>
      <c r="K52" s="781"/>
      <c r="L52" s="781"/>
      <c r="M52" s="781"/>
      <c r="N52" s="781"/>
      <c r="O52" s="781"/>
      <c r="P52" s="781"/>
      <c r="Q52" s="781"/>
      <c r="R52" s="781"/>
      <c r="S52" s="781"/>
      <c r="T52" s="781"/>
      <c r="U52" s="781"/>
      <c r="V52" s="781"/>
      <c r="W52" s="781"/>
      <c r="X52" s="781"/>
      <c r="Y52" s="781"/>
      <c r="Z52" s="781"/>
      <c r="AA52" s="781"/>
      <c r="AB52" s="781"/>
      <c r="AC52" s="781"/>
      <c r="AD52" s="781"/>
      <c r="AE52" s="781"/>
      <c r="AF52" s="781"/>
      <c r="AG52" s="781"/>
      <c r="AH52" s="781"/>
      <c r="AI52" s="781"/>
      <c r="AJ52" s="781"/>
      <c r="AK52" s="781"/>
    </row>
    <row r="53" customFormat="false" ht="13.8" hidden="false" customHeight="false" outlineLevel="0" collapsed="false">
      <c r="A53" s="781"/>
      <c r="B53" s="772" t="s">
        <v>1222</v>
      </c>
      <c r="E53" s="781"/>
      <c r="F53" s="781"/>
      <c r="G53" s="781"/>
      <c r="H53" s="781"/>
      <c r="I53" s="781"/>
      <c r="J53" s="781"/>
      <c r="K53" s="781"/>
      <c r="L53" s="781"/>
      <c r="M53" s="781"/>
      <c r="N53" s="781"/>
      <c r="O53" s="781"/>
      <c r="P53" s="781"/>
      <c r="Q53" s="781"/>
      <c r="R53" s="781"/>
      <c r="S53" s="781"/>
      <c r="T53" s="781"/>
      <c r="U53" s="781"/>
      <c r="V53" s="781"/>
      <c r="W53" s="781"/>
      <c r="X53" s="781"/>
      <c r="Y53" s="781"/>
      <c r="Z53" s="781"/>
      <c r="AA53" s="781"/>
      <c r="AB53" s="781"/>
      <c r="AC53" s="781"/>
      <c r="AD53" s="781"/>
      <c r="AE53" s="781"/>
      <c r="AF53" s="781"/>
      <c r="AG53" s="781"/>
      <c r="AH53" s="781"/>
      <c r="AI53" s="781"/>
      <c r="AJ53" s="781"/>
      <c r="AK53" s="781"/>
    </row>
    <row r="54" customFormat="false" ht="13.8" hidden="false" customHeight="false" outlineLevel="0" collapsed="false"/>
    <row r="55" customFormat="false" ht="13.8" hidden="false" customHeight="false" outlineLevel="0" collapsed="false"/>
    <row r="56" customFormat="false" ht="13.8" hidden="false" customHeight="false" outlineLevel="0" collapsed="false"/>
    <row r="57" customFormat="false" ht="13.8" hidden="false" customHeight="false" outlineLevel="0" collapsed="false"/>
    <row r="58" customFormat="false" ht="13.8" hidden="false" customHeight="false" outlineLevel="0" collapsed="false"/>
    <row r="59" customFormat="false" ht="13.8" hidden="false" customHeight="false" outlineLevel="0" collapsed="false"/>
    <row r="60" customFormat="false" ht="13.8" hidden="false" customHeight="false" outlineLevel="0" collapsed="false"/>
    <row r="61" customFormat="false" ht="13.8" hidden="false" customHeight="false" outlineLevel="0" collapsed="false"/>
    <row r="62" customFormat="false" ht="13.8" hidden="false" customHeight="false" outlineLevel="0" collapsed="false"/>
    <row r="63" customFormat="false" ht="13.8" hidden="false" customHeight="false" outlineLevel="0" collapsed="false"/>
    <row r="64" customFormat="false" ht="13.8" hidden="false" customHeight="false" outlineLevel="0" collapsed="false"/>
    <row r="65" customFormat="false" ht="13.8" hidden="false" customHeight="false" outlineLevel="0" collapsed="false"/>
    <row r="66" customFormat="false" ht="13.8" hidden="false" customHeight="false" outlineLevel="0" collapsed="false"/>
    <row r="67" customFormat="false" ht="13.8" hidden="false" customHeight="false" outlineLevel="0" collapsed="false"/>
    <row r="68" customFormat="false" ht="13.8" hidden="false" customHeight="false" outlineLevel="0" collapsed="false"/>
    <row r="69" customFormat="false" ht="13.8" hidden="false" customHeight="false" outlineLevel="0" collapsed="false"/>
    <row r="70" customFormat="false" ht="13.8" hidden="false" customHeight="false" outlineLevel="0" collapsed="false"/>
    <row r="71" customFormat="false" ht="13.8" hidden="false" customHeight="false" outlineLevel="0" collapsed="false"/>
    <row r="72" customFormat="false" ht="13.8" hidden="false" customHeight="false" outlineLevel="0" collapsed="false"/>
    <row r="73" customFormat="false" ht="13.8" hidden="false" customHeight="false" outlineLevel="0" collapsed="false"/>
    <row r="74" customFormat="false" ht="13.8" hidden="false" customHeight="false" outlineLevel="0" collapsed="false"/>
    <row r="75" customFormat="false" ht="13.8" hidden="false" customHeight="false" outlineLevel="0" collapsed="false"/>
    <row r="76" customFormat="false" ht="13.8" hidden="false" customHeight="false" outlineLevel="0" collapsed="false"/>
    <row r="77" customFormat="false" ht="13.8" hidden="false" customHeight="false" outlineLevel="0" collapsed="false"/>
    <row r="78" customFormat="false" ht="13.8" hidden="false" customHeight="false" outlineLevel="0" collapsed="false"/>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3.8" hidden="false" customHeight="false" outlineLevel="0" collapsed="false"/>
    <row r="93" customFormat="false" ht="13.8" hidden="false" customHeight="false" outlineLevel="0" collapsed="false"/>
    <row r="94" customFormat="false" ht="13.8" hidden="false" customHeight="false" outlineLevel="0" collapsed="false"/>
    <row r="95" customFormat="false" ht="13.8" hidden="false" customHeight="false" outlineLevel="0" collapsed="false"/>
    <row r="96" customFormat="false" ht="13.8" hidden="false" customHeight="false" outlineLevel="0" collapsed="false"/>
    <row r="97" customFormat="false" ht="13.8" hidden="false" customHeight="false" outlineLevel="0" collapsed="false"/>
    <row r="98" customFormat="false" ht="13.8" hidden="false" customHeight="false" outlineLevel="0" collapsed="false"/>
    <row r="99" customFormat="false" ht="13.8" hidden="false" customHeight="false" outlineLevel="0" collapsed="false"/>
    <row r="100" customFormat="false" ht="13.8" hidden="false" customHeight="false" outlineLevel="0" collapsed="false"/>
    <row r="101" customFormat="false" ht="13.8" hidden="false" customHeight="false" outlineLevel="0" collapsed="false"/>
    <row r="102" customFormat="false" ht="13.8" hidden="false" customHeight="false" outlineLevel="0" collapsed="false"/>
    <row r="103" customFormat="false" ht="13.8" hidden="false" customHeight="false" outlineLevel="0" collapsed="false"/>
    <row r="104" customFormat="false" ht="13.8" hidden="false" customHeight="false" outlineLevel="0" collapsed="false"/>
    <row r="105" customFormat="false" ht="13.8" hidden="false" customHeight="false" outlineLevel="0" collapsed="false"/>
    <row r="106" customFormat="false" ht="13.8" hidden="false" customHeight="false" outlineLevel="0" collapsed="false"/>
    <row r="107" customFormat="false" ht="13.8" hidden="false" customHeight="false" outlineLevel="0" collapsed="false"/>
    <row r="108" customFormat="false" ht="13.8" hidden="false" customHeight="false" outlineLevel="0" collapsed="false"/>
    <row r="109" customFormat="false" ht="13.8" hidden="false" customHeight="false" outlineLevel="0" collapsed="false"/>
    <row r="110" customFormat="false" ht="13.8" hidden="false" customHeight="false" outlineLevel="0" collapsed="false"/>
    <row r="111" customFormat="false" ht="13.8" hidden="false" customHeight="false" outlineLevel="0" collapsed="false"/>
    <row r="112" customFormat="false" ht="13.8" hidden="false" customHeight="false" outlineLevel="0" collapsed="false"/>
    <row r="113" customFormat="false" ht="13.8" hidden="false" customHeight="false" outlineLevel="0" collapsed="false"/>
    <row r="114" customFormat="false" ht="13.8" hidden="false" customHeight="false" outlineLevel="0" collapsed="false"/>
    <row r="115" customFormat="false" ht="13.8" hidden="false" customHeight="false" outlineLevel="0" collapsed="false"/>
    <row r="116" customFormat="false" ht="13.8" hidden="false" customHeight="false" outlineLevel="0" collapsed="false"/>
    <row r="117" customFormat="false" ht="13.8" hidden="false" customHeight="false" outlineLevel="0" collapsed="false"/>
    <row r="118" customFormat="false" ht="13.8" hidden="false" customHeight="false" outlineLevel="0" collapsed="false"/>
    <row r="119" customFormat="false" ht="13.8" hidden="false" customHeight="false" outlineLevel="0" collapsed="false"/>
    <row r="120" customFormat="false" ht="13.8" hidden="false" customHeight="false" outlineLevel="0" collapsed="false"/>
    <row r="121" customFormat="false" ht="13.8" hidden="false" customHeight="false" outlineLevel="0" collapsed="false"/>
    <row r="122" customFormat="false" ht="13.8" hidden="false" customHeight="false" outlineLevel="0" collapsed="false">
      <c r="C122" s="980"/>
      <c r="D122" s="980"/>
      <c r="E122" s="980"/>
      <c r="F122" s="980"/>
      <c r="G122" s="980"/>
    </row>
    <row r="123" customFormat="false" ht="13.8" hidden="false" customHeight="false" outlineLevel="0" collapsed="false">
      <c r="C123" s="1185"/>
    </row>
  </sheetData>
  <mergeCells count="25">
    <mergeCell ref="B4:Y4"/>
    <mergeCell ref="B6:F6"/>
    <mergeCell ref="G6:Y6"/>
    <mergeCell ref="B7:F7"/>
    <mergeCell ref="B8:F9"/>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s>
  <dataValidations count="1">
    <dataValidation allowBlank="true" errorStyle="stop" operator="between" showDropDown="false" showErrorMessage="true" showInputMessage="true" sqref="G7:G8 L7 Q7 G9 V17 X17 V19 X19 V21 X21 V40 X40 V48 X48 Z49 AB49 V50 X50"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colBreaks count="1" manualBreakCount="1">
    <brk id="27" man="true" max="65535" min="0"/>
  </colBreaks>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Z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4.00390625" defaultRowHeight="12.75" customHeight="false" zeroHeight="false" outlineLevelRow="0" outlineLevelCol="0"/>
  <cols>
    <col collapsed="false" customWidth="true" hidden="false" outlineLevel="0" max="1" min="1" style="772" width="1.44"/>
    <col collapsed="false" customWidth="true" hidden="false" outlineLevel="0" max="2" min="2" style="772" width="2.33"/>
    <col collapsed="false" customWidth="true" hidden="false" outlineLevel="0" max="3" min="3" style="772" width="1.11"/>
    <col collapsed="false" customWidth="false" hidden="false" outlineLevel="0" max="4" min="4" style="771" width="4"/>
    <col collapsed="false" customWidth="false" hidden="false" outlineLevel="0" max="20" min="5" style="772" width="4"/>
    <col collapsed="false" customWidth="true" hidden="false" outlineLevel="0" max="21" min="21" style="772" width="2.33"/>
    <col collapsed="false" customWidth="false" hidden="false" outlineLevel="0" max="22" min="22" style="772" width="4"/>
    <col collapsed="false" customWidth="true" hidden="false" outlineLevel="0" max="23" min="23" style="772" width="2.22"/>
    <col collapsed="false" customWidth="false" hidden="false" outlineLevel="0" max="24" min="24" style="772" width="4"/>
    <col collapsed="false" customWidth="true" hidden="false" outlineLevel="0" max="25" min="25" style="772" width="2.33"/>
    <col collapsed="false" customWidth="true" hidden="false" outlineLevel="0" max="26" min="26" style="772" width="1.44"/>
    <col collapsed="false" customWidth="false" hidden="false" outlineLevel="0" max="16384" min="27" style="772" width="4"/>
  </cols>
  <sheetData>
    <row r="1" customFormat="false" ht="13.8" hidden="false" customHeight="false" outlineLevel="0" collapsed="false"/>
    <row r="2" customFormat="false" ht="13.8" hidden="false" customHeight="false" outlineLevel="0" collapsed="false">
      <c r="B2" s="772" t="s">
        <v>1906</v>
      </c>
      <c r="D2" s="1639"/>
    </row>
    <row r="3" customFormat="false" ht="13.8" hidden="false" customHeight="false" outlineLevel="0" collapsed="false"/>
    <row r="4" customFormat="false" ht="13.8" hidden="false" customHeight="false" outlineLevel="0" collapsed="false">
      <c r="B4" s="1179" t="s">
        <v>1907</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row>
    <row r="5" customFormat="false" ht="13.8" hidden="false" customHeight="false" outlineLevel="0" collapsed="false"/>
    <row r="6" customFormat="false" ht="23.25" hidden="false" customHeight="true" outlineLevel="0" collapsed="false">
      <c r="B6" s="789" t="s">
        <v>939</v>
      </c>
      <c r="C6" s="789"/>
      <c r="D6" s="789"/>
      <c r="E6" s="789"/>
      <c r="F6" s="789"/>
      <c r="G6" s="966"/>
      <c r="H6" s="966"/>
      <c r="I6" s="966"/>
      <c r="J6" s="966"/>
      <c r="K6" s="966"/>
      <c r="L6" s="966"/>
      <c r="M6" s="966"/>
      <c r="N6" s="966"/>
      <c r="O6" s="966"/>
      <c r="P6" s="966"/>
      <c r="Q6" s="966"/>
      <c r="R6" s="966"/>
      <c r="S6" s="966"/>
      <c r="T6" s="966"/>
      <c r="U6" s="966"/>
      <c r="V6" s="966"/>
      <c r="W6" s="966"/>
      <c r="X6" s="966"/>
      <c r="Y6" s="966"/>
    </row>
    <row r="7" customFormat="false" ht="23.25" hidden="false" customHeight="true" outlineLevel="0" collapsed="false">
      <c r="B7" s="789" t="s">
        <v>940</v>
      </c>
      <c r="C7" s="789"/>
      <c r="D7" s="789"/>
      <c r="E7" s="789"/>
      <c r="F7" s="789"/>
      <c r="G7" s="1182" t="s">
        <v>27</v>
      </c>
      <c r="H7" s="1290" t="s">
        <v>1089</v>
      </c>
      <c r="I7" s="1290"/>
      <c r="J7" s="1290"/>
      <c r="K7" s="1290"/>
      <c r="L7" s="1182" t="s">
        <v>27</v>
      </c>
      <c r="M7" s="1290" t="s">
        <v>1090</v>
      </c>
      <c r="N7" s="1290"/>
      <c r="O7" s="1290"/>
      <c r="P7" s="1290"/>
      <c r="Q7" s="1182" t="s">
        <v>27</v>
      </c>
      <c r="R7" s="1290" t="s">
        <v>1091</v>
      </c>
      <c r="S7" s="1290"/>
      <c r="T7" s="1290"/>
      <c r="U7" s="1290"/>
      <c r="V7" s="1290"/>
      <c r="W7" s="1181"/>
      <c r="X7" s="1181"/>
      <c r="Y7" s="1321"/>
    </row>
    <row r="8" customFormat="false" ht="13.8" hidden="false" customHeight="false" outlineLevel="0" collapsed="false"/>
    <row r="9" customFormat="false" ht="13.8" hidden="false" customHeight="false" outlineLevel="0" collapsed="false">
      <c r="B9" s="964"/>
      <c r="C9" s="1185"/>
      <c r="D9" s="1323"/>
      <c r="E9" s="1185"/>
      <c r="F9" s="1185"/>
      <c r="G9" s="1185"/>
      <c r="H9" s="1185"/>
      <c r="I9" s="1185"/>
      <c r="J9" s="1185"/>
      <c r="K9" s="1185"/>
      <c r="L9" s="1185"/>
      <c r="M9" s="1185"/>
      <c r="N9" s="1185"/>
      <c r="O9" s="1185"/>
      <c r="P9" s="1185"/>
      <c r="Q9" s="1185"/>
      <c r="R9" s="1185"/>
      <c r="S9" s="1185"/>
      <c r="T9" s="963"/>
      <c r="U9" s="1185"/>
      <c r="V9" s="1185"/>
      <c r="W9" s="1185"/>
      <c r="X9" s="1185"/>
      <c r="Y9" s="963"/>
    </row>
    <row r="10" customFormat="false" ht="13.8" hidden="false" customHeight="false" outlineLevel="0" collapsed="false">
      <c r="B10" s="985" t="s">
        <v>1908</v>
      </c>
      <c r="T10" s="1187"/>
      <c r="V10" s="1296" t="s">
        <v>1095</v>
      </c>
      <c r="W10" s="1296" t="s">
        <v>29</v>
      </c>
      <c r="X10" s="1296" t="s">
        <v>1096</v>
      </c>
      <c r="Y10" s="1187"/>
    </row>
    <row r="11" customFormat="false" ht="13.8" hidden="false" customHeight="false" outlineLevel="0" collapsed="false">
      <c r="B11" s="985"/>
      <c r="T11" s="1187"/>
      <c r="Y11" s="1187"/>
    </row>
    <row r="12" customFormat="false" ht="17.25" hidden="false" customHeight="true" outlineLevel="0" collapsed="false">
      <c r="B12" s="985"/>
      <c r="D12" s="771" t="s">
        <v>51</v>
      </c>
      <c r="E12" s="1187" t="s">
        <v>1909</v>
      </c>
      <c r="F12" s="1187"/>
      <c r="G12" s="1187"/>
      <c r="H12" s="1187"/>
      <c r="I12" s="1187"/>
      <c r="J12" s="1187"/>
      <c r="K12" s="1187"/>
      <c r="L12" s="1187"/>
      <c r="M12" s="1187"/>
      <c r="N12" s="1187"/>
      <c r="O12" s="1187"/>
      <c r="P12" s="1187"/>
      <c r="Q12" s="1187"/>
      <c r="R12" s="1187"/>
      <c r="S12" s="1187"/>
      <c r="T12" s="1187"/>
      <c r="V12" s="771" t="s">
        <v>27</v>
      </c>
      <c r="W12" s="771" t="s">
        <v>29</v>
      </c>
      <c r="X12" s="771" t="s">
        <v>27</v>
      </c>
      <c r="Y12" s="988"/>
    </row>
    <row r="13" customFormat="false" ht="10.5" hidden="false" customHeight="true" outlineLevel="0" collapsed="false">
      <c r="B13" s="985"/>
      <c r="T13" s="1187"/>
      <c r="V13" s="771"/>
      <c r="W13" s="771"/>
      <c r="X13" s="771"/>
      <c r="Y13" s="927"/>
    </row>
    <row r="14" customFormat="false" ht="30.75" hidden="false" customHeight="true" outlineLevel="0" collapsed="false">
      <c r="B14" s="985"/>
      <c r="D14" s="771" t="s">
        <v>983</v>
      </c>
      <c r="E14" s="1341" t="s">
        <v>1910</v>
      </c>
      <c r="F14" s="1341"/>
      <c r="G14" s="1341"/>
      <c r="H14" s="1341"/>
      <c r="I14" s="1341"/>
      <c r="J14" s="1341"/>
      <c r="K14" s="1341"/>
      <c r="L14" s="1341"/>
      <c r="M14" s="1341"/>
      <c r="N14" s="1341"/>
      <c r="O14" s="1341"/>
      <c r="P14" s="1341"/>
      <c r="Q14" s="1341"/>
      <c r="R14" s="1341"/>
      <c r="S14" s="1341"/>
      <c r="T14" s="1341"/>
      <c r="V14" s="771" t="s">
        <v>27</v>
      </c>
      <c r="W14" s="771" t="s">
        <v>29</v>
      </c>
      <c r="X14" s="771" t="s">
        <v>27</v>
      </c>
      <c r="Y14" s="988"/>
    </row>
    <row r="15" customFormat="false" ht="9" hidden="false" customHeight="true" outlineLevel="0" collapsed="false">
      <c r="B15" s="985"/>
      <c r="T15" s="1187"/>
      <c r="V15" s="771"/>
      <c r="W15" s="771"/>
      <c r="X15" s="771"/>
      <c r="Y15" s="927"/>
    </row>
    <row r="16" customFormat="false" ht="41.25" hidden="false" customHeight="true" outlineLevel="0" collapsed="false">
      <c r="B16" s="985"/>
      <c r="D16" s="771" t="s">
        <v>982</v>
      </c>
      <c r="E16" s="1341" t="s">
        <v>1911</v>
      </c>
      <c r="F16" s="1341"/>
      <c r="G16" s="1341"/>
      <c r="H16" s="1341"/>
      <c r="I16" s="1341"/>
      <c r="J16" s="1341"/>
      <c r="K16" s="1341"/>
      <c r="L16" s="1341"/>
      <c r="M16" s="1341"/>
      <c r="N16" s="1341"/>
      <c r="O16" s="1341"/>
      <c r="P16" s="1341"/>
      <c r="Q16" s="1341"/>
      <c r="R16" s="1341"/>
      <c r="S16" s="1341"/>
      <c r="T16" s="1341"/>
      <c r="V16" s="771" t="s">
        <v>27</v>
      </c>
      <c r="W16" s="771" t="s">
        <v>29</v>
      </c>
      <c r="X16" s="771" t="s">
        <v>27</v>
      </c>
      <c r="Y16" s="988"/>
    </row>
    <row r="17" customFormat="false" ht="7.5" hidden="false" customHeight="true" outlineLevel="0" collapsed="false">
      <c r="B17" s="985"/>
      <c r="T17" s="1187"/>
      <c r="V17" s="781"/>
      <c r="W17" s="781"/>
      <c r="X17" s="781"/>
      <c r="Y17" s="988"/>
    </row>
    <row r="18" customFormat="false" ht="17.25" hidden="false" customHeight="true" outlineLevel="0" collapsed="false">
      <c r="B18" s="985"/>
      <c r="D18" s="771" t="s">
        <v>984</v>
      </c>
      <c r="E18" s="1187" t="s">
        <v>1208</v>
      </c>
      <c r="F18" s="1187"/>
      <c r="G18" s="1187"/>
      <c r="H18" s="1187"/>
      <c r="I18" s="1187"/>
      <c r="J18" s="1187"/>
      <c r="K18" s="1187"/>
      <c r="L18" s="1187"/>
      <c r="M18" s="1187"/>
      <c r="N18" s="1187"/>
      <c r="O18" s="1187"/>
      <c r="P18" s="1187"/>
      <c r="Q18" s="1187"/>
      <c r="R18" s="1187"/>
      <c r="S18" s="1187"/>
      <c r="T18" s="1187"/>
      <c r="V18" s="771" t="s">
        <v>27</v>
      </c>
      <c r="W18" s="771" t="s">
        <v>29</v>
      </c>
      <c r="X18" s="771" t="s">
        <v>27</v>
      </c>
      <c r="Y18" s="988"/>
    </row>
    <row r="19" customFormat="false" ht="6.75" hidden="false" customHeight="true" outlineLevel="0" collapsed="false">
      <c r="B19" s="985"/>
      <c r="T19" s="1187"/>
      <c r="Y19" s="1187"/>
    </row>
    <row r="20" customFormat="false" ht="36" hidden="false" customHeight="true" outlineLevel="0" collapsed="false">
      <c r="B20" s="985"/>
      <c r="D20" s="771" t="s">
        <v>1215</v>
      </c>
      <c r="E20" s="1341" t="s">
        <v>1209</v>
      </c>
      <c r="F20" s="1341"/>
      <c r="G20" s="1341"/>
      <c r="H20" s="1341"/>
      <c r="I20" s="1341"/>
      <c r="J20" s="1341"/>
      <c r="K20" s="1341"/>
      <c r="L20" s="1341"/>
      <c r="M20" s="1341"/>
      <c r="N20" s="1341"/>
      <c r="O20" s="1341"/>
      <c r="P20" s="1341"/>
      <c r="Q20" s="1341"/>
      <c r="R20" s="1341"/>
      <c r="S20" s="1341"/>
      <c r="T20" s="1341"/>
      <c r="V20" s="771" t="s">
        <v>27</v>
      </c>
      <c r="W20" s="771" t="s">
        <v>29</v>
      </c>
      <c r="X20" s="771" t="s">
        <v>27</v>
      </c>
      <c r="Y20" s="988"/>
    </row>
    <row r="21" customFormat="false" ht="6.75" hidden="false" customHeight="true" outlineLevel="0" collapsed="false">
      <c r="B21" s="974"/>
      <c r="C21" s="980"/>
      <c r="D21" s="1301"/>
      <c r="E21" s="980"/>
      <c r="F21" s="980"/>
      <c r="G21" s="980"/>
      <c r="H21" s="980"/>
      <c r="I21" s="980"/>
      <c r="J21" s="980"/>
      <c r="K21" s="980"/>
      <c r="L21" s="980"/>
      <c r="M21" s="980"/>
      <c r="N21" s="980"/>
      <c r="O21" s="980"/>
      <c r="P21" s="980"/>
      <c r="Q21" s="980"/>
      <c r="R21" s="980"/>
      <c r="S21" s="980"/>
      <c r="T21" s="973"/>
      <c r="U21" s="980"/>
      <c r="V21" s="980"/>
      <c r="W21" s="980"/>
      <c r="X21" s="980"/>
      <c r="Y21" s="973"/>
    </row>
    <row r="22" customFormat="false" ht="6.75" hidden="false" customHeight="true" outlineLevel="0" collapsed="false"/>
    <row r="23" customFormat="false" ht="35.25" hidden="false" customHeight="true" outlineLevel="0" collapsed="false">
      <c r="B23" s="1179" t="s">
        <v>39</v>
      </c>
      <c r="C23" s="1179"/>
      <c r="D23" s="1179"/>
      <c r="E23" s="782" t="s">
        <v>1912</v>
      </c>
      <c r="F23" s="782"/>
      <c r="G23" s="782"/>
      <c r="H23" s="782"/>
      <c r="I23" s="782"/>
      <c r="J23" s="782"/>
      <c r="K23" s="782"/>
      <c r="L23" s="782"/>
      <c r="M23" s="782"/>
      <c r="N23" s="782"/>
      <c r="O23" s="782"/>
      <c r="P23" s="782"/>
      <c r="Q23" s="782"/>
      <c r="R23" s="782"/>
      <c r="S23" s="782"/>
      <c r="T23" s="782"/>
      <c r="U23" s="782"/>
      <c r="V23" s="782"/>
      <c r="W23" s="782"/>
      <c r="X23" s="782"/>
      <c r="Y23" s="782"/>
    </row>
    <row r="24" customFormat="false" ht="24.75" hidden="false" customHeight="true" outlineLevel="0" collapsed="false">
      <c r="B24" s="1179" t="s">
        <v>1060</v>
      </c>
      <c r="C24" s="1179"/>
      <c r="D24" s="1179"/>
      <c r="E24" s="782" t="s">
        <v>1267</v>
      </c>
      <c r="F24" s="782"/>
      <c r="G24" s="782"/>
      <c r="H24" s="782"/>
      <c r="I24" s="782"/>
      <c r="J24" s="782"/>
      <c r="K24" s="782"/>
      <c r="L24" s="782"/>
      <c r="M24" s="782"/>
      <c r="N24" s="782"/>
      <c r="O24" s="782"/>
      <c r="P24" s="782"/>
      <c r="Q24" s="782"/>
      <c r="R24" s="782"/>
      <c r="S24" s="782"/>
      <c r="T24" s="782"/>
      <c r="U24" s="782"/>
      <c r="V24" s="782"/>
      <c r="W24" s="782"/>
      <c r="X24" s="782"/>
      <c r="Y24" s="782"/>
      <c r="Z24" s="1316"/>
    </row>
    <row r="25" customFormat="false" ht="7.5" hidden="false" customHeight="true" outlineLevel="0" collapsed="false"/>
    <row r="122" customFormat="false" ht="12.75" hidden="false" customHeight="false" outlineLevel="0" collapsed="false">
      <c r="C122" s="980"/>
      <c r="D122" s="1301"/>
      <c r="E122" s="980"/>
      <c r="F122" s="980"/>
      <c r="G122" s="980"/>
    </row>
    <row r="123" customFormat="false" ht="12.75" hidden="false" customHeight="false" outlineLevel="0" collapsed="false">
      <c r="C123" s="1185"/>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dataValidations count="1">
    <dataValidation allowBlank="true" errorStyle="stop" operator="between" showDropDown="false" showErrorMessage="true" showInputMessage="true" sqref="G7 L7 Q7 V12 X12 V14 X14 V16 X16 V18 X18 V20 X20"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Y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4.00390625" defaultRowHeight="12.75" customHeight="false" zeroHeight="false" outlineLevelRow="0" outlineLevelCol="0"/>
  <cols>
    <col collapsed="false" customWidth="true" hidden="false" outlineLevel="0" max="1" min="1" style="772" width="1.44"/>
    <col collapsed="false" customWidth="true" hidden="false" outlineLevel="0" max="2" min="2" style="772" width="2.33"/>
    <col collapsed="false" customWidth="true" hidden="false" outlineLevel="0" max="3" min="3" style="772" width="1.11"/>
    <col collapsed="false" customWidth="false" hidden="false" outlineLevel="0" max="17" min="4" style="772" width="4"/>
    <col collapsed="false" customWidth="true" hidden="false" outlineLevel="0" max="18" min="18" style="772" width="5.11"/>
    <col collapsed="false" customWidth="true" hidden="false" outlineLevel="0" max="19" min="19" style="772" width="8.11"/>
    <col collapsed="false" customWidth="false" hidden="false" outlineLevel="0" max="20" min="20" style="772" width="4"/>
    <col collapsed="false" customWidth="true" hidden="false" outlineLevel="0" max="21" min="21" style="772" width="2.33"/>
    <col collapsed="false" customWidth="false" hidden="false" outlineLevel="0" max="22" min="22" style="772" width="4"/>
    <col collapsed="false" customWidth="true" hidden="false" outlineLevel="0" max="23" min="23" style="772" width="2.22"/>
    <col collapsed="false" customWidth="false" hidden="false" outlineLevel="0" max="24" min="24" style="772" width="4"/>
    <col collapsed="false" customWidth="true" hidden="false" outlineLevel="0" max="25" min="25" style="772" width="2.33"/>
    <col collapsed="false" customWidth="true" hidden="false" outlineLevel="0" max="26" min="26" style="772" width="1.44"/>
    <col collapsed="false" customWidth="false" hidden="false" outlineLevel="0" max="16384" min="27" style="772" width="4"/>
  </cols>
  <sheetData>
    <row r="1" customFormat="false" ht="13.8" hidden="false" customHeight="false" outlineLevel="0" collapsed="false"/>
    <row r="2" customFormat="false" ht="13.8" hidden="false" customHeight="false" outlineLevel="0" collapsed="false">
      <c r="B2" s="772" t="s">
        <v>1913</v>
      </c>
    </row>
    <row r="3" customFormat="false" ht="13.8" hidden="false" customHeight="false" outlineLevel="0" collapsed="false"/>
    <row r="4" customFormat="false" ht="13.8" hidden="false" customHeight="false" outlineLevel="0" collapsed="false">
      <c r="B4" s="1179" t="s">
        <v>1914</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row>
    <row r="5" customFormat="false" ht="13.8" hidden="false" customHeight="false" outlineLevel="0" collapsed="false"/>
    <row r="6" customFormat="false" ht="23.25" hidden="false" customHeight="true" outlineLevel="0" collapsed="false">
      <c r="B6" s="789" t="s">
        <v>939</v>
      </c>
      <c r="C6" s="789"/>
      <c r="D6" s="789"/>
      <c r="E6" s="789"/>
      <c r="F6" s="789"/>
      <c r="G6" s="966"/>
      <c r="H6" s="966"/>
      <c r="I6" s="966"/>
      <c r="J6" s="966"/>
      <c r="K6" s="966"/>
      <c r="L6" s="966"/>
      <c r="M6" s="966"/>
      <c r="N6" s="966"/>
      <c r="O6" s="966"/>
      <c r="P6" s="966"/>
      <c r="Q6" s="966"/>
      <c r="R6" s="966"/>
      <c r="S6" s="966"/>
      <c r="T6" s="966"/>
      <c r="U6" s="966"/>
      <c r="V6" s="966"/>
      <c r="W6" s="966"/>
      <c r="X6" s="966"/>
      <c r="Y6" s="966"/>
    </row>
    <row r="7" customFormat="false" ht="23.25" hidden="false" customHeight="true" outlineLevel="0" collapsed="false">
      <c r="B7" s="789" t="s">
        <v>940</v>
      </c>
      <c r="C7" s="789"/>
      <c r="D7" s="789"/>
      <c r="E7" s="789"/>
      <c r="F7" s="789"/>
      <c r="G7" s="1182" t="s">
        <v>27</v>
      </c>
      <c r="H7" s="1290" t="s">
        <v>1089</v>
      </c>
      <c r="I7" s="1290"/>
      <c r="J7" s="1290"/>
      <c r="K7" s="1290"/>
      <c r="L7" s="1182" t="s">
        <v>27</v>
      </c>
      <c r="M7" s="1290" t="s">
        <v>1090</v>
      </c>
      <c r="N7" s="1290"/>
      <c r="O7" s="1290"/>
      <c r="P7" s="1290"/>
      <c r="Q7" s="1182" t="s">
        <v>27</v>
      </c>
      <c r="R7" s="1290" t="s">
        <v>1091</v>
      </c>
      <c r="S7" s="1290"/>
      <c r="T7" s="1290"/>
      <c r="U7" s="1290"/>
      <c r="V7" s="1290"/>
      <c r="W7" s="1181"/>
      <c r="X7" s="1181"/>
      <c r="Y7" s="1321"/>
    </row>
    <row r="8" customFormat="false" ht="19.5" hidden="false" customHeight="true" outlineLevel="0" collapsed="false">
      <c r="B8" s="789" t="s">
        <v>1139</v>
      </c>
      <c r="C8" s="789"/>
      <c r="D8" s="789"/>
      <c r="E8" s="789"/>
      <c r="F8" s="789"/>
      <c r="G8" s="962" t="s">
        <v>27</v>
      </c>
      <c r="H8" s="963" t="s">
        <v>1915</v>
      </c>
      <c r="I8" s="963"/>
      <c r="J8" s="963"/>
      <c r="K8" s="963"/>
      <c r="L8" s="963"/>
      <c r="M8" s="963"/>
      <c r="N8" s="963"/>
      <c r="O8" s="963"/>
      <c r="P8" s="963"/>
      <c r="Q8" s="963"/>
      <c r="R8" s="963"/>
      <c r="S8" s="963"/>
      <c r="T8" s="963"/>
      <c r="U8" s="963"/>
      <c r="V8" s="963"/>
      <c r="W8" s="963"/>
      <c r="X8" s="963"/>
      <c r="Y8" s="963"/>
    </row>
    <row r="9" customFormat="false" ht="19.5" hidden="false" customHeight="true" outlineLevel="0" collapsed="false">
      <c r="B9" s="789"/>
      <c r="C9" s="789"/>
      <c r="D9" s="789"/>
      <c r="E9" s="789"/>
      <c r="F9" s="789"/>
      <c r="G9" s="926" t="s">
        <v>27</v>
      </c>
      <c r="H9" s="1187" t="s">
        <v>1916</v>
      </c>
      <c r="I9" s="1187"/>
      <c r="J9" s="1187"/>
      <c r="K9" s="1187"/>
      <c r="L9" s="1187"/>
      <c r="M9" s="1187"/>
      <c r="N9" s="1187"/>
      <c r="O9" s="1187"/>
      <c r="P9" s="1187"/>
      <c r="Q9" s="1187"/>
      <c r="R9" s="1187"/>
      <c r="S9" s="1187"/>
      <c r="T9" s="1187"/>
      <c r="U9" s="1187"/>
      <c r="V9" s="1187"/>
      <c r="W9" s="1187"/>
      <c r="X9" s="1187"/>
      <c r="Y9" s="1187"/>
    </row>
    <row r="10" customFormat="false" ht="19.5" hidden="false" customHeight="true" outlineLevel="0" collapsed="false">
      <c r="B10" s="789"/>
      <c r="C10" s="789"/>
      <c r="D10" s="789"/>
      <c r="E10" s="789"/>
      <c r="F10" s="789"/>
      <c r="G10" s="972" t="s">
        <v>27</v>
      </c>
      <c r="H10" s="973" t="s">
        <v>1917</v>
      </c>
      <c r="I10" s="973"/>
      <c r="J10" s="973"/>
      <c r="K10" s="973"/>
      <c r="L10" s="973"/>
      <c r="M10" s="973"/>
      <c r="N10" s="973"/>
      <c r="O10" s="973"/>
      <c r="P10" s="973"/>
      <c r="Q10" s="973"/>
      <c r="R10" s="973"/>
      <c r="S10" s="973"/>
      <c r="T10" s="973"/>
      <c r="U10" s="973"/>
      <c r="V10" s="973"/>
      <c r="W10" s="973"/>
      <c r="X10" s="973"/>
      <c r="Y10" s="973"/>
    </row>
    <row r="11" customFormat="false" ht="10.5" hidden="false" customHeight="true" outlineLevel="0" collapsed="false">
      <c r="B11" s="771"/>
      <c r="C11" s="771"/>
      <c r="D11" s="771"/>
      <c r="E11" s="771"/>
      <c r="F11" s="771"/>
      <c r="G11" s="781"/>
      <c r="I11" s="776"/>
      <c r="J11" s="776"/>
      <c r="K11" s="776"/>
      <c r="L11" s="776"/>
      <c r="M11" s="776"/>
      <c r="N11" s="776"/>
      <c r="O11" s="776"/>
      <c r="P11" s="776"/>
      <c r="Q11" s="776"/>
      <c r="R11" s="776"/>
      <c r="S11" s="776"/>
      <c r="T11" s="776"/>
      <c r="U11" s="776"/>
      <c r="V11" s="776"/>
      <c r="W11" s="776"/>
      <c r="X11" s="776"/>
      <c r="Y11" s="776"/>
    </row>
    <row r="12" customFormat="false" ht="15.75" hidden="false" customHeight="true" outlineLevel="0" collapsed="false">
      <c r="B12" s="964"/>
      <c r="C12" s="1323"/>
      <c r="D12" s="1323"/>
      <c r="E12" s="1323"/>
      <c r="F12" s="1323"/>
      <c r="G12" s="968"/>
      <c r="H12" s="1185"/>
      <c r="I12" s="1339"/>
      <c r="J12" s="1339"/>
      <c r="K12" s="1339"/>
      <c r="L12" s="1339"/>
      <c r="M12" s="1339"/>
      <c r="N12" s="1339"/>
      <c r="O12" s="1339"/>
      <c r="P12" s="1339"/>
      <c r="Q12" s="1339"/>
      <c r="R12" s="1339"/>
      <c r="S12" s="1339"/>
      <c r="T12" s="1340"/>
      <c r="U12" s="964"/>
      <c r="V12" s="1393"/>
      <c r="W12" s="1393"/>
      <c r="X12" s="1393"/>
      <c r="Y12" s="963"/>
    </row>
    <row r="13" customFormat="false" ht="15.75" hidden="false" customHeight="true" outlineLevel="0" collapsed="false">
      <c r="B13" s="985" t="s">
        <v>1918</v>
      </c>
      <c r="C13" s="771"/>
      <c r="D13" s="771"/>
      <c r="E13" s="771"/>
      <c r="F13" s="771"/>
      <c r="G13" s="781"/>
      <c r="I13" s="776"/>
      <c r="J13" s="776"/>
      <c r="K13" s="776"/>
      <c r="L13" s="776"/>
      <c r="M13" s="776"/>
      <c r="N13" s="776"/>
      <c r="O13" s="776"/>
      <c r="P13" s="776"/>
      <c r="Q13" s="776"/>
      <c r="R13" s="776"/>
      <c r="S13" s="776"/>
      <c r="T13" s="776"/>
      <c r="U13" s="985"/>
      <c r="V13" s="1296" t="s">
        <v>1095</v>
      </c>
      <c r="W13" s="1296" t="s">
        <v>29</v>
      </c>
      <c r="X13" s="1296" t="s">
        <v>1096</v>
      </c>
      <c r="Y13" s="1187"/>
    </row>
    <row r="14" customFormat="false" ht="9.75" hidden="false" customHeight="true" outlineLevel="0" collapsed="false">
      <c r="B14" s="985"/>
      <c r="C14" s="771"/>
      <c r="D14" s="771"/>
      <c r="E14" s="771"/>
      <c r="F14" s="771"/>
      <c r="G14" s="781"/>
      <c r="I14" s="776"/>
      <c r="J14" s="776"/>
      <c r="K14" s="776"/>
      <c r="L14" s="776"/>
      <c r="M14" s="776"/>
      <c r="N14" s="776"/>
      <c r="O14" s="776"/>
      <c r="P14" s="776"/>
      <c r="Q14" s="776"/>
      <c r="R14" s="776"/>
      <c r="S14" s="776"/>
      <c r="T14" s="776"/>
      <c r="U14" s="985"/>
      <c r="V14" s="1296"/>
      <c r="W14" s="1296"/>
      <c r="X14" s="1296"/>
      <c r="Y14" s="1187"/>
    </row>
    <row r="15" customFormat="false" ht="15.75" hidden="false" customHeight="true" outlineLevel="0" collapsed="false">
      <c r="B15" s="985"/>
      <c r="C15" s="772" t="s">
        <v>1919</v>
      </c>
      <c r="D15" s="771"/>
      <c r="E15" s="771"/>
      <c r="F15" s="771"/>
      <c r="G15" s="781"/>
      <c r="I15" s="776"/>
      <c r="J15" s="776"/>
      <c r="K15" s="776"/>
      <c r="L15" s="776"/>
      <c r="M15" s="776"/>
      <c r="N15" s="776"/>
      <c r="O15" s="776"/>
      <c r="P15" s="776"/>
      <c r="Q15" s="776"/>
      <c r="R15" s="776"/>
      <c r="S15" s="776"/>
      <c r="T15" s="776"/>
      <c r="U15" s="985"/>
      <c r="Y15" s="1187"/>
    </row>
    <row r="16" customFormat="false" ht="31.5" hidden="false" customHeight="true" outlineLevel="0" collapsed="false">
      <c r="B16" s="985"/>
      <c r="C16" s="1438" t="s">
        <v>1920</v>
      </c>
      <c r="D16" s="1438"/>
      <c r="E16" s="1438"/>
      <c r="F16" s="1438"/>
      <c r="G16" s="962" t="s">
        <v>51</v>
      </c>
      <c r="H16" s="963" t="s">
        <v>1921</v>
      </c>
      <c r="I16" s="963"/>
      <c r="J16" s="963"/>
      <c r="K16" s="963"/>
      <c r="L16" s="963"/>
      <c r="M16" s="963"/>
      <c r="N16" s="963"/>
      <c r="O16" s="963"/>
      <c r="P16" s="963"/>
      <c r="Q16" s="963"/>
      <c r="R16" s="963"/>
      <c r="S16" s="963"/>
      <c r="T16" s="781"/>
      <c r="U16" s="985"/>
      <c r="V16" s="771" t="s">
        <v>27</v>
      </c>
      <c r="W16" s="771" t="s">
        <v>29</v>
      </c>
      <c r="X16" s="771" t="s">
        <v>27</v>
      </c>
      <c r="Y16" s="988"/>
    </row>
    <row r="17" customFormat="false" ht="32.25" hidden="false" customHeight="true" outlineLevel="0" collapsed="false">
      <c r="B17" s="983"/>
      <c r="C17" s="1438"/>
      <c r="D17" s="1438"/>
      <c r="E17" s="1438"/>
      <c r="F17" s="1438"/>
      <c r="G17" s="1371" t="s">
        <v>983</v>
      </c>
      <c r="H17" s="982" t="s">
        <v>1922</v>
      </c>
      <c r="I17" s="982"/>
      <c r="J17" s="982"/>
      <c r="K17" s="982"/>
      <c r="L17" s="982"/>
      <c r="M17" s="982"/>
      <c r="N17" s="982"/>
      <c r="O17" s="982"/>
      <c r="P17" s="982"/>
      <c r="Q17" s="982"/>
      <c r="R17" s="982"/>
      <c r="S17" s="982"/>
      <c r="T17" s="1316"/>
      <c r="U17" s="985"/>
      <c r="V17" s="771" t="s">
        <v>27</v>
      </c>
      <c r="W17" s="771" t="s">
        <v>29</v>
      </c>
      <c r="X17" s="771" t="s">
        <v>27</v>
      </c>
      <c r="Y17" s="927"/>
    </row>
    <row r="18" customFormat="false" ht="5.25" hidden="false" customHeight="true" outlineLevel="0" collapsed="false">
      <c r="B18" s="983"/>
      <c r="C18" s="781"/>
      <c r="D18" s="781"/>
      <c r="E18" s="781"/>
      <c r="F18" s="781"/>
      <c r="U18" s="985"/>
      <c r="Y18" s="1187"/>
    </row>
    <row r="19" customFormat="false" ht="17.25" hidden="false" customHeight="true" outlineLevel="0" collapsed="false">
      <c r="B19" s="983"/>
      <c r="C19" s="781" t="s">
        <v>1923</v>
      </c>
      <c r="D19" s="781"/>
      <c r="E19" s="781"/>
      <c r="F19" s="781"/>
      <c r="U19" s="985"/>
      <c r="Y19" s="1187"/>
    </row>
    <row r="20" customFormat="false" ht="32.25" hidden="false" customHeight="true" outlineLevel="0" collapsed="false">
      <c r="B20" s="983"/>
      <c r="C20" s="1438" t="s">
        <v>1924</v>
      </c>
      <c r="D20" s="1438"/>
      <c r="E20" s="1438"/>
      <c r="F20" s="1438"/>
      <c r="G20" s="962" t="s">
        <v>51</v>
      </c>
      <c r="H20" s="1340" t="s">
        <v>1925</v>
      </c>
      <c r="I20" s="1340"/>
      <c r="J20" s="1340"/>
      <c r="K20" s="1340"/>
      <c r="L20" s="1340"/>
      <c r="M20" s="1340"/>
      <c r="N20" s="1340"/>
      <c r="O20" s="1340"/>
      <c r="P20" s="1340"/>
      <c r="Q20" s="1340"/>
      <c r="R20" s="1340"/>
      <c r="S20" s="1340"/>
      <c r="U20" s="985"/>
      <c r="V20" s="771" t="s">
        <v>27</v>
      </c>
      <c r="W20" s="771" t="s">
        <v>29</v>
      </c>
      <c r="X20" s="771" t="s">
        <v>27</v>
      </c>
      <c r="Y20" s="988"/>
    </row>
    <row r="21" customFormat="false" ht="31.5" hidden="false" customHeight="true" outlineLevel="0" collapsed="false">
      <c r="B21" s="983"/>
      <c r="C21" s="1438"/>
      <c r="D21" s="1438"/>
      <c r="E21" s="1438"/>
      <c r="F21" s="1438"/>
      <c r="G21" s="972" t="s">
        <v>983</v>
      </c>
      <c r="H21" s="982" t="s">
        <v>1926</v>
      </c>
      <c r="I21" s="982"/>
      <c r="J21" s="982"/>
      <c r="K21" s="982"/>
      <c r="L21" s="982"/>
      <c r="M21" s="982"/>
      <c r="N21" s="982"/>
      <c r="O21" s="982"/>
      <c r="P21" s="982"/>
      <c r="Q21" s="982"/>
      <c r="R21" s="982"/>
      <c r="S21" s="982"/>
      <c r="U21" s="985"/>
      <c r="V21" s="771" t="s">
        <v>27</v>
      </c>
      <c r="W21" s="771" t="s">
        <v>29</v>
      </c>
      <c r="X21" s="771" t="s">
        <v>27</v>
      </c>
      <c r="Y21" s="988"/>
    </row>
    <row r="22" customFormat="false" ht="4.5" hidden="false" customHeight="true" outlineLevel="0" collapsed="false">
      <c r="B22" s="983"/>
      <c r="C22" s="781"/>
      <c r="D22" s="781"/>
      <c r="E22" s="781"/>
      <c r="F22" s="781"/>
      <c r="U22" s="985"/>
      <c r="Y22" s="1187"/>
    </row>
    <row r="23" customFormat="false" ht="17.25" hidden="false" customHeight="true" outlineLevel="0" collapsed="false">
      <c r="B23" s="983"/>
      <c r="C23" s="781" t="s">
        <v>1927</v>
      </c>
      <c r="D23" s="781"/>
      <c r="E23" s="781"/>
      <c r="F23" s="781"/>
      <c r="U23" s="985"/>
      <c r="Y23" s="1187"/>
    </row>
    <row r="24" customFormat="false" ht="31.5" hidden="false" customHeight="true" outlineLevel="0" collapsed="false">
      <c r="B24" s="983"/>
      <c r="C24" s="1438" t="s">
        <v>1924</v>
      </c>
      <c r="D24" s="1438"/>
      <c r="E24" s="1438"/>
      <c r="F24" s="1438"/>
      <c r="G24" s="962" t="s">
        <v>51</v>
      </c>
      <c r="H24" s="1340" t="s">
        <v>1928</v>
      </c>
      <c r="I24" s="1340"/>
      <c r="J24" s="1340"/>
      <c r="K24" s="1340"/>
      <c r="L24" s="1340"/>
      <c r="M24" s="1340"/>
      <c r="N24" s="1340"/>
      <c r="O24" s="1340"/>
      <c r="P24" s="1340"/>
      <c r="Q24" s="1340"/>
      <c r="R24" s="1340"/>
      <c r="S24" s="1340"/>
      <c r="U24" s="985"/>
      <c r="V24" s="771" t="s">
        <v>27</v>
      </c>
      <c r="W24" s="771" t="s">
        <v>29</v>
      </c>
      <c r="X24" s="771" t="s">
        <v>27</v>
      </c>
      <c r="Y24" s="988"/>
    </row>
    <row r="25" customFormat="false" ht="44.25" hidden="false" customHeight="true" outlineLevel="0" collapsed="false">
      <c r="B25" s="983"/>
      <c r="C25" s="1438"/>
      <c r="D25" s="1438"/>
      <c r="E25" s="1438"/>
      <c r="F25" s="1438"/>
      <c r="G25" s="972" t="s">
        <v>983</v>
      </c>
      <c r="H25" s="982" t="s">
        <v>1929</v>
      </c>
      <c r="I25" s="982"/>
      <c r="J25" s="982"/>
      <c r="K25" s="982"/>
      <c r="L25" s="982"/>
      <c r="M25" s="982"/>
      <c r="N25" s="982"/>
      <c r="O25" s="982"/>
      <c r="P25" s="982"/>
      <c r="Q25" s="982"/>
      <c r="R25" s="982"/>
      <c r="S25" s="982"/>
      <c r="U25" s="985"/>
      <c r="V25" s="771" t="s">
        <v>27</v>
      </c>
      <c r="W25" s="771" t="s">
        <v>29</v>
      </c>
      <c r="X25" s="771" t="s">
        <v>27</v>
      </c>
      <c r="Y25" s="988"/>
    </row>
    <row r="26" customFormat="false" ht="6.75" hidden="false" customHeight="true" outlineLevel="0" collapsed="false">
      <c r="B26" s="983"/>
      <c r="C26" s="781"/>
      <c r="D26" s="781"/>
      <c r="E26" s="781"/>
      <c r="F26" s="781"/>
      <c r="G26" s="1640"/>
      <c r="U26" s="985"/>
      <c r="Y26" s="1187"/>
    </row>
    <row r="27" customFormat="false" ht="18" hidden="false" customHeight="true" outlineLevel="0" collapsed="false">
      <c r="B27" s="983"/>
      <c r="C27" s="781" t="s">
        <v>1930</v>
      </c>
      <c r="E27" s="781"/>
      <c r="F27" s="781"/>
      <c r="U27" s="985"/>
      <c r="Y27" s="1187"/>
    </row>
    <row r="28" customFormat="false" ht="31.5" hidden="false" customHeight="true" outlineLevel="0" collapsed="false">
      <c r="B28" s="983"/>
      <c r="C28" s="1438" t="s">
        <v>1924</v>
      </c>
      <c r="D28" s="1438"/>
      <c r="E28" s="1438"/>
      <c r="F28" s="1438"/>
      <c r="G28" s="962" t="s">
        <v>51</v>
      </c>
      <c r="H28" s="1340" t="s">
        <v>1931</v>
      </c>
      <c r="I28" s="1340"/>
      <c r="J28" s="1340"/>
      <c r="K28" s="1340"/>
      <c r="L28" s="1340"/>
      <c r="M28" s="1340"/>
      <c r="N28" s="1340"/>
      <c r="O28" s="1340"/>
      <c r="P28" s="1340"/>
      <c r="Q28" s="1340"/>
      <c r="R28" s="1340"/>
      <c r="S28" s="1340"/>
      <c r="U28" s="985"/>
      <c r="V28" s="771" t="s">
        <v>27</v>
      </c>
      <c r="W28" s="771" t="s">
        <v>29</v>
      </c>
      <c r="X28" s="771" t="s">
        <v>27</v>
      </c>
      <c r="Y28" s="988"/>
    </row>
    <row r="29" customFormat="false" ht="29.25" hidden="false" customHeight="true" outlineLevel="0" collapsed="false">
      <c r="B29" s="983"/>
      <c r="C29" s="1438"/>
      <c r="D29" s="1438"/>
      <c r="E29" s="1438"/>
      <c r="F29" s="1438"/>
      <c r="G29" s="972" t="s">
        <v>983</v>
      </c>
      <c r="H29" s="973" t="s">
        <v>1219</v>
      </c>
      <c r="I29" s="973"/>
      <c r="J29" s="973"/>
      <c r="K29" s="973"/>
      <c r="L29" s="973"/>
      <c r="M29" s="973"/>
      <c r="N29" s="973"/>
      <c r="O29" s="973"/>
      <c r="P29" s="973"/>
      <c r="Q29" s="973"/>
      <c r="R29" s="973"/>
      <c r="S29" s="973"/>
      <c r="U29" s="985"/>
      <c r="V29" s="771" t="s">
        <v>27</v>
      </c>
      <c r="W29" s="771" t="s">
        <v>29</v>
      </c>
      <c r="X29" s="771" t="s">
        <v>27</v>
      </c>
      <c r="Y29" s="988"/>
    </row>
    <row r="30" customFormat="false" ht="6.75" hidden="false" customHeight="true" outlineLevel="0" collapsed="false">
      <c r="B30" s="983"/>
      <c r="C30" s="771"/>
      <c r="D30" s="771"/>
      <c r="E30" s="771"/>
      <c r="F30" s="771"/>
      <c r="U30" s="985"/>
      <c r="V30" s="1188"/>
      <c r="W30" s="771"/>
      <c r="X30" s="1188"/>
      <c r="Y30" s="988"/>
    </row>
    <row r="31" customFormat="false" ht="29.25" hidden="false" customHeight="true" outlineLevel="0" collapsed="false">
      <c r="B31" s="983"/>
      <c r="C31" s="1442" t="s">
        <v>1932</v>
      </c>
      <c r="D31" s="1442"/>
      <c r="E31" s="1475" t="s">
        <v>1933</v>
      </c>
      <c r="F31" s="1475"/>
      <c r="G31" s="1475"/>
      <c r="H31" s="1475"/>
      <c r="I31" s="1475"/>
      <c r="J31" s="1475"/>
      <c r="K31" s="1475"/>
      <c r="L31" s="1475"/>
      <c r="M31" s="1475"/>
      <c r="N31" s="1475"/>
      <c r="O31" s="1475"/>
      <c r="P31" s="1475"/>
      <c r="Q31" s="1475"/>
      <c r="R31" s="1475"/>
      <c r="S31" s="1475"/>
      <c r="T31" s="1475"/>
      <c r="U31" s="985"/>
      <c r="Y31" s="1187"/>
    </row>
    <row r="32" customFormat="false" ht="19.5" hidden="false" customHeight="true" outlineLevel="0" collapsed="false">
      <c r="B32" s="1000"/>
      <c r="C32" s="1193" t="s">
        <v>1934</v>
      </c>
      <c r="D32" s="1193"/>
      <c r="E32" s="1497" t="s">
        <v>1935</v>
      </c>
      <c r="F32" s="1497"/>
      <c r="G32" s="1497"/>
      <c r="H32" s="1497"/>
      <c r="I32" s="1497"/>
      <c r="J32" s="1497"/>
      <c r="K32" s="1497"/>
      <c r="L32" s="1497"/>
      <c r="M32" s="1497"/>
      <c r="N32" s="1497"/>
      <c r="O32" s="1497"/>
      <c r="P32" s="1497"/>
      <c r="Q32" s="1497"/>
      <c r="R32" s="1497"/>
      <c r="S32" s="1497"/>
      <c r="T32" s="1497"/>
      <c r="U32" s="974"/>
      <c r="V32" s="1193"/>
      <c r="W32" s="1301"/>
      <c r="X32" s="1193"/>
      <c r="Y32" s="975"/>
    </row>
    <row r="33" customFormat="false" ht="15" hidden="false" customHeight="true" outlineLevel="0" collapsed="false">
      <c r="B33" s="772" t="s">
        <v>1221</v>
      </c>
    </row>
    <row r="34" customFormat="false" ht="15" hidden="false" customHeight="true" outlineLevel="0" collapsed="false">
      <c r="B34" s="772" t="s">
        <v>1222</v>
      </c>
    </row>
    <row r="35" customFormat="false" ht="15" hidden="false" customHeight="true" outlineLevel="0" collapsed="false"/>
    <row r="36" customFormat="false" ht="4.5" hidden="false" customHeight="true" outlineLevel="0" collapsed="false"/>
    <row r="122" customFormat="false" ht="12.75" hidden="false" customHeight="false" outlineLevel="0" collapsed="false">
      <c r="C122" s="980"/>
      <c r="D122" s="980"/>
      <c r="E122" s="980"/>
      <c r="F122" s="980"/>
      <c r="G122" s="980"/>
    </row>
    <row r="123" customFormat="false" ht="12.75" hidden="false" customHeight="false" outlineLevel="0" collapsed="false">
      <c r="C123" s="118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24:F25"/>
    <mergeCell ref="H24:S24"/>
    <mergeCell ref="H25:S25"/>
    <mergeCell ref="C28:F29"/>
    <mergeCell ref="H28:S28"/>
    <mergeCell ref="H29:S29"/>
    <mergeCell ref="C31:D31"/>
    <mergeCell ref="E31:T31"/>
    <mergeCell ref="C32:D32"/>
    <mergeCell ref="E32:T32"/>
  </mergeCells>
  <dataValidations count="1">
    <dataValidation allowBlank="true" errorStyle="stop" operator="between" showDropDown="false" showErrorMessage="true" showInputMessage="true" sqref="G7:G8 L7 Q7 G9:G10 V16:V17 X16:X17 V20:V21 X20:X21 V24:V25 X24:X25 V28:V29 X28:X29"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Y1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4.00390625" defaultRowHeight="12.75" customHeight="false" zeroHeight="false" outlineLevelRow="0" outlineLevelCol="0"/>
  <cols>
    <col collapsed="false" customWidth="true" hidden="false" outlineLevel="0" max="1" min="1" style="772" width="1.44"/>
    <col collapsed="false" customWidth="true" hidden="false" outlineLevel="0" max="2" min="2" style="772" width="2.33"/>
    <col collapsed="false" customWidth="true" hidden="false" outlineLevel="0" max="3" min="3" style="772" width="1.11"/>
    <col collapsed="false" customWidth="false" hidden="false" outlineLevel="0" max="17" min="4" style="772" width="4"/>
    <col collapsed="false" customWidth="true" hidden="false" outlineLevel="0" max="18" min="18" style="772" width="5.11"/>
    <col collapsed="false" customWidth="true" hidden="false" outlineLevel="0" max="19" min="19" style="772" width="8.11"/>
    <col collapsed="false" customWidth="false" hidden="false" outlineLevel="0" max="20" min="20" style="772" width="4"/>
    <col collapsed="false" customWidth="true" hidden="false" outlineLevel="0" max="21" min="21" style="772" width="2.33"/>
    <col collapsed="false" customWidth="false" hidden="false" outlineLevel="0" max="22" min="22" style="772" width="4"/>
    <col collapsed="false" customWidth="true" hidden="false" outlineLevel="0" max="23" min="23" style="772" width="2.22"/>
    <col collapsed="false" customWidth="false" hidden="false" outlineLevel="0" max="24" min="24" style="772" width="4"/>
    <col collapsed="false" customWidth="true" hidden="false" outlineLevel="0" max="25" min="25" style="772" width="2.33"/>
    <col collapsed="false" customWidth="true" hidden="false" outlineLevel="0" max="26" min="26" style="772" width="1.44"/>
    <col collapsed="false" customWidth="false" hidden="false" outlineLevel="0" max="16384" min="27" style="772" width="4"/>
  </cols>
  <sheetData>
    <row r="1" customFormat="false" ht="13.8" hidden="false" customHeight="false" outlineLevel="0" collapsed="false"/>
    <row r="2" customFormat="false" ht="13.8" hidden="false" customHeight="false" outlineLevel="0" collapsed="false">
      <c r="B2" s="772" t="s">
        <v>1936</v>
      </c>
    </row>
    <row r="3" customFormat="false" ht="13.8" hidden="false" customHeight="false" outlineLevel="0" collapsed="false"/>
    <row r="4" customFormat="false" ht="13.8" hidden="false" customHeight="false" outlineLevel="0" collapsed="false">
      <c r="B4" s="1179" t="s">
        <v>1937</v>
      </c>
      <c r="C4" s="1179"/>
      <c r="D4" s="1179"/>
      <c r="E4" s="1179"/>
      <c r="F4" s="1179"/>
      <c r="G4" s="1179"/>
      <c r="H4" s="1179"/>
      <c r="I4" s="1179"/>
      <c r="J4" s="1179"/>
      <c r="K4" s="1179"/>
      <c r="L4" s="1179"/>
      <c r="M4" s="1179"/>
      <c r="N4" s="1179"/>
      <c r="O4" s="1179"/>
      <c r="P4" s="1179"/>
      <c r="Q4" s="1179"/>
      <c r="R4" s="1179"/>
      <c r="S4" s="1179"/>
      <c r="T4" s="1179"/>
      <c r="U4" s="1179"/>
      <c r="V4" s="1179"/>
      <c r="W4" s="1179"/>
      <c r="X4" s="1179"/>
      <c r="Y4" s="1179"/>
    </row>
    <row r="5" customFormat="false" ht="13.8" hidden="false" customHeight="false" outlineLevel="0" collapsed="false"/>
    <row r="6" customFormat="false" ht="23.25" hidden="false" customHeight="true" outlineLevel="0" collapsed="false">
      <c r="B6" s="789" t="s">
        <v>939</v>
      </c>
      <c r="C6" s="789"/>
      <c r="D6" s="789"/>
      <c r="E6" s="789"/>
      <c r="F6" s="789"/>
      <c r="G6" s="966"/>
      <c r="H6" s="966"/>
      <c r="I6" s="966"/>
      <c r="J6" s="966"/>
      <c r="K6" s="966"/>
      <c r="L6" s="966"/>
      <c r="M6" s="966"/>
      <c r="N6" s="966"/>
      <c r="O6" s="966"/>
      <c r="P6" s="966"/>
      <c r="Q6" s="966"/>
      <c r="R6" s="966"/>
      <c r="S6" s="966"/>
      <c r="T6" s="966"/>
      <c r="U6" s="966"/>
      <c r="V6" s="966"/>
      <c r="W6" s="966"/>
      <c r="X6" s="966"/>
      <c r="Y6" s="966"/>
    </row>
    <row r="7" customFormat="false" ht="23.25" hidden="false" customHeight="true" outlineLevel="0" collapsed="false">
      <c r="B7" s="789" t="s">
        <v>940</v>
      </c>
      <c r="C7" s="789"/>
      <c r="D7" s="789"/>
      <c r="E7" s="789"/>
      <c r="F7" s="789"/>
      <c r="G7" s="1182" t="s">
        <v>27</v>
      </c>
      <c r="H7" s="1290" t="s">
        <v>1089</v>
      </c>
      <c r="I7" s="1290"/>
      <c r="J7" s="1290"/>
      <c r="K7" s="1290"/>
      <c r="L7" s="1182" t="s">
        <v>27</v>
      </c>
      <c r="M7" s="1290" t="s">
        <v>1090</v>
      </c>
      <c r="N7" s="1290"/>
      <c r="O7" s="1290"/>
      <c r="P7" s="1290"/>
      <c r="Q7" s="1182" t="s">
        <v>27</v>
      </c>
      <c r="R7" s="1290" t="s">
        <v>1091</v>
      </c>
      <c r="S7" s="1290"/>
      <c r="T7" s="1290"/>
      <c r="U7" s="1290"/>
      <c r="V7" s="1290"/>
      <c r="W7" s="1181"/>
      <c r="X7" s="1181"/>
      <c r="Y7" s="1321"/>
    </row>
    <row r="8" customFormat="false" ht="9.75" hidden="false" customHeight="true" outlineLevel="0" collapsed="false">
      <c r="B8" s="771"/>
      <c r="C8" s="771"/>
      <c r="D8" s="771"/>
      <c r="E8" s="771"/>
      <c r="F8" s="771"/>
      <c r="G8" s="781"/>
      <c r="I8" s="776"/>
      <c r="J8" s="776"/>
      <c r="K8" s="776"/>
      <c r="L8" s="776"/>
      <c r="M8" s="776"/>
      <c r="N8" s="776"/>
      <c r="O8" s="776"/>
      <c r="P8" s="776"/>
      <c r="Q8" s="776"/>
      <c r="R8" s="776"/>
      <c r="S8" s="776"/>
      <c r="T8" s="776"/>
      <c r="U8" s="776"/>
      <c r="V8" s="776"/>
      <c r="W8" s="776"/>
      <c r="X8" s="776"/>
      <c r="Y8" s="776"/>
    </row>
    <row r="9" customFormat="false" ht="16.5" hidden="false" customHeight="true" outlineLevel="0" collapsed="false">
      <c r="B9" s="964"/>
      <c r="C9" s="1185"/>
      <c r="D9" s="1323"/>
      <c r="E9" s="1185"/>
      <c r="F9" s="1185"/>
      <c r="G9" s="1185"/>
      <c r="H9" s="1185"/>
      <c r="I9" s="1185"/>
      <c r="J9" s="1185"/>
      <c r="K9" s="1185"/>
      <c r="L9" s="1185"/>
      <c r="M9" s="1185"/>
      <c r="N9" s="1185"/>
      <c r="O9" s="1185"/>
      <c r="P9" s="1185"/>
      <c r="Q9" s="1185"/>
      <c r="R9" s="1185"/>
      <c r="S9" s="1185"/>
      <c r="T9" s="963"/>
      <c r="U9" s="1185"/>
      <c r="V9" s="1185"/>
      <c r="W9" s="1185"/>
      <c r="X9" s="1185"/>
      <c r="Y9" s="963"/>
    </row>
    <row r="10" customFormat="false" ht="19.5" hidden="false" customHeight="true" outlineLevel="0" collapsed="false">
      <c r="B10" s="985" t="s">
        <v>1938</v>
      </c>
      <c r="D10" s="771"/>
      <c r="T10" s="1187"/>
      <c r="V10" s="1296" t="s">
        <v>1095</v>
      </c>
      <c r="W10" s="1296" t="s">
        <v>29</v>
      </c>
      <c r="X10" s="1296" t="s">
        <v>1096</v>
      </c>
      <c r="Y10" s="1187"/>
    </row>
    <row r="11" customFormat="false" ht="10.5" hidden="false" customHeight="true" outlineLevel="0" collapsed="false">
      <c r="B11" s="985"/>
      <c r="D11" s="771"/>
      <c r="T11" s="1187"/>
      <c r="Y11" s="1187"/>
    </row>
    <row r="12" customFormat="false" ht="21" hidden="false" customHeight="true" outlineLevel="0" collapsed="false">
      <c r="B12" s="985"/>
      <c r="D12" s="771" t="s">
        <v>51</v>
      </c>
      <c r="E12" s="1187" t="s">
        <v>1909</v>
      </c>
      <c r="F12" s="1187"/>
      <c r="G12" s="1187"/>
      <c r="H12" s="1187"/>
      <c r="I12" s="1187"/>
      <c r="J12" s="1187"/>
      <c r="K12" s="1187"/>
      <c r="L12" s="1187"/>
      <c r="M12" s="1187"/>
      <c r="N12" s="1187"/>
      <c r="O12" s="1187"/>
      <c r="P12" s="1187"/>
      <c r="Q12" s="1187"/>
      <c r="R12" s="1187"/>
      <c r="S12" s="1187"/>
      <c r="T12" s="1187"/>
      <c r="V12" s="771" t="s">
        <v>27</v>
      </c>
      <c r="W12" s="771" t="s">
        <v>29</v>
      </c>
      <c r="X12" s="771" t="s">
        <v>27</v>
      </c>
      <c r="Y12" s="988"/>
    </row>
    <row r="13" customFormat="false" ht="15.75" hidden="false" customHeight="true" outlineLevel="0" collapsed="false">
      <c r="B13" s="985"/>
      <c r="D13" s="771"/>
      <c r="T13" s="1187"/>
      <c r="V13" s="771"/>
      <c r="W13" s="771"/>
      <c r="X13" s="771"/>
      <c r="Y13" s="927"/>
    </row>
    <row r="14" customFormat="false" ht="27.75" hidden="false" customHeight="true" outlineLevel="0" collapsed="false">
      <c r="B14" s="985"/>
      <c r="D14" s="771" t="s">
        <v>983</v>
      </c>
      <c r="E14" s="1341" t="s">
        <v>1939</v>
      </c>
      <c r="F14" s="1341"/>
      <c r="G14" s="1341"/>
      <c r="H14" s="1341"/>
      <c r="I14" s="1341"/>
      <c r="J14" s="1341"/>
      <c r="K14" s="1341"/>
      <c r="L14" s="1341"/>
      <c r="M14" s="1341"/>
      <c r="N14" s="1341"/>
      <c r="O14" s="1341"/>
      <c r="P14" s="1341"/>
      <c r="Q14" s="1341"/>
      <c r="R14" s="1341"/>
      <c r="S14" s="1341"/>
      <c r="T14" s="1341"/>
      <c r="V14" s="771" t="s">
        <v>27</v>
      </c>
      <c r="W14" s="771" t="s">
        <v>29</v>
      </c>
      <c r="X14" s="771" t="s">
        <v>27</v>
      </c>
      <c r="Y14" s="988"/>
    </row>
    <row r="15" customFormat="false" ht="20.25" hidden="false" customHeight="true" outlineLevel="0" collapsed="false">
      <c r="B15" s="983"/>
      <c r="D15" s="771"/>
      <c r="E15" s="1641" t="s">
        <v>1940</v>
      </c>
      <c r="F15" s="776"/>
      <c r="H15" s="1641"/>
      <c r="I15" s="1641"/>
      <c r="J15" s="1641"/>
      <c r="K15" s="1641"/>
      <c r="L15" s="1641"/>
      <c r="M15" s="1641"/>
      <c r="N15" s="1641"/>
      <c r="O15" s="1641"/>
      <c r="P15" s="1641"/>
      <c r="Q15" s="1641"/>
      <c r="R15" s="1641"/>
      <c r="S15" s="1641"/>
      <c r="U15" s="985"/>
      <c r="Y15" s="1187"/>
    </row>
    <row r="16" customFormat="false" ht="18" hidden="false" customHeight="true" outlineLevel="0" collapsed="false">
      <c r="B16" s="983"/>
      <c r="D16" s="771"/>
      <c r="E16" s="1641" t="s">
        <v>1941</v>
      </c>
      <c r="F16" s="776"/>
      <c r="H16" s="1641"/>
      <c r="I16" s="1641"/>
      <c r="J16" s="1641"/>
      <c r="K16" s="1641"/>
      <c r="L16" s="1641"/>
      <c r="M16" s="1641"/>
      <c r="N16" s="1641"/>
      <c r="O16" s="1641"/>
      <c r="P16" s="1641"/>
      <c r="Q16" s="1641"/>
      <c r="R16" s="1641"/>
      <c r="S16" s="1641"/>
      <c r="U16" s="985"/>
      <c r="Y16" s="1187"/>
    </row>
    <row r="17" customFormat="false" ht="20.25" hidden="false" customHeight="true" outlineLevel="0" collapsed="false">
      <c r="B17" s="983"/>
      <c r="D17" s="771"/>
      <c r="E17" s="1641" t="s">
        <v>1942</v>
      </c>
      <c r="F17" s="776"/>
      <c r="H17" s="1641"/>
      <c r="I17" s="1641"/>
      <c r="J17" s="1641"/>
      <c r="K17" s="1641"/>
      <c r="L17" s="1641"/>
      <c r="M17" s="1641"/>
      <c r="N17" s="1641"/>
      <c r="O17" s="1641"/>
      <c r="P17" s="1641"/>
      <c r="Q17" s="1641"/>
      <c r="R17" s="1641"/>
      <c r="S17" s="1641"/>
      <c r="U17" s="985"/>
      <c r="Y17" s="1187"/>
    </row>
    <row r="18" customFormat="false" ht="18.75" hidden="false" customHeight="true" outlineLevel="0" collapsed="false">
      <c r="B18" s="983"/>
      <c r="D18" s="771"/>
      <c r="E18" s="1641" t="s">
        <v>1943</v>
      </c>
      <c r="F18" s="776"/>
      <c r="H18" s="1641"/>
      <c r="I18" s="1641"/>
      <c r="J18" s="1641"/>
      <c r="K18" s="1641"/>
      <c r="L18" s="1641"/>
      <c r="M18" s="1641"/>
      <c r="N18" s="1641"/>
      <c r="O18" s="1641"/>
      <c r="P18" s="1641"/>
      <c r="Q18" s="1641"/>
      <c r="R18" s="1641"/>
      <c r="S18" s="1641"/>
      <c r="U18" s="985"/>
      <c r="Y18" s="1187"/>
    </row>
    <row r="19" customFormat="false" ht="18.75" hidden="false" customHeight="true" outlineLevel="0" collapsed="false">
      <c r="B19" s="983"/>
      <c r="D19" s="771"/>
      <c r="E19" s="1641" t="s">
        <v>1944</v>
      </c>
      <c r="F19" s="776"/>
      <c r="H19" s="1641"/>
      <c r="I19" s="1641"/>
      <c r="J19" s="1641"/>
      <c r="K19" s="1641"/>
      <c r="L19" s="1641"/>
      <c r="M19" s="1641"/>
      <c r="N19" s="1641"/>
      <c r="O19" s="1641"/>
      <c r="P19" s="1641"/>
      <c r="Q19" s="1641"/>
      <c r="R19" s="1641"/>
      <c r="S19" s="1641"/>
      <c r="U19" s="985"/>
      <c r="Y19" s="1187"/>
    </row>
    <row r="20" customFormat="false" ht="18.75" hidden="false" customHeight="true" outlineLevel="0" collapsed="false">
      <c r="B20" s="983"/>
      <c r="D20" s="771"/>
      <c r="E20" s="1641" t="s">
        <v>1945</v>
      </c>
      <c r="F20" s="776"/>
      <c r="H20" s="1641"/>
      <c r="I20" s="1641"/>
      <c r="J20" s="1641"/>
      <c r="K20" s="1641"/>
      <c r="L20" s="1641"/>
      <c r="M20" s="1641"/>
      <c r="N20" s="1641"/>
      <c r="O20" s="1641"/>
      <c r="P20" s="1641"/>
      <c r="Q20" s="1641"/>
      <c r="R20" s="1641"/>
      <c r="S20" s="1641"/>
      <c r="U20" s="985"/>
      <c r="Y20" s="1187"/>
    </row>
    <row r="21" customFormat="false" ht="19.5" hidden="false" customHeight="true" outlineLevel="0" collapsed="false">
      <c r="B21" s="983"/>
      <c r="D21" s="771"/>
      <c r="E21" s="1641" t="s">
        <v>1946</v>
      </c>
      <c r="F21" s="776"/>
      <c r="H21" s="1641"/>
      <c r="I21" s="1641"/>
      <c r="J21" s="1641"/>
      <c r="K21" s="1641"/>
      <c r="L21" s="1641"/>
      <c r="M21" s="1641"/>
      <c r="N21" s="1641"/>
      <c r="O21" s="1641"/>
      <c r="P21" s="1641"/>
      <c r="Q21" s="1641"/>
      <c r="R21" s="1641"/>
      <c r="S21" s="1641"/>
      <c r="U21" s="985"/>
      <c r="Y21" s="1187"/>
    </row>
    <row r="22" customFormat="false" ht="17.25" hidden="false" customHeight="true" outlineLevel="0" collapsed="false">
      <c r="B22" s="983"/>
      <c r="D22" s="771"/>
      <c r="E22" s="1641" t="s">
        <v>1947</v>
      </c>
      <c r="F22" s="776"/>
      <c r="H22" s="1641"/>
      <c r="I22" s="1641"/>
      <c r="J22" s="1641"/>
      <c r="K22" s="1641"/>
      <c r="L22" s="1641"/>
      <c r="M22" s="1641"/>
      <c r="N22" s="1641"/>
      <c r="O22" s="1641"/>
      <c r="P22" s="1641"/>
      <c r="Q22" s="1641"/>
      <c r="R22" s="1641"/>
      <c r="S22" s="1641"/>
      <c r="U22" s="985"/>
      <c r="Y22" s="1187"/>
    </row>
    <row r="23" customFormat="false" ht="20.25" hidden="false" customHeight="true" outlineLevel="0" collapsed="false">
      <c r="B23" s="983"/>
      <c r="D23" s="771"/>
      <c r="E23" s="1641" t="s">
        <v>1948</v>
      </c>
      <c r="F23" s="776"/>
      <c r="H23" s="1641"/>
      <c r="I23" s="1641"/>
      <c r="J23" s="1641"/>
      <c r="K23" s="1641"/>
      <c r="L23" s="1641"/>
      <c r="M23" s="1641"/>
      <c r="N23" s="1641"/>
      <c r="O23" s="1641"/>
      <c r="P23" s="1641"/>
      <c r="Q23" s="1641"/>
      <c r="R23" s="1641"/>
      <c r="S23" s="1641"/>
      <c r="U23" s="985"/>
      <c r="Y23" s="1187"/>
    </row>
    <row r="24" customFormat="false" ht="18" hidden="false" customHeight="true" outlineLevel="0" collapsed="false">
      <c r="B24" s="983"/>
      <c r="D24" s="771"/>
      <c r="E24" s="1641" t="s">
        <v>1949</v>
      </c>
      <c r="F24" s="776"/>
      <c r="H24" s="1641"/>
      <c r="I24" s="1641"/>
      <c r="J24" s="1641"/>
      <c r="K24" s="1641"/>
      <c r="L24" s="1641"/>
      <c r="M24" s="1641"/>
      <c r="N24" s="1641"/>
      <c r="O24" s="1641"/>
      <c r="P24" s="1641"/>
      <c r="Q24" s="1641"/>
      <c r="R24" s="1641"/>
      <c r="S24" s="1641"/>
      <c r="U24" s="985"/>
      <c r="Y24" s="1187"/>
    </row>
    <row r="25" customFormat="false" ht="18.75" hidden="false" customHeight="true" outlineLevel="0" collapsed="false">
      <c r="B25" s="983"/>
      <c r="D25" s="771"/>
      <c r="E25" s="1641" t="s">
        <v>1950</v>
      </c>
      <c r="F25" s="776"/>
      <c r="H25" s="1641"/>
      <c r="I25" s="1641"/>
      <c r="J25" s="1641"/>
      <c r="K25" s="1641"/>
      <c r="L25" s="1641"/>
      <c r="M25" s="1641"/>
      <c r="N25" s="1641"/>
      <c r="O25" s="1641"/>
      <c r="P25" s="1641"/>
      <c r="Q25" s="1641"/>
      <c r="R25" s="1641"/>
      <c r="S25" s="1641"/>
      <c r="U25" s="985"/>
      <c r="Y25" s="1187"/>
    </row>
    <row r="26" customFormat="false" ht="6.75" hidden="false" customHeight="true" outlineLevel="0" collapsed="false">
      <c r="B26" s="974"/>
      <c r="C26" s="980"/>
      <c r="D26" s="1301"/>
      <c r="E26" s="980"/>
      <c r="F26" s="980"/>
      <c r="G26" s="980"/>
      <c r="H26" s="980"/>
      <c r="I26" s="980"/>
      <c r="J26" s="980"/>
      <c r="K26" s="980"/>
      <c r="L26" s="980"/>
      <c r="M26" s="980"/>
      <c r="N26" s="980"/>
      <c r="O26" s="980"/>
      <c r="P26" s="980"/>
      <c r="Q26" s="980"/>
      <c r="R26" s="980"/>
      <c r="S26" s="980"/>
      <c r="T26" s="973"/>
      <c r="U26" s="980"/>
      <c r="V26" s="980"/>
      <c r="W26" s="980"/>
      <c r="X26" s="980"/>
      <c r="Y26" s="973"/>
    </row>
    <row r="27" customFormat="false" ht="5.25" hidden="false" customHeight="true" outlineLevel="0" collapsed="false">
      <c r="D27" s="771"/>
    </row>
    <row r="28" customFormat="false" ht="18.75" hidden="false" customHeight="true" outlineLevel="0" collapsed="false">
      <c r="B28" s="772" t="s">
        <v>1221</v>
      </c>
    </row>
    <row r="29" customFormat="false" ht="18.75" hidden="false" customHeight="true" outlineLevel="0" collapsed="false">
      <c r="B29" s="772" t="s">
        <v>1222</v>
      </c>
    </row>
    <row r="30" customFormat="false" ht="6.75" hidden="false" customHeight="true" outlineLevel="0" collapsed="false"/>
    <row r="122" customFormat="false" ht="12.75" hidden="false" customHeight="false" outlineLevel="0" collapsed="false">
      <c r="C122" s="980"/>
      <c r="D122" s="980"/>
      <c r="E122" s="980"/>
      <c r="F122" s="980"/>
      <c r="G122" s="980"/>
    </row>
    <row r="123" customFormat="false" ht="12.75" hidden="false" customHeight="false" outlineLevel="0" collapsed="false">
      <c r="C123" s="1185"/>
    </row>
  </sheetData>
  <mergeCells count="6">
    <mergeCell ref="B4:Y4"/>
    <mergeCell ref="B6:F6"/>
    <mergeCell ref="G6:Y6"/>
    <mergeCell ref="B7:F7"/>
    <mergeCell ref="E12:T12"/>
    <mergeCell ref="E14:T14"/>
  </mergeCells>
  <dataValidations count="1">
    <dataValidation allowBlank="true" errorStyle="stop" operator="between" showDropDown="false" showErrorMessage="true" showInputMessage="true" sqref="G7 L7 Q7 V12 X12 V14 X14" type="list">
      <formula1>"□,■"</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S84"/>
  <sheetViews>
    <sheetView showFormulas="false" showGridLines="true" showRowColHeaders="true" showZeros="true" rightToLeft="false" tabSelected="false" showOutlineSymbols="true" defaultGridColor="true" view="pageBreakPreview" topLeftCell="A53" colorId="64" zoomScale="100" zoomScaleNormal="100" zoomScalePageLayoutView="100" workbookViewId="0">
      <selection pane="topLeft" activeCell="A3" activeCellId="0" sqref="A3"/>
    </sheetView>
  </sheetViews>
  <sheetFormatPr defaultColWidth="9.00390625" defaultRowHeight="12.75" customHeight="false" zeroHeight="false" outlineLevelRow="0" outlineLevelCol="0"/>
  <cols>
    <col collapsed="false" customWidth="true" hidden="false" outlineLevel="0" max="1" min="1" style="1642" width="2.89"/>
    <col collapsed="false" customWidth="true" hidden="false" outlineLevel="0" max="2" min="2" style="1642" width="3"/>
    <col collapsed="false" customWidth="true" hidden="false" outlineLevel="0" max="4" min="3" style="1642" width="5.66"/>
    <col collapsed="false" customWidth="true" hidden="false" outlineLevel="0" max="5" min="5" style="1642" width="5.78"/>
    <col collapsed="false" customWidth="true" hidden="false" outlineLevel="0" max="18" min="6" style="1642" width="5"/>
    <col collapsed="false" customWidth="true" hidden="false" outlineLevel="0" max="19" min="19" style="1642" width="4.66"/>
    <col collapsed="false" customWidth="false" hidden="false" outlineLevel="0" max="16384" min="20" style="1642" width="9"/>
  </cols>
  <sheetData>
    <row r="1" customFormat="false" ht="15" hidden="false" customHeight="true" outlineLevel="0" collapsed="false">
      <c r="Q1" s="1643"/>
      <c r="S1" s="1643"/>
    </row>
    <row r="2" customFormat="false" ht="15" hidden="false" customHeight="true" outlineLevel="0" collapsed="false">
      <c r="Q2" s="1643"/>
    </row>
    <row r="3" customFormat="false" ht="15" hidden="false" customHeight="true" outlineLevel="0" collapsed="false">
      <c r="A3" s="1644" t="s">
        <v>1951</v>
      </c>
      <c r="B3" s="1644"/>
      <c r="C3" s="1644"/>
      <c r="D3" s="1644"/>
      <c r="E3" s="1644"/>
      <c r="F3" s="1644"/>
      <c r="G3" s="1644"/>
      <c r="H3" s="1644"/>
      <c r="I3" s="1644"/>
      <c r="J3" s="1644"/>
      <c r="K3" s="1644"/>
      <c r="L3" s="1644"/>
      <c r="M3" s="1644"/>
      <c r="N3" s="1644"/>
      <c r="O3" s="1644"/>
      <c r="P3" s="1644"/>
      <c r="Q3" s="1644"/>
    </row>
    <row r="4" customFormat="false" ht="15" hidden="false" customHeight="true" outlineLevel="0" collapsed="false"/>
    <row r="5" customFormat="false" ht="22.5" hidden="false" customHeight="true" outlineLevel="0" collapsed="false">
      <c r="A5" s="1645" t="s">
        <v>1952</v>
      </c>
      <c r="B5" s="1645"/>
      <c r="C5" s="1645"/>
      <c r="D5" s="1645"/>
      <c r="E5" s="1645"/>
      <c r="F5" s="1645"/>
      <c r="G5" s="1645"/>
      <c r="H5" s="1645"/>
      <c r="I5" s="1645"/>
      <c r="J5" s="1645"/>
      <c r="K5" s="1645"/>
      <c r="L5" s="1645"/>
      <c r="M5" s="1645"/>
      <c r="N5" s="1645"/>
      <c r="O5" s="1645"/>
      <c r="P5" s="1645"/>
      <c r="Q5" s="1645"/>
    </row>
    <row r="6" customFormat="false" ht="22.5" hidden="false" customHeight="true" outlineLevel="0" collapsed="false">
      <c r="A6" s="1646" t="s">
        <v>1953</v>
      </c>
      <c r="B6" s="1646"/>
      <c r="C6" s="1646"/>
      <c r="D6" s="1646"/>
      <c r="E6" s="1647" t="s">
        <v>51</v>
      </c>
      <c r="F6" s="1648" t="s">
        <v>530</v>
      </c>
      <c r="G6" s="1648"/>
      <c r="H6" s="1648"/>
      <c r="I6" s="1648"/>
      <c r="J6" s="1649" t="s">
        <v>983</v>
      </c>
      <c r="K6" s="1648" t="s">
        <v>1954</v>
      </c>
      <c r="L6" s="1648"/>
      <c r="M6" s="1648"/>
      <c r="N6" s="1648"/>
      <c r="O6" s="1648"/>
      <c r="P6" s="1648"/>
      <c r="Q6" s="1650"/>
    </row>
    <row r="7" customFormat="false" ht="15" hidden="false" customHeight="true" outlineLevel="0" collapsed="false"/>
    <row r="8" customFormat="false" ht="15" hidden="false" customHeight="true" outlineLevel="0" collapsed="false"/>
    <row r="9" customFormat="false" ht="15" hidden="false" customHeight="true" outlineLevel="0" collapsed="false">
      <c r="A9" s="1642" t="s">
        <v>1955</v>
      </c>
      <c r="Q9" s="1648"/>
      <c r="R9" s="1648"/>
      <c r="S9" s="1648"/>
    </row>
    <row r="10" customFormat="false" ht="15" hidden="false" customHeight="true" outlineLevel="0" collapsed="false">
      <c r="A10" s="1651"/>
      <c r="B10" s="1652"/>
      <c r="C10" s="1652"/>
      <c r="D10" s="1652"/>
      <c r="E10" s="1652"/>
      <c r="F10" s="1652"/>
      <c r="G10" s="1652"/>
      <c r="H10" s="1652"/>
      <c r="I10" s="1652"/>
      <c r="J10" s="1652"/>
      <c r="K10" s="1652"/>
      <c r="L10" s="1652"/>
      <c r="M10" s="1652"/>
      <c r="N10" s="1652"/>
      <c r="O10" s="1652"/>
      <c r="P10" s="1652"/>
      <c r="S10" s="1653"/>
    </row>
    <row r="11" customFormat="false" ht="15.75" hidden="false" customHeight="true" outlineLevel="0" collapsed="false">
      <c r="A11" s="1654" t="s">
        <v>1956</v>
      </c>
      <c r="B11" s="1655" t="s">
        <v>1957</v>
      </c>
      <c r="C11" s="1655"/>
      <c r="D11" s="1655"/>
      <c r="E11" s="1655"/>
      <c r="F11" s="1655"/>
      <c r="G11" s="1655"/>
      <c r="H11" s="1655"/>
      <c r="I11" s="1655"/>
      <c r="J11" s="1655"/>
      <c r="K11" s="1655"/>
      <c r="L11" s="1655"/>
      <c r="M11" s="1655"/>
      <c r="N11" s="1655"/>
      <c r="O11" s="1655"/>
      <c r="P11" s="1655"/>
      <c r="Q11" s="1655"/>
      <c r="S11" s="1656"/>
    </row>
    <row r="12" customFormat="false" ht="27" hidden="false" customHeight="true" outlineLevel="0" collapsed="false">
      <c r="A12" s="1657"/>
      <c r="B12" s="1658"/>
      <c r="C12" s="1659" t="s">
        <v>1958</v>
      </c>
      <c r="D12" s="1659"/>
      <c r="E12" s="1659"/>
      <c r="F12" s="1659" t="s">
        <v>1959</v>
      </c>
      <c r="G12" s="1659" t="s">
        <v>1959</v>
      </c>
      <c r="H12" s="1659" t="s">
        <v>1959</v>
      </c>
      <c r="I12" s="1659" t="s">
        <v>1959</v>
      </c>
      <c r="J12" s="1659" t="s">
        <v>1959</v>
      </c>
      <c r="K12" s="1659" t="s">
        <v>1959</v>
      </c>
      <c r="L12" s="1660" t="s">
        <v>1055</v>
      </c>
      <c r="S12" s="1656"/>
    </row>
    <row r="13" customFormat="false" ht="37.5" hidden="false" customHeight="true" outlineLevel="0" collapsed="false">
      <c r="A13" s="1657"/>
      <c r="B13" s="1661" t="s">
        <v>51</v>
      </c>
      <c r="C13" s="1662" t="s">
        <v>1960</v>
      </c>
      <c r="D13" s="1663"/>
      <c r="E13" s="1664"/>
      <c r="F13" s="1664"/>
      <c r="G13" s="1664"/>
      <c r="H13" s="1664"/>
      <c r="I13" s="1664"/>
      <c r="J13" s="1664"/>
      <c r="K13" s="1664"/>
      <c r="L13" s="1665" t="n">
        <f aca="false">SUM(F13:K13)</f>
        <v>0</v>
      </c>
      <c r="M13" s="1642" t="s">
        <v>1961</v>
      </c>
      <c r="N13" s="1666" t="s">
        <v>1962</v>
      </c>
      <c r="S13" s="1656"/>
    </row>
    <row r="14" customFormat="false" ht="42" hidden="false" customHeight="true" outlineLevel="0" collapsed="false">
      <c r="A14" s="1657"/>
      <c r="B14" s="1645" t="s">
        <v>983</v>
      </c>
      <c r="C14" s="1667" t="s">
        <v>1963</v>
      </c>
      <c r="D14" s="1667"/>
      <c r="E14" s="1667"/>
      <c r="F14" s="1664"/>
      <c r="G14" s="1664"/>
      <c r="H14" s="1664"/>
      <c r="I14" s="1664"/>
      <c r="J14" s="1664"/>
      <c r="K14" s="1664"/>
      <c r="L14" s="1668" t="n">
        <f aca="false">SUM(F14:K14)</f>
        <v>0</v>
      </c>
      <c r="M14" s="1642" t="s">
        <v>1964</v>
      </c>
      <c r="N14" s="1669"/>
      <c r="O14" s="1642" t="s">
        <v>899</v>
      </c>
      <c r="P14" s="1670" t="s">
        <v>1965</v>
      </c>
      <c r="Q14" s="1671" t="s">
        <v>1966</v>
      </c>
      <c r="R14" s="1671"/>
      <c r="S14" s="1656"/>
    </row>
    <row r="15" customFormat="false" ht="18" hidden="false" customHeight="true" outlineLevel="0" collapsed="false">
      <c r="A15" s="1657"/>
      <c r="D15" s="1670"/>
      <c r="E15" s="1670"/>
      <c r="F15" s="1670"/>
      <c r="G15" s="1670"/>
      <c r="H15" s="1670"/>
      <c r="I15" s="1670"/>
      <c r="J15" s="1670"/>
      <c r="K15" s="1670"/>
      <c r="L15" s="1670"/>
      <c r="M15" s="1670"/>
      <c r="N15" s="1670"/>
      <c r="O15" s="1670"/>
      <c r="Q15" s="1672"/>
      <c r="S15" s="1656"/>
    </row>
    <row r="16" customFormat="false" ht="15" hidden="false" customHeight="true" outlineLevel="0" collapsed="false">
      <c r="A16" s="1654" t="s">
        <v>1967</v>
      </c>
      <c r="B16" s="1655" t="s">
        <v>1968</v>
      </c>
      <c r="C16" s="1655"/>
      <c r="D16" s="1655"/>
      <c r="E16" s="1655"/>
      <c r="F16" s="1655"/>
      <c r="G16" s="1655"/>
      <c r="H16" s="1655"/>
      <c r="I16" s="1655"/>
      <c r="J16" s="1655"/>
      <c r="K16" s="1655"/>
      <c r="L16" s="1655"/>
      <c r="M16" s="1655"/>
      <c r="N16" s="1655"/>
      <c r="O16" s="1655"/>
      <c r="P16" s="1655"/>
      <c r="Q16" s="1655"/>
      <c r="S16" s="1656"/>
    </row>
    <row r="17" customFormat="false" ht="27" hidden="false" customHeight="true" outlineLevel="0" collapsed="false">
      <c r="A17" s="1657"/>
      <c r="B17" s="1658"/>
      <c r="C17" s="1659" t="s">
        <v>1958</v>
      </c>
      <c r="D17" s="1659"/>
      <c r="E17" s="1659"/>
      <c r="F17" s="1659" t="s">
        <v>1959</v>
      </c>
      <c r="G17" s="1659" t="s">
        <v>1959</v>
      </c>
      <c r="H17" s="1659" t="s">
        <v>1959</v>
      </c>
      <c r="I17" s="1659" t="s">
        <v>1959</v>
      </c>
      <c r="J17" s="1659" t="s">
        <v>1959</v>
      </c>
      <c r="K17" s="1659" t="s">
        <v>1959</v>
      </c>
      <c r="L17" s="1659" t="s">
        <v>1959</v>
      </c>
      <c r="M17" s="1659" t="s">
        <v>1959</v>
      </c>
      <c r="N17" s="1659" t="s">
        <v>1959</v>
      </c>
      <c r="O17" s="1659" t="s">
        <v>1959</v>
      </c>
      <c r="P17" s="1659" t="s">
        <v>1959</v>
      </c>
      <c r="Q17" s="1659" t="s">
        <v>1959</v>
      </c>
      <c r="R17" s="1660" t="s">
        <v>1055</v>
      </c>
      <c r="S17" s="1656"/>
    </row>
    <row r="18" customFormat="false" ht="37.5" hidden="false" customHeight="true" outlineLevel="0" collapsed="false">
      <c r="A18" s="1657"/>
      <c r="B18" s="1661" t="s">
        <v>51</v>
      </c>
      <c r="C18" s="1662" t="s">
        <v>1960</v>
      </c>
      <c r="D18" s="1663"/>
      <c r="E18" s="1664"/>
      <c r="F18" s="1664"/>
      <c r="G18" s="1664"/>
      <c r="H18" s="1664"/>
      <c r="I18" s="1664"/>
      <c r="J18" s="1664"/>
      <c r="K18" s="1664"/>
      <c r="L18" s="1664"/>
      <c r="M18" s="1664"/>
      <c r="N18" s="1664"/>
      <c r="O18" s="1664"/>
      <c r="P18" s="1664"/>
      <c r="Q18" s="1664"/>
      <c r="R18" s="1668" t="n">
        <f aca="false">SUM(F18:Q18)</f>
        <v>0</v>
      </c>
      <c r="S18" s="1656" t="s">
        <v>1961</v>
      </c>
    </row>
    <row r="19" customFormat="false" ht="42" hidden="false" customHeight="true" outlineLevel="0" collapsed="false">
      <c r="A19" s="1657"/>
      <c r="B19" s="1645" t="s">
        <v>983</v>
      </c>
      <c r="C19" s="1667" t="s">
        <v>1963</v>
      </c>
      <c r="D19" s="1667"/>
      <c r="E19" s="1667"/>
      <c r="F19" s="1673"/>
      <c r="G19" s="1673"/>
      <c r="H19" s="1673"/>
      <c r="I19" s="1673"/>
      <c r="J19" s="1673"/>
      <c r="K19" s="1673"/>
      <c r="L19" s="1664"/>
      <c r="M19" s="1664"/>
      <c r="N19" s="1664"/>
      <c r="O19" s="1664"/>
      <c r="P19" s="1664"/>
      <c r="Q19" s="1664"/>
      <c r="R19" s="1668" t="n">
        <f aca="false">SUM(F19:Q19)</f>
        <v>0</v>
      </c>
      <c r="S19" s="1656" t="s">
        <v>1964</v>
      </c>
    </row>
    <row r="20" customFormat="false" ht="18" hidden="false" customHeight="true" outlineLevel="0" collapsed="false">
      <c r="A20" s="1657"/>
      <c r="D20" s="1670"/>
      <c r="E20" s="1670"/>
      <c r="F20" s="1670"/>
      <c r="G20" s="1670"/>
      <c r="H20" s="1670"/>
      <c r="I20" s="1670"/>
      <c r="J20" s="1670"/>
      <c r="K20" s="1670"/>
      <c r="L20" s="1670"/>
      <c r="M20" s="1670"/>
      <c r="N20" s="1666" t="s">
        <v>1962</v>
      </c>
      <c r="S20" s="1656"/>
    </row>
    <row r="21" customFormat="false" ht="42" hidden="false" customHeight="true" outlineLevel="0" collapsed="false">
      <c r="A21" s="1657"/>
      <c r="D21" s="1670"/>
      <c r="E21" s="1670"/>
      <c r="F21" s="1670"/>
      <c r="G21" s="1670"/>
      <c r="H21" s="1670"/>
      <c r="I21" s="1670"/>
      <c r="J21" s="1670"/>
      <c r="K21" s="1670"/>
      <c r="L21" s="1670"/>
      <c r="M21" s="1670"/>
      <c r="N21" s="1669"/>
      <c r="O21" s="1642" t="s">
        <v>899</v>
      </c>
      <c r="P21" s="1670" t="s">
        <v>1965</v>
      </c>
      <c r="Q21" s="1671" t="s">
        <v>1966</v>
      </c>
      <c r="R21" s="1671"/>
      <c r="S21" s="1656"/>
    </row>
    <row r="22" customFormat="false" ht="18" hidden="false" customHeight="true" outlineLevel="0" collapsed="false">
      <c r="A22" s="1657"/>
      <c r="D22" s="1670"/>
      <c r="E22" s="1670"/>
      <c r="F22" s="1670"/>
      <c r="G22" s="1670"/>
      <c r="H22" s="1670"/>
      <c r="I22" s="1670"/>
      <c r="J22" s="1670"/>
      <c r="K22" s="1670"/>
      <c r="L22" s="1670"/>
      <c r="M22" s="1670"/>
      <c r="Q22" s="1674"/>
      <c r="S22" s="1656"/>
    </row>
    <row r="23" customFormat="false" ht="15" hidden="false" customHeight="true" outlineLevel="0" collapsed="false">
      <c r="A23" s="1654" t="s">
        <v>1969</v>
      </c>
      <c r="B23" s="1655" t="s">
        <v>1970</v>
      </c>
      <c r="C23" s="1655"/>
      <c r="D23" s="1655"/>
      <c r="E23" s="1655"/>
      <c r="F23" s="1655"/>
      <c r="G23" s="1655"/>
      <c r="H23" s="1655"/>
      <c r="I23" s="1655"/>
      <c r="J23" s="1655"/>
      <c r="K23" s="1655"/>
      <c r="L23" s="1655"/>
      <c r="M23" s="1655"/>
      <c r="N23" s="1655"/>
      <c r="O23" s="1655"/>
      <c r="P23" s="1655"/>
      <c r="Q23" s="1655"/>
      <c r="S23" s="1656"/>
    </row>
    <row r="24" customFormat="false" ht="27" hidden="false" customHeight="true" outlineLevel="0" collapsed="false">
      <c r="A24" s="1657"/>
      <c r="B24" s="1658"/>
      <c r="C24" s="1659" t="s">
        <v>1958</v>
      </c>
      <c r="D24" s="1659"/>
      <c r="E24" s="1659"/>
      <c r="F24" s="1659" t="s">
        <v>1959</v>
      </c>
      <c r="G24" s="1659" t="s">
        <v>1959</v>
      </c>
      <c r="H24" s="1659" t="s">
        <v>1959</v>
      </c>
      <c r="I24" s="1659" t="s">
        <v>1959</v>
      </c>
      <c r="J24" s="1659" t="s">
        <v>1959</v>
      </c>
      <c r="K24" s="1659" t="s">
        <v>1959</v>
      </c>
      <c r="L24" s="1660" t="s">
        <v>1055</v>
      </c>
      <c r="S24" s="1656"/>
    </row>
    <row r="25" customFormat="false" ht="37.5" hidden="false" customHeight="true" outlineLevel="0" collapsed="false">
      <c r="A25" s="1657"/>
      <c r="B25" s="1661" t="s">
        <v>51</v>
      </c>
      <c r="C25" s="1662" t="s">
        <v>1960</v>
      </c>
      <c r="D25" s="1663"/>
      <c r="E25" s="1664"/>
      <c r="F25" s="1664"/>
      <c r="G25" s="1664"/>
      <c r="H25" s="1664"/>
      <c r="I25" s="1664"/>
      <c r="J25" s="1664"/>
      <c r="K25" s="1664"/>
      <c r="L25" s="1668" t="n">
        <f aca="false">SUM(F25:K25)</f>
        <v>0</v>
      </c>
      <c r="M25" s="1642" t="s">
        <v>1971</v>
      </c>
      <c r="N25" s="1666" t="s">
        <v>1972</v>
      </c>
      <c r="S25" s="1656"/>
    </row>
    <row r="26" customFormat="false" ht="43.5" hidden="false" customHeight="true" outlineLevel="0" collapsed="false">
      <c r="A26" s="1657"/>
      <c r="B26" s="1645" t="s">
        <v>983</v>
      </c>
      <c r="C26" s="1667" t="s">
        <v>1973</v>
      </c>
      <c r="D26" s="1667"/>
      <c r="E26" s="1667"/>
      <c r="F26" s="1664"/>
      <c r="G26" s="1664"/>
      <c r="H26" s="1664"/>
      <c r="I26" s="1664"/>
      <c r="J26" s="1664"/>
      <c r="K26" s="1664"/>
      <c r="L26" s="1668" t="n">
        <f aca="false">SUM(F26:K26)</f>
        <v>0</v>
      </c>
      <c r="M26" s="1642" t="s">
        <v>1974</v>
      </c>
      <c r="N26" s="1669"/>
      <c r="O26" s="1642" t="s">
        <v>899</v>
      </c>
      <c r="P26" s="1670" t="s">
        <v>1965</v>
      </c>
      <c r="Q26" s="1671" t="s">
        <v>1975</v>
      </c>
      <c r="R26" s="1671"/>
      <c r="S26" s="1656"/>
    </row>
    <row r="27" customFormat="false" ht="18" hidden="false" customHeight="true" outlineLevel="0" collapsed="false">
      <c r="A27" s="1657"/>
      <c r="B27" s="1670"/>
      <c r="C27" s="1675"/>
      <c r="D27" s="1675"/>
      <c r="E27" s="1675"/>
      <c r="L27" s="1670"/>
      <c r="Q27" s="1674"/>
      <c r="S27" s="1656"/>
    </row>
    <row r="28" customFormat="false" ht="15" hidden="false" customHeight="true" outlineLevel="0" collapsed="false">
      <c r="A28" s="1654" t="s">
        <v>1976</v>
      </c>
      <c r="B28" s="1655" t="s">
        <v>1977</v>
      </c>
      <c r="C28" s="1655"/>
      <c r="D28" s="1655"/>
      <c r="E28" s="1655"/>
      <c r="F28" s="1655"/>
      <c r="G28" s="1655"/>
      <c r="H28" s="1655"/>
      <c r="I28" s="1655"/>
      <c r="J28" s="1655"/>
      <c r="K28" s="1655"/>
      <c r="L28" s="1655"/>
      <c r="M28" s="1655"/>
      <c r="N28" s="1655"/>
      <c r="O28" s="1655"/>
      <c r="P28" s="1655"/>
      <c r="Q28" s="1655"/>
      <c r="R28" s="1676"/>
      <c r="S28" s="1656"/>
    </row>
    <row r="29" customFormat="false" ht="27" hidden="false" customHeight="true" outlineLevel="0" collapsed="false">
      <c r="A29" s="1657"/>
      <c r="B29" s="1658"/>
      <c r="C29" s="1659" t="s">
        <v>1958</v>
      </c>
      <c r="D29" s="1659"/>
      <c r="E29" s="1659"/>
      <c r="F29" s="1659" t="s">
        <v>1959</v>
      </c>
      <c r="G29" s="1659" t="s">
        <v>1959</v>
      </c>
      <c r="H29" s="1659" t="s">
        <v>1959</v>
      </c>
      <c r="I29" s="1659" t="s">
        <v>1959</v>
      </c>
      <c r="J29" s="1659" t="s">
        <v>1959</v>
      </c>
      <c r="K29" s="1659" t="s">
        <v>1959</v>
      </c>
      <c r="L29" s="1659" t="s">
        <v>1959</v>
      </c>
      <c r="M29" s="1659" t="s">
        <v>1959</v>
      </c>
      <c r="N29" s="1659" t="s">
        <v>1959</v>
      </c>
      <c r="O29" s="1659" t="s">
        <v>1959</v>
      </c>
      <c r="P29" s="1659" t="s">
        <v>1959</v>
      </c>
      <c r="Q29" s="1659" t="s">
        <v>1959</v>
      </c>
      <c r="R29" s="1660" t="s">
        <v>1055</v>
      </c>
      <c r="S29" s="1656"/>
    </row>
    <row r="30" customFormat="false" ht="37.5" hidden="false" customHeight="true" outlineLevel="0" collapsed="false">
      <c r="A30" s="1657"/>
      <c r="B30" s="1661" t="s">
        <v>51</v>
      </c>
      <c r="C30" s="1662" t="s">
        <v>1960</v>
      </c>
      <c r="D30" s="1663"/>
      <c r="E30" s="1664"/>
      <c r="F30" s="1664"/>
      <c r="G30" s="1664"/>
      <c r="H30" s="1664"/>
      <c r="I30" s="1664"/>
      <c r="J30" s="1664"/>
      <c r="K30" s="1664"/>
      <c r="L30" s="1664"/>
      <c r="M30" s="1664"/>
      <c r="N30" s="1664"/>
      <c r="O30" s="1664"/>
      <c r="P30" s="1664"/>
      <c r="Q30" s="1664"/>
      <c r="R30" s="1668" t="n">
        <f aca="false">SUM(F30:Q30)</f>
        <v>0</v>
      </c>
      <c r="S30" s="1656" t="s">
        <v>1971</v>
      </c>
    </row>
    <row r="31" customFormat="false" ht="43.5" hidden="false" customHeight="true" outlineLevel="0" collapsed="false">
      <c r="A31" s="1657"/>
      <c r="B31" s="1645" t="s">
        <v>983</v>
      </c>
      <c r="C31" s="1667" t="s">
        <v>1973</v>
      </c>
      <c r="D31" s="1667"/>
      <c r="E31" s="1667"/>
      <c r="F31" s="1673"/>
      <c r="G31" s="1673"/>
      <c r="H31" s="1673"/>
      <c r="I31" s="1673"/>
      <c r="J31" s="1673"/>
      <c r="K31" s="1673"/>
      <c r="L31" s="1664"/>
      <c r="M31" s="1664"/>
      <c r="N31" s="1664"/>
      <c r="O31" s="1664"/>
      <c r="P31" s="1664"/>
      <c r="Q31" s="1664"/>
      <c r="R31" s="1668" t="n">
        <f aca="false">SUM(F31:Q31)</f>
        <v>0</v>
      </c>
      <c r="S31" s="1656" t="s">
        <v>1974</v>
      </c>
    </row>
    <row r="32" customFormat="false" ht="18" hidden="false" customHeight="true" outlineLevel="0" collapsed="false">
      <c r="A32" s="1657"/>
      <c r="D32" s="1670"/>
      <c r="E32" s="1670"/>
      <c r="F32" s="1670"/>
      <c r="G32" s="1670"/>
      <c r="H32" s="1670"/>
      <c r="I32" s="1670"/>
      <c r="J32" s="1670"/>
      <c r="K32" s="1670"/>
      <c r="L32" s="1670"/>
      <c r="M32" s="1670"/>
      <c r="N32" s="1666" t="s">
        <v>1972</v>
      </c>
      <c r="S32" s="1656"/>
    </row>
    <row r="33" customFormat="false" ht="42" hidden="false" customHeight="true" outlineLevel="0" collapsed="false">
      <c r="A33" s="1657"/>
      <c r="D33" s="1670"/>
      <c r="E33" s="1670"/>
      <c r="F33" s="1670"/>
      <c r="G33" s="1670"/>
      <c r="H33" s="1670"/>
      <c r="I33" s="1670"/>
      <c r="J33" s="1670"/>
      <c r="K33" s="1670"/>
      <c r="L33" s="1670"/>
      <c r="M33" s="1670"/>
      <c r="N33" s="1669"/>
      <c r="O33" s="1642" t="s">
        <v>899</v>
      </c>
      <c r="P33" s="1642" t="s">
        <v>1965</v>
      </c>
      <c r="Q33" s="1671" t="s">
        <v>1975</v>
      </c>
      <c r="R33" s="1671"/>
      <c r="S33" s="1656"/>
    </row>
    <row r="34" customFormat="false" ht="18" hidden="false" customHeight="true" outlineLevel="0" collapsed="false">
      <c r="A34" s="1677"/>
      <c r="B34" s="1648"/>
      <c r="C34" s="1648"/>
      <c r="D34" s="1678"/>
      <c r="E34" s="1678"/>
      <c r="F34" s="1678"/>
      <c r="G34" s="1678"/>
      <c r="H34" s="1678"/>
      <c r="I34" s="1678"/>
      <c r="J34" s="1678"/>
      <c r="K34" s="1678"/>
      <c r="L34" s="1678"/>
      <c r="M34" s="1678"/>
      <c r="N34" s="1678"/>
      <c r="O34" s="1678"/>
      <c r="P34" s="1648"/>
      <c r="Q34" s="1679"/>
      <c r="R34" s="1648"/>
      <c r="S34" s="1650"/>
    </row>
    <row r="35" customFormat="false" ht="18" hidden="false" customHeight="true" outlineLevel="0" collapsed="false">
      <c r="A35" s="1651"/>
      <c r="B35" s="1652"/>
      <c r="C35" s="1652"/>
      <c r="D35" s="1680"/>
      <c r="E35" s="1680"/>
      <c r="F35" s="1680"/>
      <c r="G35" s="1680"/>
      <c r="H35" s="1680"/>
      <c r="I35" s="1680"/>
      <c r="J35" s="1680"/>
      <c r="K35" s="1680"/>
      <c r="L35" s="1680"/>
      <c r="M35" s="1680"/>
      <c r="N35" s="1680"/>
      <c r="O35" s="1680"/>
      <c r="P35" s="1652"/>
      <c r="Q35" s="1681"/>
      <c r="R35" s="1652"/>
      <c r="S35" s="1653"/>
    </row>
    <row r="36" customFormat="false" ht="15" hidden="false" customHeight="true" outlineLevel="0" collapsed="false">
      <c r="A36" s="1654" t="s">
        <v>1978</v>
      </c>
      <c r="B36" s="1682" t="s">
        <v>1979</v>
      </c>
      <c r="C36" s="1682"/>
      <c r="D36" s="1682"/>
      <c r="E36" s="1682"/>
      <c r="F36" s="1682"/>
      <c r="G36" s="1682"/>
      <c r="H36" s="1682"/>
      <c r="I36" s="1682"/>
      <c r="J36" s="1682"/>
      <c r="K36" s="1682"/>
      <c r="L36" s="1682"/>
      <c r="M36" s="1682"/>
      <c r="N36" s="1682"/>
      <c r="O36" s="1682"/>
      <c r="P36" s="1682"/>
      <c r="Q36" s="1682"/>
      <c r="R36" s="1682"/>
      <c r="S36" s="1682"/>
    </row>
    <row r="37" customFormat="false" ht="15" hidden="false" customHeight="true" outlineLevel="0" collapsed="false">
      <c r="A37" s="1657"/>
      <c r="B37" s="1659" t="s">
        <v>1958</v>
      </c>
      <c r="C37" s="1659"/>
      <c r="D37" s="1683" t="s">
        <v>1980</v>
      </c>
      <c r="E37" s="1683"/>
      <c r="F37" s="1683"/>
      <c r="G37" s="1683" t="s">
        <v>1981</v>
      </c>
      <c r="H37" s="1683"/>
      <c r="I37" s="1683"/>
      <c r="J37" s="1684" t="s">
        <v>1982</v>
      </c>
      <c r="K37" s="1684"/>
      <c r="L37" s="1684"/>
      <c r="M37" s="1684" t="s">
        <v>1983</v>
      </c>
      <c r="N37" s="1684"/>
      <c r="O37" s="1684"/>
      <c r="S37" s="1656"/>
    </row>
    <row r="38" customFormat="false" ht="15" hidden="false" customHeight="true" outlineLevel="0" collapsed="false">
      <c r="A38" s="1657"/>
      <c r="B38" s="1659"/>
      <c r="C38" s="1659"/>
      <c r="D38" s="1683"/>
      <c r="E38" s="1683"/>
      <c r="F38" s="1683"/>
      <c r="G38" s="1683"/>
      <c r="H38" s="1683"/>
      <c r="I38" s="1683"/>
      <c r="J38" s="1684"/>
      <c r="K38" s="1684"/>
      <c r="L38" s="1684"/>
      <c r="M38" s="1684"/>
      <c r="N38" s="1684"/>
      <c r="O38" s="1684"/>
      <c r="S38" s="1656"/>
    </row>
    <row r="39" customFormat="false" ht="15" hidden="false" customHeight="true" outlineLevel="0" collapsed="false">
      <c r="A39" s="1657"/>
      <c r="B39" s="1659"/>
      <c r="C39" s="1659"/>
      <c r="D39" s="1683"/>
      <c r="E39" s="1683"/>
      <c r="F39" s="1683"/>
      <c r="G39" s="1683"/>
      <c r="H39" s="1683"/>
      <c r="I39" s="1683"/>
      <c r="J39" s="1684"/>
      <c r="K39" s="1684"/>
      <c r="L39" s="1684"/>
      <c r="M39" s="1684"/>
      <c r="N39" s="1684"/>
      <c r="O39" s="1684"/>
      <c r="S39" s="1656"/>
    </row>
    <row r="40" customFormat="false" ht="18" hidden="false" customHeight="true" outlineLevel="0" collapsed="false">
      <c r="A40" s="1657"/>
      <c r="B40" s="1685"/>
      <c r="C40" s="1686" t="s">
        <v>390</v>
      </c>
      <c r="D40" s="1687"/>
      <c r="E40" s="1687"/>
      <c r="F40" s="1687"/>
      <c r="G40" s="1687"/>
      <c r="H40" s="1687"/>
      <c r="I40" s="1687"/>
      <c r="J40" s="1688"/>
      <c r="K40" s="1688"/>
      <c r="L40" s="1689" t="s">
        <v>899</v>
      </c>
      <c r="M40" s="1690" t="n">
        <f aca="false">+(J43/3)*100</f>
        <v>0</v>
      </c>
      <c r="N40" s="1690"/>
      <c r="O40" s="1653"/>
      <c r="Q40" s="1671" t="s">
        <v>1553</v>
      </c>
      <c r="R40" s="1671"/>
      <c r="S40" s="1656"/>
    </row>
    <row r="41" customFormat="false" ht="18" hidden="false" customHeight="true" outlineLevel="0" collapsed="false">
      <c r="A41" s="1657"/>
      <c r="B41" s="1691"/>
      <c r="C41" s="1692" t="s">
        <v>390</v>
      </c>
      <c r="D41" s="1693"/>
      <c r="E41" s="1693"/>
      <c r="F41" s="1693"/>
      <c r="G41" s="1693"/>
      <c r="H41" s="1693"/>
      <c r="I41" s="1693"/>
      <c r="J41" s="1694"/>
      <c r="K41" s="1694"/>
      <c r="L41" s="1695" t="s">
        <v>899</v>
      </c>
      <c r="M41" s="1690"/>
      <c r="N41" s="1690"/>
      <c r="O41" s="1656"/>
      <c r="P41" s="1642" t="s">
        <v>1965</v>
      </c>
      <c r="Q41" s="1671"/>
      <c r="R41" s="1671"/>
      <c r="S41" s="1656"/>
    </row>
    <row r="42" customFormat="false" ht="18" hidden="false" customHeight="true" outlineLevel="0" collapsed="false">
      <c r="A42" s="1657"/>
      <c r="B42" s="1677"/>
      <c r="C42" s="1650" t="s">
        <v>390</v>
      </c>
      <c r="D42" s="1646"/>
      <c r="E42" s="1646"/>
      <c r="F42" s="1646"/>
      <c r="G42" s="1646"/>
      <c r="H42" s="1646"/>
      <c r="I42" s="1646"/>
      <c r="J42" s="1696"/>
      <c r="K42" s="1696"/>
      <c r="L42" s="1697" t="s">
        <v>899</v>
      </c>
      <c r="M42" s="1690"/>
      <c r="N42" s="1690"/>
      <c r="O42" s="1697" t="s">
        <v>899</v>
      </c>
      <c r="Q42" s="1671"/>
      <c r="R42" s="1671"/>
      <c r="S42" s="1656"/>
    </row>
    <row r="43" customFormat="false" ht="18" hidden="false" customHeight="true" outlineLevel="0" collapsed="false">
      <c r="A43" s="1657"/>
      <c r="D43" s="1670"/>
      <c r="E43" s="1670"/>
      <c r="F43" s="1670"/>
      <c r="G43" s="1670"/>
      <c r="H43" s="1670"/>
      <c r="I43" s="1670"/>
      <c r="J43" s="1680"/>
      <c r="K43" s="1680"/>
      <c r="L43" s="1670"/>
      <c r="M43" s="1670"/>
      <c r="N43" s="1670"/>
      <c r="O43" s="1670"/>
      <c r="Q43" s="1672"/>
      <c r="S43" s="1656"/>
    </row>
    <row r="44" s="1700" customFormat="true" ht="15" hidden="false" customHeight="true" outlineLevel="0" collapsed="false">
      <c r="A44" s="1698" t="s">
        <v>1984</v>
      </c>
      <c r="B44" s="1699"/>
      <c r="C44" s="1699"/>
      <c r="D44" s="1699"/>
      <c r="E44" s="1699"/>
      <c r="F44" s="1699"/>
      <c r="G44" s="1699"/>
      <c r="H44" s="1699"/>
      <c r="I44" s="1699"/>
      <c r="J44" s="1699"/>
      <c r="K44" s="1699"/>
      <c r="L44" s="1699"/>
      <c r="M44" s="1699"/>
      <c r="N44" s="1699"/>
      <c r="O44" s="1699"/>
      <c r="P44" s="1699"/>
      <c r="Q44" s="1699"/>
      <c r="S44" s="1701"/>
    </row>
    <row r="45" s="1700" customFormat="true" ht="16.5" hidden="false" customHeight="true" outlineLevel="0" collapsed="false">
      <c r="A45" s="1698" t="n">
        <v>1</v>
      </c>
      <c r="B45" s="1699" t="s">
        <v>1985</v>
      </c>
      <c r="C45" s="1699"/>
      <c r="D45" s="1699"/>
      <c r="E45" s="1699"/>
      <c r="F45" s="1699"/>
      <c r="G45" s="1699"/>
      <c r="H45" s="1699"/>
      <c r="I45" s="1699"/>
      <c r="J45" s="1699"/>
      <c r="K45" s="1699"/>
      <c r="L45" s="1699"/>
      <c r="M45" s="1699"/>
      <c r="N45" s="1699"/>
      <c r="O45" s="1699"/>
      <c r="P45" s="1699"/>
      <c r="Q45" s="1699"/>
      <c r="S45" s="1701"/>
    </row>
    <row r="46" s="1700" customFormat="true" ht="15" hidden="false" customHeight="true" outlineLevel="0" collapsed="false">
      <c r="A46" s="1702" t="n">
        <v>2</v>
      </c>
      <c r="B46" s="1703" t="s">
        <v>1986</v>
      </c>
      <c r="C46" s="1703"/>
      <c r="D46" s="1703"/>
      <c r="E46" s="1703"/>
      <c r="F46" s="1703"/>
      <c r="G46" s="1703"/>
      <c r="H46" s="1703"/>
      <c r="I46" s="1703"/>
      <c r="J46" s="1703"/>
      <c r="K46" s="1703"/>
      <c r="L46" s="1703"/>
      <c r="M46" s="1703"/>
      <c r="N46" s="1703"/>
      <c r="O46" s="1703"/>
      <c r="P46" s="1703"/>
      <c r="Q46" s="1703"/>
      <c r="S46" s="1701"/>
    </row>
    <row r="47" s="1700" customFormat="true" ht="15" hidden="false" customHeight="true" outlineLevel="0" collapsed="false">
      <c r="A47" s="1698"/>
      <c r="B47" s="1703"/>
      <c r="C47" s="1703"/>
      <c r="D47" s="1703"/>
      <c r="E47" s="1703"/>
      <c r="F47" s="1703"/>
      <c r="G47" s="1703"/>
      <c r="H47" s="1703"/>
      <c r="I47" s="1703"/>
      <c r="J47" s="1703"/>
      <c r="K47" s="1703"/>
      <c r="L47" s="1703"/>
      <c r="M47" s="1703"/>
      <c r="N47" s="1703"/>
      <c r="O47" s="1703"/>
      <c r="P47" s="1703"/>
      <c r="Q47" s="1703"/>
      <c r="S47" s="1701"/>
    </row>
    <row r="48" customFormat="false" ht="18" hidden="false" customHeight="true" outlineLevel="0" collapsed="false">
      <c r="A48" s="1677"/>
      <c r="B48" s="1648"/>
      <c r="C48" s="1648"/>
      <c r="D48" s="1678"/>
      <c r="E48" s="1678"/>
      <c r="F48" s="1678"/>
      <c r="G48" s="1678"/>
      <c r="H48" s="1678"/>
      <c r="I48" s="1678"/>
      <c r="J48" s="1678"/>
      <c r="K48" s="1678"/>
      <c r="L48" s="1678"/>
      <c r="M48" s="1678"/>
      <c r="N48" s="1678"/>
      <c r="O48" s="1678"/>
      <c r="P48" s="1648"/>
      <c r="Q48" s="1679"/>
      <c r="R48" s="1648"/>
      <c r="S48" s="1650"/>
    </row>
    <row r="49" customFormat="false" ht="18" hidden="false" customHeight="true" outlineLevel="0" collapsed="false">
      <c r="D49" s="1670"/>
      <c r="E49" s="1670"/>
      <c r="F49" s="1670"/>
      <c r="G49" s="1670"/>
      <c r="H49" s="1670"/>
      <c r="I49" s="1670"/>
      <c r="J49" s="1670"/>
      <c r="K49" s="1670"/>
      <c r="L49" s="1670"/>
      <c r="M49" s="1670"/>
      <c r="N49" s="1670"/>
      <c r="O49" s="1670"/>
      <c r="Q49" s="1672"/>
    </row>
    <row r="50" customFormat="false" ht="15" hidden="false" customHeight="true" outlineLevel="0" collapsed="false">
      <c r="A50" s="1642" t="s">
        <v>1987</v>
      </c>
      <c r="Q50" s="1648"/>
      <c r="R50" s="1648"/>
      <c r="S50" s="1648"/>
    </row>
    <row r="51" customFormat="false" ht="15" hidden="false" customHeight="true" outlineLevel="0" collapsed="false">
      <c r="A51" s="1651"/>
      <c r="B51" s="1652"/>
      <c r="C51" s="1652"/>
      <c r="D51" s="1652"/>
      <c r="E51" s="1652"/>
      <c r="F51" s="1652"/>
      <c r="G51" s="1652"/>
      <c r="H51" s="1652"/>
      <c r="I51" s="1652"/>
      <c r="J51" s="1652"/>
      <c r="K51" s="1652"/>
      <c r="L51" s="1652"/>
      <c r="M51" s="1652"/>
      <c r="N51" s="1652"/>
      <c r="O51" s="1652"/>
      <c r="P51" s="1652"/>
      <c r="Q51" s="1652"/>
      <c r="R51" s="1652"/>
      <c r="S51" s="1653"/>
    </row>
    <row r="52" customFormat="false" ht="15" hidden="false" customHeight="true" outlineLevel="0" collapsed="false">
      <c r="A52" s="1657"/>
      <c r="B52" s="1642" t="s">
        <v>1678</v>
      </c>
      <c r="S52" s="1656"/>
    </row>
    <row r="53" customFormat="false" ht="15" hidden="false" customHeight="true" outlineLevel="0" collapsed="false">
      <c r="A53" s="1657"/>
      <c r="M53" s="1642" t="s">
        <v>1988</v>
      </c>
      <c r="S53" s="1656"/>
    </row>
    <row r="54" customFormat="false" ht="15" hidden="false" customHeight="true" outlineLevel="0" collapsed="false">
      <c r="A54" s="1657"/>
      <c r="B54" s="1645" t="s">
        <v>1989</v>
      </c>
      <c r="C54" s="1645"/>
      <c r="D54" s="1645"/>
      <c r="E54" s="1645"/>
      <c r="F54" s="1645"/>
      <c r="G54" s="1645"/>
      <c r="H54" s="1645"/>
      <c r="I54" s="1645"/>
      <c r="J54" s="1645"/>
      <c r="K54" s="1645"/>
      <c r="L54" s="1645"/>
      <c r="M54" s="1704"/>
      <c r="N54" s="1704"/>
      <c r="O54" s="1705" t="s">
        <v>1036</v>
      </c>
      <c r="P54" s="1706" t="s">
        <v>1965</v>
      </c>
      <c r="Q54" s="1707" t="s">
        <v>51</v>
      </c>
      <c r="S54" s="1656"/>
    </row>
    <row r="55" customFormat="false" ht="15" hidden="false" customHeight="true" outlineLevel="0" collapsed="false">
      <c r="A55" s="1657"/>
      <c r="B55" s="1645"/>
      <c r="C55" s="1645"/>
      <c r="D55" s="1645"/>
      <c r="E55" s="1645"/>
      <c r="F55" s="1645"/>
      <c r="G55" s="1645"/>
      <c r="H55" s="1645"/>
      <c r="I55" s="1645"/>
      <c r="J55" s="1645"/>
      <c r="K55" s="1645"/>
      <c r="L55" s="1645"/>
      <c r="M55" s="1704"/>
      <c r="N55" s="1704"/>
      <c r="O55" s="1705"/>
      <c r="P55" s="1706"/>
      <c r="Q55" s="1707"/>
      <c r="S55" s="1656"/>
    </row>
    <row r="56" customFormat="false" ht="15" hidden="false" customHeight="true" outlineLevel="0" collapsed="false">
      <c r="A56" s="1657"/>
      <c r="S56" s="1656"/>
    </row>
    <row r="57" customFormat="false" ht="15" hidden="false" customHeight="true" outlineLevel="0" collapsed="false">
      <c r="A57" s="1657"/>
      <c r="S57" s="1656"/>
    </row>
    <row r="58" customFormat="false" ht="15" hidden="false" customHeight="true" outlineLevel="0" collapsed="false">
      <c r="A58" s="1657"/>
      <c r="B58" s="1684" t="s">
        <v>1990</v>
      </c>
      <c r="C58" s="1684"/>
      <c r="D58" s="1684"/>
      <c r="E58" s="1684"/>
      <c r="F58" s="1684"/>
      <c r="G58" s="1684"/>
      <c r="H58" s="1684"/>
      <c r="I58" s="1684"/>
      <c r="J58" s="1684"/>
      <c r="K58" s="1684"/>
      <c r="L58" s="1684"/>
      <c r="M58" s="1704"/>
      <c r="N58" s="1704"/>
      <c r="O58" s="1705" t="s">
        <v>1036</v>
      </c>
      <c r="P58" s="1706" t="s">
        <v>1965</v>
      </c>
      <c r="Q58" s="1707" t="s">
        <v>983</v>
      </c>
      <c r="S58" s="1656"/>
    </row>
    <row r="59" customFormat="false" ht="15" hidden="false" customHeight="true" outlineLevel="0" collapsed="false">
      <c r="A59" s="1657"/>
      <c r="B59" s="1684"/>
      <c r="C59" s="1684"/>
      <c r="D59" s="1684"/>
      <c r="E59" s="1684"/>
      <c r="F59" s="1684"/>
      <c r="G59" s="1684"/>
      <c r="H59" s="1684"/>
      <c r="I59" s="1684"/>
      <c r="J59" s="1684"/>
      <c r="K59" s="1684"/>
      <c r="L59" s="1684"/>
      <c r="M59" s="1704"/>
      <c r="N59" s="1704"/>
      <c r="O59" s="1705"/>
      <c r="P59" s="1706"/>
      <c r="Q59" s="1707"/>
      <c r="S59" s="1656"/>
    </row>
    <row r="60" customFormat="false" ht="15" hidden="false" customHeight="true" outlineLevel="0" collapsed="false">
      <c r="A60" s="1657"/>
      <c r="S60" s="1656"/>
    </row>
    <row r="61" customFormat="false" ht="15" hidden="false" customHeight="true" outlineLevel="0" collapsed="false">
      <c r="A61" s="1657"/>
      <c r="B61" s="1670" t="s">
        <v>51</v>
      </c>
      <c r="C61" s="1708" t="s">
        <v>1991</v>
      </c>
      <c r="D61" s="1708"/>
      <c r="E61" s="1708"/>
      <c r="F61" s="1708"/>
      <c r="G61" s="1708"/>
      <c r="H61" s="1708"/>
      <c r="I61" s="1708"/>
      <c r="J61" s="1708"/>
      <c r="K61" s="1708"/>
      <c r="L61" s="1708"/>
      <c r="M61" s="1708"/>
      <c r="N61" s="1708"/>
      <c r="O61" s="1708"/>
      <c r="P61" s="1708"/>
      <c r="Q61" s="1708"/>
      <c r="S61" s="1656"/>
    </row>
    <row r="62" customFormat="false" ht="15" hidden="false" customHeight="true" outlineLevel="0" collapsed="false">
      <c r="A62" s="1657"/>
      <c r="B62" s="1670" t="s">
        <v>983</v>
      </c>
      <c r="C62" s="1656" t="s">
        <v>1992</v>
      </c>
      <c r="D62" s="1656"/>
      <c r="E62" s="1656"/>
      <c r="F62" s="1656"/>
      <c r="G62" s="1656"/>
      <c r="H62" s="1656"/>
      <c r="I62" s="1656"/>
      <c r="J62" s="1656"/>
      <c r="K62" s="1656"/>
      <c r="L62" s="1656"/>
      <c r="M62" s="1656"/>
      <c r="N62" s="1656"/>
      <c r="O62" s="1656"/>
      <c r="P62" s="1656"/>
      <c r="Q62" s="1656"/>
      <c r="R62" s="1656"/>
      <c r="S62" s="1656"/>
    </row>
    <row r="63" customFormat="false" ht="15" hidden="false" customHeight="true" outlineLevel="0" collapsed="false">
      <c r="A63" s="1677"/>
      <c r="B63" s="1678"/>
      <c r="C63" s="1648"/>
      <c r="D63" s="1648"/>
      <c r="E63" s="1648"/>
      <c r="F63" s="1648"/>
      <c r="G63" s="1648"/>
      <c r="H63" s="1648"/>
      <c r="I63" s="1648"/>
      <c r="J63" s="1648"/>
      <c r="K63" s="1648"/>
      <c r="L63" s="1648"/>
      <c r="M63" s="1648"/>
      <c r="N63" s="1648"/>
      <c r="O63" s="1648"/>
      <c r="P63" s="1648"/>
      <c r="Q63" s="1648"/>
      <c r="R63" s="1648"/>
      <c r="S63" s="1650"/>
    </row>
    <row r="64" s="1700" customFormat="true" ht="15" hidden="false" customHeight="true" outlineLevel="0" collapsed="false"/>
    <row r="65" s="1700" customFormat="true" ht="15" hidden="false" customHeight="true" outlineLevel="0" collapsed="false"/>
    <row r="66" s="1700" customFormat="true" ht="15" hidden="false" customHeight="true" outlineLevel="0" collapsed="false"/>
    <row r="67" s="1700" customFormat="true" ht="15" hidden="false" customHeight="true" outlineLevel="0" collapsed="false"/>
    <row r="68" s="1700" customFormat="tru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sheetData>
  <mergeCells count="51">
    <mergeCell ref="A3:Q3"/>
    <mergeCell ref="A5:D5"/>
    <mergeCell ref="E5:Q5"/>
    <mergeCell ref="A6:D6"/>
    <mergeCell ref="B11:Q11"/>
    <mergeCell ref="C12:E12"/>
    <mergeCell ref="C14:E14"/>
    <mergeCell ref="Q14:R14"/>
    <mergeCell ref="B16:Q16"/>
    <mergeCell ref="C17:E17"/>
    <mergeCell ref="C19:E19"/>
    <mergeCell ref="Q21:R21"/>
    <mergeCell ref="B23:Q23"/>
    <mergeCell ref="C24:E24"/>
    <mergeCell ref="C26:E26"/>
    <mergeCell ref="Q26:R26"/>
    <mergeCell ref="B28:Q28"/>
    <mergeCell ref="C29:E29"/>
    <mergeCell ref="C31:E31"/>
    <mergeCell ref="Q33:R33"/>
    <mergeCell ref="B36:S36"/>
    <mergeCell ref="B37:C39"/>
    <mergeCell ref="D37:F39"/>
    <mergeCell ref="G37:I39"/>
    <mergeCell ref="J37:L39"/>
    <mergeCell ref="M37:O39"/>
    <mergeCell ref="D40:F40"/>
    <mergeCell ref="G40:I40"/>
    <mergeCell ref="J40:K40"/>
    <mergeCell ref="M40:N42"/>
    <mergeCell ref="Q40:R42"/>
    <mergeCell ref="D41:F41"/>
    <mergeCell ref="G41:I41"/>
    <mergeCell ref="J41:K41"/>
    <mergeCell ref="D42:F42"/>
    <mergeCell ref="G42:I42"/>
    <mergeCell ref="J42:K42"/>
    <mergeCell ref="J43:K43"/>
    <mergeCell ref="B46:Q47"/>
    <mergeCell ref="B54:L55"/>
    <mergeCell ref="M54:N55"/>
    <mergeCell ref="O54:O55"/>
    <mergeCell ref="P54:P55"/>
    <mergeCell ref="Q54:Q55"/>
    <mergeCell ref="B58:L59"/>
    <mergeCell ref="M58:N59"/>
    <mergeCell ref="O58:O59"/>
    <mergeCell ref="P58:P59"/>
    <mergeCell ref="Q58:Q59"/>
    <mergeCell ref="C61:Q61"/>
    <mergeCell ref="C62:S62"/>
  </mergeCells>
  <printOptions headings="false" gridLines="false" gridLinesSet="true" horizontalCentered="true" verticalCentered="false"/>
  <pageMargins left="0.39375" right="0.39375" top="0.7875" bottom="0" header="0.511805555555556" footer="0.511811023622047"/>
  <pageSetup paperSize="9" scale="89" fitToWidth="1" fitToHeight="1" pageOrder="downThenOver" orientation="portrait" blackAndWhite="false" draft="false" cellComments="none" horizontalDpi="300" verticalDpi="300" copies="1"/>
  <headerFooter differentFirst="false" differentOddEven="false">
    <oddHeader>&amp;R&amp;"ＭＳ ゴシック,標準"&amp;10＜参考様式2-1＞</oddHeader>
    <oddFooter/>
  </headerFooter>
  <rowBreaks count="1" manualBreakCount="1">
    <brk id="34" man="true" max="16383" min="0"/>
  </rowBreaks>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AY8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R11" activeCellId="0" sqref="R11"/>
    </sheetView>
  </sheetViews>
  <sheetFormatPr defaultColWidth="9.00390625" defaultRowHeight="12.75" customHeight="false" zeroHeight="false" outlineLevelRow="0" outlineLevelCol="0"/>
  <cols>
    <col collapsed="false" customWidth="true" hidden="false" outlineLevel="0" max="1" min="1" style="1709" width="2.11"/>
    <col collapsed="false" customWidth="true" hidden="false" outlineLevel="0" max="15" min="2" style="1709" width="3.66"/>
    <col collapsed="false" customWidth="true" hidden="true" outlineLevel="0" max="16" min="16" style="1709" width="3.66"/>
    <col collapsed="false" customWidth="true" hidden="false" outlineLevel="0" max="24" min="17" style="1709" width="3.66"/>
    <col collapsed="false" customWidth="true" hidden="false" outlineLevel="0" max="25" min="25" style="1709" width="4.89"/>
    <col collapsed="false" customWidth="true" hidden="false" outlineLevel="0" max="26" min="26" style="1709" width="2.33"/>
    <col collapsed="false" customWidth="true" hidden="false" outlineLevel="0" max="30" min="27" style="1709" width="3.66"/>
    <col collapsed="false" customWidth="false" hidden="false" outlineLevel="0" max="16384" min="31" style="1709" width="9"/>
  </cols>
  <sheetData>
    <row r="1" customFormat="false" ht="13.8" hidden="false" customHeight="false" outlineLevel="0" collapsed="false">
      <c r="Z1" s="1710"/>
    </row>
    <row r="2" customFormat="false" ht="6.75" hidden="false" customHeight="true" outlineLevel="0" collapsed="false">
      <c r="Z2" s="1710"/>
    </row>
    <row r="3" customFormat="false" ht="13.8" hidden="false" customHeight="false" outlineLevel="0" collapsed="false">
      <c r="A3" s="1711" t="s">
        <v>1993</v>
      </c>
      <c r="B3" s="1711"/>
      <c r="C3" s="1711"/>
      <c r="D3" s="1711"/>
      <c r="E3" s="1711"/>
      <c r="F3" s="1711"/>
      <c r="G3" s="1711"/>
      <c r="H3" s="1711"/>
      <c r="I3" s="1711"/>
      <c r="J3" s="1711"/>
      <c r="K3" s="1711"/>
      <c r="L3" s="1711"/>
      <c r="M3" s="1711"/>
      <c r="N3" s="1711"/>
      <c r="O3" s="1711"/>
      <c r="P3" s="1711"/>
      <c r="Q3" s="1711"/>
      <c r="R3" s="1711"/>
      <c r="S3" s="1711"/>
      <c r="T3" s="1711"/>
      <c r="U3" s="1711"/>
      <c r="V3" s="1711"/>
      <c r="W3" s="1711"/>
      <c r="X3" s="1711"/>
      <c r="Y3" s="1711"/>
      <c r="Z3" s="1711"/>
    </row>
    <row r="4" customFormat="false" ht="7.5" hidden="false" customHeight="true" outlineLevel="0" collapsed="false"/>
    <row r="5" customFormat="false" ht="22.5" hidden="false" customHeight="true" outlineLevel="0" collapsed="false">
      <c r="A5" s="1712" t="s">
        <v>915</v>
      </c>
      <c r="B5" s="1712"/>
      <c r="C5" s="1712"/>
      <c r="D5" s="1712"/>
      <c r="E5" s="1713"/>
      <c r="F5" s="1713"/>
      <c r="G5" s="1713"/>
      <c r="H5" s="1713"/>
      <c r="I5" s="1713"/>
      <c r="J5" s="1713"/>
      <c r="K5" s="1713"/>
      <c r="L5" s="1713"/>
      <c r="N5" s="1712" t="s">
        <v>912</v>
      </c>
      <c r="O5" s="1712"/>
      <c r="P5" s="1712"/>
      <c r="Q5" s="1712"/>
      <c r="R5" s="1712"/>
      <c r="S5" s="1713"/>
      <c r="T5" s="1713"/>
      <c r="U5" s="1713"/>
      <c r="V5" s="1713"/>
      <c r="W5" s="1713"/>
      <c r="X5" s="1713"/>
      <c r="Y5" s="1713"/>
      <c r="Z5" s="1713"/>
    </row>
    <row r="6" customFormat="false" ht="7.5" hidden="false" customHeight="true" outlineLevel="0" collapsed="false"/>
    <row r="7" customFormat="false" ht="18" hidden="false" customHeight="true" outlineLevel="0" collapsed="false">
      <c r="A7" s="1714" t="s">
        <v>1104</v>
      </c>
      <c r="B7" s="1714"/>
      <c r="C7" s="1714"/>
      <c r="D7" s="1714"/>
      <c r="E7" s="1715" t="s">
        <v>51</v>
      </c>
      <c r="F7" s="1716" t="s">
        <v>922</v>
      </c>
      <c r="G7" s="1716"/>
      <c r="H7" s="1716"/>
      <c r="I7" s="1716"/>
      <c r="J7" s="1716"/>
      <c r="K7" s="1717"/>
      <c r="L7" s="1716"/>
      <c r="M7" s="1717" t="s">
        <v>983</v>
      </c>
      <c r="N7" s="1716" t="s">
        <v>1994</v>
      </c>
      <c r="O7" s="1716"/>
      <c r="P7" s="1716"/>
      <c r="Q7" s="1716"/>
      <c r="R7" s="1716"/>
      <c r="S7" s="1717"/>
      <c r="T7" s="1717" t="s">
        <v>982</v>
      </c>
      <c r="U7" s="1716" t="s">
        <v>530</v>
      </c>
      <c r="V7" s="1716"/>
      <c r="W7" s="1716"/>
      <c r="X7" s="1716"/>
      <c r="Y7" s="1716"/>
      <c r="Z7" s="1718"/>
    </row>
    <row r="8" customFormat="false" ht="18" hidden="false" customHeight="true" outlineLevel="0" collapsed="false">
      <c r="A8" s="1714"/>
      <c r="B8" s="1714"/>
      <c r="C8" s="1714"/>
      <c r="D8" s="1714"/>
      <c r="E8" s="1719" t="s">
        <v>984</v>
      </c>
      <c r="F8" s="1720" t="s">
        <v>1954</v>
      </c>
      <c r="G8" s="1720"/>
      <c r="H8" s="1720"/>
      <c r="I8" s="1720"/>
      <c r="J8" s="1720"/>
      <c r="K8" s="1721"/>
      <c r="L8" s="1722"/>
      <c r="M8" s="1721" t="s">
        <v>1215</v>
      </c>
      <c r="N8" s="1720" t="s">
        <v>1995</v>
      </c>
      <c r="O8" s="1720"/>
      <c r="P8" s="1720"/>
      <c r="Q8" s="1720"/>
      <c r="R8" s="1720"/>
      <c r="S8" s="1723"/>
      <c r="T8" s="1723" t="s">
        <v>1217</v>
      </c>
      <c r="U8" s="1720" t="s">
        <v>1996</v>
      </c>
      <c r="V8" s="1720"/>
      <c r="W8" s="1720"/>
      <c r="X8" s="1720"/>
      <c r="Y8" s="1720"/>
      <c r="Z8" s="1724"/>
    </row>
    <row r="9" customFormat="false" ht="7.5" hidden="false" customHeight="true" outlineLevel="0" collapsed="false"/>
    <row r="10" customFormat="false" ht="7.5" hidden="false" customHeight="true" outlineLevel="0" collapsed="false">
      <c r="A10" s="1725" t="s">
        <v>1997</v>
      </c>
      <c r="B10" s="1725"/>
      <c r="C10" s="1725"/>
      <c r="D10" s="1725"/>
      <c r="E10" s="1725"/>
      <c r="F10" s="1726" t="s">
        <v>1998</v>
      </c>
      <c r="G10" s="1726"/>
      <c r="H10" s="1726"/>
      <c r="I10" s="1727"/>
      <c r="J10" s="1727"/>
      <c r="K10" s="1727"/>
      <c r="L10" s="1727"/>
      <c r="M10" s="1727"/>
      <c r="N10" s="1727"/>
      <c r="O10" s="1727"/>
      <c r="P10" s="1727"/>
      <c r="Q10" s="1727"/>
      <c r="R10" s="1727"/>
      <c r="S10" s="1727"/>
      <c r="T10" s="1727"/>
      <c r="U10" s="1727"/>
      <c r="V10" s="1727"/>
      <c r="W10" s="1727"/>
      <c r="X10" s="1727"/>
      <c r="Y10" s="1727"/>
      <c r="Z10" s="1728"/>
    </row>
    <row r="11" customFormat="false" ht="13.8" hidden="false" customHeight="true" outlineLevel="0" collapsed="false">
      <c r="A11" s="1725"/>
      <c r="B11" s="1725"/>
      <c r="C11" s="1725"/>
      <c r="D11" s="1725"/>
      <c r="E11" s="1725"/>
      <c r="F11" s="1726"/>
      <c r="G11" s="1726"/>
      <c r="H11" s="1726"/>
      <c r="J11" s="1729" t="s">
        <v>1999</v>
      </c>
      <c r="K11" s="1729"/>
      <c r="L11" s="1729"/>
      <c r="M11" s="1729"/>
      <c r="N11" s="1726" t="s">
        <v>2000</v>
      </c>
      <c r="O11" s="1726"/>
      <c r="P11" s="1726"/>
      <c r="Q11" s="1726"/>
      <c r="R11" s="1730" t="s">
        <v>2001</v>
      </c>
      <c r="S11" s="1730"/>
      <c r="T11" s="1730"/>
      <c r="U11" s="1730"/>
      <c r="V11" s="1731" t="s">
        <v>2002</v>
      </c>
      <c r="W11" s="1731"/>
      <c r="X11" s="1731"/>
      <c r="Y11" s="1731"/>
      <c r="Z11" s="1732"/>
    </row>
    <row r="12" customFormat="false" ht="13.8" hidden="false" customHeight="false" outlineLevel="0" collapsed="false">
      <c r="A12" s="1725"/>
      <c r="B12" s="1725"/>
      <c r="C12" s="1725"/>
      <c r="D12" s="1725"/>
      <c r="E12" s="1725"/>
      <c r="F12" s="1726"/>
      <c r="G12" s="1726"/>
      <c r="H12" s="1726"/>
      <c r="J12" s="1729"/>
      <c r="K12" s="1729"/>
      <c r="L12" s="1729"/>
      <c r="M12" s="1729"/>
      <c r="N12" s="1726"/>
      <c r="O12" s="1726"/>
      <c r="P12" s="1726"/>
      <c r="Q12" s="1726"/>
      <c r="R12" s="1730"/>
      <c r="S12" s="1730"/>
      <c r="T12" s="1730"/>
      <c r="U12" s="1730"/>
      <c r="V12" s="1731"/>
      <c r="W12" s="1731"/>
      <c r="X12" s="1731"/>
      <c r="Y12" s="1731"/>
      <c r="Z12" s="1732"/>
    </row>
    <row r="13" customFormat="false" ht="13.8" hidden="false" customHeight="false" outlineLevel="0" collapsed="false">
      <c r="A13" s="1725"/>
      <c r="B13" s="1725"/>
      <c r="C13" s="1725"/>
      <c r="D13" s="1725"/>
      <c r="E13" s="1725"/>
      <c r="F13" s="1726"/>
      <c r="G13" s="1726"/>
      <c r="H13" s="1726"/>
      <c r="J13" s="1729"/>
      <c r="K13" s="1729"/>
      <c r="L13" s="1729"/>
      <c r="M13" s="1729"/>
      <c r="N13" s="1726"/>
      <c r="O13" s="1726"/>
      <c r="P13" s="1726"/>
      <c r="Q13" s="1726"/>
      <c r="R13" s="1730"/>
      <c r="S13" s="1730"/>
      <c r="T13" s="1730"/>
      <c r="U13" s="1730"/>
      <c r="V13" s="1731"/>
      <c r="W13" s="1731"/>
      <c r="X13" s="1731"/>
      <c r="Y13" s="1731"/>
      <c r="Z13" s="1732"/>
    </row>
    <row r="14" customFormat="false" ht="13.8" hidden="false" customHeight="false" outlineLevel="0" collapsed="false">
      <c r="A14" s="1725"/>
      <c r="B14" s="1725"/>
      <c r="C14" s="1725"/>
      <c r="D14" s="1725"/>
      <c r="E14" s="1725"/>
      <c r="F14" s="1726"/>
      <c r="G14" s="1726"/>
      <c r="H14" s="1726"/>
      <c r="J14" s="1713"/>
      <c r="K14" s="1713"/>
      <c r="L14" s="1713"/>
      <c r="M14" s="1713"/>
      <c r="N14" s="1713"/>
      <c r="O14" s="1713"/>
      <c r="P14" s="1713"/>
      <c r="Q14" s="1713"/>
      <c r="R14" s="1733"/>
      <c r="S14" s="1733"/>
      <c r="T14" s="1733"/>
      <c r="U14" s="1733"/>
      <c r="V14" s="1734"/>
      <c r="W14" s="1734"/>
      <c r="X14" s="1734"/>
      <c r="Y14" s="1734"/>
      <c r="Z14" s="1732"/>
    </row>
    <row r="15" customFormat="false" ht="13.8" hidden="false" customHeight="false" outlineLevel="0" collapsed="false">
      <c r="A15" s="1725"/>
      <c r="B15" s="1725"/>
      <c r="C15" s="1725"/>
      <c r="D15" s="1725"/>
      <c r="E15" s="1725"/>
      <c r="F15" s="1726"/>
      <c r="G15" s="1726"/>
      <c r="H15" s="1726"/>
      <c r="J15" s="1713"/>
      <c r="K15" s="1713"/>
      <c r="L15" s="1713"/>
      <c r="M15" s="1713"/>
      <c r="N15" s="1713"/>
      <c r="O15" s="1713"/>
      <c r="P15" s="1713"/>
      <c r="Q15" s="1713"/>
      <c r="R15" s="1733"/>
      <c r="S15" s="1733"/>
      <c r="T15" s="1733"/>
      <c r="U15" s="1733"/>
      <c r="V15" s="1734"/>
      <c r="W15" s="1734"/>
      <c r="X15" s="1734"/>
      <c r="Y15" s="1734"/>
      <c r="Z15" s="1732"/>
    </row>
    <row r="16" customFormat="false" ht="7.5" hidden="false" customHeight="true" outlineLevel="0" collapsed="false">
      <c r="A16" s="1725"/>
      <c r="B16" s="1725"/>
      <c r="C16" s="1725"/>
      <c r="D16" s="1725"/>
      <c r="E16" s="1725"/>
      <c r="F16" s="1726"/>
      <c r="G16" s="1726"/>
      <c r="H16" s="1726"/>
      <c r="I16" s="1735"/>
      <c r="J16" s="1735"/>
      <c r="K16" s="1735"/>
      <c r="L16" s="1735"/>
      <c r="M16" s="1735"/>
      <c r="N16" s="1735"/>
      <c r="O16" s="1735"/>
      <c r="P16" s="1735"/>
      <c r="Q16" s="1735"/>
      <c r="R16" s="1735"/>
      <c r="S16" s="1735"/>
      <c r="T16" s="1735"/>
      <c r="U16" s="1735"/>
      <c r="V16" s="1735"/>
      <c r="W16" s="1735"/>
      <c r="X16" s="1735"/>
      <c r="Y16" s="1735"/>
      <c r="Z16" s="1736"/>
    </row>
    <row r="17" customFormat="false" ht="7.5" hidden="false" customHeight="true" outlineLevel="0" collapsed="false">
      <c r="A17" s="1725"/>
      <c r="B17" s="1725"/>
      <c r="C17" s="1725"/>
      <c r="D17" s="1725"/>
      <c r="E17" s="1725"/>
      <c r="F17" s="1726" t="s">
        <v>2003</v>
      </c>
      <c r="G17" s="1726"/>
      <c r="H17" s="1726"/>
      <c r="Z17" s="1732"/>
    </row>
    <row r="18" customFormat="false" ht="13.5" hidden="false" customHeight="true" outlineLevel="0" collapsed="false">
      <c r="A18" s="1725"/>
      <c r="B18" s="1725"/>
      <c r="C18" s="1725"/>
      <c r="D18" s="1725"/>
      <c r="E18" s="1725"/>
      <c r="F18" s="1726"/>
      <c r="G18" s="1726"/>
      <c r="H18" s="1726"/>
      <c r="J18" s="1729" t="s">
        <v>2004</v>
      </c>
      <c r="K18" s="1729"/>
      <c r="L18" s="1729"/>
      <c r="M18" s="1729"/>
      <c r="N18" s="1729"/>
      <c r="O18" s="1729"/>
      <c r="P18" s="1729"/>
      <c r="Q18" s="1729"/>
      <c r="R18" s="1737"/>
      <c r="S18" s="1737"/>
      <c r="T18" s="1737"/>
      <c r="U18" s="1738"/>
      <c r="V18" s="1739" t="s">
        <v>2005</v>
      </c>
      <c r="W18" s="1739"/>
      <c r="X18" s="1739"/>
      <c r="Y18" s="1739"/>
      <c r="Z18" s="1732"/>
    </row>
    <row r="19" customFormat="false" ht="13.8" hidden="false" customHeight="false" outlineLevel="0" collapsed="false">
      <c r="A19" s="1725"/>
      <c r="B19" s="1725"/>
      <c r="C19" s="1725"/>
      <c r="D19" s="1725"/>
      <c r="E19" s="1725"/>
      <c r="F19" s="1726"/>
      <c r="G19" s="1726"/>
      <c r="H19" s="1726"/>
      <c r="J19" s="1729"/>
      <c r="K19" s="1729"/>
      <c r="L19" s="1729"/>
      <c r="M19" s="1729"/>
      <c r="N19" s="1729"/>
      <c r="O19" s="1729"/>
      <c r="P19" s="1729"/>
      <c r="Q19" s="1729"/>
      <c r="R19" s="1737"/>
      <c r="S19" s="1737"/>
      <c r="T19" s="1737"/>
      <c r="U19" s="1738"/>
      <c r="V19" s="1739"/>
      <c r="W19" s="1739"/>
      <c r="X19" s="1739"/>
      <c r="Y19" s="1739"/>
      <c r="Z19" s="1732"/>
    </row>
    <row r="20" customFormat="false" ht="13.8" hidden="false" customHeight="true" outlineLevel="0" collapsed="false">
      <c r="A20" s="1725"/>
      <c r="B20" s="1725"/>
      <c r="C20" s="1725"/>
      <c r="D20" s="1725"/>
      <c r="E20" s="1725"/>
      <c r="F20" s="1726"/>
      <c r="G20" s="1726"/>
      <c r="H20" s="1726"/>
      <c r="J20" s="1729" t="s">
        <v>2006</v>
      </c>
      <c r="K20" s="1729"/>
      <c r="L20" s="1729"/>
      <c r="M20" s="1729"/>
      <c r="N20" s="1729" t="s">
        <v>2007</v>
      </c>
      <c r="O20" s="1729"/>
      <c r="P20" s="1729"/>
      <c r="Q20" s="1729"/>
      <c r="R20" s="1737"/>
      <c r="S20" s="1737"/>
      <c r="T20" s="1737"/>
      <c r="U20" s="1738"/>
      <c r="V20" s="1739"/>
      <c r="W20" s="1739"/>
      <c r="X20" s="1739"/>
      <c r="Y20" s="1739"/>
      <c r="Z20" s="1732"/>
    </row>
    <row r="21" customFormat="false" ht="13.8" hidden="false" customHeight="false" outlineLevel="0" collapsed="false">
      <c r="A21" s="1725"/>
      <c r="B21" s="1725"/>
      <c r="C21" s="1725"/>
      <c r="D21" s="1725"/>
      <c r="E21" s="1725"/>
      <c r="F21" s="1726"/>
      <c r="G21" s="1726"/>
      <c r="H21" s="1726"/>
      <c r="J21" s="1713"/>
      <c r="K21" s="1713"/>
      <c r="L21" s="1713"/>
      <c r="M21" s="1713"/>
      <c r="N21" s="1713"/>
      <c r="O21" s="1713"/>
      <c r="P21" s="1713"/>
      <c r="Q21" s="1713"/>
      <c r="U21" s="1740"/>
      <c r="V21" s="1734"/>
      <c r="W21" s="1734"/>
      <c r="X21" s="1734"/>
      <c r="Y21" s="1734"/>
      <c r="Z21" s="1732"/>
    </row>
    <row r="22" customFormat="false" ht="13.8" hidden="false" customHeight="false" outlineLevel="0" collapsed="false">
      <c r="A22" s="1725"/>
      <c r="B22" s="1725"/>
      <c r="C22" s="1725"/>
      <c r="D22" s="1725"/>
      <c r="E22" s="1725"/>
      <c r="F22" s="1726"/>
      <c r="G22" s="1726"/>
      <c r="H22" s="1726"/>
      <c r="J22" s="1713"/>
      <c r="K22" s="1713"/>
      <c r="L22" s="1713"/>
      <c r="M22" s="1713"/>
      <c r="N22" s="1713"/>
      <c r="O22" s="1713"/>
      <c r="P22" s="1713"/>
      <c r="Q22" s="1713"/>
      <c r="U22" s="1740"/>
      <c r="V22" s="1734"/>
      <c r="W22" s="1734"/>
      <c r="X22" s="1734"/>
      <c r="Y22" s="1734"/>
      <c r="Z22" s="1732"/>
    </row>
    <row r="23" customFormat="false" ht="7.5" hidden="false" customHeight="true" outlineLevel="0" collapsed="false">
      <c r="A23" s="1725"/>
      <c r="B23" s="1725"/>
      <c r="C23" s="1725"/>
      <c r="D23" s="1725"/>
      <c r="E23" s="1725"/>
      <c r="F23" s="1726"/>
      <c r="G23" s="1726"/>
      <c r="H23" s="1726"/>
      <c r="I23" s="1735"/>
      <c r="J23" s="1735"/>
      <c r="K23" s="1735"/>
      <c r="L23" s="1735"/>
      <c r="M23" s="1735"/>
      <c r="N23" s="1735"/>
      <c r="O23" s="1735"/>
      <c r="P23" s="1735"/>
      <c r="Q23" s="1735"/>
      <c r="R23" s="1735"/>
      <c r="S23" s="1735"/>
      <c r="T23" s="1735"/>
      <c r="U23" s="1735"/>
      <c r="V23" s="1735"/>
      <c r="W23" s="1735"/>
      <c r="X23" s="1735"/>
      <c r="Y23" s="1735"/>
      <c r="Z23" s="1736"/>
    </row>
    <row r="24" customFormat="false" ht="6" hidden="false" customHeight="true" outlineLevel="0" collapsed="false"/>
    <row r="25" customFormat="false" ht="13.8" hidden="false" customHeight="false" outlineLevel="0" collapsed="false">
      <c r="A25" s="1709" t="s">
        <v>2008</v>
      </c>
      <c r="N25" s="1709" t="s">
        <v>239</v>
      </c>
    </row>
    <row r="26" customFormat="false" ht="6" hidden="false" customHeight="true" outlineLevel="0" collapsed="false"/>
    <row r="27" customFormat="false" ht="24" hidden="false" customHeight="true" outlineLevel="0" collapsed="false">
      <c r="A27" s="1712" t="s">
        <v>2009</v>
      </c>
      <c r="B27" s="1712"/>
      <c r="C27" s="1712"/>
      <c r="D27" s="1712"/>
      <c r="E27" s="1712"/>
      <c r="F27" s="1712"/>
      <c r="G27" s="1741" t="s">
        <v>2010</v>
      </c>
      <c r="H27" s="1742"/>
      <c r="I27" s="1743" t="s">
        <v>2011</v>
      </c>
      <c r="J27" s="1742"/>
      <c r="K27" s="1742" t="s">
        <v>2012</v>
      </c>
      <c r="L27" s="1744" t="s">
        <v>2010</v>
      </c>
      <c r="M27" s="1742"/>
      <c r="N27" s="1743" t="s">
        <v>2011</v>
      </c>
      <c r="O27" s="1742"/>
      <c r="P27" s="1742" t="s">
        <v>2013</v>
      </c>
      <c r="Q27" s="1742" t="s">
        <v>2014</v>
      </c>
      <c r="R27" s="1742"/>
      <c r="S27" s="1745"/>
      <c r="T27" s="1746" t="s">
        <v>2015</v>
      </c>
      <c r="U27" s="1746"/>
      <c r="V27" s="1746"/>
      <c r="W27" s="1746"/>
      <c r="X27" s="1746"/>
      <c r="Y27" s="1746"/>
      <c r="Z27" s="1746"/>
    </row>
    <row r="28" customFormat="false" ht="13.8" hidden="false" customHeight="false" outlineLevel="0" collapsed="false">
      <c r="B28" s="1709" t="s">
        <v>2016</v>
      </c>
    </row>
    <row r="29" customFormat="false" ht="13.8" hidden="false" customHeight="true" outlineLevel="0" collapsed="false">
      <c r="B29" s="1747" t="s">
        <v>2017</v>
      </c>
      <c r="C29" s="1747"/>
      <c r="D29" s="1747" t="s">
        <v>2018</v>
      </c>
      <c r="E29" s="1747"/>
      <c r="F29" s="1747"/>
      <c r="G29" s="1747"/>
      <c r="H29" s="1747"/>
      <c r="I29" s="1747"/>
      <c r="J29" s="1747"/>
      <c r="K29" s="1747"/>
      <c r="L29" s="1747"/>
      <c r="M29" s="1747"/>
      <c r="N29" s="1747" t="s">
        <v>2019</v>
      </c>
      <c r="O29" s="1747"/>
      <c r="P29" s="1747"/>
      <c r="Q29" s="1747"/>
      <c r="R29" s="1747"/>
      <c r="S29" s="1747" t="s">
        <v>2020</v>
      </c>
      <c r="T29" s="1747"/>
      <c r="U29" s="1747"/>
      <c r="V29" s="1747"/>
      <c r="W29" s="1747" t="s">
        <v>2021</v>
      </c>
      <c r="X29" s="1747"/>
      <c r="Y29" s="1747"/>
      <c r="Z29" s="1747"/>
    </row>
    <row r="30" customFormat="false" ht="27" hidden="false" customHeight="true" outlineLevel="0" collapsed="false">
      <c r="B30" s="1747"/>
      <c r="C30" s="1747"/>
      <c r="D30" s="1747"/>
      <c r="E30" s="1747"/>
      <c r="F30" s="1747"/>
      <c r="G30" s="1747"/>
      <c r="H30" s="1747"/>
      <c r="I30" s="1747"/>
      <c r="J30" s="1747"/>
      <c r="K30" s="1747"/>
      <c r="L30" s="1747"/>
      <c r="M30" s="1747"/>
      <c r="N30" s="1747"/>
      <c r="O30" s="1747"/>
      <c r="P30" s="1747"/>
      <c r="Q30" s="1747"/>
      <c r="R30" s="1747"/>
      <c r="S30" s="1747"/>
      <c r="T30" s="1747"/>
      <c r="U30" s="1747"/>
      <c r="V30" s="1747"/>
      <c r="W30" s="1747"/>
      <c r="X30" s="1747"/>
      <c r="Y30" s="1747"/>
      <c r="Z30" s="1747"/>
    </row>
    <row r="31" customFormat="false" ht="15" hidden="false" customHeight="true" outlineLevel="0" collapsed="false">
      <c r="B31" s="1712"/>
      <c r="C31" s="1712"/>
      <c r="D31" s="1748" t="s">
        <v>2010</v>
      </c>
      <c r="E31" s="1749"/>
      <c r="F31" s="1750" t="s">
        <v>2011</v>
      </c>
      <c r="G31" s="1749"/>
      <c r="H31" s="1749" t="s">
        <v>2012</v>
      </c>
      <c r="I31" s="1751" t="s">
        <v>2010</v>
      </c>
      <c r="J31" s="1749"/>
      <c r="K31" s="1750" t="s">
        <v>2011</v>
      </c>
      <c r="L31" s="1749"/>
      <c r="M31" s="1752" t="s">
        <v>404</v>
      </c>
      <c r="N31" s="1714"/>
      <c r="O31" s="1714"/>
      <c r="P31" s="1714"/>
      <c r="Q31" s="1714"/>
      <c r="R31" s="1752" t="s">
        <v>2022</v>
      </c>
      <c r="S31" s="1714"/>
      <c r="T31" s="1714"/>
      <c r="U31" s="1714"/>
      <c r="V31" s="1752" t="s">
        <v>391</v>
      </c>
      <c r="W31" s="1714" t="n">
        <f aca="false">+N31*S31</f>
        <v>0</v>
      </c>
      <c r="X31" s="1714"/>
      <c r="Y31" s="1714"/>
      <c r="Z31" s="1752" t="s">
        <v>2022</v>
      </c>
    </row>
    <row r="32" customFormat="false" ht="15" hidden="false" customHeight="true" outlineLevel="0" collapsed="false">
      <c r="B32" s="1712"/>
      <c r="C32" s="1712"/>
      <c r="D32" s="1748" t="s">
        <v>2010</v>
      </c>
      <c r="E32" s="1749"/>
      <c r="F32" s="1750" t="s">
        <v>2011</v>
      </c>
      <c r="G32" s="1749"/>
      <c r="H32" s="1749" t="s">
        <v>2012</v>
      </c>
      <c r="I32" s="1751" t="s">
        <v>2010</v>
      </c>
      <c r="J32" s="1749"/>
      <c r="K32" s="1750" t="s">
        <v>2011</v>
      </c>
      <c r="L32" s="1749"/>
      <c r="M32" s="1752" t="s">
        <v>404</v>
      </c>
      <c r="N32" s="1714"/>
      <c r="O32" s="1714"/>
      <c r="P32" s="1714"/>
      <c r="Q32" s="1714"/>
      <c r="R32" s="1752" t="s">
        <v>2022</v>
      </c>
      <c r="S32" s="1714"/>
      <c r="T32" s="1714"/>
      <c r="U32" s="1714"/>
      <c r="V32" s="1752" t="s">
        <v>391</v>
      </c>
      <c r="W32" s="1714" t="n">
        <f aca="false">+N32*S32</f>
        <v>0</v>
      </c>
      <c r="X32" s="1714"/>
      <c r="Y32" s="1714"/>
      <c r="Z32" s="1752" t="s">
        <v>2022</v>
      </c>
    </row>
    <row r="33" customFormat="false" ht="15" hidden="false" customHeight="true" outlineLevel="0" collapsed="false">
      <c r="B33" s="1712"/>
      <c r="C33" s="1712"/>
      <c r="D33" s="1748" t="s">
        <v>2010</v>
      </c>
      <c r="E33" s="1749"/>
      <c r="F33" s="1750" t="s">
        <v>2011</v>
      </c>
      <c r="G33" s="1749"/>
      <c r="H33" s="1749" t="s">
        <v>2012</v>
      </c>
      <c r="I33" s="1751" t="s">
        <v>2010</v>
      </c>
      <c r="J33" s="1749"/>
      <c r="K33" s="1750" t="s">
        <v>2011</v>
      </c>
      <c r="L33" s="1749"/>
      <c r="M33" s="1752" t="s">
        <v>404</v>
      </c>
      <c r="N33" s="1714"/>
      <c r="O33" s="1714"/>
      <c r="P33" s="1714"/>
      <c r="Q33" s="1714"/>
      <c r="R33" s="1752" t="s">
        <v>2022</v>
      </c>
      <c r="S33" s="1714"/>
      <c r="T33" s="1714"/>
      <c r="U33" s="1714"/>
      <c r="V33" s="1752" t="s">
        <v>391</v>
      </c>
      <c r="W33" s="1714" t="n">
        <f aca="false">+N33*S33</f>
        <v>0</v>
      </c>
      <c r="X33" s="1714"/>
      <c r="Y33" s="1714"/>
      <c r="Z33" s="1752" t="s">
        <v>2022</v>
      </c>
    </row>
    <row r="34" customFormat="false" ht="15" hidden="false" customHeight="true" outlineLevel="0" collapsed="false">
      <c r="B34" s="1712"/>
      <c r="C34" s="1712"/>
      <c r="D34" s="1748" t="s">
        <v>2010</v>
      </c>
      <c r="E34" s="1749"/>
      <c r="F34" s="1750" t="s">
        <v>2011</v>
      </c>
      <c r="G34" s="1749"/>
      <c r="H34" s="1749" t="s">
        <v>2012</v>
      </c>
      <c r="I34" s="1751" t="s">
        <v>2010</v>
      </c>
      <c r="J34" s="1749"/>
      <c r="K34" s="1750" t="s">
        <v>2011</v>
      </c>
      <c r="L34" s="1749"/>
      <c r="M34" s="1752" t="s">
        <v>404</v>
      </c>
      <c r="N34" s="1714"/>
      <c r="O34" s="1714"/>
      <c r="P34" s="1714"/>
      <c r="Q34" s="1714"/>
      <c r="R34" s="1752" t="s">
        <v>2022</v>
      </c>
      <c r="S34" s="1714"/>
      <c r="T34" s="1714"/>
      <c r="U34" s="1714"/>
      <c r="V34" s="1752" t="s">
        <v>391</v>
      </c>
      <c r="W34" s="1714" t="n">
        <f aca="false">+N34*S34</f>
        <v>0</v>
      </c>
      <c r="X34" s="1714"/>
      <c r="Y34" s="1714"/>
      <c r="Z34" s="1752" t="s">
        <v>2022</v>
      </c>
    </row>
    <row r="35" customFormat="false" ht="15" hidden="false" customHeight="true" outlineLevel="0" collapsed="false">
      <c r="B35" s="1712"/>
      <c r="C35" s="1712"/>
      <c r="D35" s="1748" t="s">
        <v>2010</v>
      </c>
      <c r="E35" s="1749"/>
      <c r="F35" s="1750" t="s">
        <v>2011</v>
      </c>
      <c r="G35" s="1749"/>
      <c r="H35" s="1749" t="s">
        <v>2012</v>
      </c>
      <c r="I35" s="1751" t="s">
        <v>2010</v>
      </c>
      <c r="J35" s="1749"/>
      <c r="K35" s="1750" t="s">
        <v>2011</v>
      </c>
      <c r="L35" s="1749"/>
      <c r="M35" s="1752" t="s">
        <v>404</v>
      </c>
      <c r="N35" s="1714"/>
      <c r="O35" s="1714"/>
      <c r="P35" s="1714"/>
      <c r="Q35" s="1714"/>
      <c r="R35" s="1752" t="s">
        <v>2022</v>
      </c>
      <c r="S35" s="1714"/>
      <c r="T35" s="1714"/>
      <c r="U35" s="1714"/>
      <c r="V35" s="1752" t="s">
        <v>391</v>
      </c>
      <c r="W35" s="1714" t="n">
        <f aca="false">+N35*S35</f>
        <v>0</v>
      </c>
      <c r="X35" s="1714"/>
      <c r="Y35" s="1714"/>
      <c r="Z35" s="1752" t="s">
        <v>2022</v>
      </c>
    </row>
    <row r="36" customFormat="false" ht="15" hidden="false" customHeight="true" outlineLevel="0" collapsed="false">
      <c r="B36" s="1712"/>
      <c r="C36" s="1712"/>
      <c r="D36" s="1748" t="s">
        <v>2010</v>
      </c>
      <c r="E36" s="1749"/>
      <c r="F36" s="1750" t="s">
        <v>2011</v>
      </c>
      <c r="G36" s="1749"/>
      <c r="H36" s="1749" t="s">
        <v>2012</v>
      </c>
      <c r="I36" s="1751" t="s">
        <v>2010</v>
      </c>
      <c r="J36" s="1749"/>
      <c r="K36" s="1750" t="s">
        <v>2011</v>
      </c>
      <c r="L36" s="1749"/>
      <c r="M36" s="1752" t="s">
        <v>404</v>
      </c>
      <c r="N36" s="1714"/>
      <c r="O36" s="1714"/>
      <c r="P36" s="1714"/>
      <c r="Q36" s="1714"/>
      <c r="R36" s="1752" t="s">
        <v>2022</v>
      </c>
      <c r="S36" s="1714"/>
      <c r="T36" s="1714"/>
      <c r="U36" s="1714"/>
      <c r="V36" s="1752" t="s">
        <v>391</v>
      </c>
      <c r="W36" s="1714" t="n">
        <f aca="false">+N36*S36</f>
        <v>0</v>
      </c>
      <c r="X36" s="1714"/>
      <c r="Y36" s="1714"/>
      <c r="Z36" s="1752" t="s">
        <v>2022</v>
      </c>
    </row>
    <row r="37" customFormat="false" ht="15" hidden="false" customHeight="true" outlineLevel="0" collapsed="false">
      <c r="B37" s="1712"/>
      <c r="C37" s="1712"/>
      <c r="D37" s="1748" t="s">
        <v>2010</v>
      </c>
      <c r="E37" s="1749"/>
      <c r="F37" s="1750" t="s">
        <v>2011</v>
      </c>
      <c r="G37" s="1749"/>
      <c r="H37" s="1749" t="s">
        <v>2012</v>
      </c>
      <c r="I37" s="1751" t="s">
        <v>2010</v>
      </c>
      <c r="J37" s="1749"/>
      <c r="K37" s="1750" t="s">
        <v>2011</v>
      </c>
      <c r="L37" s="1749"/>
      <c r="M37" s="1752" t="s">
        <v>404</v>
      </c>
      <c r="N37" s="1714"/>
      <c r="O37" s="1714"/>
      <c r="P37" s="1714"/>
      <c r="Q37" s="1714"/>
      <c r="R37" s="1752" t="s">
        <v>2022</v>
      </c>
      <c r="S37" s="1714"/>
      <c r="T37" s="1714"/>
      <c r="U37" s="1714"/>
      <c r="V37" s="1752" t="s">
        <v>391</v>
      </c>
      <c r="W37" s="1714" t="n">
        <f aca="false">+N37*S37</f>
        <v>0</v>
      </c>
      <c r="X37" s="1714"/>
      <c r="Y37" s="1714"/>
      <c r="Z37" s="1752" t="s">
        <v>2022</v>
      </c>
    </row>
    <row r="38" customFormat="false" ht="13.8" hidden="false" customHeight="false" outlineLevel="0" collapsed="false">
      <c r="B38" s="1753"/>
      <c r="C38" s="1753"/>
      <c r="D38" s="1710"/>
      <c r="E38" s="1737"/>
      <c r="F38" s="1753"/>
      <c r="G38" s="1737"/>
      <c r="H38" s="1737"/>
      <c r="I38" s="1710"/>
      <c r="J38" s="1737"/>
      <c r="K38" s="1753"/>
      <c r="L38" s="1737"/>
      <c r="M38" s="1737"/>
      <c r="N38" s="1753"/>
      <c r="O38" s="1753"/>
      <c r="P38" s="1753"/>
      <c r="Q38" s="1753"/>
      <c r="R38" s="1737"/>
      <c r="S38" s="1712" t="s">
        <v>2023</v>
      </c>
      <c r="T38" s="1712"/>
      <c r="U38" s="1712"/>
      <c r="V38" s="1712"/>
      <c r="W38" s="1714" t="n">
        <f aca="false">SUM(W31:Y37)</f>
        <v>0</v>
      </c>
      <c r="X38" s="1714"/>
      <c r="Y38" s="1714"/>
      <c r="Z38" s="1752" t="s">
        <v>2022</v>
      </c>
    </row>
    <row r="39" customFormat="false" ht="7.5" hidden="false" customHeight="true" outlineLevel="0" collapsed="false">
      <c r="B39" s="1753"/>
      <c r="C39" s="1753"/>
      <c r="D39" s="1710"/>
      <c r="E39" s="1737"/>
      <c r="F39" s="1753"/>
      <c r="G39" s="1737"/>
      <c r="H39" s="1737"/>
      <c r="I39" s="1710"/>
      <c r="J39" s="1737"/>
      <c r="K39" s="1753"/>
      <c r="L39" s="1737"/>
      <c r="M39" s="1737"/>
      <c r="N39" s="1753"/>
      <c r="O39" s="1753"/>
      <c r="P39" s="1753"/>
      <c r="Q39" s="1753"/>
      <c r="R39" s="1737"/>
      <c r="S39" s="1753"/>
      <c r="T39" s="1753"/>
      <c r="U39" s="1753"/>
      <c r="V39" s="1737"/>
      <c r="W39" s="1753"/>
      <c r="X39" s="1753"/>
      <c r="Y39" s="1753"/>
      <c r="Z39" s="1737"/>
    </row>
    <row r="40" customFormat="false" ht="13.5" hidden="false" customHeight="false" outlineLevel="0" collapsed="false">
      <c r="B40" s="1754" t="s">
        <v>2024</v>
      </c>
      <c r="C40" s="1753"/>
      <c r="D40" s="1710"/>
      <c r="E40" s="1737"/>
      <c r="F40" s="1753"/>
      <c r="G40" s="1737"/>
      <c r="H40" s="1737"/>
      <c r="I40" s="1710"/>
      <c r="J40" s="1737"/>
      <c r="K40" s="1753"/>
      <c r="L40" s="1737"/>
      <c r="M40" s="1737"/>
      <c r="N40" s="1753"/>
      <c r="O40" s="1753"/>
      <c r="P40" s="1753"/>
      <c r="Q40" s="1753"/>
      <c r="R40" s="1737"/>
      <c r="S40" s="1753"/>
      <c r="T40" s="1753"/>
      <c r="U40" s="1753"/>
      <c r="V40" s="1737"/>
      <c r="W40" s="1753"/>
      <c r="X40" s="1753"/>
      <c r="Y40" s="1753"/>
      <c r="Z40" s="1737"/>
    </row>
    <row r="41" customFormat="false" ht="16.5" hidden="false" customHeight="true" outlineLevel="0" collapsed="false">
      <c r="C41" s="1714" t="n">
        <f aca="false">+W38</f>
        <v>0</v>
      </c>
      <c r="D41" s="1714"/>
      <c r="E41" s="1714"/>
      <c r="F41" s="1752" t="s">
        <v>2022</v>
      </c>
      <c r="G41" s="1755" t="s">
        <v>2025</v>
      </c>
      <c r="H41" s="1755"/>
      <c r="I41" s="1714"/>
      <c r="J41" s="1714"/>
      <c r="K41" s="1714"/>
      <c r="L41" s="1752" t="s">
        <v>391</v>
      </c>
      <c r="M41" s="1755" t="s">
        <v>2026</v>
      </c>
      <c r="N41" s="1755"/>
      <c r="O41" s="1755"/>
      <c r="P41" s="1755"/>
      <c r="Q41" s="1756" t="e">
        <f aca="false">+C41/(I41*16)</f>
        <v>#DIV/0!</v>
      </c>
      <c r="R41" s="1756"/>
      <c r="S41" s="1756"/>
      <c r="T41" s="1756"/>
      <c r="U41" s="1737"/>
      <c r="AU41" s="1737"/>
      <c r="AV41" s="1753"/>
      <c r="AW41" s="1753"/>
      <c r="AX41" s="1753"/>
      <c r="AY41" s="1737"/>
    </row>
    <row r="42" s="1757" customFormat="true" ht="12.75" hidden="false" customHeight="false" outlineLevel="0" collapsed="false">
      <c r="B42" s="1758"/>
      <c r="C42" s="1757" t="s">
        <v>2027</v>
      </c>
      <c r="I42" s="1757" t="s">
        <v>2028</v>
      </c>
      <c r="Q42" s="1757" t="s">
        <v>2029</v>
      </c>
    </row>
    <row r="43" customFormat="false" ht="13.8" hidden="false" customHeight="false" outlineLevel="0" collapsed="false"/>
    <row r="44" customFormat="false" ht="13.8" hidden="false" customHeight="false" outlineLevel="0" collapsed="false">
      <c r="A44" s="1709" t="s">
        <v>2030</v>
      </c>
    </row>
    <row r="45" customFormat="false" ht="5.25" hidden="false" customHeight="true" outlineLevel="0" collapsed="false"/>
    <row r="46" customFormat="false" ht="24" hidden="false" customHeight="true" outlineLevel="0" collapsed="false">
      <c r="A46" s="1712" t="s">
        <v>2009</v>
      </c>
      <c r="B46" s="1712"/>
      <c r="C46" s="1712"/>
      <c r="D46" s="1712"/>
      <c r="E46" s="1712"/>
      <c r="F46" s="1712"/>
      <c r="G46" s="1741" t="s">
        <v>2010</v>
      </c>
      <c r="H46" s="1742"/>
      <c r="I46" s="1743" t="s">
        <v>2011</v>
      </c>
      <c r="J46" s="1742"/>
      <c r="K46" s="1742" t="s">
        <v>2012</v>
      </c>
      <c r="L46" s="1744" t="s">
        <v>2010</v>
      </c>
      <c r="M46" s="1742"/>
      <c r="N46" s="1743" t="s">
        <v>2011</v>
      </c>
      <c r="O46" s="1742"/>
      <c r="P46" s="1742" t="s">
        <v>2013</v>
      </c>
      <c r="Q46" s="1742" t="s">
        <v>2014</v>
      </c>
      <c r="R46" s="1742"/>
      <c r="S46" s="1745"/>
      <c r="T46" s="1746" t="s">
        <v>2015</v>
      </c>
      <c r="U46" s="1746"/>
      <c r="V46" s="1746"/>
      <c r="W46" s="1746"/>
      <c r="X46" s="1746"/>
      <c r="Y46" s="1746"/>
      <c r="Z46" s="1746"/>
    </row>
    <row r="47" customFormat="false" ht="13.8" hidden="false" customHeight="false" outlineLevel="0" collapsed="false">
      <c r="B47" s="1709" t="s">
        <v>2016</v>
      </c>
    </row>
    <row r="48" customFormat="false" ht="13.8" hidden="false" customHeight="true" outlineLevel="0" collapsed="false">
      <c r="B48" s="1747" t="s">
        <v>2017</v>
      </c>
      <c r="C48" s="1747"/>
      <c r="D48" s="1747" t="s">
        <v>2018</v>
      </c>
      <c r="E48" s="1747"/>
      <c r="F48" s="1747"/>
      <c r="G48" s="1747"/>
      <c r="H48" s="1747"/>
      <c r="I48" s="1747"/>
      <c r="J48" s="1747"/>
      <c r="K48" s="1747"/>
      <c r="L48" s="1747"/>
      <c r="M48" s="1747"/>
      <c r="N48" s="1747" t="s">
        <v>2019</v>
      </c>
      <c r="O48" s="1747"/>
      <c r="P48" s="1747"/>
      <c r="Q48" s="1747"/>
      <c r="R48" s="1747"/>
      <c r="S48" s="1747" t="s">
        <v>2020</v>
      </c>
      <c r="T48" s="1747"/>
      <c r="U48" s="1747"/>
      <c r="V48" s="1747"/>
      <c r="W48" s="1747" t="s">
        <v>2021</v>
      </c>
      <c r="X48" s="1747"/>
      <c r="Y48" s="1747"/>
      <c r="Z48" s="1747"/>
    </row>
    <row r="49" customFormat="false" ht="24.75" hidden="false" customHeight="true" outlineLevel="0" collapsed="false">
      <c r="B49" s="1747"/>
      <c r="C49" s="1747"/>
      <c r="D49" s="1747"/>
      <c r="E49" s="1747"/>
      <c r="F49" s="1747"/>
      <c r="G49" s="1747"/>
      <c r="H49" s="1747"/>
      <c r="I49" s="1747"/>
      <c r="J49" s="1747"/>
      <c r="K49" s="1747"/>
      <c r="L49" s="1747"/>
      <c r="M49" s="1747"/>
      <c r="N49" s="1747"/>
      <c r="O49" s="1747"/>
      <c r="P49" s="1747"/>
      <c r="Q49" s="1747"/>
      <c r="R49" s="1747"/>
      <c r="S49" s="1747"/>
      <c r="T49" s="1747"/>
      <c r="U49" s="1747"/>
      <c r="V49" s="1747"/>
      <c r="W49" s="1747"/>
      <c r="X49" s="1747"/>
      <c r="Y49" s="1747"/>
      <c r="Z49" s="1747"/>
    </row>
    <row r="50" customFormat="false" ht="15" hidden="false" customHeight="true" outlineLevel="0" collapsed="false">
      <c r="B50" s="1712"/>
      <c r="C50" s="1712"/>
      <c r="D50" s="1748" t="s">
        <v>2010</v>
      </c>
      <c r="E50" s="1749"/>
      <c r="F50" s="1750" t="s">
        <v>2011</v>
      </c>
      <c r="G50" s="1749"/>
      <c r="H50" s="1749" t="s">
        <v>2012</v>
      </c>
      <c r="I50" s="1751" t="s">
        <v>2010</v>
      </c>
      <c r="J50" s="1749"/>
      <c r="K50" s="1750" t="s">
        <v>2011</v>
      </c>
      <c r="L50" s="1749"/>
      <c r="M50" s="1752" t="s">
        <v>404</v>
      </c>
      <c r="N50" s="1714"/>
      <c r="O50" s="1714"/>
      <c r="P50" s="1714"/>
      <c r="Q50" s="1714"/>
      <c r="R50" s="1752" t="s">
        <v>2022</v>
      </c>
      <c r="S50" s="1714"/>
      <c r="T50" s="1714"/>
      <c r="U50" s="1714"/>
      <c r="V50" s="1752" t="s">
        <v>391</v>
      </c>
      <c r="W50" s="1714" t="n">
        <f aca="false">+N50*S50</f>
        <v>0</v>
      </c>
      <c r="X50" s="1714"/>
      <c r="Y50" s="1714"/>
      <c r="Z50" s="1752" t="s">
        <v>2022</v>
      </c>
    </row>
    <row r="51" customFormat="false" ht="15" hidden="false" customHeight="true" outlineLevel="0" collapsed="false">
      <c r="B51" s="1712"/>
      <c r="C51" s="1712"/>
      <c r="D51" s="1748" t="s">
        <v>2010</v>
      </c>
      <c r="E51" s="1749"/>
      <c r="F51" s="1750" t="s">
        <v>2011</v>
      </c>
      <c r="G51" s="1749"/>
      <c r="H51" s="1749" t="s">
        <v>2012</v>
      </c>
      <c r="I51" s="1751" t="s">
        <v>2010</v>
      </c>
      <c r="J51" s="1749"/>
      <c r="K51" s="1750" t="s">
        <v>2011</v>
      </c>
      <c r="L51" s="1749"/>
      <c r="M51" s="1752" t="s">
        <v>404</v>
      </c>
      <c r="N51" s="1714"/>
      <c r="O51" s="1714"/>
      <c r="P51" s="1714"/>
      <c r="Q51" s="1714"/>
      <c r="R51" s="1752" t="s">
        <v>2022</v>
      </c>
      <c r="S51" s="1714"/>
      <c r="T51" s="1714"/>
      <c r="U51" s="1714"/>
      <c r="V51" s="1752" t="s">
        <v>391</v>
      </c>
      <c r="W51" s="1714" t="n">
        <f aca="false">+N51*S51</f>
        <v>0</v>
      </c>
      <c r="X51" s="1714"/>
      <c r="Y51" s="1714"/>
      <c r="Z51" s="1752" t="s">
        <v>2022</v>
      </c>
    </row>
    <row r="52" customFormat="false" ht="15" hidden="false" customHeight="true" outlineLevel="0" collapsed="false">
      <c r="B52" s="1712"/>
      <c r="C52" s="1712"/>
      <c r="D52" s="1748" t="s">
        <v>2010</v>
      </c>
      <c r="E52" s="1749"/>
      <c r="F52" s="1750" t="s">
        <v>2011</v>
      </c>
      <c r="G52" s="1749"/>
      <c r="H52" s="1749" t="s">
        <v>2012</v>
      </c>
      <c r="I52" s="1751" t="s">
        <v>2010</v>
      </c>
      <c r="J52" s="1749"/>
      <c r="K52" s="1750" t="s">
        <v>2011</v>
      </c>
      <c r="L52" s="1749"/>
      <c r="M52" s="1752" t="s">
        <v>404</v>
      </c>
      <c r="N52" s="1714"/>
      <c r="O52" s="1714"/>
      <c r="P52" s="1714"/>
      <c r="Q52" s="1714"/>
      <c r="R52" s="1752" t="s">
        <v>2022</v>
      </c>
      <c r="S52" s="1714"/>
      <c r="T52" s="1714"/>
      <c r="U52" s="1714"/>
      <c r="V52" s="1752" t="s">
        <v>391</v>
      </c>
      <c r="W52" s="1714" t="n">
        <f aca="false">+N52*S52</f>
        <v>0</v>
      </c>
      <c r="X52" s="1714"/>
      <c r="Y52" s="1714"/>
      <c r="Z52" s="1752" t="s">
        <v>2022</v>
      </c>
    </row>
    <row r="53" customFormat="false" ht="15" hidden="false" customHeight="true" outlineLevel="0" collapsed="false">
      <c r="B53" s="1712"/>
      <c r="C53" s="1712"/>
      <c r="D53" s="1748" t="s">
        <v>2010</v>
      </c>
      <c r="E53" s="1749"/>
      <c r="F53" s="1750" t="s">
        <v>2011</v>
      </c>
      <c r="G53" s="1749"/>
      <c r="H53" s="1749" t="s">
        <v>2012</v>
      </c>
      <c r="I53" s="1751" t="s">
        <v>2010</v>
      </c>
      <c r="J53" s="1749"/>
      <c r="K53" s="1750" t="s">
        <v>2011</v>
      </c>
      <c r="L53" s="1749"/>
      <c r="M53" s="1752" t="s">
        <v>404</v>
      </c>
      <c r="N53" s="1714"/>
      <c r="O53" s="1714"/>
      <c r="P53" s="1714"/>
      <c r="Q53" s="1714"/>
      <c r="R53" s="1752" t="s">
        <v>2022</v>
      </c>
      <c r="S53" s="1714"/>
      <c r="T53" s="1714"/>
      <c r="U53" s="1714"/>
      <c r="V53" s="1752" t="s">
        <v>391</v>
      </c>
      <c r="W53" s="1714" t="n">
        <f aca="false">+N53*S53</f>
        <v>0</v>
      </c>
      <c r="X53" s="1714"/>
      <c r="Y53" s="1714"/>
      <c r="Z53" s="1752" t="s">
        <v>2022</v>
      </c>
    </row>
    <row r="54" customFormat="false" ht="15" hidden="false" customHeight="true" outlineLevel="0" collapsed="false">
      <c r="B54" s="1712"/>
      <c r="C54" s="1712"/>
      <c r="D54" s="1748" t="s">
        <v>2010</v>
      </c>
      <c r="E54" s="1749"/>
      <c r="F54" s="1750" t="s">
        <v>2011</v>
      </c>
      <c r="G54" s="1749"/>
      <c r="H54" s="1749" t="s">
        <v>2012</v>
      </c>
      <c r="I54" s="1751" t="s">
        <v>2010</v>
      </c>
      <c r="J54" s="1749"/>
      <c r="K54" s="1750" t="s">
        <v>2011</v>
      </c>
      <c r="L54" s="1749"/>
      <c r="M54" s="1752" t="s">
        <v>404</v>
      </c>
      <c r="N54" s="1714"/>
      <c r="O54" s="1714"/>
      <c r="P54" s="1714"/>
      <c r="Q54" s="1714"/>
      <c r="R54" s="1752" t="s">
        <v>2022</v>
      </c>
      <c r="S54" s="1714"/>
      <c r="T54" s="1714"/>
      <c r="U54" s="1714"/>
      <c r="V54" s="1752" t="s">
        <v>391</v>
      </c>
      <c r="W54" s="1714" t="n">
        <f aca="false">+N54*S54</f>
        <v>0</v>
      </c>
      <c r="X54" s="1714"/>
      <c r="Y54" s="1714"/>
      <c r="Z54" s="1752" t="s">
        <v>2022</v>
      </c>
    </row>
    <row r="55" customFormat="false" ht="15" hidden="false" customHeight="true" outlineLevel="0" collapsed="false">
      <c r="B55" s="1712"/>
      <c r="C55" s="1712"/>
      <c r="D55" s="1748" t="s">
        <v>2010</v>
      </c>
      <c r="E55" s="1749"/>
      <c r="F55" s="1750" t="s">
        <v>2011</v>
      </c>
      <c r="G55" s="1749"/>
      <c r="H55" s="1749" t="s">
        <v>2012</v>
      </c>
      <c r="I55" s="1751" t="s">
        <v>2010</v>
      </c>
      <c r="J55" s="1749"/>
      <c r="K55" s="1750" t="s">
        <v>2011</v>
      </c>
      <c r="L55" s="1749"/>
      <c r="M55" s="1752" t="s">
        <v>404</v>
      </c>
      <c r="N55" s="1714"/>
      <c r="O55" s="1714"/>
      <c r="P55" s="1714"/>
      <c r="Q55" s="1714"/>
      <c r="R55" s="1752" t="s">
        <v>2022</v>
      </c>
      <c r="S55" s="1714"/>
      <c r="T55" s="1714"/>
      <c r="U55" s="1714"/>
      <c r="V55" s="1752" t="s">
        <v>391</v>
      </c>
      <c r="W55" s="1714" t="n">
        <f aca="false">+N55*S55</f>
        <v>0</v>
      </c>
      <c r="X55" s="1714"/>
      <c r="Y55" s="1714"/>
      <c r="Z55" s="1752" t="s">
        <v>2022</v>
      </c>
    </row>
    <row r="56" customFormat="false" ht="15" hidden="false" customHeight="true" outlineLevel="0" collapsed="false">
      <c r="B56" s="1712"/>
      <c r="C56" s="1712"/>
      <c r="D56" s="1748" t="s">
        <v>2010</v>
      </c>
      <c r="E56" s="1749"/>
      <c r="F56" s="1750" t="s">
        <v>2011</v>
      </c>
      <c r="G56" s="1749"/>
      <c r="H56" s="1749" t="s">
        <v>2012</v>
      </c>
      <c r="I56" s="1751" t="s">
        <v>2010</v>
      </c>
      <c r="J56" s="1749"/>
      <c r="K56" s="1750" t="s">
        <v>2011</v>
      </c>
      <c r="L56" s="1749"/>
      <c r="M56" s="1752" t="s">
        <v>404</v>
      </c>
      <c r="N56" s="1714"/>
      <c r="O56" s="1714"/>
      <c r="P56" s="1714"/>
      <c r="Q56" s="1714"/>
      <c r="R56" s="1752" t="s">
        <v>2022</v>
      </c>
      <c r="S56" s="1714"/>
      <c r="T56" s="1714"/>
      <c r="U56" s="1714"/>
      <c r="V56" s="1752" t="s">
        <v>391</v>
      </c>
      <c r="W56" s="1714" t="n">
        <f aca="false">+N56*S56</f>
        <v>0</v>
      </c>
      <c r="X56" s="1714"/>
      <c r="Y56" s="1714"/>
      <c r="Z56" s="1752" t="s">
        <v>2022</v>
      </c>
    </row>
    <row r="57" customFormat="false" ht="13.8" hidden="false" customHeight="false" outlineLevel="0" collapsed="false">
      <c r="B57" s="1753"/>
      <c r="C57" s="1753"/>
      <c r="D57" s="1710"/>
      <c r="E57" s="1737"/>
      <c r="F57" s="1753"/>
      <c r="G57" s="1737"/>
      <c r="H57" s="1737"/>
      <c r="I57" s="1710"/>
      <c r="J57" s="1737"/>
      <c r="K57" s="1753"/>
      <c r="L57" s="1737"/>
      <c r="M57" s="1737"/>
      <c r="N57" s="1753"/>
      <c r="O57" s="1753"/>
      <c r="P57" s="1753"/>
      <c r="Q57" s="1753"/>
      <c r="R57" s="1737"/>
      <c r="S57" s="1712" t="s">
        <v>2023</v>
      </c>
      <c r="T57" s="1712"/>
      <c r="U57" s="1712"/>
      <c r="V57" s="1712"/>
      <c r="W57" s="1714" t="n">
        <f aca="false">SUM(W50:Y56)</f>
        <v>0</v>
      </c>
      <c r="X57" s="1714"/>
      <c r="Y57" s="1714"/>
      <c r="Z57" s="1752" t="s">
        <v>2022</v>
      </c>
    </row>
    <row r="58" customFormat="false" ht="7.5" hidden="false" customHeight="true" outlineLevel="0" collapsed="false">
      <c r="B58" s="1753"/>
      <c r="C58" s="1753"/>
      <c r="D58" s="1710"/>
      <c r="E58" s="1737"/>
      <c r="F58" s="1753"/>
      <c r="G58" s="1737"/>
      <c r="H58" s="1737"/>
      <c r="I58" s="1710"/>
      <c r="J58" s="1737"/>
      <c r="K58" s="1753"/>
      <c r="L58" s="1737"/>
      <c r="M58" s="1737"/>
      <c r="N58" s="1753"/>
      <c r="O58" s="1753"/>
      <c r="P58" s="1753"/>
      <c r="Q58" s="1753"/>
      <c r="R58" s="1737"/>
      <c r="S58" s="1753"/>
      <c r="T58" s="1753"/>
      <c r="U58" s="1753"/>
      <c r="V58" s="1737"/>
      <c r="W58" s="1753"/>
      <c r="X58" s="1753"/>
      <c r="Y58" s="1753"/>
      <c r="Z58" s="1737"/>
    </row>
    <row r="59" customFormat="false" ht="13.5" hidden="false" customHeight="false" outlineLevel="0" collapsed="false">
      <c r="B59" s="1754" t="s">
        <v>2024</v>
      </c>
      <c r="C59" s="1753"/>
      <c r="D59" s="1710"/>
      <c r="E59" s="1737"/>
      <c r="F59" s="1753"/>
      <c r="G59" s="1737"/>
      <c r="H59" s="1737"/>
      <c r="I59" s="1710"/>
      <c r="J59" s="1737"/>
      <c r="K59" s="1753"/>
      <c r="L59" s="1737"/>
      <c r="M59" s="1737"/>
      <c r="N59" s="1753"/>
      <c r="O59" s="1753"/>
      <c r="P59" s="1753"/>
      <c r="Q59" s="1753"/>
      <c r="R59" s="1737"/>
      <c r="S59" s="1753"/>
      <c r="T59" s="1753"/>
      <c r="U59" s="1753"/>
      <c r="V59" s="1737"/>
      <c r="W59" s="1753"/>
      <c r="X59" s="1753"/>
      <c r="Y59" s="1753"/>
      <c r="Z59" s="1737"/>
    </row>
    <row r="60" customFormat="false" ht="16.5" hidden="false" customHeight="true" outlineLevel="0" collapsed="false">
      <c r="C60" s="1714" t="n">
        <f aca="false">+W57</f>
        <v>0</v>
      </c>
      <c r="D60" s="1714"/>
      <c r="E60" s="1714"/>
      <c r="F60" s="1752" t="s">
        <v>2022</v>
      </c>
      <c r="G60" s="1755" t="s">
        <v>2025</v>
      </c>
      <c r="H60" s="1755"/>
      <c r="I60" s="1714"/>
      <c r="J60" s="1714"/>
      <c r="K60" s="1714"/>
      <c r="L60" s="1752" t="s">
        <v>391</v>
      </c>
      <c r="M60" s="1755" t="s">
        <v>2026</v>
      </c>
      <c r="N60" s="1755"/>
      <c r="O60" s="1755"/>
      <c r="P60" s="1755"/>
      <c r="Q60" s="1756" t="e">
        <f aca="false">+C60/(I60*16)</f>
        <v>#DIV/0!</v>
      </c>
      <c r="R60" s="1756"/>
      <c r="S60" s="1756"/>
      <c r="T60" s="1756"/>
      <c r="U60" s="1737"/>
      <c r="AU60" s="1737"/>
      <c r="AV60" s="1753"/>
      <c r="AW60" s="1753"/>
      <c r="AX60" s="1753"/>
      <c r="AY60" s="1737"/>
    </row>
    <row r="61" s="1757" customFormat="true" ht="12.75" hidden="false" customHeight="false" outlineLevel="0" collapsed="false">
      <c r="B61" s="1758"/>
      <c r="C61" s="1757" t="s">
        <v>2027</v>
      </c>
      <c r="I61" s="1757" t="s">
        <v>2028</v>
      </c>
      <c r="Q61" s="1757" t="s">
        <v>2029</v>
      </c>
    </row>
    <row r="62" s="1759" customFormat="true" ht="6.75" hidden="false" customHeight="true" outlineLevel="0" collapsed="false"/>
    <row r="63" s="1757" customFormat="true" ht="13.5" hidden="false" customHeight="true" outlineLevel="0" collapsed="false">
      <c r="A63" s="1757" t="s">
        <v>1984</v>
      </c>
    </row>
    <row r="64" s="1757" customFormat="true" ht="13.5" hidden="false" customHeight="true" outlineLevel="0" collapsed="false">
      <c r="A64" s="1757" t="n">
        <v>1</v>
      </c>
      <c r="B64" s="1760" t="s">
        <v>2031</v>
      </c>
      <c r="C64" s="1760"/>
      <c r="D64" s="1760"/>
      <c r="E64" s="1760"/>
      <c r="F64" s="1760"/>
      <c r="G64" s="1760"/>
      <c r="H64" s="1760"/>
      <c r="I64" s="1760"/>
      <c r="J64" s="1760"/>
      <c r="K64" s="1760"/>
      <c r="L64" s="1760"/>
      <c r="M64" s="1760"/>
      <c r="N64" s="1760"/>
      <c r="O64" s="1760"/>
      <c r="P64" s="1760"/>
      <c r="Q64" s="1760"/>
      <c r="R64" s="1760"/>
      <c r="S64" s="1760"/>
      <c r="T64" s="1760"/>
      <c r="U64" s="1760"/>
      <c r="V64" s="1760"/>
      <c r="W64" s="1760"/>
      <c r="X64" s="1760"/>
      <c r="Y64" s="1760"/>
      <c r="Z64" s="1760"/>
    </row>
    <row r="65" s="1757" customFormat="true" ht="13.5" hidden="false" customHeight="true" outlineLevel="0" collapsed="false">
      <c r="B65" s="1760"/>
      <c r="C65" s="1760"/>
      <c r="D65" s="1760"/>
      <c r="E65" s="1760"/>
      <c r="F65" s="1760"/>
      <c r="G65" s="1760"/>
      <c r="H65" s="1760"/>
      <c r="I65" s="1760"/>
      <c r="J65" s="1760"/>
      <c r="K65" s="1760"/>
      <c r="L65" s="1760"/>
      <c r="M65" s="1760"/>
      <c r="N65" s="1760"/>
      <c r="O65" s="1760"/>
      <c r="P65" s="1760"/>
      <c r="Q65" s="1760"/>
      <c r="R65" s="1760"/>
      <c r="S65" s="1760"/>
      <c r="T65" s="1760"/>
      <c r="U65" s="1760"/>
      <c r="V65" s="1760"/>
      <c r="W65" s="1760"/>
      <c r="X65" s="1760"/>
      <c r="Y65" s="1760"/>
      <c r="Z65" s="1760"/>
    </row>
    <row r="66" s="1757" customFormat="true" ht="13.5" hidden="false" customHeight="true" outlineLevel="0" collapsed="false">
      <c r="A66" s="1757" t="n">
        <v>2</v>
      </c>
      <c r="B66" s="1760" t="s">
        <v>2032</v>
      </c>
      <c r="C66" s="1760"/>
      <c r="D66" s="1760"/>
      <c r="E66" s="1760"/>
      <c r="F66" s="1760"/>
      <c r="G66" s="1760"/>
      <c r="H66" s="1760"/>
      <c r="I66" s="1760"/>
      <c r="J66" s="1760"/>
      <c r="K66" s="1760"/>
      <c r="L66" s="1760"/>
      <c r="M66" s="1760"/>
      <c r="N66" s="1760"/>
      <c r="O66" s="1760"/>
      <c r="P66" s="1760"/>
      <c r="Q66" s="1760"/>
      <c r="R66" s="1760"/>
      <c r="S66" s="1760"/>
      <c r="T66" s="1760"/>
      <c r="U66" s="1760"/>
      <c r="V66" s="1760"/>
      <c r="W66" s="1760"/>
      <c r="X66" s="1760"/>
      <c r="Y66" s="1760"/>
      <c r="Z66" s="1760"/>
    </row>
    <row r="67" s="1757" customFormat="true" ht="13.5" hidden="false" customHeight="true" outlineLevel="0" collapsed="false">
      <c r="B67" s="1760"/>
      <c r="C67" s="1760"/>
      <c r="D67" s="1760"/>
      <c r="E67" s="1760"/>
      <c r="F67" s="1760"/>
      <c r="G67" s="1760"/>
      <c r="H67" s="1760"/>
      <c r="I67" s="1760"/>
      <c r="J67" s="1760"/>
      <c r="K67" s="1760"/>
      <c r="L67" s="1760"/>
      <c r="M67" s="1760"/>
      <c r="N67" s="1760"/>
      <c r="O67" s="1760"/>
      <c r="P67" s="1760"/>
      <c r="Q67" s="1760"/>
      <c r="R67" s="1760"/>
      <c r="S67" s="1760"/>
      <c r="T67" s="1760"/>
      <c r="U67" s="1760"/>
      <c r="V67" s="1760"/>
      <c r="W67" s="1760"/>
      <c r="X67" s="1760"/>
      <c r="Y67" s="1760"/>
      <c r="Z67" s="1760"/>
    </row>
    <row r="68" s="1761" customFormat="true" ht="12.75" hidden="false" customHeight="true" outlineLevel="0" collapsed="false"/>
    <row r="69" s="1761" customFormat="true" ht="12.75" hidden="false" customHeight="true" outlineLevel="0" collapsed="false"/>
    <row r="70" s="1761" customFormat="true" ht="12.75" hidden="false" customHeight="true" outlineLevel="0" collapsed="false"/>
    <row r="71" s="1761" customFormat="true" ht="12.75" hidden="false" customHeight="true" outlineLevel="0" collapsed="false"/>
    <row r="72" s="1761" customFormat="true" ht="12.75" hidden="false" customHeight="true" outlineLevel="0" collapsed="false"/>
    <row r="73" s="1761" customFormat="true" ht="12.75" hidden="false" customHeight="true" outlineLevel="0" collapsed="false"/>
    <row r="74" s="1761" customFormat="true" ht="12.75" hidden="false" customHeight="true" outlineLevel="0" collapsed="false"/>
    <row r="75" s="1761" customFormat="true" ht="12.75" hidden="false" customHeight="true" outlineLevel="0" collapsed="false"/>
    <row r="76" s="1761" customFormat="true" ht="12.75" hidden="false" customHeight="true" outlineLevel="0" collapsed="false"/>
    <row r="77" s="1761" customFormat="true" ht="12.75" hidden="false" customHeight="true" outlineLevel="0" collapsed="false"/>
    <row r="78" s="1761" customFormat="true" ht="12.75" hidden="false" customHeight="true" outlineLevel="0" collapsed="false"/>
    <row r="79" s="1761" customFormat="true" ht="12.75" hidden="false" customHeight="true" outlineLevel="0" collapsed="false"/>
    <row r="80" s="1761" customFormat="true" ht="12.75" hidden="false" customHeight="true" outlineLevel="0" collapsed="false"/>
  </sheetData>
  <mergeCells count="110">
    <mergeCell ref="A3:Z3"/>
    <mergeCell ref="A5:D5"/>
    <mergeCell ref="E5:L5"/>
    <mergeCell ref="N5:R5"/>
    <mergeCell ref="S5:Z5"/>
    <mergeCell ref="A7:D8"/>
    <mergeCell ref="A10:E23"/>
    <mergeCell ref="F10:H16"/>
    <mergeCell ref="J11:M13"/>
    <mergeCell ref="N11:Q13"/>
    <mergeCell ref="R11:U13"/>
    <mergeCell ref="V11:Y13"/>
    <mergeCell ref="J14:M15"/>
    <mergeCell ref="N14:Q15"/>
    <mergeCell ref="R14:U15"/>
    <mergeCell ref="V14:Y15"/>
    <mergeCell ref="F17:H23"/>
    <mergeCell ref="J18:Q19"/>
    <mergeCell ref="V18:Y20"/>
    <mergeCell ref="J20:M20"/>
    <mergeCell ref="N20:Q20"/>
    <mergeCell ref="J21:M22"/>
    <mergeCell ref="N21:Q22"/>
    <mergeCell ref="V21:Y22"/>
    <mergeCell ref="A27:F27"/>
    <mergeCell ref="T27:Z27"/>
    <mergeCell ref="B29:C30"/>
    <mergeCell ref="D29:M30"/>
    <mergeCell ref="N29:R30"/>
    <mergeCell ref="S29:V30"/>
    <mergeCell ref="W29:Z30"/>
    <mergeCell ref="B31:C31"/>
    <mergeCell ref="N31:Q31"/>
    <mergeCell ref="S31:U31"/>
    <mergeCell ref="W31:Y31"/>
    <mergeCell ref="B32:C32"/>
    <mergeCell ref="N32:Q32"/>
    <mergeCell ref="S32:U32"/>
    <mergeCell ref="W32:Y32"/>
    <mergeCell ref="B33:C33"/>
    <mergeCell ref="N33:Q33"/>
    <mergeCell ref="S33:U33"/>
    <mergeCell ref="W33:Y33"/>
    <mergeCell ref="B34:C34"/>
    <mergeCell ref="N34:Q34"/>
    <mergeCell ref="S34:U34"/>
    <mergeCell ref="W34:Y34"/>
    <mergeCell ref="B35:C35"/>
    <mergeCell ref="N35:Q35"/>
    <mergeCell ref="S35:U35"/>
    <mergeCell ref="W35:Y35"/>
    <mergeCell ref="B36:C36"/>
    <mergeCell ref="N36:Q36"/>
    <mergeCell ref="S36:U36"/>
    <mergeCell ref="W36:Y36"/>
    <mergeCell ref="B37:C37"/>
    <mergeCell ref="N37:Q37"/>
    <mergeCell ref="S37:U37"/>
    <mergeCell ref="W37:Y37"/>
    <mergeCell ref="S38:V38"/>
    <mergeCell ref="W38:Y38"/>
    <mergeCell ref="C41:E41"/>
    <mergeCell ref="G41:H41"/>
    <mergeCell ref="I41:K41"/>
    <mergeCell ref="M41:P41"/>
    <mergeCell ref="Q41:T41"/>
    <mergeCell ref="A46:F46"/>
    <mergeCell ref="T46:Z46"/>
    <mergeCell ref="B48:C49"/>
    <mergeCell ref="D48:M49"/>
    <mergeCell ref="N48:R49"/>
    <mergeCell ref="S48:V49"/>
    <mergeCell ref="W48:Z49"/>
    <mergeCell ref="B50:C50"/>
    <mergeCell ref="N50:Q50"/>
    <mergeCell ref="S50:U50"/>
    <mergeCell ref="W50:Y50"/>
    <mergeCell ref="B51:C51"/>
    <mergeCell ref="N51:Q51"/>
    <mergeCell ref="S51:U51"/>
    <mergeCell ref="W51:Y51"/>
    <mergeCell ref="B52:C52"/>
    <mergeCell ref="N52:Q52"/>
    <mergeCell ref="S52:U52"/>
    <mergeCell ref="W52:Y52"/>
    <mergeCell ref="B53:C53"/>
    <mergeCell ref="N53:Q53"/>
    <mergeCell ref="S53:U53"/>
    <mergeCell ref="W53:Y53"/>
    <mergeCell ref="B54:C54"/>
    <mergeCell ref="N54:Q54"/>
    <mergeCell ref="S54:U54"/>
    <mergeCell ref="W54:Y54"/>
    <mergeCell ref="B55:C55"/>
    <mergeCell ref="N55:Q55"/>
    <mergeCell ref="S55:U55"/>
    <mergeCell ref="W55:Y55"/>
    <mergeCell ref="B56:C56"/>
    <mergeCell ref="N56:Q56"/>
    <mergeCell ref="S56:U56"/>
    <mergeCell ref="W56:Y56"/>
    <mergeCell ref="S57:V57"/>
    <mergeCell ref="W57:Y57"/>
    <mergeCell ref="C60:E60"/>
    <mergeCell ref="G60:H60"/>
    <mergeCell ref="I60:K60"/>
    <mergeCell ref="M60:P60"/>
    <mergeCell ref="Q60:T60"/>
    <mergeCell ref="B64:Z65"/>
    <mergeCell ref="B66:Z67"/>
  </mergeCells>
  <printOptions headings="false" gridLines="false" gridLinesSet="true" horizontalCentered="true" verticalCentered="false"/>
  <pageMargins left="0.39375" right="0.39375" top="0.7875" bottom="0" header="0.511805555555556" footer="0.511811023622047"/>
  <pageSetup paperSize="9" scale="89" fitToWidth="1" fitToHeight="1" pageOrder="downThenOver" orientation="portrait" blackAndWhite="false" draft="false" cellComments="none" horizontalDpi="300" verticalDpi="300" copies="1"/>
  <headerFooter differentFirst="false" differentOddEven="false">
    <oddHeader>&amp;R&amp;"ＭＳ ゴシック,標準"&amp;10＜参考様式３＞</oddHeader>
    <oddFooter/>
  </headerFooter>
  <drawing r:id="rId1"/>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000"/>
    <pageSetUpPr fitToPage="false"/>
  </sheetPr>
  <dimension ref="A1:AF2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2.75" customHeight="false" zeroHeight="false" outlineLevelRow="0" outlineLevelCol="0"/>
  <cols>
    <col collapsed="false" customWidth="true" hidden="false" outlineLevel="0" max="23" min="1" style="1709" width="4.11"/>
    <col collapsed="false" customWidth="true" hidden="false" outlineLevel="0" max="24" min="24" style="1709" width="5.11"/>
    <col collapsed="false" customWidth="true" hidden="false" outlineLevel="0" max="25" min="25" style="1709" width="4.11"/>
    <col collapsed="false" customWidth="false" hidden="false" outlineLevel="0" max="16384" min="26" style="1709" width="9"/>
  </cols>
  <sheetData>
    <row r="1" customFormat="false" ht="16.5" hidden="false" customHeight="true" outlineLevel="0" collapsed="false">
      <c r="V1" s="1710"/>
    </row>
    <row r="2" customFormat="false" ht="18" hidden="false" customHeight="true" outlineLevel="0" collapsed="false">
      <c r="A2" s="1711" t="s">
        <v>2033</v>
      </c>
      <c r="B2" s="1711"/>
      <c r="C2" s="1711"/>
      <c r="D2" s="1711"/>
      <c r="E2" s="1711"/>
      <c r="F2" s="1711"/>
      <c r="G2" s="1711"/>
      <c r="H2" s="1711"/>
      <c r="I2" s="1711"/>
      <c r="J2" s="1711"/>
      <c r="K2" s="1711"/>
      <c r="L2" s="1711"/>
      <c r="M2" s="1711"/>
      <c r="N2" s="1711"/>
      <c r="O2" s="1711"/>
      <c r="P2" s="1711"/>
      <c r="Q2" s="1711"/>
      <c r="R2" s="1711"/>
      <c r="S2" s="1711"/>
      <c r="T2" s="1711"/>
      <c r="U2" s="1711"/>
      <c r="V2" s="1711"/>
    </row>
    <row r="3" customFormat="false" ht="16.5" hidden="false" customHeight="true" outlineLevel="0" collapsed="false">
      <c r="V3" s="1762"/>
    </row>
    <row r="4" s="1763" customFormat="true" ht="28.5" hidden="false" customHeight="true" outlineLevel="0" collapsed="false">
      <c r="B4" s="1764" t="s">
        <v>912</v>
      </c>
      <c r="C4" s="1764"/>
      <c r="D4" s="1764"/>
      <c r="E4" s="1764"/>
      <c r="F4" s="1764"/>
      <c r="G4" s="1764"/>
      <c r="H4" s="1764"/>
      <c r="I4" s="1764"/>
      <c r="J4" s="1764"/>
      <c r="K4" s="1764"/>
      <c r="L4" s="1764"/>
      <c r="M4" s="1764"/>
      <c r="N4" s="1764"/>
      <c r="O4" s="1764"/>
      <c r="P4" s="1764"/>
      <c r="Q4" s="1764"/>
      <c r="R4" s="1764"/>
      <c r="S4" s="1764"/>
      <c r="T4" s="1764"/>
      <c r="U4" s="1764"/>
    </row>
    <row r="5" s="1765" customFormat="true" ht="27" hidden="false" customHeight="true" outlineLevel="0" collapsed="false">
      <c r="B5" s="1766" t="s">
        <v>1139</v>
      </c>
      <c r="C5" s="1766"/>
      <c r="D5" s="1766"/>
      <c r="E5" s="1766"/>
      <c r="F5" s="1767" t="s">
        <v>2034</v>
      </c>
      <c r="G5" s="1767"/>
      <c r="H5" s="1767"/>
      <c r="I5" s="1767"/>
      <c r="J5" s="1767"/>
      <c r="K5" s="1767"/>
      <c r="L5" s="1767"/>
      <c r="M5" s="1767"/>
      <c r="N5" s="1767"/>
      <c r="O5" s="1767"/>
      <c r="P5" s="1767"/>
      <c r="Q5" s="1767"/>
      <c r="R5" s="1767"/>
      <c r="S5" s="1767"/>
      <c r="T5" s="1767"/>
      <c r="U5" s="1767"/>
      <c r="V5" s="1768"/>
      <c r="W5" s="1768"/>
      <c r="X5" s="1768"/>
      <c r="Y5" s="1768"/>
      <c r="Z5" s="1768"/>
      <c r="AA5" s="1768"/>
      <c r="AB5" s="1768"/>
      <c r="AC5" s="1768"/>
      <c r="AD5" s="1768"/>
      <c r="AE5" s="1768"/>
      <c r="AF5" s="1768"/>
    </row>
    <row r="6" s="1763" customFormat="true" ht="25.5" hidden="false" customHeight="true" outlineLevel="0" collapsed="false">
      <c r="B6" s="1769" t="s">
        <v>2035</v>
      </c>
      <c r="C6" s="1769"/>
      <c r="D6" s="1769"/>
      <c r="E6" s="1769"/>
      <c r="F6" s="1770" t="s">
        <v>51</v>
      </c>
      <c r="G6" s="1771" t="s">
        <v>530</v>
      </c>
      <c r="H6" s="1771"/>
      <c r="I6" s="1771"/>
      <c r="J6" s="1771"/>
      <c r="K6" s="1771"/>
      <c r="L6" s="1771"/>
      <c r="M6" s="1771"/>
      <c r="N6" s="1771"/>
      <c r="O6" s="1771"/>
      <c r="P6" s="1771"/>
      <c r="Q6" s="1771"/>
      <c r="R6" s="1771"/>
      <c r="S6" s="1771"/>
      <c r="T6" s="1771"/>
      <c r="U6" s="1771"/>
    </row>
    <row r="7" s="1763" customFormat="true" ht="25.5" hidden="false" customHeight="true" outlineLevel="0" collapsed="false">
      <c r="B7" s="1769"/>
      <c r="C7" s="1769"/>
      <c r="D7" s="1769"/>
      <c r="E7" s="1769"/>
      <c r="F7" s="1770" t="s">
        <v>983</v>
      </c>
      <c r="G7" s="1771" t="s">
        <v>1954</v>
      </c>
      <c r="H7" s="1771"/>
      <c r="I7" s="1771"/>
      <c r="J7" s="1771"/>
      <c r="K7" s="1771"/>
      <c r="L7" s="1771"/>
      <c r="M7" s="1771"/>
      <c r="N7" s="1771"/>
      <c r="O7" s="1771"/>
      <c r="P7" s="1771"/>
      <c r="Q7" s="1771"/>
      <c r="R7" s="1771"/>
      <c r="S7" s="1771"/>
      <c r="T7" s="1771"/>
      <c r="U7" s="1771"/>
    </row>
    <row r="8" s="1763" customFormat="true" ht="25.5" hidden="false" customHeight="true" outlineLevel="0" collapsed="false">
      <c r="B8" s="1769"/>
      <c r="C8" s="1769"/>
      <c r="D8" s="1769"/>
      <c r="E8" s="1769"/>
      <c r="F8" s="1770" t="s">
        <v>982</v>
      </c>
      <c r="G8" s="1771" t="s">
        <v>2036</v>
      </c>
      <c r="H8" s="1771"/>
      <c r="I8" s="1771"/>
      <c r="J8" s="1771"/>
      <c r="K8" s="1771"/>
      <c r="L8" s="1771"/>
      <c r="M8" s="1771"/>
      <c r="N8" s="1771"/>
      <c r="O8" s="1771"/>
      <c r="P8" s="1771"/>
      <c r="Q8" s="1771"/>
      <c r="R8" s="1771"/>
      <c r="S8" s="1771"/>
      <c r="T8" s="1771"/>
      <c r="U8" s="1771"/>
    </row>
    <row r="9" s="1763" customFormat="true" ht="25.5" hidden="false" customHeight="true" outlineLevel="0" collapsed="false">
      <c r="B9" s="1769"/>
      <c r="C9" s="1769"/>
      <c r="D9" s="1769"/>
      <c r="E9" s="1769"/>
      <c r="F9" s="1770" t="s">
        <v>984</v>
      </c>
      <c r="G9" s="1771" t="s">
        <v>448</v>
      </c>
      <c r="H9" s="1771"/>
      <c r="I9" s="1771"/>
      <c r="J9" s="1771"/>
      <c r="K9" s="1771"/>
      <c r="L9" s="1771"/>
      <c r="M9" s="1771"/>
      <c r="N9" s="1771"/>
      <c r="O9" s="1771"/>
      <c r="P9" s="1771"/>
      <c r="Q9" s="1771"/>
      <c r="R9" s="1771"/>
      <c r="S9" s="1771"/>
      <c r="T9" s="1771"/>
      <c r="U9" s="1771"/>
    </row>
    <row r="10" s="1763" customFormat="true" ht="25.5" hidden="false" customHeight="true" outlineLevel="0" collapsed="false">
      <c r="B10" s="1769"/>
      <c r="C10" s="1769"/>
      <c r="D10" s="1769"/>
      <c r="E10" s="1769"/>
      <c r="F10" s="1772" t="s">
        <v>1215</v>
      </c>
      <c r="G10" s="1773" t="s">
        <v>2037</v>
      </c>
      <c r="H10" s="1773"/>
      <c r="I10" s="1773"/>
      <c r="J10" s="1773"/>
      <c r="K10" s="1773"/>
      <c r="L10" s="1773"/>
      <c r="M10" s="1773"/>
      <c r="N10" s="1773"/>
      <c r="O10" s="1773"/>
      <c r="P10" s="1773"/>
      <c r="Q10" s="1773"/>
      <c r="R10" s="1773"/>
      <c r="S10" s="1773"/>
      <c r="T10" s="1773"/>
      <c r="U10" s="1773"/>
    </row>
    <row r="11" customFormat="false" ht="16.5" hidden="false" customHeight="true" outlineLevel="0" collapsed="false">
      <c r="V11" s="1762"/>
    </row>
    <row r="12" customFormat="false" ht="16.5" hidden="false" customHeight="true" outlineLevel="0" collapsed="false">
      <c r="V12" s="1762"/>
    </row>
    <row r="13" customFormat="false" ht="16.5" hidden="false" customHeight="true" outlineLevel="0" collapsed="false">
      <c r="A13" s="1774"/>
      <c r="B13" s="1737" t="s">
        <v>2038</v>
      </c>
      <c r="C13" s="1737"/>
      <c r="D13" s="1737"/>
      <c r="E13" s="1737"/>
      <c r="F13" s="1737"/>
      <c r="G13" s="1737"/>
      <c r="H13" s="1737"/>
      <c r="I13" s="1737"/>
      <c r="J13" s="1737"/>
      <c r="K13" s="1737"/>
      <c r="L13" s="1737"/>
      <c r="M13" s="1737"/>
      <c r="N13" s="1737"/>
      <c r="O13" s="1737"/>
      <c r="P13" s="1737"/>
      <c r="Q13" s="1737"/>
      <c r="R13" s="1737"/>
      <c r="S13" s="1737"/>
      <c r="T13" s="1737"/>
      <c r="U13" s="1737"/>
    </row>
    <row r="14" customFormat="false" ht="22.5" hidden="false" customHeight="true" outlineLevel="0" collapsed="false">
      <c r="A14" s="1774"/>
      <c r="B14" s="1713" t="s">
        <v>2039</v>
      </c>
      <c r="C14" s="1713"/>
      <c r="D14" s="1713"/>
      <c r="E14" s="1713"/>
      <c r="F14" s="1713"/>
      <c r="G14" s="1713"/>
      <c r="H14" s="1713"/>
      <c r="I14" s="1713"/>
      <c r="J14" s="1713"/>
      <c r="K14" s="1713"/>
      <c r="L14" s="1713"/>
      <c r="M14" s="1713" t="s">
        <v>2040</v>
      </c>
      <c r="N14" s="1713"/>
      <c r="O14" s="1713"/>
      <c r="P14" s="1713"/>
      <c r="Q14" s="1713"/>
      <c r="R14" s="1713"/>
      <c r="S14" s="1713"/>
      <c r="T14" s="1713"/>
      <c r="U14" s="1713"/>
    </row>
    <row r="15" customFormat="false" ht="22.5" hidden="false" customHeight="true" outlineLevel="0" collapsed="false">
      <c r="A15" s="1774"/>
      <c r="B15" s="1713"/>
      <c r="C15" s="1713"/>
      <c r="D15" s="1713"/>
      <c r="E15" s="1713"/>
      <c r="F15" s="1713"/>
      <c r="G15" s="1713"/>
      <c r="H15" s="1713"/>
      <c r="I15" s="1713"/>
      <c r="J15" s="1713"/>
      <c r="K15" s="1713"/>
      <c r="L15" s="1713"/>
      <c r="M15" s="1713"/>
      <c r="N15" s="1713"/>
      <c r="O15" s="1713"/>
      <c r="P15" s="1713"/>
      <c r="Q15" s="1713"/>
      <c r="R15" s="1713"/>
      <c r="S15" s="1713"/>
      <c r="T15" s="1713"/>
      <c r="U15" s="1713"/>
    </row>
    <row r="16" customFormat="false" ht="22.5" hidden="false" customHeight="true" outlineLevel="0" collapsed="false">
      <c r="A16" s="1774"/>
      <c r="B16" s="1713"/>
      <c r="C16" s="1713"/>
      <c r="D16" s="1713"/>
      <c r="E16" s="1713"/>
      <c r="F16" s="1713"/>
      <c r="G16" s="1713"/>
      <c r="H16" s="1713"/>
      <c r="I16" s="1713"/>
      <c r="J16" s="1713"/>
      <c r="K16" s="1713"/>
      <c r="L16" s="1713"/>
      <c r="M16" s="1713"/>
      <c r="N16" s="1713"/>
      <c r="O16" s="1713"/>
      <c r="P16" s="1713"/>
      <c r="Q16" s="1713"/>
      <c r="R16" s="1713"/>
      <c r="S16" s="1713"/>
      <c r="T16" s="1713"/>
      <c r="U16" s="1713"/>
    </row>
    <row r="17" customFormat="false" ht="22.5" hidden="false" customHeight="true" outlineLevel="0" collapsed="false">
      <c r="A17" s="1774"/>
      <c r="B17" s="1713"/>
      <c r="C17" s="1713"/>
      <c r="D17" s="1713"/>
      <c r="E17" s="1713"/>
      <c r="F17" s="1713"/>
      <c r="G17" s="1713"/>
      <c r="H17" s="1713"/>
      <c r="I17" s="1713"/>
      <c r="J17" s="1713"/>
      <c r="K17" s="1713"/>
      <c r="L17" s="1713"/>
      <c r="M17" s="1713"/>
      <c r="N17" s="1713"/>
      <c r="O17" s="1713"/>
      <c r="P17" s="1713"/>
      <c r="Q17" s="1713"/>
      <c r="R17" s="1713"/>
      <c r="S17" s="1713"/>
      <c r="T17" s="1713"/>
      <c r="U17" s="1713"/>
    </row>
    <row r="18" customFormat="false" ht="22.5" hidden="false" customHeight="true" outlineLevel="0" collapsed="false">
      <c r="A18" s="1774"/>
      <c r="B18" s="1713"/>
      <c r="C18" s="1713"/>
      <c r="D18" s="1713"/>
      <c r="E18" s="1713"/>
      <c r="F18" s="1713"/>
      <c r="G18" s="1713"/>
      <c r="H18" s="1713"/>
      <c r="I18" s="1713"/>
      <c r="J18" s="1713"/>
      <c r="K18" s="1713"/>
      <c r="L18" s="1713"/>
      <c r="M18" s="1713"/>
      <c r="N18" s="1713"/>
      <c r="O18" s="1713"/>
      <c r="P18" s="1713"/>
      <c r="Q18" s="1713"/>
      <c r="R18" s="1713"/>
      <c r="S18" s="1713"/>
      <c r="T18" s="1713"/>
      <c r="U18" s="1713"/>
    </row>
    <row r="19" customFormat="false" ht="22.5" hidden="false" customHeight="true" outlineLevel="0" collapsed="false">
      <c r="A19" s="1774"/>
      <c r="B19" s="1713"/>
      <c r="C19" s="1713"/>
      <c r="D19" s="1713"/>
      <c r="E19" s="1713"/>
      <c r="F19" s="1713"/>
      <c r="G19" s="1713"/>
      <c r="H19" s="1713"/>
      <c r="I19" s="1713"/>
      <c r="J19" s="1713"/>
      <c r="K19" s="1713"/>
      <c r="L19" s="1713"/>
      <c r="M19" s="1713"/>
      <c r="N19" s="1713"/>
      <c r="O19" s="1713"/>
      <c r="P19" s="1713"/>
      <c r="Q19" s="1713"/>
      <c r="R19" s="1713"/>
      <c r="S19" s="1713"/>
      <c r="T19" s="1713"/>
      <c r="U19" s="1713"/>
    </row>
    <row r="20" customFormat="false" ht="10.5" hidden="false" customHeight="true" outlineLevel="0" collapsed="false">
      <c r="A20" s="1774"/>
      <c r="B20" s="1774"/>
      <c r="C20" s="1774"/>
      <c r="E20" s="1762"/>
      <c r="M20" s="1762"/>
    </row>
    <row r="21" customFormat="false" ht="15.75" hidden="false" customHeight="true" outlineLevel="0" collapsed="false">
      <c r="A21" s="1775" t="s">
        <v>39</v>
      </c>
      <c r="B21" s="1776" t="s">
        <v>2041</v>
      </c>
      <c r="C21" s="1776"/>
      <c r="D21" s="1776"/>
      <c r="E21" s="1776"/>
      <c r="F21" s="1776"/>
      <c r="G21" s="1776"/>
      <c r="H21" s="1776"/>
      <c r="I21" s="1776"/>
      <c r="J21" s="1776"/>
      <c r="K21" s="1776"/>
      <c r="L21" s="1776"/>
      <c r="M21" s="1776"/>
      <c r="N21" s="1776"/>
      <c r="O21" s="1776"/>
      <c r="P21" s="1776"/>
      <c r="Q21" s="1776"/>
      <c r="R21" s="1776"/>
      <c r="S21" s="1776"/>
      <c r="T21" s="1776"/>
      <c r="U21" s="1776"/>
    </row>
    <row r="22" customFormat="false" ht="15.75" hidden="false" customHeight="true" outlineLevel="0" collapsed="false">
      <c r="A22" s="1777"/>
      <c r="B22" s="1776"/>
      <c r="C22" s="1776"/>
      <c r="D22" s="1776"/>
      <c r="E22" s="1776"/>
      <c r="F22" s="1776"/>
      <c r="G22" s="1776"/>
      <c r="H22" s="1776"/>
      <c r="I22" s="1776"/>
      <c r="J22" s="1776"/>
      <c r="K22" s="1776"/>
      <c r="L22" s="1776"/>
      <c r="M22" s="1776"/>
      <c r="N22" s="1776"/>
      <c r="O22" s="1776"/>
      <c r="P22" s="1776"/>
      <c r="Q22" s="1776"/>
      <c r="R22" s="1776"/>
      <c r="S22" s="1776"/>
      <c r="T22" s="1776"/>
      <c r="U22" s="1776"/>
    </row>
    <row r="23" customFormat="false" ht="15.75" hidden="false" customHeight="true" outlineLevel="0" collapsed="false">
      <c r="B23" s="1776"/>
      <c r="C23" s="1776"/>
      <c r="D23" s="1776"/>
      <c r="E23" s="1776"/>
      <c r="F23" s="1776"/>
      <c r="G23" s="1776"/>
      <c r="H23" s="1776"/>
      <c r="I23" s="1776"/>
      <c r="J23" s="1776"/>
      <c r="K23" s="1776"/>
      <c r="L23" s="1776"/>
      <c r="M23" s="1776"/>
      <c r="N23" s="1776"/>
      <c r="O23" s="1776"/>
      <c r="P23" s="1776"/>
      <c r="Q23" s="1776"/>
      <c r="R23" s="1776"/>
      <c r="S23" s="1776"/>
      <c r="T23" s="1776"/>
      <c r="U23" s="1776"/>
    </row>
    <row r="24" customFormat="false" ht="18" hidden="false" customHeight="true" outlineLevel="0" collapsed="false"/>
    <row r="25" customFormat="false" ht="18" hidden="false" customHeight="true" outlineLevel="0" collapsed="false"/>
    <row r="26" customFormat="false" ht="18" hidden="false" customHeight="true" outlineLevel="0" collapsed="false"/>
    <row r="27" customFormat="false" ht="18" hidden="false" customHeight="true" outlineLevel="0" collapsed="false"/>
    <row r="28" customFormat="false" ht="18" hidden="false" customHeight="true" outlineLevel="0" collapsed="false"/>
    <row r="29" customFormat="false" ht="18" hidden="false" customHeight="true" outlineLevel="0" collapsed="false"/>
  </sheetData>
  <mergeCells count="24">
    <mergeCell ref="A2:V2"/>
    <mergeCell ref="B4:E4"/>
    <mergeCell ref="F4:U4"/>
    <mergeCell ref="B5:E5"/>
    <mergeCell ref="F5:U5"/>
    <mergeCell ref="B6:E10"/>
    <mergeCell ref="G6:U6"/>
    <mergeCell ref="G7:U7"/>
    <mergeCell ref="G8:U8"/>
    <mergeCell ref="G9:U9"/>
    <mergeCell ref="G10:U10"/>
    <mergeCell ref="B14:L14"/>
    <mergeCell ref="M14:U14"/>
    <mergeCell ref="B15:L15"/>
    <mergeCell ref="M15:U15"/>
    <mergeCell ref="B16:L16"/>
    <mergeCell ref="M16:U16"/>
    <mergeCell ref="B17:L17"/>
    <mergeCell ref="M17:U17"/>
    <mergeCell ref="B18:L18"/>
    <mergeCell ref="M18:U18"/>
    <mergeCell ref="B19:L19"/>
    <mergeCell ref="M19:U19"/>
    <mergeCell ref="B21:U23"/>
  </mergeCells>
  <printOptions headings="false" gridLines="false" gridLinesSet="true" horizontalCentered="true" verticalCentered="false"/>
  <pageMargins left="0.39375" right="0.39375" top="0.7875" bottom="0" header="0.511805555555556" footer="0.511811023622047"/>
  <pageSetup paperSize="9" scale="100" fitToWidth="1" fitToHeight="1" pageOrder="downThenOver" orientation="portrait" blackAndWhite="false" draft="false" cellComments="none" horizontalDpi="300" verticalDpi="300" copies="1"/>
  <headerFooter differentFirst="false" differentOddEven="false">
    <oddHeader>&amp;R&amp;"ＭＳ ゴシック,標準"&amp;10＜参考様式４＞</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H96"/>
  <sheetViews>
    <sheetView showFormulas="false" showGridLines="true" showRowColHeaders="true" showZeros="true" rightToLeft="false" tabSelected="false" showOutlineSymbols="true" defaultGridColor="true" view="pageBreakPreview" topLeftCell="A61" colorId="64" zoomScale="100" zoomScaleNormal="100" zoomScalePageLayoutView="100" workbookViewId="0">
      <selection pane="topLeft" activeCell="F87" activeCellId="0" sqref="F87"/>
    </sheetView>
  </sheetViews>
  <sheetFormatPr defaultColWidth="9.00390625" defaultRowHeight="10.5" customHeight="false" zeroHeight="false" outlineLevelRow="0" outlineLevelCol="0"/>
  <cols>
    <col collapsed="false" customWidth="true" hidden="false" outlineLevel="0" max="1" min="1" style="383" width="1.66"/>
    <col collapsed="false" customWidth="true" hidden="false" outlineLevel="0" max="2" min="2" style="242" width="15.66"/>
    <col collapsed="false" customWidth="true" hidden="false" outlineLevel="0" max="4" min="3" style="383" width="4.33"/>
    <col collapsed="false" customWidth="true" hidden="false" outlineLevel="0" max="5" min="5" style="384" width="2.44"/>
    <col collapsed="false" customWidth="true" hidden="false" outlineLevel="0" max="6" min="6" style="242" width="2.44"/>
    <col collapsed="false" customWidth="true" hidden="false" outlineLevel="0" max="7" min="7" style="383" width="38.11"/>
    <col collapsed="false" customWidth="true" hidden="false" outlineLevel="0" max="8" min="8" style="385" width="23.11"/>
    <col collapsed="false" customWidth="false" hidden="false" outlineLevel="0" max="16384" min="9" style="383" width="9"/>
  </cols>
  <sheetData>
    <row r="1" customFormat="false" ht="30" hidden="false" customHeight="true" outlineLevel="0" collapsed="false">
      <c r="A1" s="386" t="s">
        <v>295</v>
      </c>
      <c r="B1" s="386"/>
      <c r="C1" s="386"/>
      <c r="D1" s="386"/>
      <c r="E1" s="386"/>
      <c r="F1" s="386"/>
      <c r="G1" s="386"/>
      <c r="H1" s="386"/>
    </row>
    <row r="2" customFormat="false" ht="12" hidden="false" customHeight="true" outlineLevel="0" collapsed="false">
      <c r="A2" s="241" t="s">
        <v>205</v>
      </c>
    </row>
    <row r="3" s="6" customFormat="true" ht="12" hidden="false" customHeight="true" outlineLevel="0" collapsed="false">
      <c r="B3" s="8"/>
      <c r="E3" s="7"/>
      <c r="F3" s="8"/>
      <c r="G3" s="9" t="s">
        <v>1</v>
      </c>
      <c r="H3" s="10"/>
    </row>
    <row r="4" s="6" customFormat="true" ht="12" hidden="false" customHeight="true" outlineLevel="0" collapsed="false">
      <c r="B4" s="8"/>
      <c r="E4" s="7"/>
      <c r="F4" s="8"/>
      <c r="G4" s="9" t="s">
        <v>2</v>
      </c>
      <c r="H4" s="10"/>
    </row>
    <row r="5" s="6" customFormat="true" ht="12" hidden="false" customHeight="true" outlineLevel="0" collapsed="false">
      <c r="B5" s="8"/>
      <c r="E5" s="7"/>
      <c r="F5" s="8"/>
      <c r="G5" s="9"/>
      <c r="H5" s="11"/>
    </row>
    <row r="6" s="241" customFormat="true" ht="12" hidden="false" customHeight="true" outlineLevel="0" collapsed="false">
      <c r="A6" s="326" t="s">
        <v>3</v>
      </c>
      <c r="B6" s="327"/>
      <c r="E6" s="328"/>
      <c r="F6" s="327"/>
      <c r="H6" s="329"/>
    </row>
    <row r="7" s="23" customFormat="true" ht="12" hidden="false" customHeight="true" outlineLevel="0" collapsed="false">
      <c r="A7" s="21" t="s">
        <v>14</v>
      </c>
      <c r="B7" s="22"/>
      <c r="E7" s="24"/>
      <c r="F7" s="25"/>
      <c r="H7" s="11"/>
    </row>
    <row r="8" s="23" customFormat="true" ht="12" hidden="false" customHeight="true" outlineLevel="0" collapsed="false">
      <c r="A8" s="21" t="s">
        <v>15</v>
      </c>
      <c r="B8" s="25"/>
      <c r="E8" s="24"/>
      <c r="F8" s="25"/>
      <c r="H8" s="11"/>
    </row>
    <row r="9" s="23" customFormat="true" ht="12" hidden="false" customHeight="true" outlineLevel="0" collapsed="false">
      <c r="A9" s="21"/>
      <c r="B9" s="22" t="s">
        <v>16</v>
      </c>
      <c r="E9" s="24"/>
      <c r="F9" s="25"/>
      <c r="H9" s="11"/>
    </row>
    <row r="10" s="23" customFormat="true" ht="12" hidden="false" customHeight="true" outlineLevel="0" collapsed="false">
      <c r="A10" s="21" t="s">
        <v>12</v>
      </c>
      <c r="B10" s="22"/>
      <c r="E10" s="24"/>
      <c r="F10" s="25"/>
      <c r="H10" s="11"/>
    </row>
    <row r="11" s="23" customFormat="true" ht="12" hidden="false" customHeight="true" outlineLevel="0" collapsed="false">
      <c r="A11" s="21"/>
      <c r="B11" s="22" t="s">
        <v>13</v>
      </c>
      <c r="E11" s="24"/>
      <c r="F11" s="25"/>
      <c r="H11" s="11"/>
    </row>
    <row r="12" s="23" customFormat="true" ht="12" hidden="false" customHeight="true" outlineLevel="0" collapsed="false">
      <c r="A12" s="21"/>
      <c r="B12" s="22" t="s">
        <v>296</v>
      </c>
      <c r="E12" s="24"/>
      <c r="F12" s="25"/>
      <c r="H12" s="11"/>
    </row>
    <row r="13" s="23" customFormat="true" ht="12" hidden="false" customHeight="true" outlineLevel="0" collapsed="false">
      <c r="A13" s="21"/>
      <c r="B13" s="22" t="s">
        <v>297</v>
      </c>
      <c r="E13" s="24"/>
      <c r="F13" s="25"/>
      <c r="H13" s="11"/>
    </row>
    <row r="14" s="389" customFormat="true" ht="12" hidden="false" customHeight="true" outlineLevel="0" collapsed="false">
      <c r="A14" s="387" t="s">
        <v>298</v>
      </c>
      <c r="B14" s="388"/>
      <c r="E14" s="390"/>
      <c r="F14" s="391"/>
      <c r="H14" s="392"/>
    </row>
    <row r="15" s="389" customFormat="true" ht="12" hidden="false" customHeight="true" outlineLevel="0" collapsed="false">
      <c r="A15" s="387"/>
      <c r="B15" s="388" t="s">
        <v>299</v>
      </c>
      <c r="E15" s="390"/>
      <c r="F15" s="391"/>
      <c r="H15" s="392"/>
    </row>
    <row r="16" s="389" customFormat="true" ht="12" hidden="false" customHeight="true" outlineLevel="0" collapsed="false">
      <c r="A16" s="387"/>
      <c r="B16" s="388" t="s">
        <v>300</v>
      </c>
      <c r="E16" s="390"/>
      <c r="F16" s="391"/>
      <c r="H16" s="392"/>
    </row>
    <row r="17" s="32" customFormat="true" ht="60" hidden="false" customHeight="true" outlineLevel="0" collapsed="false">
      <c r="A17" s="244" t="s">
        <v>19</v>
      </c>
      <c r="B17" s="244"/>
      <c r="C17" s="245" t="s">
        <v>20</v>
      </c>
      <c r="D17" s="245" t="s">
        <v>21</v>
      </c>
      <c r="E17" s="244" t="s">
        <v>24</v>
      </c>
      <c r="F17" s="244"/>
      <c r="G17" s="244"/>
      <c r="H17" s="246" t="s">
        <v>25</v>
      </c>
    </row>
    <row r="18" s="32" customFormat="true" ht="24" hidden="false" customHeight="true" outlineLevel="0" collapsed="false">
      <c r="A18" s="38" t="s">
        <v>26</v>
      </c>
      <c r="B18" s="38"/>
      <c r="C18" s="39" t="s">
        <v>27</v>
      </c>
      <c r="D18" s="247" t="s">
        <v>27</v>
      </c>
      <c r="E18" s="197" t="s">
        <v>29</v>
      </c>
      <c r="F18" s="43" t="s">
        <v>30</v>
      </c>
      <c r="G18" s="43"/>
      <c r="H18" s="44"/>
    </row>
    <row r="19" s="32" customFormat="true" ht="24" hidden="false" customHeight="true" outlineLevel="0" collapsed="false">
      <c r="A19" s="38"/>
      <c r="B19" s="38"/>
      <c r="C19" s="45" t="s">
        <v>27</v>
      </c>
      <c r="D19" s="248" t="s">
        <v>27</v>
      </c>
      <c r="E19" s="197" t="s">
        <v>29</v>
      </c>
      <c r="F19" s="47" t="s">
        <v>32</v>
      </c>
      <c r="G19" s="47"/>
      <c r="H19" s="44" t="s">
        <v>33</v>
      </c>
    </row>
    <row r="20" s="32" customFormat="true" ht="24" hidden="false" customHeight="true" outlineLevel="0" collapsed="false">
      <c r="A20" s="38"/>
      <c r="B20" s="38"/>
      <c r="C20" s="39" t="s">
        <v>27</v>
      </c>
      <c r="D20" s="247" t="s">
        <v>27</v>
      </c>
      <c r="E20" s="197" t="s">
        <v>29</v>
      </c>
      <c r="F20" s="48" t="s">
        <v>286</v>
      </c>
      <c r="G20" s="48"/>
      <c r="H20" s="49" t="s">
        <v>287</v>
      </c>
    </row>
    <row r="21" s="393" customFormat="true" ht="12" hidden="false" customHeight="true" outlineLevel="0" collapsed="false">
      <c r="A21" s="38"/>
      <c r="B21" s="38"/>
      <c r="C21" s="334"/>
      <c r="D21" s="335" t="s">
        <v>27</v>
      </c>
      <c r="E21" s="336" t="s">
        <v>29</v>
      </c>
      <c r="F21" s="55" t="s">
        <v>37</v>
      </c>
      <c r="G21" s="56"/>
      <c r="H21" s="337" t="s">
        <v>250</v>
      </c>
    </row>
    <row r="22" s="393" customFormat="true" ht="12" hidden="false" customHeight="true" outlineLevel="0" collapsed="false">
      <c r="A22" s="38"/>
      <c r="B22" s="38"/>
      <c r="C22" s="334"/>
      <c r="D22" s="335"/>
      <c r="E22" s="336"/>
      <c r="F22" s="58" t="s">
        <v>39</v>
      </c>
      <c r="G22" s="59" t="s">
        <v>40</v>
      </c>
      <c r="H22" s="337"/>
    </row>
    <row r="23" s="393" customFormat="true" ht="12" hidden="false" customHeight="true" outlineLevel="0" collapsed="false">
      <c r="A23" s="38"/>
      <c r="B23" s="38"/>
      <c r="C23" s="334"/>
      <c r="D23" s="335"/>
      <c r="E23" s="336"/>
      <c r="F23" s="55"/>
      <c r="G23" s="56"/>
      <c r="H23" s="337"/>
    </row>
    <row r="24" s="393" customFormat="true" ht="12" hidden="false" customHeight="true" outlineLevel="0" collapsed="false">
      <c r="A24" s="38"/>
      <c r="B24" s="38"/>
      <c r="C24" s="334"/>
      <c r="D24" s="335"/>
      <c r="E24" s="336"/>
      <c r="F24" s="55"/>
      <c r="G24" s="56"/>
      <c r="H24" s="337"/>
    </row>
    <row r="25" s="394" customFormat="true" ht="30" hidden="false" customHeight="true" outlineLevel="0" collapsed="false">
      <c r="A25" s="61"/>
      <c r="B25" s="62" t="s">
        <v>41</v>
      </c>
      <c r="C25" s="39" t="s">
        <v>27</v>
      </c>
      <c r="D25" s="247" t="s">
        <v>27</v>
      </c>
      <c r="E25" s="197"/>
      <c r="F25" s="64"/>
      <c r="G25" s="64"/>
      <c r="H25" s="65" t="s">
        <v>42</v>
      </c>
    </row>
    <row r="26" s="32" customFormat="true" ht="33" hidden="false" customHeight="true" outlineLevel="0" collapsed="false">
      <c r="A26" s="61"/>
      <c r="B26" s="62" t="s">
        <v>209</v>
      </c>
      <c r="C26" s="39" t="s">
        <v>27</v>
      </c>
      <c r="D26" s="247" t="s">
        <v>27</v>
      </c>
      <c r="E26" s="197" t="s">
        <v>29</v>
      </c>
      <c r="F26" s="64" t="s">
        <v>251</v>
      </c>
      <c r="G26" s="64"/>
      <c r="H26" s="44"/>
    </row>
    <row r="27" customFormat="false" ht="24" hidden="false" customHeight="true" outlineLevel="0" collapsed="false">
      <c r="A27" s="395"/>
      <c r="B27" s="396" t="s">
        <v>211</v>
      </c>
      <c r="C27" s="93"/>
      <c r="D27" s="93"/>
      <c r="E27" s="397"/>
      <c r="F27" s="397"/>
      <c r="G27" s="397"/>
      <c r="H27" s="174"/>
    </row>
    <row r="28" customFormat="false" ht="24" hidden="false" customHeight="true" outlineLevel="0" collapsed="false">
      <c r="A28" s="398"/>
      <c r="B28" s="399" t="s">
        <v>47</v>
      </c>
      <c r="C28" s="400"/>
      <c r="D28" s="170" t="s">
        <v>27</v>
      </c>
      <c r="E28" s="175" t="s">
        <v>29</v>
      </c>
      <c r="F28" s="84" t="s">
        <v>48</v>
      </c>
      <c r="G28" s="84"/>
      <c r="H28" s="176" t="s">
        <v>49</v>
      </c>
    </row>
    <row r="29" customFormat="false" ht="33.75" hidden="false" customHeight="true" outlineLevel="0" collapsed="false">
      <c r="A29" s="398"/>
      <c r="B29" s="399"/>
      <c r="C29" s="400"/>
      <c r="D29" s="170" t="s">
        <v>27</v>
      </c>
      <c r="E29" s="175" t="s">
        <v>29</v>
      </c>
      <c r="F29" s="84" t="s">
        <v>301</v>
      </c>
      <c r="G29" s="84"/>
      <c r="H29" s="140"/>
    </row>
    <row r="30" customFormat="false" ht="24" hidden="false" customHeight="true" outlineLevel="0" collapsed="false">
      <c r="A30" s="398"/>
      <c r="B30" s="401" t="s">
        <v>50</v>
      </c>
      <c r="C30" s="93"/>
      <c r="D30" s="170" t="s">
        <v>27</v>
      </c>
      <c r="E30" s="175" t="s">
        <v>29</v>
      </c>
      <c r="F30" s="84" t="s">
        <v>48</v>
      </c>
      <c r="G30" s="84"/>
      <c r="H30" s="176" t="s">
        <v>49</v>
      </c>
    </row>
    <row r="31" customFormat="false" ht="30" hidden="false" customHeight="true" outlineLevel="0" collapsed="false">
      <c r="A31" s="398"/>
      <c r="B31" s="401"/>
      <c r="C31" s="93"/>
      <c r="D31" s="170" t="s">
        <v>27</v>
      </c>
      <c r="E31" s="175" t="s">
        <v>29</v>
      </c>
      <c r="F31" s="84" t="s">
        <v>301</v>
      </c>
      <c r="G31" s="84"/>
      <c r="H31" s="176" t="s">
        <v>46</v>
      </c>
    </row>
    <row r="32" customFormat="false" ht="24" hidden="false" customHeight="true" outlineLevel="0" collapsed="false">
      <c r="A32" s="398"/>
      <c r="B32" s="401"/>
      <c r="C32" s="93"/>
      <c r="D32" s="170" t="s">
        <v>27</v>
      </c>
      <c r="E32" s="402" t="s">
        <v>29</v>
      </c>
      <c r="F32" s="403" t="s">
        <v>54</v>
      </c>
      <c r="G32" s="403"/>
      <c r="H32" s="176" t="s">
        <v>49</v>
      </c>
    </row>
    <row r="33" customFormat="false" ht="24" hidden="false" customHeight="true" outlineLevel="0" collapsed="false">
      <c r="A33" s="398"/>
      <c r="B33" s="401"/>
      <c r="C33" s="93"/>
      <c r="D33" s="170" t="s">
        <v>27</v>
      </c>
      <c r="E33" s="172" t="s">
        <v>29</v>
      </c>
      <c r="F33" s="173" t="s">
        <v>55</v>
      </c>
      <c r="G33" s="173"/>
      <c r="H33" s="176" t="s">
        <v>56</v>
      </c>
    </row>
    <row r="34" customFormat="false" ht="24" hidden="false" customHeight="true" outlineLevel="0" collapsed="false">
      <c r="A34" s="398"/>
      <c r="B34" s="404" t="s">
        <v>57</v>
      </c>
      <c r="C34" s="93"/>
      <c r="D34" s="93"/>
      <c r="E34" s="397"/>
      <c r="F34" s="397"/>
      <c r="G34" s="397"/>
      <c r="H34" s="176"/>
    </row>
    <row r="35" s="6" customFormat="true" ht="18" hidden="false" customHeight="true" outlineLevel="0" collapsed="false">
      <c r="A35" s="186"/>
      <c r="B35" s="349" t="s">
        <v>64</v>
      </c>
      <c r="C35" s="276"/>
      <c r="D35" s="158" t="s">
        <v>27</v>
      </c>
      <c r="E35" s="103" t="s">
        <v>29</v>
      </c>
      <c r="F35" s="104" t="s">
        <v>48</v>
      </c>
      <c r="G35" s="104"/>
      <c r="H35" s="105" t="s">
        <v>49</v>
      </c>
    </row>
    <row r="36" s="6" customFormat="true" ht="52.5" hidden="false" customHeight="true" outlineLevel="0" collapsed="false">
      <c r="A36" s="186"/>
      <c r="B36" s="349"/>
      <c r="C36" s="276"/>
      <c r="D36" s="277" t="s">
        <v>27</v>
      </c>
      <c r="E36" s="106" t="s">
        <v>29</v>
      </c>
      <c r="F36" s="104" t="s">
        <v>65</v>
      </c>
      <c r="G36" s="104"/>
      <c r="H36" s="105" t="s">
        <v>66</v>
      </c>
    </row>
    <row r="37" s="6" customFormat="true" ht="18" hidden="false" customHeight="true" outlineLevel="0" collapsed="false">
      <c r="A37" s="186"/>
      <c r="B37" s="349" t="s">
        <v>67</v>
      </c>
      <c r="C37" s="276"/>
      <c r="D37" s="158" t="s">
        <v>27</v>
      </c>
      <c r="E37" s="103" t="s">
        <v>29</v>
      </c>
      <c r="F37" s="104" t="s">
        <v>48</v>
      </c>
      <c r="G37" s="104"/>
      <c r="H37" s="105" t="s">
        <v>49</v>
      </c>
    </row>
    <row r="38" s="6" customFormat="true" ht="47.25" hidden="false" customHeight="true" outlineLevel="0" collapsed="false">
      <c r="A38" s="186"/>
      <c r="B38" s="349"/>
      <c r="C38" s="276"/>
      <c r="D38" s="277" t="s">
        <v>27</v>
      </c>
      <c r="E38" s="106" t="s">
        <v>29</v>
      </c>
      <c r="F38" s="104" t="s">
        <v>68</v>
      </c>
      <c r="G38" s="104"/>
      <c r="H38" s="105" t="s">
        <v>69</v>
      </c>
    </row>
    <row r="39" s="6" customFormat="true" ht="39" hidden="false" customHeight="true" outlineLevel="0" collapsed="false">
      <c r="A39" s="186"/>
      <c r="B39" s="349"/>
      <c r="C39" s="276"/>
      <c r="D39" s="277" t="s">
        <v>27</v>
      </c>
      <c r="E39" s="106" t="s">
        <v>29</v>
      </c>
      <c r="F39" s="104" t="s">
        <v>70</v>
      </c>
      <c r="G39" s="104"/>
      <c r="H39" s="105" t="s">
        <v>71</v>
      </c>
    </row>
    <row r="40" customFormat="false" ht="36" hidden="false" customHeight="true" outlineLevel="0" collapsed="false">
      <c r="A40" s="398"/>
      <c r="B40" s="405" t="s">
        <v>302</v>
      </c>
      <c r="C40" s="93"/>
      <c r="D40" s="93"/>
      <c r="E40" s="397"/>
      <c r="F40" s="397"/>
      <c r="G40" s="397"/>
      <c r="H40" s="140"/>
    </row>
    <row r="41" customFormat="false" ht="22.5" hidden="false" customHeight="true" outlineLevel="0" collapsed="false">
      <c r="A41" s="398"/>
      <c r="B41" s="404" t="s">
        <v>303</v>
      </c>
      <c r="C41" s="406" t="s">
        <v>27</v>
      </c>
      <c r="D41" s="406" t="s">
        <v>27</v>
      </c>
      <c r="E41" s="182" t="s">
        <v>29</v>
      </c>
      <c r="F41" s="151" t="s">
        <v>304</v>
      </c>
      <c r="G41" s="151"/>
      <c r="H41" s="140"/>
    </row>
    <row r="42" customFormat="false" ht="24" hidden="false" customHeight="true" outlineLevel="0" collapsed="false">
      <c r="A42" s="398"/>
      <c r="B42" s="404"/>
      <c r="C42" s="170" t="s">
        <v>27</v>
      </c>
      <c r="D42" s="170" t="s">
        <v>27</v>
      </c>
      <c r="E42" s="272" t="s">
        <v>29</v>
      </c>
      <c r="F42" s="273" t="s">
        <v>55</v>
      </c>
      <c r="G42" s="273"/>
      <c r="H42" s="140"/>
    </row>
    <row r="43" customFormat="false" ht="30.75" hidden="false" customHeight="true" outlineLevel="0" collapsed="false">
      <c r="A43" s="398"/>
      <c r="B43" s="404"/>
      <c r="C43" s="93"/>
      <c r="D43" s="170" t="s">
        <v>27</v>
      </c>
      <c r="E43" s="272" t="s">
        <v>29</v>
      </c>
      <c r="F43" s="84" t="s">
        <v>301</v>
      </c>
      <c r="G43" s="84"/>
      <c r="H43" s="407"/>
    </row>
    <row r="44" s="236" customFormat="true" ht="24" hidden="false" customHeight="true" outlineLevel="0" collapsed="false">
      <c r="A44" s="186"/>
      <c r="B44" s="408" t="s">
        <v>263</v>
      </c>
      <c r="C44" s="294" t="s">
        <v>27</v>
      </c>
      <c r="D44" s="271" t="s">
        <v>27</v>
      </c>
      <c r="E44" s="344" t="s">
        <v>29</v>
      </c>
      <c r="F44" s="288" t="s">
        <v>264</v>
      </c>
      <c r="G44" s="288"/>
      <c r="H44" s="293"/>
    </row>
    <row r="45" customFormat="false" ht="36" hidden="false" customHeight="true" outlineLevel="0" collapsed="false">
      <c r="A45" s="398"/>
      <c r="B45" s="408"/>
      <c r="C45" s="93"/>
      <c r="D45" s="170" t="s">
        <v>27</v>
      </c>
      <c r="E45" s="272" t="s">
        <v>29</v>
      </c>
      <c r="F45" s="263" t="s">
        <v>265</v>
      </c>
      <c r="G45" s="263"/>
      <c r="H45" s="293"/>
    </row>
    <row r="46" customFormat="false" ht="33" hidden="false" customHeight="true" outlineLevel="0" collapsed="false">
      <c r="A46" s="398"/>
      <c r="B46" s="408"/>
      <c r="C46" s="409" t="s">
        <v>27</v>
      </c>
      <c r="D46" s="170" t="s">
        <v>27</v>
      </c>
      <c r="E46" s="272" t="s">
        <v>29</v>
      </c>
      <c r="F46" s="263" t="s">
        <v>266</v>
      </c>
      <c r="G46" s="263"/>
      <c r="H46" s="352"/>
    </row>
    <row r="47" customFormat="false" ht="30" hidden="false" customHeight="true" outlineLevel="0" collapsed="false">
      <c r="A47" s="398"/>
      <c r="B47" s="404" t="s">
        <v>305</v>
      </c>
      <c r="C47" s="93"/>
      <c r="D47" s="170" t="s">
        <v>27</v>
      </c>
      <c r="E47" s="272" t="s">
        <v>29</v>
      </c>
      <c r="F47" s="84" t="s">
        <v>301</v>
      </c>
      <c r="G47" s="84"/>
      <c r="H47" s="140" t="s">
        <v>306</v>
      </c>
    </row>
    <row r="48" customFormat="false" ht="48" hidden="false" customHeight="true" outlineLevel="0" collapsed="false">
      <c r="A48" s="398"/>
      <c r="B48" s="404"/>
      <c r="C48" s="294" t="s">
        <v>27</v>
      </c>
      <c r="D48" s="170" t="s">
        <v>27</v>
      </c>
      <c r="E48" s="272" t="s">
        <v>29</v>
      </c>
      <c r="F48" s="263" t="s">
        <v>55</v>
      </c>
      <c r="G48" s="263"/>
      <c r="H48" s="407" t="s">
        <v>307</v>
      </c>
    </row>
    <row r="49" customFormat="false" ht="30.75" hidden="false" customHeight="true" outlineLevel="0" collapsed="false">
      <c r="A49" s="398"/>
      <c r="B49" s="408" t="s">
        <v>308</v>
      </c>
      <c r="C49" s="410"/>
      <c r="D49" s="170" t="s">
        <v>27</v>
      </c>
      <c r="E49" s="272" t="s">
        <v>29</v>
      </c>
      <c r="F49" s="84" t="s">
        <v>301</v>
      </c>
      <c r="G49" s="84"/>
      <c r="H49" s="140" t="s">
        <v>306</v>
      </c>
    </row>
    <row r="50" customFormat="false" ht="48" hidden="false" customHeight="true" outlineLevel="0" collapsed="false">
      <c r="A50" s="398"/>
      <c r="B50" s="408"/>
      <c r="C50" s="294" t="s">
        <v>27</v>
      </c>
      <c r="D50" s="170" t="s">
        <v>27</v>
      </c>
      <c r="E50" s="272" t="s">
        <v>29</v>
      </c>
      <c r="F50" s="263" t="s">
        <v>55</v>
      </c>
      <c r="G50" s="263"/>
      <c r="H50" s="140" t="s">
        <v>307</v>
      </c>
    </row>
    <row r="51" s="236" customFormat="true" ht="72" hidden="false" customHeight="true" outlineLevel="0" collapsed="false">
      <c r="A51" s="186"/>
      <c r="B51" s="408"/>
      <c r="C51" s="294" t="s">
        <v>27</v>
      </c>
      <c r="D51" s="341" t="s">
        <v>27</v>
      </c>
      <c r="E51" s="344" t="s">
        <v>29</v>
      </c>
      <c r="F51" s="295" t="s">
        <v>269</v>
      </c>
      <c r="G51" s="295"/>
      <c r="H51" s="352" t="s">
        <v>49</v>
      </c>
    </row>
    <row r="52" customFormat="false" ht="24" hidden="false" customHeight="true" outlineLevel="0" collapsed="false">
      <c r="A52" s="398"/>
      <c r="B52" s="404" t="s">
        <v>309</v>
      </c>
      <c r="C52" s="409" t="s">
        <v>27</v>
      </c>
      <c r="D52" s="411" t="s">
        <v>27</v>
      </c>
      <c r="E52" s="272" t="s">
        <v>29</v>
      </c>
      <c r="F52" s="273" t="s">
        <v>310</v>
      </c>
      <c r="G52" s="273"/>
      <c r="H52" s="140"/>
    </row>
    <row r="53" customFormat="false" ht="30" hidden="false" customHeight="true" outlineLevel="0" collapsed="false">
      <c r="A53" s="398"/>
      <c r="B53" s="404"/>
      <c r="C53" s="93"/>
      <c r="D53" s="170" t="s">
        <v>27</v>
      </c>
      <c r="E53" s="262" t="s">
        <v>29</v>
      </c>
      <c r="F53" s="84" t="s">
        <v>301</v>
      </c>
      <c r="G53" s="84"/>
      <c r="H53" s="140" t="s">
        <v>306</v>
      </c>
    </row>
    <row r="54" customFormat="false" ht="24" hidden="false" customHeight="true" outlineLevel="0" collapsed="false">
      <c r="A54" s="398"/>
      <c r="B54" s="404"/>
      <c r="C54" s="294" t="s">
        <v>27</v>
      </c>
      <c r="D54" s="170" t="s">
        <v>27</v>
      </c>
      <c r="E54" s="272" t="s">
        <v>29</v>
      </c>
      <c r="F54" s="273" t="s">
        <v>55</v>
      </c>
      <c r="G54" s="273"/>
      <c r="H54" s="140" t="s">
        <v>311</v>
      </c>
    </row>
    <row r="55" customFormat="false" ht="36" hidden="false" customHeight="true" outlineLevel="0" collapsed="false">
      <c r="A55" s="398"/>
      <c r="B55" s="404"/>
      <c r="C55" s="73" t="s">
        <v>27</v>
      </c>
      <c r="D55" s="170" t="s">
        <v>27</v>
      </c>
      <c r="E55" s="262" t="s">
        <v>29</v>
      </c>
      <c r="F55" s="273" t="s">
        <v>274</v>
      </c>
      <c r="G55" s="273"/>
      <c r="H55" s="412" t="s">
        <v>109</v>
      </c>
    </row>
    <row r="56" customFormat="false" ht="24" hidden="false" customHeight="true" outlineLevel="0" collapsed="false">
      <c r="A56" s="398"/>
      <c r="B56" s="404"/>
      <c r="C56" s="409" t="s">
        <v>27</v>
      </c>
      <c r="D56" s="170" t="s">
        <v>27</v>
      </c>
      <c r="E56" s="272" t="s">
        <v>29</v>
      </c>
      <c r="F56" s="273" t="s">
        <v>234</v>
      </c>
      <c r="G56" s="273"/>
      <c r="H56" s="412"/>
    </row>
    <row r="57" customFormat="false" ht="24" hidden="false" customHeight="true" outlineLevel="0" collapsed="false">
      <c r="A57" s="398"/>
      <c r="B57" s="404" t="s">
        <v>312</v>
      </c>
      <c r="C57" s="409" t="s">
        <v>27</v>
      </c>
      <c r="D57" s="170" t="s">
        <v>27</v>
      </c>
      <c r="E57" s="272" t="s">
        <v>29</v>
      </c>
      <c r="F57" s="150" t="s">
        <v>313</v>
      </c>
      <c r="G57" s="150"/>
      <c r="H57" s="413"/>
    </row>
    <row r="58" customFormat="false" ht="24" hidden="false" customHeight="true" outlineLevel="0" collapsed="false">
      <c r="A58" s="398"/>
      <c r="B58" s="404"/>
      <c r="C58" s="409" t="s">
        <v>27</v>
      </c>
      <c r="D58" s="170" t="s">
        <v>27</v>
      </c>
      <c r="E58" s="272" t="s">
        <v>29</v>
      </c>
      <c r="F58" s="263" t="s">
        <v>314</v>
      </c>
      <c r="G58" s="263"/>
      <c r="H58" s="413"/>
    </row>
    <row r="59" customFormat="false" ht="36" hidden="false" customHeight="true" outlineLevel="0" collapsed="false">
      <c r="A59" s="398"/>
      <c r="B59" s="404"/>
      <c r="C59" s="409" t="s">
        <v>27</v>
      </c>
      <c r="D59" s="170" t="s">
        <v>27</v>
      </c>
      <c r="E59" s="272" t="s">
        <v>29</v>
      </c>
      <c r="F59" s="263" t="s">
        <v>315</v>
      </c>
      <c r="G59" s="263"/>
      <c r="H59" s="413" t="s">
        <v>316</v>
      </c>
    </row>
    <row r="60" s="418" customFormat="true" ht="25.5" hidden="false" customHeight="true" outlineLevel="0" collapsed="false">
      <c r="A60" s="414"/>
      <c r="B60" s="415" t="s">
        <v>317</v>
      </c>
      <c r="C60" s="416" t="s">
        <v>27</v>
      </c>
      <c r="D60" s="406" t="s">
        <v>27</v>
      </c>
      <c r="E60" s="182" t="s">
        <v>29</v>
      </c>
      <c r="F60" s="150" t="s">
        <v>318</v>
      </c>
      <c r="G60" s="150"/>
      <c r="H60" s="417"/>
    </row>
    <row r="61" s="418" customFormat="true" ht="25.5" hidden="false" customHeight="true" outlineLevel="0" collapsed="false">
      <c r="A61" s="414"/>
      <c r="B61" s="415"/>
      <c r="C61" s="416" t="s">
        <v>27</v>
      </c>
      <c r="D61" s="406" t="s">
        <v>27</v>
      </c>
      <c r="E61" s="182" t="s">
        <v>29</v>
      </c>
      <c r="F61" s="150" t="s">
        <v>319</v>
      </c>
      <c r="G61" s="150"/>
      <c r="H61" s="417"/>
    </row>
    <row r="62" customFormat="false" ht="24" hidden="false" customHeight="true" outlineLevel="0" collapsed="false">
      <c r="A62" s="398"/>
      <c r="B62" s="404" t="s">
        <v>320</v>
      </c>
      <c r="C62" s="73" t="s">
        <v>27</v>
      </c>
      <c r="D62" s="170" t="s">
        <v>27</v>
      </c>
      <c r="E62" s="272" t="s">
        <v>29</v>
      </c>
      <c r="F62" s="292" t="s">
        <v>180</v>
      </c>
      <c r="G62" s="292"/>
      <c r="H62" s="176"/>
    </row>
    <row r="63" customFormat="false" ht="31.5" hidden="false" customHeight="true" outlineLevel="0" collapsed="false">
      <c r="A63" s="398"/>
      <c r="B63" s="404"/>
      <c r="C63" s="93"/>
      <c r="D63" s="170" t="s">
        <v>27</v>
      </c>
      <c r="E63" s="272" t="s">
        <v>29</v>
      </c>
      <c r="F63" s="84" t="s">
        <v>301</v>
      </c>
      <c r="G63" s="84"/>
      <c r="H63" s="176" t="s">
        <v>306</v>
      </c>
    </row>
    <row r="64" s="274" customFormat="true" ht="24.75" hidden="false" customHeight="true" outlineLevel="0" collapsed="false">
      <c r="A64" s="269"/>
      <c r="B64" s="404"/>
      <c r="C64" s="294" t="s">
        <v>27</v>
      </c>
      <c r="D64" s="271" t="s">
        <v>27</v>
      </c>
      <c r="E64" s="272" t="s">
        <v>29</v>
      </c>
      <c r="F64" s="263" t="s">
        <v>321</v>
      </c>
      <c r="G64" s="263"/>
      <c r="H64" s="140" t="s">
        <v>322</v>
      </c>
    </row>
    <row r="65" s="274" customFormat="true" ht="24.75" hidden="false" customHeight="true" outlineLevel="0" collapsed="false">
      <c r="A65" s="269"/>
      <c r="B65" s="404"/>
      <c r="C65" s="294" t="s">
        <v>27</v>
      </c>
      <c r="D65" s="271" t="s">
        <v>27</v>
      </c>
      <c r="E65" s="272" t="s">
        <v>29</v>
      </c>
      <c r="F65" s="263" t="s">
        <v>323</v>
      </c>
      <c r="G65" s="263"/>
      <c r="H65" s="140" t="s">
        <v>322</v>
      </c>
    </row>
    <row r="66" s="241" customFormat="true" ht="36" hidden="false" customHeight="true" outlineLevel="0" collapsed="false">
      <c r="A66" s="419"/>
      <c r="B66" s="420" t="s">
        <v>324</v>
      </c>
      <c r="C66" s="421"/>
      <c r="D66" s="422" t="s">
        <v>27</v>
      </c>
      <c r="E66" s="111" t="s">
        <v>29</v>
      </c>
      <c r="F66" s="116" t="s">
        <v>325</v>
      </c>
      <c r="G66" s="116"/>
      <c r="H66" s="113"/>
    </row>
    <row r="67" s="6" customFormat="true" ht="39" hidden="false" customHeight="true" outlineLevel="0" collapsed="false">
      <c r="A67" s="186"/>
      <c r="B67" s="420"/>
      <c r="C67" s="421"/>
      <c r="D67" s="158" t="s">
        <v>27</v>
      </c>
      <c r="E67" s="212" t="s">
        <v>29</v>
      </c>
      <c r="F67" s="164" t="s">
        <v>142</v>
      </c>
      <c r="G67" s="164"/>
      <c r="H67" s="105" t="s">
        <v>143</v>
      </c>
    </row>
    <row r="68" s="6" customFormat="true" ht="39" hidden="false" customHeight="true" outlineLevel="0" collapsed="false">
      <c r="A68" s="186"/>
      <c r="B68" s="420"/>
      <c r="C68" s="421"/>
      <c r="D68" s="158" t="s">
        <v>27</v>
      </c>
      <c r="E68" s="212" t="s">
        <v>29</v>
      </c>
      <c r="F68" s="164" t="s">
        <v>183</v>
      </c>
      <c r="G68" s="164"/>
      <c r="H68" s="105" t="s">
        <v>184</v>
      </c>
    </row>
    <row r="69" s="6" customFormat="true" ht="57" hidden="false" customHeight="true" outlineLevel="0" collapsed="false">
      <c r="A69" s="186"/>
      <c r="B69" s="420"/>
      <c r="C69" s="421"/>
      <c r="D69" s="158" t="s">
        <v>27</v>
      </c>
      <c r="E69" s="212" t="s">
        <v>29</v>
      </c>
      <c r="F69" s="164" t="s">
        <v>185</v>
      </c>
      <c r="G69" s="164"/>
      <c r="H69" s="105" t="s">
        <v>186</v>
      </c>
    </row>
    <row r="70" customFormat="false" ht="24" hidden="false" customHeight="true" outlineLevel="0" collapsed="false">
      <c r="A70" s="398"/>
      <c r="B70" s="396" t="s">
        <v>222</v>
      </c>
      <c r="C70" s="73" t="s">
        <v>27</v>
      </c>
      <c r="D70" s="170" t="s">
        <v>27</v>
      </c>
      <c r="E70" s="262" t="s">
        <v>29</v>
      </c>
      <c r="F70" s="423" t="s">
        <v>223</v>
      </c>
      <c r="G70" s="423"/>
      <c r="H70" s="174"/>
    </row>
    <row r="71" customFormat="false" ht="24" hidden="false" customHeight="true" outlineLevel="0" collapsed="false">
      <c r="A71" s="398"/>
      <c r="B71" s="401" t="s">
        <v>153</v>
      </c>
      <c r="C71" s="73" t="s">
        <v>27</v>
      </c>
      <c r="D71" s="170" t="s">
        <v>27</v>
      </c>
      <c r="E71" s="175" t="s">
        <v>29</v>
      </c>
      <c r="F71" s="84" t="s">
        <v>154</v>
      </c>
      <c r="G71" s="84"/>
      <c r="H71" s="176" t="s">
        <v>326</v>
      </c>
    </row>
    <row r="72" customFormat="false" ht="24" hidden="false" customHeight="true" outlineLevel="0" collapsed="false">
      <c r="A72" s="398"/>
      <c r="B72" s="401"/>
      <c r="C72" s="73" t="s">
        <v>27</v>
      </c>
      <c r="D72" s="170" t="s">
        <v>27</v>
      </c>
      <c r="E72" s="175" t="s">
        <v>29</v>
      </c>
      <c r="F72" s="84" t="s">
        <v>156</v>
      </c>
      <c r="G72" s="84"/>
      <c r="H72" s="176"/>
    </row>
    <row r="73" customFormat="false" ht="24" hidden="false" customHeight="true" outlineLevel="0" collapsed="false">
      <c r="A73" s="398"/>
      <c r="B73" s="401"/>
      <c r="C73" s="73" t="s">
        <v>27</v>
      </c>
      <c r="D73" s="170" t="s">
        <v>27</v>
      </c>
      <c r="E73" s="175" t="s">
        <v>29</v>
      </c>
      <c r="F73" s="84" t="s">
        <v>157</v>
      </c>
      <c r="G73" s="84"/>
      <c r="H73" s="176"/>
    </row>
    <row r="74" customFormat="false" ht="24" hidden="false" customHeight="true" outlineLevel="0" collapsed="false">
      <c r="A74" s="398"/>
      <c r="B74" s="401"/>
      <c r="C74" s="409" t="s">
        <v>27</v>
      </c>
      <c r="D74" s="170" t="s">
        <v>27</v>
      </c>
      <c r="E74" s="175" t="s">
        <v>29</v>
      </c>
      <c r="F74" s="84" t="s">
        <v>158</v>
      </c>
      <c r="G74" s="84"/>
      <c r="H74" s="176" t="s">
        <v>49</v>
      </c>
    </row>
    <row r="75" s="418" customFormat="true" ht="24" hidden="false" customHeight="true" outlineLevel="0" collapsed="false">
      <c r="A75" s="414"/>
      <c r="B75" s="424" t="s">
        <v>159</v>
      </c>
      <c r="C75" s="416" t="s">
        <v>27</v>
      </c>
      <c r="D75" s="406" t="s">
        <v>27</v>
      </c>
      <c r="E75" s="179" t="s">
        <v>29</v>
      </c>
      <c r="F75" s="180" t="s">
        <v>160</v>
      </c>
      <c r="G75" s="180"/>
      <c r="H75" s="425"/>
    </row>
    <row r="76" customFormat="false" ht="34.5" hidden="false" customHeight="true" outlineLevel="0" collapsed="false">
      <c r="A76" s="398"/>
      <c r="B76" s="424"/>
      <c r="C76" s="409" t="s">
        <v>27</v>
      </c>
      <c r="D76" s="170" t="s">
        <v>27</v>
      </c>
      <c r="E76" s="272" t="s">
        <v>29</v>
      </c>
      <c r="F76" s="150" t="s">
        <v>161</v>
      </c>
      <c r="G76" s="150"/>
      <c r="H76" s="413"/>
    </row>
    <row r="77" customFormat="false" ht="24" hidden="false" customHeight="true" outlineLevel="0" collapsed="false">
      <c r="A77" s="398"/>
      <c r="B77" s="404" t="s">
        <v>85</v>
      </c>
      <c r="C77" s="73" t="s">
        <v>27</v>
      </c>
      <c r="D77" s="170" t="s">
        <v>27</v>
      </c>
      <c r="E77" s="175" t="s">
        <v>29</v>
      </c>
      <c r="F77" s="292" t="s">
        <v>86</v>
      </c>
      <c r="G77" s="292"/>
      <c r="H77" s="176"/>
    </row>
    <row r="78" customFormat="false" ht="24" hidden="false" customHeight="true" outlineLevel="0" collapsed="false">
      <c r="A78" s="398"/>
      <c r="B78" s="404"/>
      <c r="C78" s="73" t="s">
        <v>27</v>
      </c>
      <c r="D78" s="170" t="s">
        <v>27</v>
      </c>
      <c r="E78" s="175" t="s">
        <v>29</v>
      </c>
      <c r="F78" s="84" t="s">
        <v>327</v>
      </c>
      <c r="G78" s="84"/>
      <c r="H78" s="176" t="s">
        <v>328</v>
      </c>
    </row>
    <row r="79" s="305" customFormat="true" ht="18" hidden="false" customHeight="true" outlineLevel="0" collapsed="false">
      <c r="A79" s="300" t="s">
        <v>239</v>
      </c>
      <c r="B79" s="268" t="s">
        <v>105</v>
      </c>
      <c r="C79" s="301" t="s">
        <v>27</v>
      </c>
      <c r="D79" s="302" t="s">
        <v>27</v>
      </c>
      <c r="E79" s="303" t="s">
        <v>29</v>
      </c>
      <c r="F79" s="104" t="s">
        <v>106</v>
      </c>
      <c r="G79" s="104"/>
      <c r="H79" s="304"/>
    </row>
    <row r="80" s="236" customFormat="true" ht="18" hidden="false" customHeight="true" outlineLevel="0" collapsed="false">
      <c r="A80" s="186"/>
      <c r="B80" s="268"/>
      <c r="C80" s="294" t="s">
        <v>27</v>
      </c>
      <c r="D80" s="261" t="s">
        <v>27</v>
      </c>
      <c r="E80" s="272" t="s">
        <v>29</v>
      </c>
      <c r="F80" s="273" t="s">
        <v>120</v>
      </c>
      <c r="G80" s="273"/>
      <c r="H80" s="140"/>
    </row>
    <row r="81" s="236" customFormat="true" ht="18" hidden="false" customHeight="true" outlineLevel="0" collapsed="false">
      <c r="A81" s="186"/>
      <c r="B81" s="268"/>
      <c r="C81" s="294" t="s">
        <v>27</v>
      </c>
      <c r="D81" s="261" t="s">
        <v>27</v>
      </c>
      <c r="E81" s="272" t="s">
        <v>29</v>
      </c>
      <c r="F81" s="273" t="s">
        <v>118</v>
      </c>
      <c r="G81" s="273"/>
      <c r="H81" s="140" t="s">
        <v>109</v>
      </c>
    </row>
    <row r="82" s="307" customFormat="true" ht="18" hidden="false" customHeight="true" outlineLevel="0" collapsed="false">
      <c r="A82" s="269"/>
      <c r="B82" s="268"/>
      <c r="C82" s="306" t="s">
        <v>27</v>
      </c>
      <c r="D82" s="271" t="s">
        <v>27</v>
      </c>
      <c r="E82" s="272" t="s">
        <v>29</v>
      </c>
      <c r="F82" s="273" t="s">
        <v>110</v>
      </c>
      <c r="G82" s="273"/>
      <c r="H82" s="140"/>
    </row>
    <row r="83" s="305" customFormat="true" ht="42" hidden="false" customHeight="true" outlineLevel="0" collapsed="false">
      <c r="A83" s="300"/>
      <c r="B83" s="268"/>
      <c r="C83" s="157" t="s">
        <v>27</v>
      </c>
      <c r="D83" s="158" t="s">
        <v>27</v>
      </c>
      <c r="E83" s="103" t="s">
        <v>29</v>
      </c>
      <c r="F83" s="104" t="s">
        <v>111</v>
      </c>
      <c r="G83" s="104"/>
      <c r="H83" s="105" t="s">
        <v>112</v>
      </c>
    </row>
    <row r="84" s="305" customFormat="true" ht="27" hidden="false" customHeight="true" outlineLevel="0" collapsed="false">
      <c r="A84" s="300"/>
      <c r="B84" s="268"/>
      <c r="C84" s="157" t="s">
        <v>27</v>
      </c>
      <c r="D84" s="158" t="s">
        <v>27</v>
      </c>
      <c r="E84" s="103" t="s">
        <v>29</v>
      </c>
      <c r="F84" s="104" t="s">
        <v>113</v>
      </c>
      <c r="G84" s="104"/>
      <c r="H84" s="105" t="s">
        <v>109</v>
      </c>
    </row>
    <row r="85" s="6" customFormat="true" ht="23.25" hidden="false" customHeight="true" outlineLevel="0" collapsed="false">
      <c r="A85" s="186"/>
      <c r="B85" s="426" t="s">
        <v>140</v>
      </c>
      <c r="C85" s="309"/>
      <c r="D85" s="158" t="s">
        <v>27</v>
      </c>
      <c r="E85" s="106" t="s">
        <v>29</v>
      </c>
      <c r="F85" s="159" t="s">
        <v>141</v>
      </c>
      <c r="G85" s="159"/>
      <c r="H85" s="160"/>
    </row>
    <row r="86" s="6" customFormat="true" ht="32.25" hidden="false" customHeight="true" outlineLevel="0" collapsed="false">
      <c r="A86" s="186"/>
      <c r="B86" s="426"/>
      <c r="C86" s="309"/>
      <c r="D86" s="158" t="s">
        <v>27</v>
      </c>
      <c r="E86" s="106" t="s">
        <v>29</v>
      </c>
      <c r="F86" s="164" t="s">
        <v>142</v>
      </c>
      <c r="G86" s="164"/>
      <c r="H86" s="105" t="s">
        <v>143</v>
      </c>
    </row>
    <row r="87" s="6" customFormat="true" ht="32.25" hidden="false" customHeight="true" outlineLevel="0" collapsed="false">
      <c r="A87" s="186"/>
      <c r="B87" s="426"/>
      <c r="C87" s="309"/>
      <c r="D87" s="158" t="s">
        <v>27</v>
      </c>
      <c r="E87" s="106" t="s">
        <v>29</v>
      </c>
      <c r="F87" s="164" t="s">
        <v>144</v>
      </c>
      <c r="G87" s="164"/>
      <c r="H87" s="105" t="s">
        <v>145</v>
      </c>
    </row>
    <row r="88" s="6" customFormat="true" ht="43.5" hidden="false" customHeight="true" outlineLevel="0" collapsed="false">
      <c r="A88" s="186"/>
      <c r="B88" s="426"/>
      <c r="C88" s="309"/>
      <c r="D88" s="158" t="s">
        <v>27</v>
      </c>
      <c r="E88" s="106" t="s">
        <v>29</v>
      </c>
      <c r="F88" s="164" t="s">
        <v>146</v>
      </c>
      <c r="G88" s="164"/>
      <c r="H88" s="105" t="s">
        <v>147</v>
      </c>
    </row>
    <row r="89" customFormat="false" ht="36" hidden="false" customHeight="true" outlineLevel="0" collapsed="false">
      <c r="A89" s="398"/>
      <c r="B89" s="427" t="s">
        <v>148</v>
      </c>
      <c r="C89" s="93"/>
      <c r="D89" s="73" t="s">
        <v>27</v>
      </c>
      <c r="E89" s="272" t="s">
        <v>29</v>
      </c>
      <c r="F89" s="273" t="s">
        <v>329</v>
      </c>
      <c r="G89" s="273"/>
      <c r="H89" s="69"/>
    </row>
    <row r="90" customFormat="false" ht="41.25" hidden="false" customHeight="true" outlineLevel="0" collapsed="false">
      <c r="A90" s="398"/>
      <c r="B90" s="427"/>
      <c r="C90" s="93"/>
      <c r="D90" s="170" t="s">
        <v>27</v>
      </c>
      <c r="E90" s="272" t="s">
        <v>29</v>
      </c>
      <c r="F90" s="84" t="s">
        <v>301</v>
      </c>
      <c r="G90" s="84"/>
      <c r="H90" s="140" t="s">
        <v>330</v>
      </c>
    </row>
    <row r="91" customFormat="false" ht="36" hidden="false" customHeight="true" outlineLevel="0" collapsed="false">
      <c r="A91" s="398"/>
      <c r="B91" s="427"/>
      <c r="C91" s="93"/>
      <c r="D91" s="170" t="s">
        <v>27</v>
      </c>
      <c r="E91" s="262" t="s">
        <v>29</v>
      </c>
      <c r="F91" s="167" t="s">
        <v>151</v>
      </c>
      <c r="G91" s="167"/>
      <c r="H91" s="168" t="s">
        <v>152</v>
      </c>
    </row>
    <row r="92" s="6" customFormat="true" ht="32.25" hidden="false" customHeight="true" outlineLevel="0" collapsed="false">
      <c r="A92" s="227"/>
      <c r="B92" s="428" t="s">
        <v>162</v>
      </c>
      <c r="C92" s="188" t="s">
        <v>27</v>
      </c>
      <c r="D92" s="189" t="s">
        <v>27</v>
      </c>
      <c r="E92" s="103" t="s">
        <v>29</v>
      </c>
      <c r="F92" s="104" t="s">
        <v>244</v>
      </c>
      <c r="G92" s="104"/>
      <c r="H92" s="190" t="s">
        <v>164</v>
      </c>
    </row>
    <row r="93" s="6" customFormat="true" ht="32.25" hidden="false" customHeight="true" outlineLevel="0" collapsed="false">
      <c r="A93" s="183"/>
      <c r="B93" s="429" t="s">
        <v>165</v>
      </c>
      <c r="C93" s="157" t="s">
        <v>27</v>
      </c>
      <c r="D93" s="158" t="s">
        <v>27</v>
      </c>
      <c r="E93" s="106" t="s">
        <v>29</v>
      </c>
      <c r="F93" s="159" t="s">
        <v>244</v>
      </c>
      <c r="G93" s="159"/>
      <c r="H93" s="185" t="s">
        <v>164</v>
      </c>
    </row>
    <row r="94" s="6" customFormat="true" ht="32.25" hidden="false" customHeight="true" outlineLevel="0" collapsed="false">
      <c r="A94" s="228"/>
      <c r="B94" s="430" t="s">
        <v>166</v>
      </c>
      <c r="C94" s="230" t="s">
        <v>27</v>
      </c>
      <c r="D94" s="231" t="s">
        <v>27</v>
      </c>
      <c r="E94" s="233" t="s">
        <v>29</v>
      </c>
      <c r="F94" s="234" t="s">
        <v>244</v>
      </c>
      <c r="G94" s="234"/>
      <c r="H94" s="235" t="s">
        <v>164</v>
      </c>
    </row>
    <row r="96" customFormat="false" ht="11.25" hidden="false" customHeight="true" outlineLevel="0" collapsed="false"/>
  </sheetData>
  <mergeCells count="107">
    <mergeCell ref="A1:H1"/>
    <mergeCell ref="A17:B17"/>
    <mergeCell ref="E17:G17"/>
    <mergeCell ref="A18:B24"/>
    <mergeCell ref="F18:G18"/>
    <mergeCell ref="F19:G19"/>
    <mergeCell ref="F20:G20"/>
    <mergeCell ref="C21:C24"/>
    <mergeCell ref="D21:D24"/>
    <mergeCell ref="H21:H24"/>
    <mergeCell ref="F25:G25"/>
    <mergeCell ref="F26:G26"/>
    <mergeCell ref="E27:G27"/>
    <mergeCell ref="B28:B29"/>
    <mergeCell ref="C28:C29"/>
    <mergeCell ref="F28:G28"/>
    <mergeCell ref="F29:G29"/>
    <mergeCell ref="B30:B33"/>
    <mergeCell ref="C30:C33"/>
    <mergeCell ref="F30:G30"/>
    <mergeCell ref="F31:G31"/>
    <mergeCell ref="F32:G32"/>
    <mergeCell ref="F33:G33"/>
    <mergeCell ref="E34:G34"/>
    <mergeCell ref="B35:B36"/>
    <mergeCell ref="C35:C36"/>
    <mergeCell ref="F35:G35"/>
    <mergeCell ref="F36:G36"/>
    <mergeCell ref="B37:B39"/>
    <mergeCell ref="C37:C39"/>
    <mergeCell ref="F37:G37"/>
    <mergeCell ref="F38:G38"/>
    <mergeCell ref="F39:G39"/>
    <mergeCell ref="E40:G40"/>
    <mergeCell ref="B41:B43"/>
    <mergeCell ref="F41:G41"/>
    <mergeCell ref="F42:G42"/>
    <mergeCell ref="F43:G43"/>
    <mergeCell ref="B44:B46"/>
    <mergeCell ref="F44:G44"/>
    <mergeCell ref="F45:G45"/>
    <mergeCell ref="F46:G46"/>
    <mergeCell ref="B47:B48"/>
    <mergeCell ref="F47:G47"/>
    <mergeCell ref="F48:G48"/>
    <mergeCell ref="B49:B51"/>
    <mergeCell ref="F49:G49"/>
    <mergeCell ref="F50:G50"/>
    <mergeCell ref="F51:G51"/>
    <mergeCell ref="B52:B56"/>
    <mergeCell ref="F52:G52"/>
    <mergeCell ref="F53:G53"/>
    <mergeCell ref="F54:G54"/>
    <mergeCell ref="F55:G55"/>
    <mergeCell ref="H55:H56"/>
    <mergeCell ref="F56:G56"/>
    <mergeCell ref="B57:B59"/>
    <mergeCell ref="F57:G57"/>
    <mergeCell ref="F58:G58"/>
    <mergeCell ref="F59:G59"/>
    <mergeCell ref="B60:B61"/>
    <mergeCell ref="F60:G60"/>
    <mergeCell ref="F61:G61"/>
    <mergeCell ref="B62:B65"/>
    <mergeCell ref="F62:G62"/>
    <mergeCell ref="F63:G63"/>
    <mergeCell ref="F64:G64"/>
    <mergeCell ref="F65:G65"/>
    <mergeCell ref="B66:B69"/>
    <mergeCell ref="C66:C69"/>
    <mergeCell ref="F66:G66"/>
    <mergeCell ref="F67:G67"/>
    <mergeCell ref="F68:G68"/>
    <mergeCell ref="F69:G69"/>
    <mergeCell ref="F70:G70"/>
    <mergeCell ref="B71:B74"/>
    <mergeCell ref="F71:G71"/>
    <mergeCell ref="F72:G72"/>
    <mergeCell ref="F73:G73"/>
    <mergeCell ref="F74:G74"/>
    <mergeCell ref="B75:B76"/>
    <mergeCell ref="F75:G75"/>
    <mergeCell ref="F76:G76"/>
    <mergeCell ref="B77:B78"/>
    <mergeCell ref="F77:G77"/>
    <mergeCell ref="F78:G78"/>
    <mergeCell ref="B79:B84"/>
    <mergeCell ref="F79:G79"/>
    <mergeCell ref="F80:G80"/>
    <mergeCell ref="F81:G81"/>
    <mergeCell ref="F82:G82"/>
    <mergeCell ref="F83:G83"/>
    <mergeCell ref="F84:G84"/>
    <mergeCell ref="B85:B88"/>
    <mergeCell ref="C85:C88"/>
    <mergeCell ref="F85:G85"/>
    <mergeCell ref="F86:G86"/>
    <mergeCell ref="F87:G87"/>
    <mergeCell ref="F88:G88"/>
    <mergeCell ref="B89:B91"/>
    <mergeCell ref="C89:C91"/>
    <mergeCell ref="F89:G89"/>
    <mergeCell ref="F90:G90"/>
    <mergeCell ref="F91:G91"/>
    <mergeCell ref="F92:G92"/>
    <mergeCell ref="F93:G93"/>
    <mergeCell ref="F94:G94"/>
  </mergeCells>
  <printOptions headings="false" gridLines="false" gridLinesSet="true" horizontalCentered="true" verticalCentered="false"/>
  <pageMargins left="0.590277777777778" right="0.39375" top="0.590972222222222" bottom="0.196527777777778" header="0.315277777777778" footer="0.511811023622047"/>
  <pageSetup paperSize="9" scale="100" fitToWidth="1" fitToHeight="1" pageOrder="downThenOver" orientation="portrait" blackAndWhite="false" draft="false" cellComments="none" horizontalDpi="300" verticalDpi="300" copies="1"/>
  <headerFooter differentFirst="false" differentOddEven="false">
    <oddHeader>&amp;R&amp;"ＭＳ ゴシック,標準"&amp;10（福岡市様式）&lt;加算様式２&gt;</oddHeader>
    <oddFooter/>
  </headerFooter>
  <rowBreaks count="3" manualBreakCount="3">
    <brk id="39" man="true" max="16383" min="0"/>
    <brk id="61" man="true" max="16383" min="0"/>
    <brk id="88" man="true" max="16383" min="0"/>
  </rowBreaks>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000"/>
    <pageSetUpPr fitToPage="true"/>
  </sheetPr>
  <dimension ref="A1:R58"/>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M21" activeCellId="0" sqref="M21"/>
    </sheetView>
  </sheetViews>
  <sheetFormatPr defaultColWidth="9.00390625" defaultRowHeight="9" customHeight="false" zeroHeight="false" outlineLevelRow="0" outlineLevelCol="0"/>
  <cols>
    <col collapsed="false" customWidth="true" hidden="false" outlineLevel="0" max="1" min="1" style="1778" width="2.89"/>
    <col collapsed="false" customWidth="true" hidden="false" outlineLevel="0" max="2" min="2" style="1778" width="3.78"/>
    <col collapsed="false" customWidth="true" hidden="false" outlineLevel="0" max="3" min="3" style="1778" width="4.33"/>
    <col collapsed="false" customWidth="true" hidden="false" outlineLevel="0" max="18" min="4" style="1778" width="5"/>
    <col collapsed="false" customWidth="false" hidden="false" outlineLevel="0" max="16384" min="19" style="1778" width="9"/>
  </cols>
  <sheetData>
    <row r="1" s="1763" customFormat="true" ht="18" hidden="false" customHeight="true" outlineLevel="0" collapsed="false">
      <c r="Q1" s="1779"/>
      <c r="R1" s="1779"/>
    </row>
    <row r="2" s="1763" customFormat="true" ht="27" hidden="false" customHeight="true" outlineLevel="0" collapsed="false">
      <c r="A2" s="1780" t="s">
        <v>2042</v>
      </c>
      <c r="B2" s="1780"/>
      <c r="C2" s="1780"/>
      <c r="D2" s="1780"/>
      <c r="E2" s="1780"/>
      <c r="F2" s="1780"/>
      <c r="G2" s="1780"/>
      <c r="H2" s="1780"/>
      <c r="I2" s="1780"/>
      <c r="J2" s="1780"/>
      <c r="K2" s="1780"/>
      <c r="L2" s="1780"/>
      <c r="M2" s="1780"/>
      <c r="N2" s="1780"/>
      <c r="O2" s="1780"/>
      <c r="P2" s="1780"/>
      <c r="Q2" s="1780"/>
      <c r="R2" s="1780"/>
    </row>
    <row r="3" s="1763" customFormat="true" ht="15" hidden="false" customHeight="true" outlineLevel="0" collapsed="false"/>
    <row r="4" s="1763" customFormat="true" ht="28.5" hidden="false" customHeight="true" outlineLevel="0" collapsed="false">
      <c r="A4" s="1781" t="s">
        <v>1952</v>
      </c>
      <c r="B4" s="1781"/>
      <c r="C4" s="1781"/>
      <c r="D4" s="1781"/>
      <c r="E4" s="1782"/>
      <c r="F4" s="1782"/>
      <c r="G4" s="1782"/>
      <c r="H4" s="1782"/>
      <c r="I4" s="1782"/>
      <c r="J4" s="1782"/>
      <c r="K4" s="1782"/>
      <c r="L4" s="1782"/>
      <c r="M4" s="1782"/>
      <c r="N4" s="1782"/>
      <c r="O4" s="1782"/>
      <c r="P4" s="1782"/>
    </row>
    <row r="5" s="1763" customFormat="true" ht="28.5" hidden="false" customHeight="true" outlineLevel="0" collapsed="false">
      <c r="A5" s="1781" t="s">
        <v>1953</v>
      </c>
      <c r="B5" s="1781"/>
      <c r="C5" s="1781"/>
      <c r="D5" s="1781"/>
      <c r="E5" s="1783" t="s">
        <v>27</v>
      </c>
      <c r="F5" s="1784" t="n">
        <v>1</v>
      </c>
      <c r="G5" s="1785" t="s">
        <v>923</v>
      </c>
      <c r="H5" s="1785"/>
      <c r="I5" s="1785"/>
      <c r="J5" s="1785"/>
      <c r="K5" s="1785"/>
      <c r="L5" s="1785"/>
      <c r="M5" s="1785"/>
      <c r="N5" s="1785"/>
      <c r="O5" s="1785"/>
      <c r="P5" s="1786"/>
    </row>
    <row r="6" s="1763" customFormat="true" ht="28.5" hidden="false" customHeight="true" outlineLevel="0" collapsed="false">
      <c r="A6" s="1781"/>
      <c r="B6" s="1781"/>
      <c r="C6" s="1781"/>
      <c r="D6" s="1781"/>
      <c r="E6" s="1787" t="s">
        <v>27</v>
      </c>
      <c r="F6" s="1788" t="n">
        <v>2</v>
      </c>
      <c r="G6" s="1789" t="s">
        <v>448</v>
      </c>
      <c r="H6" s="1789"/>
      <c r="I6" s="1789"/>
      <c r="J6" s="1789"/>
      <c r="K6" s="1789"/>
      <c r="L6" s="1789"/>
      <c r="M6" s="1789"/>
      <c r="N6" s="1789"/>
      <c r="O6" s="1789"/>
      <c r="P6" s="1773"/>
    </row>
    <row r="7" s="1763" customFormat="true" ht="18" hidden="false" customHeight="true" outlineLevel="0" collapsed="false"/>
    <row r="8" s="1763" customFormat="true" ht="18" hidden="false" customHeight="true" outlineLevel="0" collapsed="false">
      <c r="A8" s="1763" t="s">
        <v>2043</v>
      </c>
      <c r="Q8" s="1789"/>
      <c r="R8" s="1789"/>
    </row>
    <row r="9" customFormat="false" ht="15.75" hidden="false" customHeight="true" outlineLevel="0" collapsed="false">
      <c r="A9" s="1790"/>
      <c r="B9" s="1791"/>
      <c r="C9" s="1791"/>
      <c r="D9" s="1791"/>
      <c r="E9" s="1791"/>
      <c r="F9" s="1791"/>
      <c r="G9" s="1791"/>
      <c r="H9" s="1791"/>
      <c r="I9" s="1791"/>
      <c r="J9" s="1791"/>
      <c r="K9" s="1791"/>
      <c r="L9" s="1791"/>
      <c r="M9" s="1791"/>
      <c r="N9" s="1791"/>
      <c r="O9" s="1791"/>
      <c r="P9" s="1791"/>
      <c r="Q9" s="1791"/>
      <c r="R9" s="1792"/>
    </row>
    <row r="10" s="1763" customFormat="true" ht="18" hidden="false" customHeight="true" outlineLevel="0" collapsed="false">
      <c r="A10" s="1770"/>
      <c r="B10" s="1763" t="s">
        <v>2044</v>
      </c>
      <c r="R10" s="1771"/>
    </row>
    <row r="11" customFormat="false" ht="18" hidden="false" customHeight="true" outlineLevel="0" collapsed="false">
      <c r="A11" s="1793"/>
      <c r="B11" s="1794" t="s">
        <v>1958</v>
      </c>
      <c r="C11" s="1794"/>
      <c r="D11" s="1795" t="s">
        <v>2045</v>
      </c>
      <c r="E11" s="1795"/>
      <c r="F11" s="1795"/>
      <c r="G11" s="1795" t="s">
        <v>2046</v>
      </c>
      <c r="H11" s="1795"/>
      <c r="I11" s="1795"/>
      <c r="J11" s="1795" t="s">
        <v>1982</v>
      </c>
      <c r="K11" s="1795"/>
      <c r="L11" s="1795"/>
      <c r="M11" s="1795" t="s">
        <v>2047</v>
      </c>
      <c r="N11" s="1795"/>
      <c r="O11" s="1795"/>
      <c r="Q11" s="1796" t="s">
        <v>2048</v>
      </c>
      <c r="R11" s="1796"/>
    </row>
    <row r="12" customFormat="false" ht="18" hidden="false" customHeight="true" outlineLevel="0" collapsed="false">
      <c r="A12" s="1793"/>
      <c r="B12" s="1794"/>
      <c r="C12" s="1794"/>
      <c r="D12" s="1795"/>
      <c r="E12" s="1795"/>
      <c r="F12" s="1795"/>
      <c r="G12" s="1795"/>
      <c r="H12" s="1795"/>
      <c r="I12" s="1795"/>
      <c r="J12" s="1795"/>
      <c r="K12" s="1795"/>
      <c r="L12" s="1795"/>
      <c r="M12" s="1795"/>
      <c r="N12" s="1795"/>
      <c r="O12" s="1795"/>
      <c r="Q12" s="1796"/>
      <c r="R12" s="1796"/>
    </row>
    <row r="13" customFormat="false" ht="18" hidden="false" customHeight="true" outlineLevel="0" collapsed="false">
      <c r="A13" s="1793"/>
      <c r="B13" s="1794"/>
      <c r="C13" s="1794"/>
      <c r="D13" s="1795"/>
      <c r="E13" s="1795"/>
      <c r="F13" s="1795"/>
      <c r="G13" s="1795"/>
      <c r="H13" s="1795"/>
      <c r="I13" s="1795"/>
      <c r="J13" s="1795"/>
      <c r="K13" s="1795"/>
      <c r="L13" s="1795"/>
      <c r="M13" s="1795"/>
      <c r="N13" s="1795"/>
      <c r="O13" s="1795"/>
      <c r="Q13" s="1796"/>
      <c r="R13" s="1796"/>
    </row>
    <row r="14" s="1805" customFormat="true" ht="18" hidden="false" customHeight="true" outlineLevel="0" collapsed="false">
      <c r="A14" s="1797"/>
      <c r="B14" s="1798"/>
      <c r="C14" s="1799" t="s">
        <v>390</v>
      </c>
      <c r="D14" s="1800"/>
      <c r="E14" s="1800"/>
      <c r="F14" s="1800"/>
      <c r="G14" s="1800"/>
      <c r="H14" s="1800"/>
      <c r="I14" s="1800"/>
      <c r="J14" s="1801"/>
      <c r="K14" s="1801"/>
      <c r="L14" s="1802" t="s">
        <v>899</v>
      </c>
      <c r="M14" s="1803"/>
      <c r="N14" s="1803"/>
      <c r="O14" s="1804"/>
      <c r="Q14" s="1796"/>
      <c r="R14" s="1796"/>
    </row>
    <row r="15" s="1805" customFormat="true" ht="18" hidden="false" customHeight="true" outlineLevel="0" collapsed="false">
      <c r="A15" s="1797"/>
      <c r="B15" s="1806"/>
      <c r="C15" s="1807" t="s">
        <v>390</v>
      </c>
      <c r="D15" s="1808"/>
      <c r="E15" s="1808"/>
      <c r="F15" s="1808"/>
      <c r="G15" s="1808"/>
      <c r="H15" s="1808"/>
      <c r="I15" s="1808"/>
      <c r="J15" s="1809"/>
      <c r="K15" s="1809"/>
      <c r="L15" s="1810" t="s">
        <v>899</v>
      </c>
      <c r="M15" s="1803"/>
      <c r="N15" s="1803"/>
      <c r="O15" s="1811"/>
      <c r="P15" s="1812" t="s">
        <v>1965</v>
      </c>
      <c r="Q15" s="1796"/>
      <c r="R15" s="1796"/>
    </row>
    <row r="16" s="1805" customFormat="true" ht="18" hidden="false" customHeight="true" outlineLevel="0" collapsed="false">
      <c r="A16" s="1797"/>
      <c r="B16" s="1813"/>
      <c r="C16" s="1814" t="s">
        <v>390</v>
      </c>
      <c r="D16" s="1815"/>
      <c r="E16" s="1815"/>
      <c r="F16" s="1815"/>
      <c r="G16" s="1815"/>
      <c r="H16" s="1815"/>
      <c r="I16" s="1815"/>
      <c r="J16" s="1816"/>
      <c r="K16" s="1816"/>
      <c r="L16" s="1817" t="s">
        <v>899</v>
      </c>
      <c r="M16" s="1803"/>
      <c r="N16" s="1803"/>
      <c r="O16" s="1817" t="s">
        <v>899</v>
      </c>
      <c r="Q16" s="1796"/>
      <c r="R16" s="1796"/>
    </row>
    <row r="17" customFormat="false" ht="6.75" hidden="false" customHeight="true" outlineLevel="0" collapsed="false">
      <c r="A17" s="1793"/>
      <c r="D17" s="1818"/>
      <c r="E17" s="1818"/>
      <c r="F17" s="1818"/>
      <c r="G17" s="1818"/>
      <c r="H17" s="1818"/>
      <c r="I17" s="1818"/>
      <c r="J17" s="1791"/>
      <c r="K17" s="1791"/>
      <c r="L17" s="1818"/>
      <c r="M17" s="1818"/>
      <c r="N17" s="1818"/>
      <c r="O17" s="1818"/>
      <c r="Q17" s="1819"/>
      <c r="R17" s="1820"/>
    </row>
    <row r="18" customFormat="false" ht="12" hidden="false" customHeight="false" outlineLevel="0" collapsed="false">
      <c r="A18" s="1793"/>
      <c r="B18" s="1763" t="s">
        <v>1248</v>
      </c>
      <c r="D18" s="1818"/>
      <c r="E18" s="1818"/>
      <c r="F18" s="1818"/>
      <c r="G18" s="1818"/>
      <c r="H18" s="1818"/>
      <c r="I18" s="1818"/>
      <c r="L18" s="1818"/>
      <c r="M18" s="1818"/>
      <c r="N18" s="1818"/>
      <c r="O18" s="1818"/>
      <c r="Q18" s="1819"/>
      <c r="R18" s="1820"/>
    </row>
    <row r="19" customFormat="false" ht="8.25" hidden="false" customHeight="true" outlineLevel="0" collapsed="false">
      <c r="A19" s="1793"/>
      <c r="B19" s="1763"/>
      <c r="D19" s="1818"/>
      <c r="E19" s="1818"/>
      <c r="F19" s="1818"/>
      <c r="G19" s="1818"/>
      <c r="H19" s="1818"/>
      <c r="I19" s="1818"/>
      <c r="L19" s="1818"/>
      <c r="M19" s="1818"/>
      <c r="N19" s="1818"/>
      <c r="O19" s="1818"/>
      <c r="Q19" s="1819"/>
      <c r="R19" s="1820"/>
    </row>
    <row r="20" s="1763" customFormat="true" ht="18" hidden="false" customHeight="true" outlineLevel="0" collapsed="false">
      <c r="A20" s="1770"/>
      <c r="B20" s="1821" t="s">
        <v>2049</v>
      </c>
      <c r="Q20" s="1821"/>
      <c r="R20" s="1822"/>
    </row>
    <row r="21" customFormat="false" ht="18" hidden="false" customHeight="true" outlineLevel="0" collapsed="false">
      <c r="A21" s="1793"/>
      <c r="B21" s="1794" t="s">
        <v>1958</v>
      </c>
      <c r="C21" s="1794"/>
      <c r="D21" s="1795" t="s">
        <v>2045</v>
      </c>
      <c r="E21" s="1795"/>
      <c r="F21" s="1795"/>
      <c r="G21" s="1795" t="s">
        <v>2050</v>
      </c>
      <c r="H21" s="1795"/>
      <c r="I21" s="1795"/>
      <c r="J21" s="1795" t="s">
        <v>1982</v>
      </c>
      <c r="K21" s="1795"/>
      <c r="L21" s="1795"/>
      <c r="M21" s="1795" t="s">
        <v>2047</v>
      </c>
      <c r="N21" s="1795"/>
      <c r="O21" s="1795"/>
      <c r="Q21" s="1796" t="s">
        <v>2048</v>
      </c>
      <c r="R21" s="1796"/>
    </row>
    <row r="22" customFormat="false" ht="18" hidden="false" customHeight="true" outlineLevel="0" collapsed="false">
      <c r="A22" s="1793"/>
      <c r="B22" s="1794"/>
      <c r="C22" s="1794"/>
      <c r="D22" s="1795"/>
      <c r="E22" s="1795"/>
      <c r="F22" s="1795"/>
      <c r="G22" s="1795"/>
      <c r="H22" s="1795"/>
      <c r="I22" s="1795"/>
      <c r="J22" s="1795"/>
      <c r="K22" s="1795"/>
      <c r="L22" s="1795"/>
      <c r="M22" s="1795"/>
      <c r="N22" s="1795"/>
      <c r="O22" s="1795"/>
      <c r="Q22" s="1796"/>
      <c r="R22" s="1796"/>
    </row>
    <row r="23" customFormat="false" ht="18" hidden="false" customHeight="true" outlineLevel="0" collapsed="false">
      <c r="A23" s="1793"/>
      <c r="B23" s="1794"/>
      <c r="C23" s="1794"/>
      <c r="D23" s="1795"/>
      <c r="E23" s="1795"/>
      <c r="F23" s="1795"/>
      <c r="G23" s="1795"/>
      <c r="H23" s="1795"/>
      <c r="I23" s="1795"/>
      <c r="J23" s="1795"/>
      <c r="K23" s="1795"/>
      <c r="L23" s="1795"/>
      <c r="M23" s="1795"/>
      <c r="N23" s="1795"/>
      <c r="O23" s="1795"/>
      <c r="Q23" s="1796"/>
      <c r="R23" s="1796"/>
    </row>
    <row r="24" s="1805" customFormat="true" ht="18" hidden="false" customHeight="true" outlineLevel="0" collapsed="false">
      <c r="A24" s="1797"/>
      <c r="B24" s="1798"/>
      <c r="C24" s="1799" t="s">
        <v>390</v>
      </c>
      <c r="D24" s="1800"/>
      <c r="E24" s="1800"/>
      <c r="F24" s="1800"/>
      <c r="G24" s="1800"/>
      <c r="H24" s="1800"/>
      <c r="I24" s="1800"/>
      <c r="J24" s="1801"/>
      <c r="K24" s="1801"/>
      <c r="L24" s="1802" t="s">
        <v>899</v>
      </c>
      <c r="M24" s="1803"/>
      <c r="N24" s="1803"/>
      <c r="O24" s="1804"/>
      <c r="Q24" s="1796"/>
      <c r="R24" s="1796"/>
    </row>
    <row r="25" s="1805" customFormat="true" ht="18" hidden="false" customHeight="true" outlineLevel="0" collapsed="false">
      <c r="A25" s="1797"/>
      <c r="B25" s="1806"/>
      <c r="C25" s="1807" t="s">
        <v>390</v>
      </c>
      <c r="D25" s="1808"/>
      <c r="E25" s="1808"/>
      <c r="F25" s="1808"/>
      <c r="G25" s="1808"/>
      <c r="H25" s="1808"/>
      <c r="I25" s="1808"/>
      <c r="J25" s="1809"/>
      <c r="K25" s="1809"/>
      <c r="L25" s="1810" t="s">
        <v>899</v>
      </c>
      <c r="M25" s="1803"/>
      <c r="N25" s="1803"/>
      <c r="O25" s="1811"/>
      <c r="P25" s="1812" t="s">
        <v>1965</v>
      </c>
      <c r="Q25" s="1796"/>
      <c r="R25" s="1796"/>
    </row>
    <row r="26" s="1805" customFormat="true" ht="18" hidden="false" customHeight="true" outlineLevel="0" collapsed="false">
      <c r="A26" s="1797"/>
      <c r="B26" s="1813"/>
      <c r="C26" s="1814" t="s">
        <v>390</v>
      </c>
      <c r="D26" s="1815"/>
      <c r="E26" s="1815"/>
      <c r="F26" s="1815"/>
      <c r="G26" s="1815"/>
      <c r="H26" s="1815"/>
      <c r="I26" s="1815"/>
      <c r="J26" s="1823"/>
      <c r="K26" s="1823"/>
      <c r="L26" s="1817" t="s">
        <v>899</v>
      </c>
      <c r="M26" s="1803"/>
      <c r="N26" s="1803"/>
      <c r="O26" s="1817" t="s">
        <v>899</v>
      </c>
      <c r="Q26" s="1796"/>
      <c r="R26" s="1796"/>
    </row>
    <row r="27" customFormat="false" ht="6" hidden="false" customHeight="true" outlineLevel="0" collapsed="false">
      <c r="A27" s="1793"/>
      <c r="D27" s="1818"/>
      <c r="E27" s="1818"/>
      <c r="F27" s="1818"/>
      <c r="G27" s="1818"/>
      <c r="H27" s="1818"/>
      <c r="I27" s="1818"/>
      <c r="L27" s="1818"/>
      <c r="M27" s="1818"/>
      <c r="N27" s="1818"/>
      <c r="O27" s="1818"/>
      <c r="Q27" s="1824"/>
      <c r="R27" s="1825"/>
    </row>
    <row r="28" customFormat="false" ht="12" hidden="false" customHeight="true" outlineLevel="0" collapsed="false">
      <c r="A28" s="1793"/>
      <c r="B28" s="1826" t="s">
        <v>2051</v>
      </c>
      <c r="C28" s="1826"/>
      <c r="D28" s="1818"/>
      <c r="E28" s="1818"/>
      <c r="F28" s="1818"/>
      <c r="G28" s="1818"/>
      <c r="H28" s="1818"/>
      <c r="I28" s="1818"/>
      <c r="L28" s="1818"/>
      <c r="M28" s="1818"/>
      <c r="N28" s="1818"/>
      <c r="O28" s="1818"/>
      <c r="Q28" s="1824"/>
      <c r="R28" s="1825"/>
    </row>
    <row r="29" customFormat="false" ht="12" hidden="false" customHeight="true" outlineLevel="0" collapsed="false">
      <c r="A29" s="1793"/>
      <c r="B29" s="1826" t="s">
        <v>2052</v>
      </c>
      <c r="C29" s="1826"/>
      <c r="D29" s="1818"/>
      <c r="E29" s="1818"/>
      <c r="F29" s="1818"/>
      <c r="G29" s="1818"/>
      <c r="H29" s="1818"/>
      <c r="I29" s="1818"/>
      <c r="L29" s="1818"/>
      <c r="M29" s="1818"/>
      <c r="N29" s="1818"/>
      <c r="O29" s="1818"/>
      <c r="Q29" s="1824"/>
      <c r="R29" s="1825"/>
    </row>
    <row r="30" customFormat="false" ht="10.25" hidden="false" customHeight="false" outlineLevel="0" collapsed="false">
      <c r="A30" s="1793"/>
      <c r="B30" s="1826" t="s">
        <v>2053</v>
      </c>
      <c r="D30" s="1818"/>
      <c r="E30" s="1818"/>
      <c r="F30" s="1818"/>
      <c r="G30" s="1818"/>
      <c r="H30" s="1818"/>
      <c r="I30" s="1818"/>
      <c r="L30" s="1818"/>
      <c r="M30" s="1818"/>
      <c r="N30" s="1818"/>
      <c r="O30" s="1818"/>
      <c r="Q30" s="1824"/>
      <c r="R30" s="1825"/>
    </row>
    <row r="31" customFormat="false" ht="8.25" hidden="false" customHeight="true" outlineLevel="0" collapsed="false">
      <c r="A31" s="1793"/>
      <c r="B31" s="1826"/>
      <c r="D31" s="1818"/>
      <c r="E31" s="1818"/>
      <c r="F31" s="1818"/>
      <c r="G31" s="1818"/>
      <c r="H31" s="1818"/>
      <c r="I31" s="1818"/>
      <c r="L31" s="1818"/>
      <c r="M31" s="1818"/>
      <c r="N31" s="1818"/>
      <c r="O31" s="1818"/>
      <c r="Q31" s="1824"/>
      <c r="R31" s="1825"/>
    </row>
    <row r="32" customFormat="false" ht="15.75" hidden="false" customHeight="true" outlineLevel="0" collapsed="false">
      <c r="A32" s="1827" t="s">
        <v>1984</v>
      </c>
      <c r="B32" s="243"/>
      <c r="C32" s="243"/>
      <c r="D32" s="243"/>
      <c r="E32" s="243"/>
      <c r="F32" s="243"/>
      <c r="G32" s="243"/>
      <c r="H32" s="243"/>
      <c r="I32" s="243"/>
      <c r="J32" s="243"/>
      <c r="K32" s="243"/>
      <c r="L32" s="243"/>
      <c r="M32" s="243"/>
      <c r="N32" s="243"/>
      <c r="O32" s="243"/>
      <c r="P32" s="243"/>
      <c r="Q32" s="243"/>
      <c r="R32" s="1828"/>
    </row>
    <row r="33" customFormat="false" ht="15.75" hidden="false" customHeight="true" outlineLevel="0" collapsed="false">
      <c r="A33" s="1829"/>
      <c r="B33" s="1830" t="s">
        <v>2054</v>
      </c>
      <c r="C33" s="1830"/>
      <c r="D33" s="1830"/>
      <c r="E33" s="1830"/>
      <c r="F33" s="1830"/>
      <c r="G33" s="1830"/>
      <c r="H33" s="1830"/>
      <c r="I33" s="1830"/>
      <c r="J33" s="1830"/>
      <c r="K33" s="1830"/>
      <c r="L33" s="1830"/>
      <c r="M33" s="1830"/>
      <c r="N33" s="1830"/>
      <c r="O33" s="1830"/>
      <c r="P33" s="1830"/>
      <c r="Q33" s="1830"/>
      <c r="R33" s="1828"/>
    </row>
    <row r="34" customFormat="false" ht="15.75" hidden="false" customHeight="true" outlineLevel="0" collapsed="false">
      <c r="A34" s="1831"/>
      <c r="B34" s="1830"/>
      <c r="C34" s="1830"/>
      <c r="D34" s="1830"/>
      <c r="E34" s="1830"/>
      <c r="F34" s="1830"/>
      <c r="G34" s="1830"/>
      <c r="H34" s="1830"/>
      <c r="I34" s="1830"/>
      <c r="J34" s="1830"/>
      <c r="K34" s="1830"/>
      <c r="L34" s="1830"/>
      <c r="M34" s="1830"/>
      <c r="N34" s="1830"/>
      <c r="O34" s="1830"/>
      <c r="P34" s="1830"/>
      <c r="Q34" s="1830"/>
      <c r="R34" s="1828"/>
    </row>
    <row r="35" customFormat="false" ht="15.75" hidden="false" customHeight="true" outlineLevel="0" collapsed="false">
      <c r="A35" s="1827"/>
      <c r="B35" s="1830"/>
      <c r="C35" s="1830"/>
      <c r="D35" s="1830"/>
      <c r="E35" s="1830"/>
      <c r="F35" s="1830"/>
      <c r="G35" s="1830"/>
      <c r="H35" s="1830"/>
      <c r="I35" s="1830"/>
      <c r="J35" s="1830"/>
      <c r="K35" s="1830"/>
      <c r="L35" s="1830"/>
      <c r="M35" s="1830"/>
      <c r="N35" s="1830"/>
      <c r="O35" s="1830"/>
      <c r="P35" s="1830"/>
      <c r="Q35" s="1830"/>
      <c r="R35" s="1828"/>
    </row>
    <row r="36" customFormat="false" ht="10.25" hidden="false" customHeight="false" outlineLevel="0" collapsed="false">
      <c r="A36" s="1832"/>
      <c r="B36" s="1833"/>
      <c r="C36" s="1833"/>
      <c r="D36" s="1834"/>
      <c r="E36" s="1834"/>
      <c r="F36" s="1834"/>
      <c r="G36" s="1834"/>
      <c r="H36" s="1834"/>
      <c r="I36" s="1834"/>
      <c r="J36" s="1834"/>
      <c r="K36" s="1834"/>
      <c r="L36" s="1834"/>
      <c r="M36" s="1834"/>
      <c r="N36" s="1834"/>
      <c r="O36" s="1834"/>
      <c r="P36" s="1833"/>
      <c r="Q36" s="1835"/>
      <c r="R36" s="1836"/>
    </row>
    <row r="37" customFormat="false" ht="18" hidden="false" customHeight="true" outlineLevel="0" collapsed="false">
      <c r="D37" s="1818"/>
      <c r="E37" s="1818"/>
      <c r="F37" s="1818"/>
      <c r="G37" s="1818"/>
      <c r="H37" s="1818"/>
      <c r="I37" s="1818"/>
      <c r="J37" s="1818"/>
      <c r="K37" s="1818"/>
      <c r="L37" s="1818"/>
      <c r="M37" s="1818"/>
      <c r="N37" s="1818"/>
      <c r="O37" s="1818"/>
      <c r="Q37" s="1824"/>
    </row>
    <row r="38" s="1763" customFormat="true" ht="18" hidden="false" customHeight="true" outlineLevel="0" collapsed="false">
      <c r="A38" s="1763" t="s">
        <v>1987</v>
      </c>
      <c r="Q38" s="1789"/>
      <c r="R38" s="1789"/>
    </row>
    <row r="39" s="1763" customFormat="true" ht="18" hidden="false" customHeight="true" outlineLevel="0" collapsed="false">
      <c r="A39" s="1837"/>
      <c r="B39" s="1785"/>
      <c r="C39" s="1785"/>
      <c r="D39" s="1785"/>
      <c r="E39" s="1785"/>
      <c r="F39" s="1785"/>
      <c r="G39" s="1785"/>
      <c r="H39" s="1785"/>
      <c r="I39" s="1785"/>
      <c r="J39" s="1785"/>
      <c r="K39" s="1785"/>
      <c r="L39" s="1785"/>
      <c r="M39" s="1785"/>
      <c r="N39" s="1785"/>
      <c r="O39" s="1785"/>
      <c r="P39" s="1785"/>
      <c r="Q39" s="1785"/>
      <c r="R39" s="1786"/>
    </row>
    <row r="40" s="1763" customFormat="true" ht="18" hidden="false" customHeight="true" outlineLevel="0" collapsed="false">
      <c r="A40" s="1838"/>
      <c r="B40" s="1763" t="s">
        <v>1678</v>
      </c>
      <c r="R40" s="1771"/>
    </row>
    <row r="41" s="1763" customFormat="true" ht="18" hidden="false" customHeight="true" outlineLevel="0" collapsed="false">
      <c r="A41" s="1838"/>
      <c r="N41" s="1763" t="s">
        <v>2055</v>
      </c>
      <c r="R41" s="1771"/>
    </row>
    <row r="42" s="1763" customFormat="true" ht="18" hidden="false" customHeight="true" outlineLevel="0" collapsed="false">
      <c r="A42" s="1838"/>
      <c r="B42" s="1781" t="s">
        <v>2056</v>
      </c>
      <c r="C42" s="1781"/>
      <c r="D42" s="1781"/>
      <c r="E42" s="1781"/>
      <c r="F42" s="1781"/>
      <c r="G42" s="1781"/>
      <c r="H42" s="1781"/>
      <c r="I42" s="1781"/>
      <c r="J42" s="1781"/>
      <c r="K42" s="1781"/>
      <c r="L42" s="1781"/>
      <c r="M42" s="1781"/>
      <c r="N42" s="1839"/>
      <c r="O42" s="1839"/>
      <c r="P42" s="1840" t="s">
        <v>1036</v>
      </c>
      <c r="Q42" s="1841" t="s">
        <v>1965</v>
      </c>
      <c r="R42" s="1842" t="s">
        <v>51</v>
      </c>
    </row>
    <row r="43" s="1763" customFormat="true" ht="18" hidden="false" customHeight="true" outlineLevel="0" collapsed="false">
      <c r="A43" s="1838"/>
      <c r="B43" s="1781"/>
      <c r="C43" s="1781"/>
      <c r="D43" s="1781"/>
      <c r="E43" s="1781"/>
      <c r="F43" s="1781"/>
      <c r="G43" s="1781"/>
      <c r="H43" s="1781"/>
      <c r="I43" s="1781"/>
      <c r="J43" s="1781"/>
      <c r="K43" s="1781"/>
      <c r="L43" s="1781"/>
      <c r="M43" s="1781"/>
      <c r="N43" s="1839"/>
      <c r="O43" s="1839"/>
      <c r="P43" s="1840"/>
      <c r="Q43" s="1841"/>
      <c r="R43" s="1842"/>
    </row>
    <row r="44" s="1763" customFormat="true" ht="18" hidden="false" customHeight="true" outlineLevel="0" collapsed="false">
      <c r="A44" s="1838"/>
      <c r="R44" s="1771"/>
    </row>
    <row r="45" s="1763" customFormat="true" ht="18" hidden="false" customHeight="true" outlineLevel="0" collapsed="false">
      <c r="A45" s="1838"/>
      <c r="R45" s="1771"/>
    </row>
    <row r="46" s="1763" customFormat="true" ht="18" hidden="false" customHeight="true" outlineLevel="0" collapsed="false">
      <c r="A46" s="1838"/>
      <c r="B46" s="1843" t="s">
        <v>2057</v>
      </c>
      <c r="C46" s="1843"/>
      <c r="D46" s="1843"/>
      <c r="E46" s="1843"/>
      <c r="F46" s="1843"/>
      <c r="G46" s="1843"/>
      <c r="H46" s="1843"/>
      <c r="I46" s="1843"/>
      <c r="J46" s="1843"/>
      <c r="K46" s="1843"/>
      <c r="L46" s="1843"/>
      <c r="M46" s="1843"/>
      <c r="N46" s="1839"/>
      <c r="O46" s="1839"/>
      <c r="P46" s="1840" t="s">
        <v>1036</v>
      </c>
      <c r="Q46" s="1841" t="s">
        <v>1965</v>
      </c>
      <c r="R46" s="1842" t="s">
        <v>983</v>
      </c>
    </row>
    <row r="47" s="1763" customFormat="true" ht="18" hidden="false" customHeight="true" outlineLevel="0" collapsed="false">
      <c r="A47" s="1838"/>
      <c r="B47" s="1843"/>
      <c r="C47" s="1843"/>
      <c r="D47" s="1843"/>
      <c r="E47" s="1843"/>
      <c r="F47" s="1843"/>
      <c r="G47" s="1843"/>
      <c r="H47" s="1843"/>
      <c r="I47" s="1843"/>
      <c r="J47" s="1843"/>
      <c r="K47" s="1843"/>
      <c r="L47" s="1843"/>
      <c r="M47" s="1843"/>
      <c r="N47" s="1839"/>
      <c r="O47" s="1839"/>
      <c r="P47" s="1840"/>
      <c r="Q47" s="1841"/>
      <c r="R47" s="1842"/>
    </row>
    <row r="48" s="1763" customFormat="true" ht="18" hidden="false" customHeight="true" outlineLevel="0" collapsed="false">
      <c r="A48" s="1838"/>
      <c r="B48" s="1843"/>
      <c r="C48" s="1843"/>
      <c r="D48" s="1843"/>
      <c r="E48" s="1843"/>
      <c r="F48" s="1843"/>
      <c r="G48" s="1843"/>
      <c r="H48" s="1843"/>
      <c r="I48" s="1843"/>
      <c r="J48" s="1843"/>
      <c r="K48" s="1843"/>
      <c r="L48" s="1843"/>
      <c r="M48" s="1843"/>
      <c r="N48" s="1839"/>
      <c r="O48" s="1839"/>
      <c r="P48" s="1840"/>
      <c r="Q48" s="1841"/>
      <c r="R48" s="1842"/>
    </row>
    <row r="49" s="1763" customFormat="true" ht="18" hidden="false" customHeight="true" outlineLevel="0" collapsed="false">
      <c r="A49" s="1838"/>
      <c r="R49" s="1771"/>
    </row>
    <row r="50" s="1763" customFormat="true" ht="18" hidden="false" customHeight="true" outlineLevel="0" collapsed="false">
      <c r="A50" s="1838"/>
      <c r="H50" s="1842" t="s">
        <v>1991</v>
      </c>
      <c r="I50" s="1842"/>
      <c r="J50" s="1842"/>
      <c r="K50" s="1842"/>
      <c r="L50" s="1842"/>
      <c r="M50" s="1842"/>
      <c r="N50" s="1842"/>
      <c r="O50" s="1842"/>
      <c r="P50" s="1842"/>
      <c r="Q50" s="1842"/>
      <c r="R50" s="1842"/>
    </row>
    <row r="51" s="1763" customFormat="true" ht="23.25" hidden="false" customHeight="true" outlineLevel="0" collapsed="false">
      <c r="A51" s="1838"/>
      <c r="B51" s="1844" t="s">
        <v>2058</v>
      </c>
      <c r="C51" s="1844"/>
      <c r="D51" s="1844"/>
      <c r="E51" s="1844"/>
      <c r="F51" s="1844"/>
      <c r="G51" s="1844"/>
      <c r="H51" s="1844"/>
      <c r="I51" s="1844"/>
      <c r="J51" s="1844"/>
      <c r="K51" s="1844"/>
      <c r="L51" s="1844"/>
      <c r="M51" s="1844"/>
      <c r="N51" s="1844"/>
      <c r="O51" s="1844"/>
      <c r="P51" s="1844"/>
      <c r="Q51" s="1844"/>
      <c r="R51" s="1842"/>
    </row>
    <row r="52" customFormat="false" ht="23.25" hidden="false" customHeight="true" outlineLevel="0" collapsed="false">
      <c r="A52" s="1832"/>
      <c r="B52" s="1844"/>
      <c r="C52" s="1844"/>
      <c r="D52" s="1844"/>
      <c r="E52" s="1844"/>
      <c r="F52" s="1844"/>
      <c r="G52" s="1844"/>
      <c r="H52" s="1844"/>
      <c r="I52" s="1844"/>
      <c r="J52" s="1844"/>
      <c r="K52" s="1844"/>
      <c r="L52" s="1844"/>
      <c r="M52" s="1844"/>
      <c r="N52" s="1844"/>
      <c r="O52" s="1844"/>
      <c r="P52" s="1844"/>
      <c r="Q52" s="1844"/>
      <c r="R52" s="1836"/>
    </row>
    <row r="53" customFormat="false" ht="18" hidden="false" customHeight="true" outlineLevel="0" collapsed="false">
      <c r="Q53" s="1845"/>
      <c r="R53" s="1779"/>
    </row>
    <row r="54" customFormat="false" ht="12.75" hidden="false" customHeight="false" outlineLevel="0" collapsed="false">
      <c r="A54" s="1846"/>
      <c r="B54" s="1846"/>
      <c r="C54" s="1846"/>
      <c r="D54" s="1846"/>
      <c r="E54" s="1846"/>
      <c r="F54" s="1846"/>
      <c r="G54" s="1846"/>
      <c r="H54" s="1846"/>
      <c r="I54" s="1846"/>
      <c r="J54" s="1846"/>
      <c r="K54" s="1846"/>
      <c r="L54" s="1846"/>
      <c r="M54" s="1846"/>
      <c r="N54" s="1846"/>
      <c r="O54" s="1846"/>
      <c r="P54" s="1846"/>
      <c r="Q54" s="1846"/>
      <c r="R54" s="1846"/>
    </row>
    <row r="55" customFormat="false" ht="12.75" hidden="false" customHeight="false" outlineLevel="0" collapsed="false">
      <c r="A55" s="1846"/>
      <c r="B55" s="1846"/>
      <c r="C55" s="1846"/>
      <c r="D55" s="1846"/>
      <c r="E55" s="1846"/>
      <c r="F55" s="1846"/>
      <c r="G55" s="1846"/>
      <c r="H55" s="1846"/>
      <c r="I55" s="1846"/>
      <c r="J55" s="1846"/>
      <c r="K55" s="1846"/>
      <c r="L55" s="1846"/>
      <c r="M55" s="1846"/>
      <c r="N55" s="1846"/>
      <c r="O55" s="1846"/>
      <c r="P55" s="1846"/>
      <c r="Q55" s="1846"/>
      <c r="R55" s="1846"/>
    </row>
    <row r="56" customFormat="false" ht="12.75" hidden="false" customHeight="false" outlineLevel="0" collapsed="false">
      <c r="A56" s="1846"/>
      <c r="B56" s="1846"/>
      <c r="C56" s="1846"/>
      <c r="D56" s="1846"/>
      <c r="E56" s="1846"/>
      <c r="F56" s="1846"/>
      <c r="G56" s="1846"/>
      <c r="H56" s="1846"/>
      <c r="I56" s="1846"/>
      <c r="J56" s="1846"/>
      <c r="K56" s="1846"/>
      <c r="L56" s="1846"/>
      <c r="M56" s="1846"/>
      <c r="N56" s="1846"/>
      <c r="O56" s="1846"/>
      <c r="P56" s="1846"/>
      <c r="Q56" s="1846"/>
      <c r="R56" s="1846"/>
    </row>
    <row r="57" customFormat="false" ht="12.75" hidden="false" customHeight="false" outlineLevel="0" collapsed="false">
      <c r="A57" s="1846"/>
      <c r="B57" s="1846"/>
      <c r="C57" s="1846"/>
      <c r="D57" s="1846"/>
      <c r="E57" s="1846"/>
      <c r="F57" s="1846"/>
      <c r="G57" s="1846"/>
      <c r="H57" s="1846"/>
      <c r="I57" s="1846"/>
      <c r="J57" s="1846"/>
      <c r="K57" s="1846"/>
      <c r="L57" s="1846"/>
      <c r="M57" s="1846"/>
      <c r="N57" s="1846"/>
      <c r="O57" s="1846"/>
      <c r="P57" s="1846"/>
      <c r="Q57" s="1846"/>
      <c r="R57" s="1846"/>
    </row>
    <row r="58" customFormat="false" ht="12.75" hidden="false" customHeight="false" outlineLevel="0" collapsed="false">
      <c r="A58" s="1846"/>
      <c r="B58" s="1846"/>
      <c r="C58" s="1846"/>
      <c r="D58" s="1846"/>
      <c r="E58" s="1846"/>
      <c r="F58" s="1846"/>
      <c r="G58" s="1846"/>
      <c r="H58" s="1846"/>
      <c r="I58" s="1846"/>
      <c r="J58" s="1846"/>
      <c r="K58" s="1846"/>
      <c r="L58" s="1846"/>
      <c r="M58" s="1846"/>
      <c r="N58" s="1846"/>
      <c r="O58" s="1846"/>
      <c r="P58" s="1846"/>
      <c r="Q58" s="1846"/>
      <c r="R58" s="1846"/>
    </row>
  </sheetData>
  <mergeCells count="49">
    <mergeCell ref="A2:R2"/>
    <mergeCell ref="A4:D4"/>
    <mergeCell ref="E4:P4"/>
    <mergeCell ref="A5:D6"/>
    <mergeCell ref="B11:C13"/>
    <mergeCell ref="D11:F13"/>
    <mergeCell ref="G11:I13"/>
    <mergeCell ref="J11:L13"/>
    <mergeCell ref="M11:O13"/>
    <mergeCell ref="Q11:R16"/>
    <mergeCell ref="D14:F14"/>
    <mergeCell ref="G14:I14"/>
    <mergeCell ref="J14:K14"/>
    <mergeCell ref="M14:N16"/>
    <mergeCell ref="D15:F15"/>
    <mergeCell ref="G15:I15"/>
    <mergeCell ref="J15:K15"/>
    <mergeCell ref="D16:F16"/>
    <mergeCell ref="G16:I16"/>
    <mergeCell ref="J16:K16"/>
    <mergeCell ref="B21:C23"/>
    <mergeCell ref="D21:F23"/>
    <mergeCell ref="G21:I23"/>
    <mergeCell ref="J21:L23"/>
    <mergeCell ref="M21:O23"/>
    <mergeCell ref="Q21:R26"/>
    <mergeCell ref="D24:F24"/>
    <mergeCell ref="G24:I24"/>
    <mergeCell ref="J24:K24"/>
    <mergeCell ref="M24:N26"/>
    <mergeCell ref="D25:F25"/>
    <mergeCell ref="G25:I25"/>
    <mergeCell ref="J25:K25"/>
    <mergeCell ref="D26:F26"/>
    <mergeCell ref="G26:I26"/>
    <mergeCell ref="J26:K26"/>
    <mergeCell ref="B33:Q35"/>
    <mergeCell ref="B42:M43"/>
    <mergeCell ref="N42:O43"/>
    <mergeCell ref="P42:P43"/>
    <mergeCell ref="Q42:Q43"/>
    <mergeCell ref="R42:R43"/>
    <mergeCell ref="B46:M48"/>
    <mergeCell ref="N46:O48"/>
    <mergeCell ref="P46:P48"/>
    <mergeCell ref="Q46:Q48"/>
    <mergeCell ref="R46:R48"/>
    <mergeCell ref="H50:R50"/>
    <mergeCell ref="B51:Q52"/>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52" man="true" max="16383" min="0"/>
  </rowBreaks>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Y51"/>
  <sheetViews>
    <sheetView showFormulas="false" showGridLines="true" showRowColHeaders="true" showZeros="true" rightToLeft="false" tabSelected="false" showOutlineSymbols="true" defaultGridColor="true" view="pageBreakPreview" topLeftCell="B23" colorId="64" zoomScale="100" zoomScaleNormal="100" zoomScalePageLayoutView="100" workbookViewId="0">
      <selection pane="topLeft" activeCell="A41" activeCellId="0" sqref="A41"/>
    </sheetView>
  </sheetViews>
  <sheetFormatPr defaultColWidth="9.00390625" defaultRowHeight="12.75" customHeight="false" zeroHeight="false" outlineLevelRow="0" outlineLevelCol="0"/>
  <cols>
    <col collapsed="false" customWidth="true" hidden="false" outlineLevel="0" max="28" min="1" style="1709" width="3.66"/>
    <col collapsed="false" customWidth="false" hidden="false" outlineLevel="0" max="16384" min="29" style="1709" width="9"/>
  </cols>
  <sheetData>
    <row r="1" customFormat="false" ht="13.8" hidden="false" customHeight="false" outlineLevel="0" collapsed="false">
      <c r="Y1" s="1710"/>
    </row>
    <row r="2" customFormat="false" ht="13.8" hidden="false" customHeight="false" outlineLevel="0" collapsed="false">
      <c r="Y2" s="1762"/>
    </row>
    <row r="3" customFormat="false" ht="23.25" hidden="false" customHeight="true" outlineLevel="0" collapsed="false">
      <c r="A3" s="1714" t="s">
        <v>915</v>
      </c>
      <c r="B3" s="1714"/>
      <c r="C3" s="1714"/>
      <c r="D3" s="1714"/>
      <c r="E3" s="1713"/>
      <c r="F3" s="1713"/>
      <c r="G3" s="1713"/>
      <c r="H3" s="1713"/>
      <c r="I3" s="1713"/>
      <c r="J3" s="1713"/>
      <c r="K3" s="1713"/>
      <c r="M3" s="1712" t="s">
        <v>912</v>
      </c>
      <c r="N3" s="1712"/>
      <c r="O3" s="1712"/>
      <c r="P3" s="1712"/>
      <c r="Q3" s="1712"/>
      <c r="R3" s="1713"/>
      <c r="S3" s="1713"/>
      <c r="T3" s="1713"/>
      <c r="U3" s="1713"/>
      <c r="V3" s="1713"/>
      <c r="W3" s="1713"/>
      <c r="X3" s="1713"/>
      <c r="Y3" s="1713"/>
    </row>
    <row r="4" customFormat="false" ht="13.8" hidden="false" customHeight="false" outlineLevel="0" collapsed="false"/>
    <row r="5" customFormat="false" ht="13.8" hidden="false" customHeight="false" outlineLevel="0" collapsed="false"/>
    <row r="6" customFormat="false" ht="13.8" hidden="false" customHeight="false" outlineLevel="0" collapsed="false">
      <c r="A6" s="1711" t="s">
        <v>2059</v>
      </c>
      <c r="B6" s="1711"/>
      <c r="C6" s="1711"/>
      <c r="D6" s="1711"/>
      <c r="E6" s="1711"/>
      <c r="F6" s="1711"/>
      <c r="G6" s="1711"/>
      <c r="H6" s="1711"/>
      <c r="I6" s="1711"/>
      <c r="J6" s="1711"/>
      <c r="K6" s="1711"/>
      <c r="L6" s="1711"/>
      <c r="M6" s="1711"/>
      <c r="N6" s="1711"/>
      <c r="O6" s="1711"/>
      <c r="P6" s="1711"/>
      <c r="Q6" s="1711"/>
      <c r="R6" s="1711"/>
      <c r="S6" s="1711"/>
      <c r="T6" s="1711"/>
      <c r="U6" s="1711"/>
      <c r="V6" s="1711"/>
      <c r="W6" s="1711"/>
      <c r="X6" s="1711"/>
      <c r="Y6" s="1711"/>
    </row>
    <row r="7" customFormat="false" ht="13.8" hidden="false" customHeight="false" outlineLevel="0" collapsed="false"/>
    <row r="8" customFormat="false" ht="13.8" hidden="false" customHeight="false" outlineLevel="0" collapsed="false">
      <c r="A8" s="1709" t="s">
        <v>2060</v>
      </c>
    </row>
    <row r="9" customFormat="false" ht="7.5" hidden="false" customHeight="true" outlineLevel="0" collapsed="false"/>
    <row r="10" customFormat="false" ht="18" hidden="false" customHeight="true" outlineLevel="0" collapsed="false">
      <c r="B10" s="1713" t="s">
        <v>1104</v>
      </c>
      <c r="C10" s="1713"/>
      <c r="D10" s="1713"/>
      <c r="E10" s="1713"/>
      <c r="F10" s="1713"/>
      <c r="G10" s="1713"/>
      <c r="H10" s="1713"/>
      <c r="I10" s="1713"/>
      <c r="J10" s="1713"/>
      <c r="K10" s="1713"/>
      <c r="L10" s="1713"/>
      <c r="M10" s="1713" t="s">
        <v>2061</v>
      </c>
      <c r="N10" s="1713"/>
      <c r="O10" s="1713"/>
      <c r="P10" s="1713"/>
      <c r="Q10" s="1713"/>
      <c r="R10" s="1713" t="s">
        <v>2062</v>
      </c>
      <c r="S10" s="1713"/>
      <c r="T10" s="1713"/>
      <c r="U10" s="1713"/>
      <c r="V10" s="1713"/>
      <c r="W10" s="1713"/>
      <c r="X10" s="1713"/>
      <c r="Y10" s="1713"/>
    </row>
    <row r="11" customFormat="false" ht="18" hidden="false" customHeight="true" outlineLevel="0" collapsed="false">
      <c r="B11" s="1847" t="s">
        <v>2063</v>
      </c>
      <c r="C11" s="1847"/>
      <c r="D11" s="1847"/>
      <c r="E11" s="1847"/>
      <c r="F11" s="1847"/>
      <c r="G11" s="1847"/>
      <c r="H11" s="1847"/>
      <c r="I11" s="1847"/>
      <c r="J11" s="1847"/>
      <c r="K11" s="1847"/>
      <c r="L11" s="1847"/>
      <c r="M11" s="1713"/>
      <c r="N11" s="1713"/>
      <c r="O11" s="1713"/>
      <c r="P11" s="1713"/>
      <c r="Q11" s="1713"/>
      <c r="R11" s="1713"/>
      <c r="S11" s="1713"/>
      <c r="T11" s="1713"/>
      <c r="U11" s="1713"/>
      <c r="V11" s="1713"/>
      <c r="W11" s="1713"/>
      <c r="X11" s="1713"/>
      <c r="Y11" s="1713"/>
    </row>
    <row r="12" customFormat="false" ht="18" hidden="false" customHeight="true" outlineLevel="0" collapsed="false">
      <c r="B12" s="1847" t="s">
        <v>2064</v>
      </c>
      <c r="C12" s="1847"/>
      <c r="D12" s="1847"/>
      <c r="E12" s="1847"/>
      <c r="F12" s="1847"/>
      <c r="G12" s="1847"/>
      <c r="H12" s="1847"/>
      <c r="I12" s="1847"/>
      <c r="J12" s="1847"/>
      <c r="K12" s="1847"/>
      <c r="L12" s="1847"/>
      <c r="M12" s="1713"/>
      <c r="N12" s="1713"/>
      <c r="O12" s="1713"/>
      <c r="P12" s="1713"/>
      <c r="Q12" s="1713"/>
      <c r="R12" s="1713"/>
      <c r="S12" s="1713"/>
      <c r="T12" s="1713"/>
      <c r="U12" s="1713"/>
      <c r="V12" s="1713"/>
      <c r="W12" s="1713"/>
      <c r="X12" s="1713"/>
      <c r="Y12" s="1713"/>
    </row>
    <row r="13" customFormat="false" ht="18" hidden="false" customHeight="true" outlineLevel="0" collapsed="false">
      <c r="B13" s="1847" t="s">
        <v>2065</v>
      </c>
      <c r="C13" s="1847"/>
      <c r="D13" s="1847"/>
      <c r="E13" s="1847"/>
      <c r="F13" s="1847"/>
      <c r="G13" s="1847"/>
      <c r="H13" s="1847"/>
      <c r="I13" s="1847"/>
      <c r="J13" s="1847"/>
      <c r="K13" s="1847"/>
      <c r="L13" s="1847"/>
      <c r="M13" s="1713"/>
      <c r="N13" s="1713"/>
      <c r="O13" s="1713"/>
      <c r="P13" s="1713"/>
      <c r="Q13" s="1713"/>
      <c r="R13" s="1713"/>
      <c r="S13" s="1713"/>
      <c r="T13" s="1713"/>
      <c r="U13" s="1713"/>
      <c r="V13" s="1713"/>
      <c r="W13" s="1713"/>
      <c r="X13" s="1713"/>
      <c r="Y13" s="1713"/>
    </row>
    <row r="14" customFormat="false" ht="18" hidden="false" customHeight="true" outlineLevel="0" collapsed="false">
      <c r="B14" s="1847" t="s">
        <v>2066</v>
      </c>
      <c r="C14" s="1847"/>
      <c r="D14" s="1847"/>
      <c r="E14" s="1847"/>
      <c r="F14" s="1847"/>
      <c r="G14" s="1847"/>
      <c r="H14" s="1847"/>
      <c r="I14" s="1847"/>
      <c r="J14" s="1847"/>
      <c r="K14" s="1847"/>
      <c r="L14" s="1847"/>
      <c r="M14" s="1713"/>
      <c r="N14" s="1713"/>
      <c r="O14" s="1713"/>
      <c r="P14" s="1713"/>
      <c r="Q14" s="1713"/>
      <c r="R14" s="1713"/>
      <c r="S14" s="1713"/>
      <c r="T14" s="1713"/>
      <c r="U14" s="1713"/>
      <c r="V14" s="1713"/>
      <c r="W14" s="1713"/>
      <c r="X14" s="1713"/>
      <c r="Y14" s="1713"/>
    </row>
    <row r="15" customFormat="false" ht="18" hidden="false" customHeight="true" outlineLevel="0" collapsed="false">
      <c r="B15" s="1847" t="s">
        <v>2067</v>
      </c>
      <c r="C15" s="1847"/>
      <c r="D15" s="1847"/>
      <c r="E15" s="1847"/>
      <c r="F15" s="1847"/>
      <c r="G15" s="1847"/>
      <c r="H15" s="1847"/>
      <c r="I15" s="1847"/>
      <c r="J15" s="1847"/>
      <c r="K15" s="1847"/>
      <c r="L15" s="1847"/>
      <c r="M15" s="1713"/>
      <c r="N15" s="1713"/>
      <c r="O15" s="1713"/>
      <c r="P15" s="1713"/>
      <c r="Q15" s="1713"/>
      <c r="R15" s="1713"/>
      <c r="S15" s="1713"/>
      <c r="T15" s="1713"/>
      <c r="U15" s="1713"/>
      <c r="V15" s="1713"/>
      <c r="W15" s="1713"/>
      <c r="X15" s="1713"/>
      <c r="Y15" s="1713"/>
    </row>
    <row r="16" customFormat="false" ht="18" hidden="false" customHeight="true" outlineLevel="0" collapsed="false">
      <c r="B16" s="1847" t="s">
        <v>2068</v>
      </c>
      <c r="C16" s="1847"/>
      <c r="D16" s="1847"/>
      <c r="E16" s="1847"/>
      <c r="F16" s="1847"/>
      <c r="G16" s="1847"/>
      <c r="H16" s="1847"/>
      <c r="I16" s="1847"/>
      <c r="J16" s="1847"/>
      <c r="K16" s="1847"/>
      <c r="L16" s="1847"/>
      <c r="M16" s="1713"/>
      <c r="N16" s="1713"/>
      <c r="O16" s="1713"/>
      <c r="P16" s="1713"/>
      <c r="Q16" s="1713"/>
      <c r="R16" s="1713"/>
      <c r="S16" s="1713"/>
      <c r="T16" s="1713"/>
      <c r="U16" s="1713"/>
      <c r="V16" s="1713"/>
      <c r="W16" s="1713"/>
      <c r="X16" s="1713"/>
      <c r="Y16" s="1713"/>
    </row>
    <row r="17" customFormat="false" ht="18" hidden="false" customHeight="true" outlineLevel="0" collapsed="false">
      <c r="B17" s="1847" t="s">
        <v>2069</v>
      </c>
      <c r="C17" s="1847"/>
      <c r="D17" s="1847"/>
      <c r="E17" s="1847"/>
      <c r="F17" s="1847"/>
      <c r="G17" s="1847"/>
      <c r="H17" s="1847"/>
      <c r="I17" s="1847"/>
      <c r="J17" s="1847"/>
      <c r="K17" s="1847"/>
      <c r="L17" s="1847"/>
      <c r="M17" s="1713"/>
      <c r="N17" s="1713"/>
      <c r="O17" s="1713"/>
      <c r="P17" s="1713"/>
      <c r="Q17" s="1713"/>
      <c r="R17" s="1713"/>
      <c r="S17" s="1713"/>
      <c r="T17" s="1713"/>
      <c r="U17" s="1713"/>
      <c r="V17" s="1713"/>
      <c r="W17" s="1713"/>
      <c r="X17" s="1713"/>
      <c r="Y17" s="1713"/>
    </row>
    <row r="18" customFormat="false" ht="18" hidden="false" customHeight="true" outlineLevel="0" collapsed="false">
      <c r="B18" s="1847" t="s">
        <v>2070</v>
      </c>
      <c r="C18" s="1847"/>
      <c r="D18" s="1847"/>
      <c r="E18" s="1847"/>
      <c r="F18" s="1847"/>
      <c r="G18" s="1847"/>
      <c r="H18" s="1847"/>
      <c r="I18" s="1847"/>
      <c r="J18" s="1847"/>
      <c r="K18" s="1847"/>
      <c r="L18" s="1847"/>
      <c r="M18" s="1713"/>
      <c r="N18" s="1713"/>
      <c r="O18" s="1713"/>
      <c r="P18" s="1713"/>
      <c r="Q18" s="1713"/>
      <c r="R18" s="1713"/>
      <c r="S18" s="1713"/>
      <c r="T18" s="1713"/>
      <c r="U18" s="1713"/>
      <c r="V18" s="1713"/>
      <c r="W18" s="1713"/>
      <c r="X18" s="1713"/>
      <c r="Y18" s="1713"/>
    </row>
    <row r="19" customFormat="false" ht="18" hidden="false" customHeight="true" outlineLevel="0" collapsed="false">
      <c r="B19" s="1847" t="s">
        <v>2071</v>
      </c>
      <c r="C19" s="1847"/>
      <c r="D19" s="1847"/>
      <c r="E19" s="1847"/>
      <c r="F19" s="1847"/>
      <c r="G19" s="1847"/>
      <c r="H19" s="1847"/>
      <c r="I19" s="1847"/>
      <c r="J19" s="1847"/>
      <c r="K19" s="1847"/>
      <c r="L19" s="1847"/>
      <c r="M19" s="1713"/>
      <c r="N19" s="1713"/>
      <c r="O19" s="1713"/>
      <c r="P19" s="1713"/>
      <c r="Q19" s="1713"/>
      <c r="R19" s="1713"/>
      <c r="S19" s="1713"/>
      <c r="T19" s="1713"/>
      <c r="U19" s="1713"/>
      <c r="V19" s="1713"/>
      <c r="W19" s="1713"/>
      <c r="X19" s="1713"/>
      <c r="Y19" s="1713"/>
    </row>
    <row r="20" customFormat="false" ht="18" hidden="false" customHeight="true" outlineLevel="0" collapsed="false">
      <c r="B20" s="1847" t="s">
        <v>2072</v>
      </c>
      <c r="C20" s="1847"/>
      <c r="D20" s="1847"/>
      <c r="E20" s="1847"/>
      <c r="F20" s="1847"/>
      <c r="G20" s="1847"/>
      <c r="H20" s="1847"/>
      <c r="I20" s="1847"/>
      <c r="J20" s="1847"/>
      <c r="K20" s="1847"/>
      <c r="L20" s="1847"/>
      <c r="M20" s="1713"/>
      <c r="N20" s="1713"/>
      <c r="O20" s="1713"/>
      <c r="P20" s="1713"/>
      <c r="Q20" s="1713"/>
      <c r="R20" s="1713"/>
      <c r="S20" s="1713"/>
      <c r="T20" s="1713"/>
      <c r="U20" s="1713"/>
      <c r="V20" s="1713"/>
      <c r="W20" s="1713"/>
      <c r="X20" s="1713"/>
      <c r="Y20" s="1713"/>
    </row>
    <row r="21" customFormat="false" ht="18" hidden="false" customHeight="true" outlineLevel="0" collapsed="false">
      <c r="B21" s="1847" t="s">
        <v>2073</v>
      </c>
      <c r="C21" s="1847"/>
      <c r="D21" s="1847"/>
      <c r="E21" s="1847"/>
      <c r="F21" s="1847"/>
      <c r="G21" s="1847"/>
      <c r="H21" s="1847"/>
      <c r="I21" s="1847"/>
      <c r="J21" s="1847"/>
      <c r="K21" s="1847"/>
      <c r="L21" s="1847"/>
      <c r="M21" s="1713"/>
      <c r="N21" s="1713"/>
      <c r="O21" s="1713"/>
      <c r="P21" s="1713"/>
      <c r="Q21" s="1713"/>
      <c r="R21" s="1713"/>
      <c r="S21" s="1713"/>
      <c r="T21" s="1713"/>
      <c r="U21" s="1713"/>
      <c r="V21" s="1713"/>
      <c r="W21" s="1713"/>
      <c r="X21" s="1713"/>
      <c r="Y21" s="1713"/>
    </row>
    <row r="22" customFormat="false" ht="18" hidden="false" customHeight="true" outlineLevel="0" collapsed="false">
      <c r="B22" s="1847" t="s">
        <v>2074</v>
      </c>
      <c r="C22" s="1847"/>
      <c r="D22" s="1847"/>
      <c r="E22" s="1847"/>
      <c r="F22" s="1847"/>
      <c r="G22" s="1847"/>
      <c r="H22" s="1847"/>
      <c r="I22" s="1847"/>
      <c r="J22" s="1847"/>
      <c r="K22" s="1847"/>
      <c r="L22" s="1847"/>
      <c r="M22" s="1713"/>
      <c r="N22" s="1713"/>
      <c r="O22" s="1713"/>
      <c r="P22" s="1713"/>
      <c r="Q22" s="1713"/>
      <c r="R22" s="1713"/>
      <c r="S22" s="1713"/>
      <c r="T22" s="1713"/>
      <c r="U22" s="1713"/>
      <c r="V22" s="1713"/>
      <c r="W22" s="1713"/>
      <c r="X22" s="1713"/>
      <c r="Y22" s="1713"/>
    </row>
    <row r="23" customFormat="false" ht="18" hidden="false" customHeight="true" outlineLevel="0" collapsed="false">
      <c r="B23" s="1847" t="s">
        <v>2075</v>
      </c>
      <c r="C23" s="1847"/>
      <c r="D23" s="1847"/>
      <c r="E23" s="1847"/>
      <c r="F23" s="1847"/>
      <c r="G23" s="1847"/>
      <c r="H23" s="1847"/>
      <c r="I23" s="1847"/>
      <c r="J23" s="1847"/>
      <c r="K23" s="1847"/>
      <c r="L23" s="1847"/>
      <c r="M23" s="1713"/>
      <c r="N23" s="1713"/>
      <c r="O23" s="1713"/>
      <c r="P23" s="1713"/>
      <c r="Q23" s="1713"/>
      <c r="R23" s="1713"/>
      <c r="S23" s="1713"/>
      <c r="T23" s="1713"/>
      <c r="U23" s="1713"/>
      <c r="V23" s="1713"/>
      <c r="W23" s="1713"/>
      <c r="X23" s="1713"/>
      <c r="Y23" s="1713"/>
    </row>
    <row r="24" customFormat="false" ht="18" hidden="false" customHeight="true" outlineLevel="0" collapsed="false">
      <c r="B24" s="1847" t="s">
        <v>2076</v>
      </c>
      <c r="C24" s="1847"/>
      <c r="D24" s="1847"/>
      <c r="E24" s="1847"/>
      <c r="F24" s="1847"/>
      <c r="G24" s="1847"/>
      <c r="H24" s="1847"/>
      <c r="I24" s="1847"/>
      <c r="J24" s="1847"/>
      <c r="K24" s="1847"/>
      <c r="L24" s="1847"/>
      <c r="M24" s="1713"/>
      <c r="N24" s="1713"/>
      <c r="O24" s="1713"/>
      <c r="P24" s="1713"/>
      <c r="Q24" s="1713"/>
      <c r="R24" s="1713"/>
      <c r="S24" s="1713"/>
      <c r="T24" s="1713"/>
      <c r="U24" s="1713"/>
      <c r="V24" s="1713"/>
      <c r="W24" s="1713"/>
      <c r="X24" s="1713"/>
      <c r="Y24" s="1713"/>
    </row>
    <row r="25" customFormat="false" ht="13.8" hidden="false" customHeight="false" outlineLevel="0" collapsed="false"/>
    <row r="26" customFormat="false" ht="13.5" hidden="false" customHeight="true" outlineLevel="0" collapsed="false">
      <c r="B26" s="1848" t="s">
        <v>2077</v>
      </c>
      <c r="C26" s="1848"/>
      <c r="D26" s="1848"/>
      <c r="E26" s="1848"/>
      <c r="F26" s="1848"/>
      <c r="G26" s="1848"/>
      <c r="H26" s="1848"/>
      <c r="I26" s="1848"/>
      <c r="J26" s="1848"/>
      <c r="K26" s="1848"/>
      <c r="L26" s="1848"/>
      <c r="M26" s="1848"/>
      <c r="N26" s="1848"/>
      <c r="O26" s="1848"/>
      <c r="P26" s="1848"/>
      <c r="Q26" s="1848"/>
      <c r="R26" s="1848"/>
      <c r="S26" s="1848"/>
      <c r="T26" s="1848"/>
      <c r="U26" s="1713" t="s">
        <v>2078</v>
      </c>
      <c r="V26" s="1713"/>
      <c r="W26" s="1713"/>
      <c r="X26" s="1713"/>
      <c r="Y26" s="1713"/>
    </row>
    <row r="27" customFormat="false" ht="13.8" hidden="false" customHeight="false" outlineLevel="0" collapsed="false">
      <c r="B27" s="1848"/>
      <c r="C27" s="1848"/>
      <c r="D27" s="1848"/>
      <c r="E27" s="1848"/>
      <c r="F27" s="1848"/>
      <c r="G27" s="1848"/>
      <c r="H27" s="1848"/>
      <c r="I27" s="1848"/>
      <c r="J27" s="1848"/>
      <c r="K27" s="1848"/>
      <c r="L27" s="1848"/>
      <c r="M27" s="1848"/>
      <c r="N27" s="1848"/>
      <c r="O27" s="1848"/>
      <c r="P27" s="1848"/>
      <c r="Q27" s="1848"/>
      <c r="R27" s="1848"/>
      <c r="S27" s="1848"/>
      <c r="T27" s="1848"/>
      <c r="U27" s="1713"/>
      <c r="V27" s="1713"/>
      <c r="W27" s="1713"/>
      <c r="X27" s="1713"/>
      <c r="Y27" s="1713"/>
    </row>
    <row r="28" customFormat="false" ht="13.8" hidden="false" customHeight="false" outlineLevel="0" collapsed="false">
      <c r="B28" s="1848"/>
      <c r="C28" s="1848"/>
      <c r="D28" s="1848"/>
      <c r="E28" s="1848"/>
      <c r="F28" s="1848"/>
      <c r="G28" s="1848"/>
      <c r="H28" s="1848"/>
      <c r="I28" s="1848"/>
      <c r="J28" s="1848"/>
      <c r="K28" s="1848"/>
      <c r="L28" s="1848"/>
      <c r="M28" s="1848"/>
      <c r="N28" s="1848"/>
      <c r="O28" s="1848"/>
      <c r="P28" s="1848"/>
      <c r="Q28" s="1848"/>
      <c r="R28" s="1848"/>
      <c r="S28" s="1848"/>
      <c r="T28" s="1848"/>
      <c r="U28" s="1713"/>
      <c r="V28" s="1713"/>
      <c r="W28" s="1713"/>
      <c r="X28" s="1713"/>
      <c r="Y28" s="1713"/>
    </row>
    <row r="29" customFormat="false" ht="13.8" hidden="false" customHeight="false" outlineLevel="0" collapsed="false"/>
    <row r="30" customFormat="false" ht="13.8" hidden="false" customHeight="false" outlineLevel="0" collapsed="false"/>
    <row r="31" customFormat="false" ht="13.8" hidden="false" customHeight="false" outlineLevel="0" collapsed="false">
      <c r="A31" s="1711" t="s">
        <v>2079</v>
      </c>
      <c r="B31" s="1711"/>
      <c r="C31" s="1711"/>
      <c r="D31" s="1711"/>
      <c r="E31" s="1711"/>
      <c r="F31" s="1711"/>
      <c r="G31" s="1711"/>
      <c r="H31" s="1711"/>
      <c r="I31" s="1711"/>
      <c r="J31" s="1711"/>
      <c r="K31" s="1711"/>
      <c r="L31" s="1711"/>
      <c r="M31" s="1711"/>
      <c r="N31" s="1711"/>
      <c r="O31" s="1711"/>
      <c r="P31" s="1711"/>
      <c r="Q31" s="1711"/>
      <c r="R31" s="1711"/>
      <c r="S31" s="1711"/>
      <c r="T31" s="1711"/>
      <c r="U31" s="1711"/>
      <c r="V31" s="1711"/>
      <c r="W31" s="1711"/>
      <c r="X31" s="1711"/>
      <c r="Y31" s="1711"/>
    </row>
    <row r="32" customFormat="false" ht="13.8" hidden="false" customHeight="false" outlineLevel="0" collapsed="false"/>
    <row r="33" customFormat="false" ht="13.8" hidden="false" customHeight="false" outlineLevel="0" collapsed="false">
      <c r="A33" s="1709" t="s">
        <v>2080</v>
      </c>
    </row>
    <row r="34" customFormat="false" ht="7.5" hidden="false" customHeight="true" outlineLevel="0" collapsed="false"/>
    <row r="35" customFormat="false" ht="18" hidden="false" customHeight="true" outlineLevel="0" collapsed="false">
      <c r="B35" s="1713" t="s">
        <v>1104</v>
      </c>
      <c r="C35" s="1713"/>
      <c r="D35" s="1713"/>
      <c r="E35" s="1713"/>
      <c r="F35" s="1713"/>
      <c r="G35" s="1713"/>
      <c r="H35" s="1713"/>
      <c r="I35" s="1713"/>
      <c r="J35" s="1713"/>
      <c r="K35" s="1713"/>
      <c r="L35" s="1713"/>
      <c r="M35" s="1713" t="s">
        <v>2061</v>
      </c>
      <c r="N35" s="1713"/>
      <c r="O35" s="1713"/>
      <c r="P35" s="1713"/>
      <c r="Q35" s="1713"/>
      <c r="R35" s="1713" t="s">
        <v>2062</v>
      </c>
      <c r="S35" s="1713"/>
      <c r="T35" s="1713"/>
      <c r="U35" s="1713"/>
      <c r="V35" s="1713"/>
      <c r="W35" s="1713"/>
      <c r="X35" s="1713"/>
      <c r="Y35" s="1713"/>
    </row>
    <row r="36" customFormat="false" ht="18" hidden="false" customHeight="true" outlineLevel="0" collapsed="false">
      <c r="B36" s="1847" t="s">
        <v>2063</v>
      </c>
      <c r="C36" s="1847"/>
      <c r="D36" s="1847"/>
      <c r="E36" s="1847"/>
      <c r="F36" s="1847"/>
      <c r="G36" s="1847"/>
      <c r="H36" s="1847"/>
      <c r="I36" s="1847"/>
      <c r="J36" s="1847"/>
      <c r="K36" s="1847"/>
      <c r="L36" s="1847"/>
      <c r="M36" s="1713"/>
      <c r="N36" s="1713"/>
      <c r="O36" s="1713"/>
      <c r="P36" s="1713"/>
      <c r="Q36" s="1713"/>
      <c r="R36" s="1713"/>
      <c r="S36" s="1713"/>
      <c r="T36" s="1713"/>
      <c r="U36" s="1713"/>
      <c r="V36" s="1713"/>
      <c r="W36" s="1713"/>
      <c r="X36" s="1713"/>
      <c r="Y36" s="1713"/>
    </row>
    <row r="37" customFormat="false" ht="18" hidden="false" customHeight="true" outlineLevel="0" collapsed="false">
      <c r="B37" s="1847" t="s">
        <v>2064</v>
      </c>
      <c r="C37" s="1847"/>
      <c r="D37" s="1847"/>
      <c r="E37" s="1847"/>
      <c r="F37" s="1847"/>
      <c r="G37" s="1847"/>
      <c r="H37" s="1847"/>
      <c r="I37" s="1847"/>
      <c r="J37" s="1847"/>
      <c r="K37" s="1847"/>
      <c r="L37" s="1847"/>
      <c r="M37" s="1713"/>
      <c r="N37" s="1713"/>
      <c r="O37" s="1713"/>
      <c r="P37" s="1713"/>
      <c r="Q37" s="1713"/>
      <c r="R37" s="1713"/>
      <c r="S37" s="1713"/>
      <c r="T37" s="1713"/>
      <c r="U37" s="1713"/>
      <c r="V37" s="1713"/>
      <c r="W37" s="1713"/>
      <c r="X37" s="1713"/>
      <c r="Y37" s="1713"/>
    </row>
    <row r="38" customFormat="false" ht="18" hidden="false" customHeight="true" outlineLevel="0" collapsed="false">
      <c r="B38" s="1847" t="s">
        <v>2068</v>
      </c>
      <c r="C38" s="1847"/>
      <c r="D38" s="1847"/>
      <c r="E38" s="1847"/>
      <c r="F38" s="1847"/>
      <c r="G38" s="1847"/>
      <c r="H38" s="1847"/>
      <c r="I38" s="1847"/>
      <c r="J38" s="1847"/>
      <c r="K38" s="1847"/>
      <c r="L38" s="1847"/>
      <c r="M38" s="1713"/>
      <c r="N38" s="1713"/>
      <c r="O38" s="1713"/>
      <c r="P38" s="1713"/>
      <c r="Q38" s="1713"/>
      <c r="R38" s="1713"/>
      <c r="S38" s="1713"/>
      <c r="T38" s="1713"/>
      <c r="U38" s="1713"/>
      <c r="V38" s="1713"/>
      <c r="W38" s="1713"/>
      <c r="X38" s="1713"/>
      <c r="Y38" s="1713"/>
    </row>
    <row r="39" customFormat="false" ht="18" hidden="false" customHeight="true" outlineLevel="0" collapsed="false">
      <c r="B39" s="1847" t="s">
        <v>2069</v>
      </c>
      <c r="C39" s="1847"/>
      <c r="D39" s="1847"/>
      <c r="E39" s="1847"/>
      <c r="F39" s="1847"/>
      <c r="G39" s="1847"/>
      <c r="H39" s="1847"/>
      <c r="I39" s="1847"/>
      <c r="J39" s="1847"/>
      <c r="K39" s="1847"/>
      <c r="L39" s="1847"/>
      <c r="M39" s="1713"/>
      <c r="N39" s="1713"/>
      <c r="O39" s="1713"/>
      <c r="P39" s="1713"/>
      <c r="Q39" s="1713"/>
      <c r="R39" s="1713"/>
      <c r="S39" s="1713"/>
      <c r="T39" s="1713"/>
      <c r="U39" s="1713"/>
      <c r="V39" s="1713"/>
      <c r="W39" s="1713"/>
      <c r="X39" s="1713"/>
      <c r="Y39" s="1713"/>
    </row>
    <row r="40" customFormat="false" ht="18" hidden="false" customHeight="true" outlineLevel="0" collapsed="false">
      <c r="B40" s="1847" t="s">
        <v>2070</v>
      </c>
      <c r="C40" s="1847"/>
      <c r="D40" s="1847"/>
      <c r="E40" s="1847"/>
      <c r="F40" s="1847"/>
      <c r="G40" s="1847"/>
      <c r="H40" s="1847"/>
      <c r="I40" s="1847"/>
      <c r="J40" s="1847"/>
      <c r="K40" s="1847"/>
      <c r="L40" s="1847"/>
      <c r="M40" s="1713"/>
      <c r="N40" s="1713"/>
      <c r="O40" s="1713"/>
      <c r="P40" s="1713"/>
      <c r="Q40" s="1713"/>
      <c r="R40" s="1713"/>
      <c r="S40" s="1713"/>
      <c r="T40" s="1713"/>
      <c r="U40" s="1713"/>
      <c r="V40" s="1713"/>
      <c r="W40" s="1713"/>
      <c r="X40" s="1713"/>
      <c r="Y40" s="1713"/>
    </row>
    <row r="41" customFormat="false" ht="18" hidden="false" customHeight="true" outlineLevel="0" collapsed="false">
      <c r="B41" s="1847" t="s">
        <v>2072</v>
      </c>
      <c r="C41" s="1847"/>
      <c r="D41" s="1847"/>
      <c r="E41" s="1847"/>
      <c r="F41" s="1847"/>
      <c r="G41" s="1847"/>
      <c r="H41" s="1847"/>
      <c r="I41" s="1847"/>
      <c r="J41" s="1847"/>
      <c r="K41" s="1847"/>
      <c r="L41" s="1847"/>
      <c r="M41" s="1713"/>
      <c r="N41" s="1713"/>
      <c r="O41" s="1713"/>
      <c r="P41" s="1713"/>
      <c r="Q41" s="1713"/>
      <c r="R41" s="1713"/>
      <c r="S41" s="1713"/>
      <c r="T41" s="1713"/>
      <c r="U41" s="1713"/>
      <c r="V41" s="1713"/>
      <c r="W41" s="1713"/>
      <c r="X41" s="1713"/>
      <c r="Y41" s="1713"/>
    </row>
    <row r="42" customFormat="false" ht="18" hidden="false" customHeight="true" outlineLevel="0" collapsed="false">
      <c r="B42" s="1847" t="s">
        <v>2081</v>
      </c>
      <c r="C42" s="1847"/>
      <c r="D42" s="1847"/>
      <c r="E42" s="1847"/>
      <c r="F42" s="1847"/>
      <c r="G42" s="1847"/>
      <c r="H42" s="1847"/>
      <c r="I42" s="1847"/>
      <c r="J42" s="1847"/>
      <c r="K42" s="1847"/>
      <c r="L42" s="1847"/>
      <c r="M42" s="1713"/>
      <c r="N42" s="1713"/>
      <c r="O42" s="1713"/>
      <c r="P42" s="1713"/>
      <c r="Q42" s="1713"/>
      <c r="R42" s="1713"/>
      <c r="S42" s="1713"/>
      <c r="T42" s="1713"/>
      <c r="U42" s="1713"/>
      <c r="V42" s="1713"/>
      <c r="W42" s="1713"/>
      <c r="X42" s="1713"/>
      <c r="Y42" s="1713"/>
    </row>
    <row r="43" customFormat="false" ht="18" hidden="false" customHeight="true" outlineLevel="0" collapsed="false">
      <c r="B43" s="1847" t="s">
        <v>2074</v>
      </c>
      <c r="C43" s="1847"/>
      <c r="D43" s="1847"/>
      <c r="E43" s="1847"/>
      <c r="F43" s="1847"/>
      <c r="G43" s="1847"/>
      <c r="H43" s="1847"/>
      <c r="I43" s="1847"/>
      <c r="J43" s="1847"/>
      <c r="K43" s="1847"/>
      <c r="L43" s="1847"/>
      <c r="M43" s="1713"/>
      <c r="N43" s="1713"/>
      <c r="O43" s="1713"/>
      <c r="P43" s="1713"/>
      <c r="Q43" s="1713"/>
      <c r="R43" s="1713"/>
      <c r="S43" s="1713"/>
      <c r="T43" s="1713"/>
      <c r="U43" s="1713"/>
      <c r="V43" s="1713"/>
      <c r="W43" s="1713"/>
      <c r="X43" s="1713"/>
      <c r="Y43" s="1713"/>
    </row>
    <row r="44" customFormat="false" ht="13.8" hidden="false" customHeight="false" outlineLevel="0" collapsed="false"/>
    <row r="45" customFormat="false" ht="13.5" hidden="false" customHeight="true" outlineLevel="0" collapsed="false">
      <c r="B45" s="1848" t="s">
        <v>2082</v>
      </c>
      <c r="C45" s="1848"/>
      <c r="D45" s="1848"/>
      <c r="E45" s="1848"/>
      <c r="F45" s="1848"/>
      <c r="G45" s="1848"/>
      <c r="H45" s="1848"/>
      <c r="I45" s="1848"/>
      <c r="J45" s="1848"/>
      <c r="K45" s="1848"/>
      <c r="L45" s="1848"/>
      <c r="M45" s="1848"/>
      <c r="N45" s="1848"/>
      <c r="O45" s="1848"/>
      <c r="P45" s="1848"/>
      <c r="Q45" s="1848"/>
      <c r="R45" s="1848"/>
      <c r="S45" s="1848"/>
      <c r="T45" s="1848"/>
      <c r="U45" s="1713" t="s">
        <v>2078</v>
      </c>
      <c r="V45" s="1713"/>
      <c r="W45" s="1713"/>
      <c r="X45" s="1713"/>
      <c r="Y45" s="1713"/>
    </row>
    <row r="46" customFormat="false" ht="13.8" hidden="false" customHeight="false" outlineLevel="0" collapsed="false">
      <c r="B46" s="1848"/>
      <c r="C46" s="1848"/>
      <c r="D46" s="1848"/>
      <c r="E46" s="1848"/>
      <c r="F46" s="1848"/>
      <c r="G46" s="1848"/>
      <c r="H46" s="1848"/>
      <c r="I46" s="1848"/>
      <c r="J46" s="1848"/>
      <c r="K46" s="1848"/>
      <c r="L46" s="1848"/>
      <c r="M46" s="1848"/>
      <c r="N46" s="1848"/>
      <c r="O46" s="1848"/>
      <c r="P46" s="1848"/>
      <c r="Q46" s="1848"/>
      <c r="R46" s="1848"/>
      <c r="S46" s="1848"/>
      <c r="T46" s="1848"/>
      <c r="U46" s="1713"/>
      <c r="V46" s="1713"/>
      <c r="W46" s="1713"/>
      <c r="X46" s="1713"/>
      <c r="Y46" s="1713"/>
    </row>
    <row r="47" customFormat="false" ht="13.8" hidden="false" customHeight="false" outlineLevel="0" collapsed="false">
      <c r="B47" s="1848"/>
      <c r="C47" s="1848"/>
      <c r="D47" s="1848"/>
      <c r="E47" s="1848"/>
      <c r="F47" s="1848"/>
      <c r="G47" s="1848"/>
      <c r="H47" s="1848"/>
      <c r="I47" s="1848"/>
      <c r="J47" s="1848"/>
      <c r="K47" s="1848"/>
      <c r="L47" s="1848"/>
      <c r="M47" s="1848"/>
      <c r="N47" s="1848"/>
      <c r="O47" s="1848"/>
      <c r="P47" s="1848"/>
      <c r="Q47" s="1848"/>
      <c r="R47" s="1848"/>
      <c r="S47" s="1848"/>
      <c r="T47" s="1848"/>
      <c r="U47" s="1713"/>
      <c r="V47" s="1713"/>
      <c r="W47" s="1713"/>
      <c r="X47" s="1713"/>
      <c r="Y47" s="1713"/>
    </row>
    <row r="48" customFormat="false" ht="7.5" hidden="false" customHeight="true" outlineLevel="0" collapsed="false"/>
    <row r="49" customFormat="false" ht="13.5" hidden="false" customHeight="true" outlineLevel="0" collapsed="false">
      <c r="B49" s="1848" t="s">
        <v>2083</v>
      </c>
      <c r="C49" s="1848"/>
      <c r="D49" s="1848"/>
      <c r="E49" s="1848"/>
      <c r="F49" s="1848"/>
      <c r="G49" s="1848"/>
      <c r="H49" s="1848"/>
      <c r="I49" s="1848"/>
      <c r="J49" s="1848"/>
      <c r="K49" s="1848"/>
      <c r="L49" s="1848"/>
      <c r="M49" s="1848"/>
      <c r="N49" s="1848"/>
      <c r="O49" s="1848"/>
      <c r="P49" s="1848"/>
      <c r="Q49" s="1848"/>
      <c r="R49" s="1848"/>
      <c r="S49" s="1848"/>
      <c r="T49" s="1848"/>
      <c r="U49" s="1713" t="s">
        <v>2078</v>
      </c>
      <c r="V49" s="1713"/>
      <c r="W49" s="1713"/>
      <c r="X49" s="1713"/>
      <c r="Y49" s="1713"/>
    </row>
    <row r="50" customFormat="false" ht="13.8" hidden="false" customHeight="false" outlineLevel="0" collapsed="false">
      <c r="B50" s="1848"/>
      <c r="C50" s="1848"/>
      <c r="D50" s="1848"/>
      <c r="E50" s="1848"/>
      <c r="F50" s="1848"/>
      <c r="G50" s="1848"/>
      <c r="H50" s="1848"/>
      <c r="I50" s="1848"/>
      <c r="J50" s="1848"/>
      <c r="K50" s="1848"/>
      <c r="L50" s="1848"/>
      <c r="M50" s="1848"/>
      <c r="N50" s="1848"/>
      <c r="O50" s="1848"/>
      <c r="P50" s="1848"/>
      <c r="Q50" s="1848"/>
      <c r="R50" s="1848"/>
      <c r="S50" s="1848"/>
      <c r="T50" s="1848"/>
      <c r="U50" s="1713"/>
      <c r="V50" s="1713"/>
      <c r="W50" s="1713"/>
      <c r="X50" s="1713"/>
      <c r="Y50" s="1713"/>
    </row>
    <row r="51" customFormat="false" ht="13.8" hidden="false" customHeight="false" outlineLevel="0" collapsed="false">
      <c r="B51" s="1848"/>
      <c r="C51" s="1848"/>
      <c r="D51" s="1848"/>
      <c r="E51" s="1848"/>
      <c r="F51" s="1848"/>
      <c r="G51" s="1848"/>
      <c r="H51" s="1848"/>
      <c r="I51" s="1848"/>
      <c r="J51" s="1848"/>
      <c r="K51" s="1848"/>
      <c r="L51" s="1848"/>
      <c r="M51" s="1848"/>
      <c r="N51" s="1848"/>
      <c r="O51" s="1848"/>
      <c r="P51" s="1848"/>
      <c r="Q51" s="1848"/>
      <c r="R51" s="1848"/>
      <c r="S51" s="1848"/>
      <c r="T51" s="1848"/>
      <c r="U51" s="1713"/>
      <c r="V51" s="1713"/>
      <c r="W51" s="1713"/>
      <c r="X51" s="1713"/>
      <c r="Y51" s="1713"/>
    </row>
  </sheetData>
  <mergeCells count="84">
    <mergeCell ref="A3:D3"/>
    <mergeCell ref="E3:K3"/>
    <mergeCell ref="M3:Q3"/>
    <mergeCell ref="R3:Y3"/>
    <mergeCell ref="A6:Y6"/>
    <mergeCell ref="B10:L10"/>
    <mergeCell ref="M10:Q10"/>
    <mergeCell ref="R10:Y10"/>
    <mergeCell ref="B11:L11"/>
    <mergeCell ref="M11:Q11"/>
    <mergeCell ref="R11:Y11"/>
    <mergeCell ref="B12:L12"/>
    <mergeCell ref="M12:Q12"/>
    <mergeCell ref="R12:Y12"/>
    <mergeCell ref="B13:L13"/>
    <mergeCell ref="M13:Q13"/>
    <mergeCell ref="R13:Y13"/>
    <mergeCell ref="B14:L14"/>
    <mergeCell ref="M14:Q14"/>
    <mergeCell ref="R14:Y14"/>
    <mergeCell ref="B15:L15"/>
    <mergeCell ref="M15:Q15"/>
    <mergeCell ref="R15:Y15"/>
    <mergeCell ref="B16:L16"/>
    <mergeCell ref="M16:Q16"/>
    <mergeCell ref="R16:Y16"/>
    <mergeCell ref="B17:L17"/>
    <mergeCell ref="M17:Q17"/>
    <mergeCell ref="R17:Y17"/>
    <mergeCell ref="B18:L18"/>
    <mergeCell ref="M18:Q18"/>
    <mergeCell ref="R18:Y18"/>
    <mergeCell ref="B19:L19"/>
    <mergeCell ref="M19:Q19"/>
    <mergeCell ref="R19:Y19"/>
    <mergeCell ref="B20:L20"/>
    <mergeCell ref="M20:Q20"/>
    <mergeCell ref="R20:Y20"/>
    <mergeCell ref="B21:L21"/>
    <mergeCell ref="M21:Q21"/>
    <mergeCell ref="R21:Y21"/>
    <mergeCell ref="B22:L22"/>
    <mergeCell ref="M22:Q22"/>
    <mergeCell ref="R22:Y22"/>
    <mergeCell ref="B23:L23"/>
    <mergeCell ref="M23:Q23"/>
    <mergeCell ref="R23:Y23"/>
    <mergeCell ref="B24:L24"/>
    <mergeCell ref="M24:Q24"/>
    <mergeCell ref="R24:Y24"/>
    <mergeCell ref="B26:T28"/>
    <mergeCell ref="U26:Y28"/>
    <mergeCell ref="A31:Y31"/>
    <mergeCell ref="B35:L35"/>
    <mergeCell ref="M35:Q35"/>
    <mergeCell ref="R35:Y35"/>
    <mergeCell ref="B36:L36"/>
    <mergeCell ref="M36:Q36"/>
    <mergeCell ref="R36:Y36"/>
    <mergeCell ref="B37:L37"/>
    <mergeCell ref="M37:Q37"/>
    <mergeCell ref="R37:Y37"/>
    <mergeCell ref="B38:L38"/>
    <mergeCell ref="M38:Q38"/>
    <mergeCell ref="R38:Y38"/>
    <mergeCell ref="B39:L39"/>
    <mergeCell ref="M39:Q39"/>
    <mergeCell ref="R39:Y39"/>
    <mergeCell ref="B40:L40"/>
    <mergeCell ref="M40:Q40"/>
    <mergeCell ref="R40:Y40"/>
    <mergeCell ref="B41:L41"/>
    <mergeCell ref="M41:Q41"/>
    <mergeCell ref="R41:Y41"/>
    <mergeCell ref="B42:L42"/>
    <mergeCell ref="M42:Q42"/>
    <mergeCell ref="R42:Y42"/>
    <mergeCell ref="B43:L43"/>
    <mergeCell ref="M43:Q43"/>
    <mergeCell ref="R43:Y43"/>
    <mergeCell ref="B45:T47"/>
    <mergeCell ref="U45:Y47"/>
    <mergeCell ref="B49:T51"/>
    <mergeCell ref="U49:Y51"/>
  </mergeCells>
  <printOptions headings="false" gridLines="false" gridLinesSet="true" horizontalCentered="true" verticalCentered="true"/>
  <pageMargins left="0.39375" right="0.39375" top="0.7875" bottom="0" header="0.511805555555556" footer="0.511811023622047"/>
  <pageSetup paperSize="9" scale="100" fitToWidth="1" fitToHeight="1" pageOrder="downThenOver" orientation="portrait" blackAndWhite="false" draft="false" cellComments="none" horizontalDpi="300" verticalDpi="300" copies="1"/>
  <headerFooter differentFirst="false" differentOddEven="false">
    <oddHeader>&amp;R&amp;"ＭＳ ゴシック,標準"&amp;10＜参考様式５＞</oddHeader>
    <oddFooter/>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true"/>
  </sheetPr>
  <dimension ref="A1:N54"/>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2.75" customHeight="false" zeroHeight="false" outlineLevelRow="0" outlineLevelCol="0"/>
  <cols>
    <col collapsed="false" customWidth="true" hidden="false" outlineLevel="0" max="1" min="1" style="1849" width="5.66"/>
    <col collapsed="false" customWidth="true" hidden="false" outlineLevel="0" max="2" min="2" style="1849" width="10.66"/>
    <col collapsed="false" customWidth="true" hidden="false" outlineLevel="0" max="3" min="3" style="1849" width="1.66"/>
    <col collapsed="false" customWidth="true" hidden="false" outlineLevel="0" max="4" min="4" style="1849" width="3.66"/>
    <col collapsed="false" customWidth="true" hidden="false" outlineLevel="0" max="5" min="5" style="1849" width="10.66"/>
    <col collapsed="false" customWidth="true" hidden="false" outlineLevel="0" max="7" min="6" style="1849" width="5.66"/>
    <col collapsed="false" customWidth="true" hidden="false" outlineLevel="0" max="8" min="8" style="1849" width="7.66"/>
    <col collapsed="false" customWidth="true" hidden="false" outlineLevel="0" max="9" min="9" style="1849" width="3.66"/>
    <col collapsed="false" customWidth="true" hidden="false" outlineLevel="0" max="10" min="10" style="1849" width="4.66"/>
    <col collapsed="false" customWidth="true" hidden="false" outlineLevel="0" max="11" min="11" style="1849" width="16.66"/>
    <col collapsed="false" customWidth="true" hidden="false" outlineLevel="0" max="12" min="12" style="1849" width="7.66"/>
    <col collapsed="false" customWidth="true" hidden="false" outlineLevel="0" max="14" min="13" style="1849" width="1.66"/>
    <col collapsed="false" customWidth="false" hidden="false" outlineLevel="0" max="16384" min="15" style="1849" width="9"/>
  </cols>
  <sheetData>
    <row r="1" customFormat="false" ht="15.75" hidden="false" customHeight="true" outlineLevel="0" collapsed="false">
      <c r="M1" s="1850"/>
      <c r="N1" s="1851"/>
    </row>
    <row r="2" customFormat="false" ht="15.75" hidden="false" customHeight="true" outlineLevel="0" collapsed="false">
      <c r="A2" s="1852" t="s">
        <v>2084</v>
      </c>
      <c r="B2" s="1852"/>
      <c r="C2" s="1852"/>
      <c r="D2" s="1852"/>
      <c r="E2" s="1852"/>
      <c r="F2" s="1852"/>
      <c r="G2" s="1852"/>
      <c r="H2" s="1852"/>
      <c r="I2" s="1852"/>
      <c r="J2" s="1852"/>
      <c r="K2" s="1852"/>
      <c r="L2" s="1852"/>
      <c r="M2" s="1852"/>
    </row>
    <row r="3" customFormat="false" ht="7.5" hidden="false" customHeight="true" outlineLevel="0" collapsed="false"/>
    <row r="4" customFormat="false" ht="20.25" hidden="false" customHeight="true" outlineLevel="0" collapsed="false">
      <c r="A4" s="1853" t="s">
        <v>2085</v>
      </c>
      <c r="B4" s="1853"/>
      <c r="C4" s="1854"/>
      <c r="D4" s="1855"/>
      <c r="E4" s="1855"/>
      <c r="F4" s="1855"/>
      <c r="G4" s="1855"/>
      <c r="H4" s="1855"/>
      <c r="I4" s="1855"/>
      <c r="J4" s="1855"/>
      <c r="K4" s="1855"/>
      <c r="L4" s="1855"/>
      <c r="M4" s="1855"/>
    </row>
    <row r="5" customFormat="false" ht="20.25" hidden="false" customHeight="true" outlineLevel="0" collapsed="false">
      <c r="A5" s="1853" t="s">
        <v>2086</v>
      </c>
      <c r="B5" s="1853"/>
      <c r="C5" s="1856"/>
      <c r="D5" s="1857" t="n">
        <v>1</v>
      </c>
      <c r="E5" s="1858" t="s">
        <v>530</v>
      </c>
      <c r="F5" s="1858"/>
      <c r="G5" s="1858"/>
      <c r="H5" s="1857" t="n">
        <v>2</v>
      </c>
      <c r="I5" s="1858" t="s">
        <v>1954</v>
      </c>
      <c r="J5" s="1858"/>
      <c r="K5" s="1858"/>
      <c r="L5" s="1858"/>
      <c r="M5" s="1859"/>
    </row>
    <row r="6" customFormat="false" ht="20.25" hidden="false" customHeight="true" outlineLevel="0" collapsed="false">
      <c r="A6" s="1853" t="s">
        <v>2087</v>
      </c>
      <c r="B6" s="1853"/>
      <c r="C6" s="1854"/>
      <c r="D6" s="1854"/>
      <c r="E6" s="1854"/>
      <c r="F6" s="1854"/>
      <c r="G6" s="1854"/>
      <c r="H6" s="1860"/>
      <c r="I6" s="1860"/>
      <c r="J6" s="1854" t="s">
        <v>1036</v>
      </c>
      <c r="K6" s="1854"/>
      <c r="L6" s="1854"/>
      <c r="M6" s="1861"/>
    </row>
    <row r="7" customFormat="false" ht="18" hidden="false" customHeight="true" outlineLevel="0" collapsed="false">
      <c r="A7" s="1862" t="s">
        <v>2088</v>
      </c>
      <c r="B7" s="1862"/>
      <c r="C7" s="1863"/>
      <c r="D7" s="1863"/>
      <c r="E7" s="1863"/>
      <c r="F7" s="1863"/>
      <c r="G7" s="1863"/>
      <c r="H7" s="1864"/>
      <c r="I7" s="1864"/>
      <c r="J7" s="1863" t="s">
        <v>1036</v>
      </c>
      <c r="K7" s="1863"/>
      <c r="L7" s="1863"/>
      <c r="M7" s="1865"/>
    </row>
    <row r="8" customFormat="false" ht="7.5" hidden="false" customHeight="true" outlineLevel="0" collapsed="false">
      <c r="A8" s="1862"/>
      <c r="B8" s="1862"/>
      <c r="M8" s="1866"/>
    </row>
    <row r="9" customFormat="false" ht="18" hidden="false" customHeight="true" outlineLevel="0" collapsed="false">
      <c r="A9" s="1862"/>
      <c r="B9" s="1862"/>
      <c r="D9" s="1867" t="s">
        <v>2062</v>
      </c>
      <c r="E9" s="1867"/>
      <c r="F9" s="1867"/>
      <c r="G9" s="1867"/>
      <c r="H9" s="1867" t="s">
        <v>2089</v>
      </c>
      <c r="I9" s="1867" t="s">
        <v>2062</v>
      </c>
      <c r="J9" s="1867"/>
      <c r="K9" s="1867"/>
      <c r="L9" s="1867" t="s">
        <v>2089</v>
      </c>
      <c r="M9" s="1866"/>
    </row>
    <row r="10" customFormat="false" ht="16.5" hidden="false" customHeight="true" outlineLevel="0" collapsed="false">
      <c r="A10" s="1862"/>
      <c r="B10" s="1862"/>
      <c r="D10" s="1868" t="n">
        <v>1</v>
      </c>
      <c r="E10" s="1867"/>
      <c r="F10" s="1867"/>
      <c r="G10" s="1867"/>
      <c r="H10" s="1868"/>
      <c r="I10" s="1868" t="n">
        <v>16</v>
      </c>
      <c r="J10" s="1867"/>
      <c r="K10" s="1867"/>
      <c r="L10" s="1868"/>
      <c r="M10" s="1866"/>
    </row>
    <row r="11" customFormat="false" ht="16.5" hidden="false" customHeight="true" outlineLevel="0" collapsed="false">
      <c r="A11" s="1869"/>
      <c r="B11" s="1870"/>
      <c r="D11" s="1868" t="n">
        <v>2</v>
      </c>
      <c r="E11" s="1867"/>
      <c r="F11" s="1867"/>
      <c r="G11" s="1867"/>
      <c r="H11" s="1868"/>
      <c r="I11" s="1868" t="n">
        <v>17</v>
      </c>
      <c r="J11" s="1867"/>
      <c r="K11" s="1867"/>
      <c r="L11" s="1868"/>
      <c r="M11" s="1866"/>
    </row>
    <row r="12" customFormat="false" ht="16.5" hidden="false" customHeight="true" outlineLevel="0" collapsed="false">
      <c r="A12" s="1871"/>
      <c r="B12" s="1866"/>
      <c r="D12" s="1868" t="n">
        <v>3</v>
      </c>
      <c r="E12" s="1867"/>
      <c r="F12" s="1867"/>
      <c r="G12" s="1867"/>
      <c r="H12" s="1868"/>
      <c r="I12" s="1868" t="n">
        <v>18</v>
      </c>
      <c r="J12" s="1867"/>
      <c r="K12" s="1867"/>
      <c r="L12" s="1868"/>
      <c r="M12" s="1866"/>
    </row>
    <row r="13" customFormat="false" ht="16.5" hidden="false" customHeight="true" outlineLevel="0" collapsed="false">
      <c r="A13" s="1871"/>
      <c r="B13" s="1866"/>
      <c r="D13" s="1868" t="n">
        <v>4</v>
      </c>
      <c r="E13" s="1867"/>
      <c r="F13" s="1867"/>
      <c r="G13" s="1867"/>
      <c r="H13" s="1868"/>
      <c r="I13" s="1868" t="n">
        <v>19</v>
      </c>
      <c r="J13" s="1867"/>
      <c r="K13" s="1867"/>
      <c r="L13" s="1868"/>
      <c r="M13" s="1866"/>
    </row>
    <row r="14" customFormat="false" ht="16.5" hidden="false" customHeight="true" outlineLevel="0" collapsed="false">
      <c r="A14" s="1871"/>
      <c r="B14" s="1866"/>
      <c r="D14" s="1868" t="n">
        <v>5</v>
      </c>
      <c r="E14" s="1867"/>
      <c r="F14" s="1867"/>
      <c r="G14" s="1867"/>
      <c r="H14" s="1868"/>
      <c r="I14" s="1868" t="n">
        <v>20</v>
      </c>
      <c r="J14" s="1867"/>
      <c r="K14" s="1867"/>
      <c r="L14" s="1868"/>
      <c r="M14" s="1866"/>
    </row>
    <row r="15" customFormat="false" ht="16.5" hidden="false" customHeight="true" outlineLevel="0" collapsed="false">
      <c r="A15" s="1871"/>
      <c r="B15" s="1866"/>
      <c r="D15" s="1868" t="n">
        <v>6</v>
      </c>
      <c r="E15" s="1867"/>
      <c r="F15" s="1867"/>
      <c r="G15" s="1867"/>
      <c r="H15" s="1868"/>
      <c r="I15" s="1868" t="n">
        <v>21</v>
      </c>
      <c r="J15" s="1867"/>
      <c r="K15" s="1867"/>
      <c r="L15" s="1868"/>
      <c r="M15" s="1866"/>
    </row>
    <row r="16" customFormat="false" ht="16.5" hidden="false" customHeight="true" outlineLevel="0" collapsed="false">
      <c r="A16" s="1871"/>
      <c r="B16" s="1866"/>
      <c r="D16" s="1868" t="n">
        <v>7</v>
      </c>
      <c r="E16" s="1867"/>
      <c r="F16" s="1867"/>
      <c r="G16" s="1867"/>
      <c r="H16" s="1868"/>
      <c r="I16" s="1868" t="n">
        <v>22</v>
      </c>
      <c r="J16" s="1867"/>
      <c r="K16" s="1867"/>
      <c r="L16" s="1868"/>
      <c r="M16" s="1866"/>
    </row>
    <row r="17" customFormat="false" ht="16.5" hidden="false" customHeight="true" outlineLevel="0" collapsed="false">
      <c r="A17" s="1871"/>
      <c r="B17" s="1866"/>
      <c r="D17" s="1868" t="n">
        <v>8</v>
      </c>
      <c r="E17" s="1867"/>
      <c r="F17" s="1867"/>
      <c r="G17" s="1867"/>
      <c r="H17" s="1868"/>
      <c r="I17" s="1868" t="n">
        <v>23</v>
      </c>
      <c r="J17" s="1867"/>
      <c r="K17" s="1867"/>
      <c r="L17" s="1868"/>
      <c r="M17" s="1866"/>
    </row>
    <row r="18" customFormat="false" ht="16.5" hidden="false" customHeight="true" outlineLevel="0" collapsed="false">
      <c r="A18" s="1871"/>
      <c r="B18" s="1866"/>
      <c r="D18" s="1868" t="n">
        <v>9</v>
      </c>
      <c r="E18" s="1867"/>
      <c r="F18" s="1867"/>
      <c r="G18" s="1867"/>
      <c r="H18" s="1868"/>
      <c r="I18" s="1868" t="n">
        <v>24</v>
      </c>
      <c r="J18" s="1867"/>
      <c r="K18" s="1867"/>
      <c r="L18" s="1868"/>
      <c r="M18" s="1866"/>
    </row>
    <row r="19" customFormat="false" ht="16.5" hidden="false" customHeight="true" outlineLevel="0" collapsed="false">
      <c r="A19" s="1871"/>
      <c r="B19" s="1866"/>
      <c r="D19" s="1868" t="n">
        <v>10</v>
      </c>
      <c r="E19" s="1867"/>
      <c r="F19" s="1867"/>
      <c r="G19" s="1867"/>
      <c r="H19" s="1868"/>
      <c r="I19" s="1868" t="n">
        <v>25</v>
      </c>
      <c r="J19" s="1867"/>
      <c r="K19" s="1867"/>
      <c r="L19" s="1868"/>
      <c r="M19" s="1866"/>
    </row>
    <row r="20" customFormat="false" ht="16.5" hidden="false" customHeight="true" outlineLevel="0" collapsed="false">
      <c r="A20" s="1871"/>
      <c r="B20" s="1866"/>
      <c r="D20" s="1868" t="n">
        <v>11</v>
      </c>
      <c r="E20" s="1867"/>
      <c r="F20" s="1867"/>
      <c r="G20" s="1867"/>
      <c r="H20" s="1868"/>
      <c r="I20" s="1868" t="n">
        <v>26</v>
      </c>
      <c r="J20" s="1867"/>
      <c r="K20" s="1867"/>
      <c r="L20" s="1868"/>
      <c r="M20" s="1866"/>
    </row>
    <row r="21" customFormat="false" ht="16.5" hidden="false" customHeight="true" outlineLevel="0" collapsed="false">
      <c r="A21" s="1871"/>
      <c r="B21" s="1866"/>
      <c r="D21" s="1868" t="n">
        <v>12</v>
      </c>
      <c r="E21" s="1867"/>
      <c r="F21" s="1867"/>
      <c r="G21" s="1867"/>
      <c r="H21" s="1868"/>
      <c r="I21" s="1868" t="n">
        <v>27</v>
      </c>
      <c r="J21" s="1867"/>
      <c r="K21" s="1867"/>
      <c r="L21" s="1868"/>
      <c r="M21" s="1866"/>
    </row>
    <row r="22" customFormat="false" ht="16.5" hidden="false" customHeight="true" outlineLevel="0" collapsed="false">
      <c r="A22" s="1871"/>
      <c r="B22" s="1866"/>
      <c r="D22" s="1868" t="n">
        <v>13</v>
      </c>
      <c r="E22" s="1867"/>
      <c r="F22" s="1867"/>
      <c r="G22" s="1867"/>
      <c r="H22" s="1868"/>
      <c r="I22" s="1868" t="n">
        <v>28</v>
      </c>
      <c r="J22" s="1867"/>
      <c r="K22" s="1867"/>
      <c r="L22" s="1868"/>
      <c r="M22" s="1866"/>
    </row>
    <row r="23" customFormat="false" ht="16.5" hidden="false" customHeight="true" outlineLevel="0" collapsed="false">
      <c r="A23" s="1871"/>
      <c r="B23" s="1866"/>
      <c r="D23" s="1868" t="n">
        <v>14</v>
      </c>
      <c r="E23" s="1867"/>
      <c r="F23" s="1867"/>
      <c r="G23" s="1867"/>
      <c r="H23" s="1868"/>
      <c r="I23" s="1868" t="n">
        <v>29</v>
      </c>
      <c r="J23" s="1867"/>
      <c r="K23" s="1867"/>
      <c r="L23" s="1868"/>
      <c r="M23" s="1866"/>
    </row>
    <row r="24" customFormat="false" ht="16.5" hidden="false" customHeight="true" outlineLevel="0" collapsed="false">
      <c r="A24" s="1871"/>
      <c r="B24" s="1866"/>
      <c r="D24" s="1868" t="n">
        <v>15</v>
      </c>
      <c r="E24" s="1867"/>
      <c r="F24" s="1867"/>
      <c r="G24" s="1867"/>
      <c r="H24" s="1868"/>
      <c r="I24" s="1868"/>
      <c r="J24" s="1867"/>
      <c r="K24" s="1867"/>
      <c r="L24" s="1868"/>
      <c r="M24" s="1866"/>
    </row>
    <row r="25" customFormat="false" ht="7.5" hidden="false" customHeight="true" outlineLevel="0" collapsed="false">
      <c r="A25" s="1872"/>
      <c r="B25" s="1873"/>
      <c r="C25" s="1856"/>
      <c r="D25" s="1856"/>
      <c r="E25" s="1856"/>
      <c r="F25" s="1856"/>
      <c r="G25" s="1856"/>
      <c r="H25" s="1856"/>
      <c r="I25" s="1856"/>
      <c r="J25" s="1856"/>
      <c r="K25" s="1856"/>
      <c r="L25" s="1856"/>
      <c r="M25" s="1873"/>
    </row>
    <row r="26" customFormat="false" ht="15.75" hidden="false" customHeight="true" outlineLevel="0" collapsed="false">
      <c r="A26" s="1862" t="s">
        <v>2090</v>
      </c>
      <c r="B26" s="1862"/>
      <c r="C26" s="1874" t="s">
        <v>2091</v>
      </c>
      <c r="D26" s="1874"/>
      <c r="E26" s="1874"/>
      <c r="F26" s="1867" t="s">
        <v>2092</v>
      </c>
      <c r="G26" s="1867"/>
      <c r="H26" s="1867"/>
      <c r="I26" s="1867"/>
      <c r="J26" s="1867"/>
      <c r="K26" s="1867"/>
      <c r="L26" s="1867"/>
      <c r="M26" s="1867"/>
    </row>
    <row r="27" customFormat="false" ht="15.75" hidden="false" customHeight="true" outlineLevel="0" collapsed="false">
      <c r="A27" s="1862"/>
      <c r="B27" s="1862"/>
      <c r="C27" s="1874"/>
      <c r="D27" s="1874"/>
      <c r="E27" s="1874"/>
      <c r="F27" s="1867"/>
      <c r="G27" s="1867"/>
      <c r="H27" s="1867"/>
      <c r="I27" s="1867"/>
      <c r="J27" s="1867"/>
      <c r="K27" s="1867"/>
      <c r="L27" s="1867"/>
      <c r="M27" s="1867"/>
    </row>
    <row r="28" customFormat="false" ht="18" hidden="false" customHeight="true" outlineLevel="0" collapsed="false">
      <c r="A28" s="1862"/>
      <c r="B28" s="1862"/>
      <c r="C28" s="1874"/>
      <c r="D28" s="1874"/>
      <c r="E28" s="1874"/>
      <c r="F28" s="1867" t="s">
        <v>416</v>
      </c>
      <c r="G28" s="1867"/>
      <c r="H28" s="1867"/>
      <c r="I28" s="1867"/>
      <c r="J28" s="1867"/>
      <c r="K28" s="1867"/>
      <c r="L28" s="1867"/>
      <c r="M28" s="1867"/>
    </row>
    <row r="29" customFormat="false" ht="18" hidden="false" customHeight="true" outlineLevel="0" collapsed="false">
      <c r="A29" s="1872"/>
      <c r="B29" s="1873"/>
      <c r="C29" s="1867" t="s">
        <v>2093</v>
      </c>
      <c r="D29" s="1867"/>
      <c r="E29" s="1867"/>
      <c r="F29" s="1867"/>
      <c r="G29" s="1867"/>
      <c r="H29" s="1867"/>
      <c r="I29" s="1867"/>
      <c r="J29" s="1867"/>
      <c r="K29" s="1867"/>
      <c r="L29" s="1867"/>
      <c r="M29" s="1867"/>
    </row>
    <row r="30" customFormat="false" ht="18" hidden="false" customHeight="true" outlineLevel="0" collapsed="false">
      <c r="A30" s="1862" t="s">
        <v>2094</v>
      </c>
      <c r="B30" s="1862"/>
      <c r="D30" s="1875" t="s">
        <v>1897</v>
      </c>
      <c r="E30" s="1876" t="s">
        <v>2095</v>
      </c>
      <c r="F30" s="1876"/>
      <c r="G30" s="1876"/>
      <c r="H30" s="1876"/>
      <c r="I30" s="1876"/>
      <c r="J30" s="1876"/>
      <c r="K30" s="1876"/>
      <c r="L30" s="1876"/>
      <c r="M30" s="1876"/>
    </row>
    <row r="31" customFormat="false" ht="18" hidden="false" customHeight="true" outlineLevel="0" collapsed="false">
      <c r="A31" s="1862"/>
      <c r="B31" s="1862"/>
      <c r="E31" s="1877" t="s">
        <v>2096</v>
      </c>
      <c r="F31" s="1877"/>
      <c r="G31" s="1877"/>
      <c r="H31" s="1878"/>
      <c r="I31" s="1878"/>
      <c r="J31" s="1877" t="s">
        <v>2097</v>
      </c>
      <c r="K31" s="1877"/>
      <c r="M31" s="1866"/>
    </row>
    <row r="32" customFormat="false" ht="18" hidden="false" customHeight="true" outlineLevel="0" collapsed="false">
      <c r="A32" s="1862"/>
      <c r="B32" s="1862"/>
      <c r="E32" s="1877" t="s">
        <v>2098</v>
      </c>
      <c r="F32" s="1877"/>
      <c r="G32" s="1877"/>
      <c r="H32" s="1879"/>
      <c r="I32" s="1879"/>
      <c r="J32" s="1877" t="s">
        <v>1035</v>
      </c>
      <c r="K32" s="1877"/>
      <c r="M32" s="1866"/>
    </row>
    <row r="33" customFormat="false" ht="18" hidden="false" customHeight="true" outlineLevel="0" collapsed="false">
      <c r="A33" s="1862"/>
      <c r="B33" s="1862"/>
      <c r="D33" s="1875" t="s">
        <v>1899</v>
      </c>
      <c r="E33" s="1880" t="s">
        <v>2099</v>
      </c>
      <c r="F33" s="1880"/>
      <c r="G33" s="1880"/>
      <c r="H33" s="1880"/>
      <c r="I33" s="1880"/>
      <c r="J33" s="1880"/>
      <c r="K33" s="1880"/>
      <c r="L33" s="1880"/>
      <c r="M33" s="1880"/>
    </row>
    <row r="34" customFormat="false" ht="18" hidden="false" customHeight="true" outlineLevel="0" collapsed="false">
      <c r="A34" s="1871"/>
      <c r="B34" s="1866"/>
      <c r="E34" s="1849" t="s">
        <v>2100</v>
      </c>
      <c r="M34" s="1866"/>
    </row>
    <row r="35" customFormat="false" ht="18" hidden="false" customHeight="true" outlineLevel="0" collapsed="false">
      <c r="A35" s="1871"/>
      <c r="B35" s="1866"/>
      <c r="E35" s="1877" t="s">
        <v>2096</v>
      </c>
      <c r="F35" s="1877"/>
      <c r="G35" s="1877"/>
      <c r="H35" s="1878"/>
      <c r="I35" s="1878"/>
      <c r="J35" s="1877" t="s">
        <v>2097</v>
      </c>
      <c r="K35" s="1877"/>
      <c r="M35" s="1866"/>
    </row>
    <row r="36" customFormat="false" ht="18" hidden="false" customHeight="true" outlineLevel="0" collapsed="false">
      <c r="A36" s="1871"/>
      <c r="B36" s="1866"/>
      <c r="E36" s="1877" t="s">
        <v>2098</v>
      </c>
      <c r="F36" s="1877"/>
      <c r="G36" s="1877"/>
      <c r="H36" s="1879"/>
      <c r="I36" s="1879"/>
      <c r="J36" s="1877" t="s">
        <v>1035</v>
      </c>
      <c r="K36" s="1877"/>
      <c r="M36" s="1866"/>
    </row>
    <row r="37" customFormat="false" ht="18" hidden="false" customHeight="true" outlineLevel="0" collapsed="false">
      <c r="A37" s="1871"/>
      <c r="B37" s="1866"/>
      <c r="E37" s="1849" t="s">
        <v>2101</v>
      </c>
      <c r="M37" s="1866"/>
    </row>
    <row r="38" customFormat="false" ht="18" hidden="false" customHeight="true" outlineLevel="0" collapsed="false">
      <c r="A38" s="1871"/>
      <c r="B38" s="1866"/>
      <c r="E38" s="1877" t="s">
        <v>2096</v>
      </c>
      <c r="F38" s="1877"/>
      <c r="G38" s="1877"/>
      <c r="H38" s="1878"/>
      <c r="I38" s="1878"/>
      <c r="J38" s="1877" t="s">
        <v>2097</v>
      </c>
      <c r="K38" s="1877"/>
      <c r="M38" s="1866"/>
    </row>
    <row r="39" customFormat="false" ht="18" hidden="false" customHeight="true" outlineLevel="0" collapsed="false">
      <c r="A39" s="1872"/>
      <c r="B39" s="1873"/>
      <c r="C39" s="1856"/>
      <c r="D39" s="1856"/>
      <c r="E39" s="1881" t="s">
        <v>2098</v>
      </c>
      <c r="F39" s="1881"/>
      <c r="G39" s="1881"/>
      <c r="H39" s="1882"/>
      <c r="I39" s="1882"/>
      <c r="J39" s="1881" t="s">
        <v>1035</v>
      </c>
      <c r="K39" s="1881"/>
      <c r="L39" s="1856"/>
      <c r="M39" s="1873"/>
    </row>
    <row r="40" customFormat="false" ht="21.75" hidden="false" customHeight="true" outlineLevel="0" collapsed="false">
      <c r="A40" s="1883" t="s">
        <v>2102</v>
      </c>
      <c r="B40" s="1883"/>
      <c r="C40" s="1883"/>
      <c r="D40" s="1883"/>
      <c r="E40" s="1883"/>
      <c r="F40" s="1883"/>
      <c r="G40" s="1883"/>
      <c r="H40" s="1883"/>
      <c r="I40" s="1883"/>
      <c r="J40" s="1883"/>
      <c r="K40" s="1883"/>
      <c r="L40" s="1883"/>
      <c r="M40" s="1883"/>
    </row>
    <row r="41" customFormat="false" ht="18" hidden="false" customHeight="true" outlineLevel="0" collapsed="false">
      <c r="A41" s="1871"/>
      <c r="B41" s="1880" t="s">
        <v>2103</v>
      </c>
      <c r="C41" s="1880"/>
      <c r="D41" s="1880"/>
      <c r="E41" s="1880"/>
      <c r="F41" s="1880"/>
      <c r="G41" s="1880"/>
      <c r="H41" s="1880"/>
      <c r="I41" s="1880"/>
      <c r="J41" s="1880"/>
      <c r="K41" s="1880"/>
      <c r="L41" s="1880"/>
      <c r="M41" s="1880"/>
    </row>
    <row r="42" customFormat="false" ht="12" hidden="false" customHeight="true" outlineLevel="0" collapsed="false">
      <c r="A42" s="1871"/>
      <c r="B42" s="1884"/>
      <c r="C42" s="1884"/>
      <c r="D42" s="1884"/>
      <c r="E42" s="1884"/>
      <c r="F42" s="1884"/>
      <c r="G42" s="1884"/>
      <c r="H42" s="1884"/>
      <c r="I42" s="1884"/>
      <c r="J42" s="1884"/>
      <c r="K42" s="1884"/>
      <c r="L42" s="1884"/>
      <c r="M42" s="1880"/>
    </row>
    <row r="43" customFormat="false" ht="12" hidden="false" customHeight="true" outlineLevel="0" collapsed="false">
      <c r="A43" s="1871"/>
      <c r="B43" s="1884"/>
      <c r="C43" s="1884"/>
      <c r="D43" s="1884"/>
      <c r="E43" s="1875" t="s">
        <v>972</v>
      </c>
      <c r="F43" s="1852"/>
      <c r="G43" s="1852"/>
      <c r="H43" s="1852"/>
      <c r="I43" s="1852"/>
      <c r="J43" s="1852"/>
      <c r="K43" s="1885"/>
      <c r="L43" s="1884"/>
      <c r="M43" s="1880"/>
    </row>
    <row r="44" customFormat="false" ht="12" hidden="false" customHeight="true" outlineLevel="0" collapsed="false">
      <c r="A44" s="1872"/>
      <c r="B44" s="1856"/>
      <c r="C44" s="1856"/>
      <c r="D44" s="1856"/>
      <c r="E44" s="1856"/>
      <c r="F44" s="1856"/>
      <c r="G44" s="1856"/>
      <c r="H44" s="1856"/>
      <c r="I44" s="1856"/>
      <c r="J44" s="1856"/>
      <c r="K44" s="1856"/>
      <c r="L44" s="1856"/>
      <c r="M44" s="1873"/>
    </row>
    <row r="45" s="1886" customFormat="true" ht="9.75" hidden="false" customHeight="true" outlineLevel="0" collapsed="false"/>
    <row r="46" s="1890" customFormat="true" ht="13.5" hidden="false" customHeight="true" outlineLevel="0" collapsed="false">
      <c r="A46" s="1887" t="s">
        <v>2104</v>
      </c>
      <c r="B46" s="1888" t="s">
        <v>2105</v>
      </c>
      <c r="C46" s="1888"/>
      <c r="D46" s="1888"/>
      <c r="E46" s="1888"/>
      <c r="F46" s="1888"/>
      <c r="G46" s="1888"/>
      <c r="H46" s="1888"/>
      <c r="I46" s="1888"/>
      <c r="J46" s="1888"/>
      <c r="K46" s="1888"/>
      <c r="L46" s="1888"/>
      <c r="M46" s="1888"/>
      <c r="N46" s="1889"/>
    </row>
    <row r="47" s="1890" customFormat="true" ht="13.5" hidden="false" customHeight="true" outlineLevel="0" collapsed="false">
      <c r="B47" s="1888"/>
      <c r="C47" s="1888"/>
      <c r="D47" s="1888"/>
      <c r="E47" s="1888"/>
      <c r="F47" s="1888"/>
      <c r="G47" s="1888"/>
      <c r="H47" s="1888"/>
      <c r="I47" s="1888"/>
      <c r="J47" s="1888"/>
      <c r="K47" s="1888"/>
      <c r="L47" s="1888"/>
      <c r="M47" s="1888"/>
      <c r="N47" s="1889"/>
    </row>
    <row r="48" s="1890" customFormat="true" ht="13.5" hidden="false" customHeight="true" outlineLevel="0" collapsed="false">
      <c r="A48" s="1887" t="n">
        <v>2</v>
      </c>
      <c r="B48" s="1888" t="s">
        <v>2106</v>
      </c>
      <c r="C48" s="1888"/>
      <c r="D48" s="1888"/>
      <c r="E48" s="1888"/>
      <c r="F48" s="1888"/>
      <c r="G48" s="1888"/>
      <c r="H48" s="1888"/>
      <c r="I48" s="1888"/>
      <c r="J48" s="1888"/>
      <c r="K48" s="1888"/>
      <c r="L48" s="1888"/>
      <c r="M48" s="1888"/>
      <c r="N48" s="1889"/>
    </row>
    <row r="49" s="1890" customFormat="true" ht="13.5" hidden="false" customHeight="true" outlineLevel="0" collapsed="false">
      <c r="B49" s="1888"/>
      <c r="C49" s="1888"/>
      <c r="D49" s="1888"/>
      <c r="E49" s="1888"/>
      <c r="F49" s="1888"/>
      <c r="G49" s="1888"/>
      <c r="H49" s="1888"/>
      <c r="I49" s="1888"/>
      <c r="J49" s="1888"/>
      <c r="K49" s="1888"/>
      <c r="L49" s="1888"/>
      <c r="M49" s="1888"/>
      <c r="N49" s="1889"/>
    </row>
    <row r="50" s="1890" customFormat="true" ht="13.5" hidden="false" customHeight="true" outlineLevel="0" collapsed="false">
      <c r="A50" s="1890" t="n">
        <v>3</v>
      </c>
      <c r="B50" s="1888" t="s">
        <v>2107</v>
      </c>
      <c r="C50" s="1888"/>
      <c r="D50" s="1888"/>
      <c r="E50" s="1888"/>
      <c r="F50" s="1888"/>
      <c r="G50" s="1888"/>
      <c r="H50" s="1888"/>
      <c r="I50" s="1888"/>
      <c r="J50" s="1888"/>
      <c r="K50" s="1888"/>
      <c r="L50" s="1888"/>
      <c r="M50" s="1888"/>
      <c r="N50" s="1889"/>
    </row>
    <row r="51" s="1890" customFormat="true" ht="13.5" hidden="false" customHeight="true" outlineLevel="0" collapsed="false">
      <c r="B51" s="1888"/>
      <c r="C51" s="1888"/>
      <c r="D51" s="1888"/>
      <c r="E51" s="1888"/>
      <c r="F51" s="1888"/>
      <c r="G51" s="1888"/>
      <c r="H51" s="1888"/>
      <c r="I51" s="1888"/>
      <c r="J51" s="1888"/>
      <c r="K51" s="1888"/>
      <c r="L51" s="1888"/>
      <c r="M51" s="1888"/>
      <c r="N51" s="1889"/>
    </row>
    <row r="52" s="1890" customFormat="true" ht="13.5" hidden="false" customHeight="true" outlineLevel="0" collapsed="false">
      <c r="B52" s="1888"/>
      <c r="C52" s="1888"/>
      <c r="D52" s="1888"/>
      <c r="E52" s="1888"/>
      <c r="F52" s="1888"/>
      <c r="G52" s="1888"/>
      <c r="H52" s="1888"/>
      <c r="I52" s="1888"/>
      <c r="J52" s="1888"/>
      <c r="K52" s="1888"/>
      <c r="L52" s="1888"/>
      <c r="M52" s="1888"/>
      <c r="N52" s="1889"/>
    </row>
    <row r="53" s="1886" customFormat="true" ht="12" hidden="false" customHeight="true" outlineLevel="0" collapsed="false"/>
    <row r="54" s="1886" customFormat="true" ht="12.75" hidden="false" customHeight="false" outlineLevel="0" collapsed="false"/>
  </sheetData>
  <mergeCells count="62">
    <mergeCell ref="A2:M2"/>
    <mergeCell ref="A4:B4"/>
    <mergeCell ref="D4:M4"/>
    <mergeCell ref="A5:B5"/>
    <mergeCell ref="A6:B6"/>
    <mergeCell ref="H6:I6"/>
    <mergeCell ref="A7:B10"/>
    <mergeCell ref="H7:I7"/>
    <mergeCell ref="D9:G9"/>
    <mergeCell ref="I9:K9"/>
    <mergeCell ref="E10:G10"/>
    <mergeCell ref="J10:K10"/>
    <mergeCell ref="E11:G11"/>
    <mergeCell ref="J11:K11"/>
    <mergeCell ref="E12:G12"/>
    <mergeCell ref="J12:K12"/>
    <mergeCell ref="E13:G13"/>
    <mergeCell ref="J13:K13"/>
    <mergeCell ref="E14:G14"/>
    <mergeCell ref="J14:K14"/>
    <mergeCell ref="E15:G15"/>
    <mergeCell ref="J15:K15"/>
    <mergeCell ref="E16:G16"/>
    <mergeCell ref="J16:K16"/>
    <mergeCell ref="E17:G17"/>
    <mergeCell ref="J17:K17"/>
    <mergeCell ref="E18:G18"/>
    <mergeCell ref="J18:K18"/>
    <mergeCell ref="E19:G19"/>
    <mergeCell ref="J19:K19"/>
    <mergeCell ref="E20:G20"/>
    <mergeCell ref="J20:K20"/>
    <mergeCell ref="E21:G21"/>
    <mergeCell ref="J21:K21"/>
    <mergeCell ref="E22:G22"/>
    <mergeCell ref="J22:K22"/>
    <mergeCell ref="E23:G23"/>
    <mergeCell ref="J23:K23"/>
    <mergeCell ref="E24:G24"/>
    <mergeCell ref="J24:K24"/>
    <mergeCell ref="A26:B28"/>
    <mergeCell ref="C26:E28"/>
    <mergeCell ref="F26:F27"/>
    <mergeCell ref="G26:M27"/>
    <mergeCell ref="G28:M28"/>
    <mergeCell ref="C29:F29"/>
    <mergeCell ref="G29:M29"/>
    <mergeCell ref="A30:B33"/>
    <mergeCell ref="E30:M30"/>
    <mergeCell ref="H31:I31"/>
    <mergeCell ref="H32:I32"/>
    <mergeCell ref="E33:M33"/>
    <mergeCell ref="H35:I35"/>
    <mergeCell ref="H36:I36"/>
    <mergeCell ref="H38:I38"/>
    <mergeCell ref="H39:I39"/>
    <mergeCell ref="A40:M40"/>
    <mergeCell ref="B41:M41"/>
    <mergeCell ref="F43:J43"/>
    <mergeCell ref="B46:M47"/>
    <mergeCell ref="B48:M49"/>
    <mergeCell ref="B50:M52"/>
  </mergeCells>
  <printOptions headings="false" gridLines="false" gridLinesSet="true" horizontalCentered="true" verticalCentered="false"/>
  <pageMargins left="0.39375" right="0.39375" top="0.7875" bottom="0" header="0.511805555555556" footer="0.511811023622047"/>
  <pageSetup paperSize="9" scale="100" fitToWidth="1" fitToHeight="1" pageOrder="downThenOver" orientation="portrait" blackAndWhite="false" draft="false" cellComments="none" horizontalDpi="300" verticalDpi="300" copies="1"/>
  <headerFooter differentFirst="false" differentOddEven="false">
    <oddHeader>&amp;R&amp;"ＭＳ ゴシック,標準"&amp;10＜参考様式６＞</oddHeader>
    <odd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000"/>
    <pageSetUpPr fitToPage="true"/>
  </sheetPr>
  <dimension ref="A1:S43"/>
  <sheetViews>
    <sheetView showFormulas="false" showGridLines="true" showRowColHeaders="true" showZeros="true" rightToLeft="false" tabSelected="false" showOutlineSymbols="true" defaultGridColor="true" view="pageBreakPreview" topLeftCell="A13" colorId="64" zoomScale="100" zoomScaleNormal="100" zoomScalePageLayoutView="100" workbookViewId="0">
      <selection pane="topLeft" activeCell="A13" activeCellId="0" sqref="A13"/>
    </sheetView>
  </sheetViews>
  <sheetFormatPr defaultColWidth="9.00390625" defaultRowHeight="12.75" customHeight="false" zeroHeight="false" outlineLevelRow="0" outlineLevelCol="0"/>
  <cols>
    <col collapsed="false" customWidth="true" hidden="false" outlineLevel="0" max="16" min="1" style="1891" width="4.66"/>
    <col collapsed="false" customWidth="true" hidden="false" outlineLevel="0" max="17" min="17" style="1891" width="5.45"/>
    <col collapsed="false" customWidth="true" hidden="false" outlineLevel="0" max="19" min="18" style="1891" width="4.66"/>
    <col collapsed="false" customWidth="false" hidden="false" outlineLevel="0" max="16384" min="20" style="1891" width="9"/>
  </cols>
  <sheetData>
    <row r="1" customFormat="false" ht="15" hidden="false" customHeight="true" outlineLevel="0" collapsed="false">
      <c r="Q1" s="1892"/>
      <c r="S1" s="1892"/>
    </row>
    <row r="2" customFormat="false" ht="15" hidden="false" customHeight="true" outlineLevel="0" collapsed="false">
      <c r="Q2" s="1892"/>
    </row>
    <row r="3" customFormat="false" ht="15" hidden="false" customHeight="true" outlineLevel="0" collapsed="false">
      <c r="A3" s="1893" t="s">
        <v>2108</v>
      </c>
      <c r="B3" s="1893"/>
      <c r="C3" s="1893"/>
      <c r="D3" s="1893"/>
      <c r="E3" s="1893"/>
      <c r="F3" s="1893"/>
      <c r="G3" s="1893"/>
      <c r="H3" s="1893"/>
      <c r="I3" s="1893"/>
      <c r="J3" s="1893"/>
      <c r="K3" s="1893"/>
      <c r="L3" s="1893"/>
      <c r="M3" s="1893"/>
      <c r="N3" s="1893"/>
      <c r="O3" s="1893"/>
      <c r="P3" s="1893"/>
      <c r="Q3" s="1893"/>
    </row>
    <row r="4" customFormat="false" ht="15" hidden="false" customHeight="true" outlineLevel="0" collapsed="false"/>
    <row r="5" customFormat="false" ht="22.5" hidden="false" customHeight="true" outlineLevel="0" collapsed="false">
      <c r="A5" s="1894" t="s">
        <v>1952</v>
      </c>
      <c r="B5" s="1894"/>
      <c r="C5" s="1894"/>
      <c r="D5" s="1894"/>
      <c r="E5" s="1894"/>
      <c r="F5" s="1894"/>
      <c r="G5" s="1894"/>
      <c r="H5" s="1894"/>
      <c r="I5" s="1894"/>
      <c r="J5" s="1894"/>
      <c r="K5" s="1894"/>
      <c r="L5" s="1894"/>
      <c r="M5" s="1894"/>
      <c r="N5" s="1894"/>
      <c r="O5" s="1894"/>
      <c r="P5" s="1894"/>
      <c r="Q5" s="1894"/>
    </row>
    <row r="6" customFormat="false" ht="22.5" hidden="false" customHeight="true" outlineLevel="0" collapsed="false">
      <c r="A6" s="1895" t="s">
        <v>1103</v>
      </c>
      <c r="B6" s="1895"/>
      <c r="C6" s="1895"/>
      <c r="D6" s="1895"/>
      <c r="E6" s="1896"/>
      <c r="F6" s="1897" t="n">
        <v>1</v>
      </c>
      <c r="G6" s="1898" t="s">
        <v>2109</v>
      </c>
      <c r="H6" s="1898"/>
      <c r="I6" s="1898"/>
      <c r="J6" s="1898" t="n">
        <v>2</v>
      </c>
      <c r="K6" s="1897" t="s">
        <v>2110</v>
      </c>
      <c r="L6" s="1898"/>
      <c r="M6" s="1898"/>
      <c r="N6" s="1898" t="n">
        <v>3</v>
      </c>
      <c r="O6" s="1898" t="s">
        <v>2111</v>
      </c>
      <c r="P6" s="1897"/>
      <c r="Q6" s="1898"/>
      <c r="R6" s="1899"/>
    </row>
    <row r="7" customFormat="false" ht="22.5" hidden="false" customHeight="true" outlineLevel="0" collapsed="false">
      <c r="A7" s="1894" t="s">
        <v>1953</v>
      </c>
      <c r="B7" s="1894"/>
      <c r="C7" s="1894"/>
      <c r="D7" s="1894"/>
      <c r="E7" s="1900" t="s">
        <v>51</v>
      </c>
      <c r="F7" s="1901" t="s">
        <v>530</v>
      </c>
      <c r="G7" s="1901"/>
      <c r="H7" s="1901"/>
      <c r="I7" s="1901"/>
      <c r="J7" s="1902" t="s">
        <v>983</v>
      </c>
      <c r="K7" s="1901" t="s">
        <v>1954</v>
      </c>
      <c r="L7" s="1901"/>
      <c r="M7" s="1901"/>
      <c r="N7" s="1901"/>
      <c r="O7" s="1901"/>
      <c r="P7" s="1901"/>
      <c r="Q7" s="1903"/>
    </row>
    <row r="8" customFormat="false" ht="13.8" hidden="false" customHeight="false" outlineLevel="0" collapsed="false"/>
    <row r="9" customFormat="false" ht="13.8" hidden="false" customHeight="false" outlineLevel="0" collapsed="false"/>
    <row r="10" customFormat="false" ht="22.5" hidden="false" customHeight="true" outlineLevel="0" collapsed="false">
      <c r="A10" s="1891" t="s">
        <v>2112</v>
      </c>
    </row>
    <row r="11" customFormat="false" ht="22.5" hidden="false" customHeight="true" outlineLevel="0" collapsed="false">
      <c r="B11" s="1904" t="s">
        <v>51</v>
      </c>
      <c r="C11" s="1896" t="s">
        <v>2113</v>
      </c>
      <c r="D11" s="1896"/>
      <c r="E11" s="1896"/>
      <c r="F11" s="1896"/>
      <c r="G11" s="1896"/>
      <c r="H11" s="1896"/>
      <c r="I11" s="1905" t="s">
        <v>1036</v>
      </c>
      <c r="J11" s="1891" t="s">
        <v>2114</v>
      </c>
      <c r="P11" s="1891" t="s">
        <v>2115</v>
      </c>
    </row>
    <row r="12" customFormat="false" ht="30" hidden="false" customHeight="true" outlineLevel="0" collapsed="false">
      <c r="B12" s="1896" t="s">
        <v>983</v>
      </c>
      <c r="C12" s="1906" t="s">
        <v>2116</v>
      </c>
      <c r="D12" s="1906"/>
      <c r="E12" s="1906"/>
      <c r="F12" s="1906"/>
      <c r="G12" s="1896"/>
      <c r="H12" s="1896"/>
      <c r="I12" s="1907" t="s">
        <v>1036</v>
      </c>
      <c r="J12" s="1891" t="s">
        <v>2117</v>
      </c>
    </row>
    <row r="13" customFormat="false" ht="22.5" hidden="false" customHeight="true" outlineLevel="0" collapsed="false">
      <c r="B13" s="1908" t="s">
        <v>982</v>
      </c>
      <c r="C13" s="1896" t="s">
        <v>2118</v>
      </c>
      <c r="D13" s="1896"/>
      <c r="E13" s="1896"/>
      <c r="F13" s="1896"/>
      <c r="G13" s="1896"/>
      <c r="H13" s="1896"/>
      <c r="I13" s="1907" t="s">
        <v>899</v>
      </c>
      <c r="J13" s="1891" t="s">
        <v>2119</v>
      </c>
      <c r="O13" s="1891" t="s">
        <v>1431</v>
      </c>
      <c r="P13" s="1891" t="s">
        <v>2120</v>
      </c>
    </row>
    <row r="14" customFormat="false" ht="13.8" hidden="false" customHeight="false" outlineLevel="0" collapsed="false"/>
    <row r="15" customFormat="false" ht="13.8" hidden="false" customHeight="false" outlineLevel="0" collapsed="false">
      <c r="A15" s="1891" t="s">
        <v>2121</v>
      </c>
    </row>
    <row r="16" customFormat="false" ht="13.8" hidden="false" customHeight="false" outlineLevel="0" collapsed="false"/>
    <row r="17" customFormat="false" ht="13.8" hidden="false" customHeight="false" outlineLevel="0" collapsed="false">
      <c r="B17" s="1891" t="s">
        <v>2122</v>
      </c>
      <c r="C17" s="1891" t="s">
        <v>2123</v>
      </c>
    </row>
    <row r="18" customFormat="false" ht="13.8" hidden="false" customHeight="false" outlineLevel="0" collapsed="false">
      <c r="B18" s="1891" t="s">
        <v>2124</v>
      </c>
      <c r="C18" s="1891" t="s">
        <v>2125</v>
      </c>
    </row>
    <row r="19" customFormat="false" ht="13.8" hidden="false" customHeight="true" outlineLevel="0" collapsed="false">
      <c r="B19" s="1891" t="s">
        <v>2126</v>
      </c>
      <c r="C19" s="1909" t="s">
        <v>2127</v>
      </c>
      <c r="D19" s="1909"/>
      <c r="E19" s="1909"/>
      <c r="F19" s="1909"/>
      <c r="G19" s="1909"/>
      <c r="H19" s="1909"/>
      <c r="I19" s="1909"/>
      <c r="J19" s="1909"/>
      <c r="K19" s="1909"/>
      <c r="L19" s="1909"/>
      <c r="M19" s="1909"/>
      <c r="N19" s="1909"/>
      <c r="O19" s="1909"/>
      <c r="P19" s="1909"/>
      <c r="Q19" s="1909"/>
      <c r="R19" s="1909"/>
    </row>
    <row r="20" customFormat="false" ht="13.8" hidden="false" customHeight="false" outlineLevel="0" collapsed="false">
      <c r="C20" s="1909"/>
      <c r="D20" s="1909"/>
      <c r="E20" s="1909"/>
      <c r="F20" s="1909"/>
      <c r="G20" s="1909"/>
      <c r="H20" s="1909"/>
      <c r="I20" s="1909"/>
      <c r="J20" s="1909"/>
      <c r="K20" s="1909"/>
      <c r="L20" s="1909"/>
      <c r="M20" s="1909"/>
      <c r="N20" s="1909"/>
      <c r="O20" s="1909"/>
      <c r="P20" s="1909"/>
      <c r="Q20" s="1909"/>
      <c r="R20" s="1909"/>
    </row>
    <row r="21" customFormat="false" ht="13.8" hidden="false" customHeight="true" outlineLevel="0" collapsed="false">
      <c r="B21" s="1891" t="s">
        <v>2128</v>
      </c>
      <c r="C21" s="1909" t="s">
        <v>2129</v>
      </c>
      <c r="D21" s="1909"/>
      <c r="E21" s="1909"/>
      <c r="F21" s="1909"/>
      <c r="G21" s="1909"/>
      <c r="H21" s="1909"/>
      <c r="I21" s="1909"/>
      <c r="J21" s="1909"/>
      <c r="K21" s="1909"/>
      <c r="L21" s="1909"/>
      <c r="M21" s="1909"/>
      <c r="N21" s="1909"/>
      <c r="O21" s="1909"/>
      <c r="P21" s="1909"/>
      <c r="Q21" s="1909"/>
      <c r="R21" s="1909"/>
    </row>
    <row r="22" customFormat="false" ht="13.8" hidden="false" customHeight="false" outlineLevel="0" collapsed="false">
      <c r="C22" s="1909"/>
      <c r="D22" s="1909"/>
      <c r="E22" s="1909"/>
      <c r="F22" s="1909"/>
      <c r="G22" s="1909"/>
      <c r="H22" s="1909"/>
      <c r="I22" s="1909"/>
      <c r="J22" s="1909"/>
      <c r="K22" s="1909"/>
      <c r="L22" s="1909"/>
      <c r="M22" s="1909"/>
      <c r="N22" s="1909"/>
      <c r="O22" s="1909"/>
      <c r="P22" s="1909"/>
      <c r="Q22" s="1909"/>
      <c r="R22" s="1909"/>
    </row>
    <row r="23" customFormat="false" ht="13.8" hidden="false" customHeight="false" outlineLevel="0" collapsed="false"/>
    <row r="24" customFormat="false" ht="20.25" hidden="false" customHeight="true" outlineLevel="0" collapsed="false">
      <c r="B24" s="1894" t="s">
        <v>2130</v>
      </c>
      <c r="C24" s="1894"/>
      <c r="D24" s="1894"/>
      <c r="E24" s="1894"/>
      <c r="F24" s="1894"/>
      <c r="G24" s="1894" t="s">
        <v>2131</v>
      </c>
      <c r="H24" s="1894"/>
      <c r="I24" s="1894"/>
      <c r="J24" s="1894" t="s">
        <v>2132</v>
      </c>
      <c r="K24" s="1894"/>
      <c r="L24" s="1894"/>
    </row>
    <row r="25" customFormat="false" ht="20.25" hidden="false" customHeight="true" outlineLevel="0" collapsed="false">
      <c r="B25" s="1908"/>
      <c r="C25" s="1908"/>
      <c r="D25" s="1908"/>
      <c r="E25" s="1908"/>
      <c r="F25" s="1908"/>
      <c r="G25" s="1908"/>
      <c r="H25" s="1908"/>
      <c r="I25" s="1908"/>
      <c r="J25" s="1894" t="s">
        <v>2132</v>
      </c>
      <c r="K25" s="1894"/>
      <c r="L25" s="1894"/>
      <c r="M25" s="1910"/>
      <c r="N25" s="1910"/>
      <c r="O25" s="1910"/>
      <c r="P25" s="1911"/>
    </row>
    <row r="26" customFormat="false" ht="20.25" hidden="false" customHeight="true" outlineLevel="0" collapsed="false">
      <c r="B26" s="1908"/>
      <c r="C26" s="1908"/>
      <c r="D26" s="1908"/>
      <c r="E26" s="1908"/>
      <c r="F26" s="1908"/>
      <c r="G26" s="1908"/>
      <c r="H26" s="1908"/>
      <c r="I26" s="1908"/>
      <c r="J26" s="1894" t="s">
        <v>2132</v>
      </c>
      <c r="K26" s="1894"/>
      <c r="L26" s="1894"/>
      <c r="P26" s="1910"/>
      <c r="Q26" s="1910"/>
    </row>
    <row r="27" customFormat="false" ht="20.25" hidden="false" customHeight="true" outlineLevel="0" collapsed="false">
      <c r="B27" s="1908"/>
      <c r="C27" s="1908"/>
      <c r="D27" s="1908"/>
      <c r="E27" s="1908"/>
      <c r="F27" s="1908"/>
      <c r="G27" s="1908"/>
      <c r="H27" s="1908"/>
      <c r="I27" s="1908"/>
      <c r="J27" s="1894" t="s">
        <v>2132</v>
      </c>
      <c r="K27" s="1894"/>
      <c r="L27" s="1894"/>
      <c r="P27" s="1910"/>
      <c r="Q27" s="1910"/>
    </row>
    <row r="28" customFormat="false" ht="20.25" hidden="false" customHeight="true" outlineLevel="0" collapsed="false">
      <c r="B28" s="1908"/>
      <c r="C28" s="1908"/>
      <c r="D28" s="1908"/>
      <c r="E28" s="1908"/>
      <c r="F28" s="1908"/>
      <c r="G28" s="1908"/>
      <c r="H28" s="1908"/>
      <c r="I28" s="1908"/>
      <c r="J28" s="1894" t="s">
        <v>2132</v>
      </c>
      <c r="K28" s="1894"/>
      <c r="L28" s="1894"/>
      <c r="P28" s="1910"/>
      <c r="Q28" s="1910"/>
    </row>
    <row r="29" customFormat="false" ht="22.5" hidden="false" customHeight="true" outlineLevel="0" collapsed="false">
      <c r="B29" s="1908"/>
      <c r="C29" s="1908"/>
      <c r="D29" s="1908"/>
      <c r="E29" s="1908"/>
      <c r="F29" s="1908"/>
      <c r="G29" s="1908"/>
      <c r="H29" s="1908"/>
      <c r="I29" s="1908"/>
      <c r="J29" s="1894" t="s">
        <v>2132</v>
      </c>
      <c r="K29" s="1894"/>
      <c r="L29" s="1894"/>
      <c r="P29" s="1910"/>
      <c r="Q29" s="1910"/>
    </row>
    <row r="30" customFormat="false" ht="13.8" hidden="false" customHeight="false" outlineLevel="0" collapsed="false">
      <c r="B30" s="1891" t="s">
        <v>2133</v>
      </c>
    </row>
    <row r="31" customFormat="false" ht="13.8" hidden="false" customHeight="false" outlineLevel="0" collapsed="false"/>
    <row r="32" customFormat="false" ht="13.8" hidden="false" customHeight="false" outlineLevel="0" collapsed="false"/>
    <row r="33" customFormat="false" ht="13.8" hidden="false" customHeight="true" outlineLevel="0" collapsed="false">
      <c r="B33" s="1906" t="s">
        <v>2134</v>
      </c>
      <c r="C33" s="1906"/>
      <c r="D33" s="1906"/>
      <c r="E33" s="1906"/>
      <c r="F33" s="1906"/>
      <c r="G33" s="1906"/>
      <c r="H33" s="1896"/>
      <c r="I33" s="1896"/>
      <c r="J33" s="1907" t="s">
        <v>1036</v>
      </c>
    </row>
    <row r="34" customFormat="false" ht="13.8" hidden="false" customHeight="false" outlineLevel="0" collapsed="false">
      <c r="B34" s="1906"/>
      <c r="C34" s="1906"/>
      <c r="D34" s="1906"/>
      <c r="E34" s="1906"/>
      <c r="F34" s="1906"/>
      <c r="G34" s="1906"/>
      <c r="H34" s="1896"/>
      <c r="I34" s="1896"/>
      <c r="J34" s="1907"/>
    </row>
    <row r="35" customFormat="false" ht="13.8" hidden="false" customHeight="false" outlineLevel="0" collapsed="false">
      <c r="B35" s="1906"/>
      <c r="C35" s="1906"/>
      <c r="D35" s="1906"/>
      <c r="E35" s="1906"/>
      <c r="F35" s="1906"/>
      <c r="G35" s="1906"/>
      <c r="H35" s="1896"/>
      <c r="I35" s="1896"/>
      <c r="J35" s="1907"/>
    </row>
    <row r="36" customFormat="false" ht="13.8" hidden="false" customHeight="false" outlineLevel="0" collapsed="false"/>
    <row r="37" customFormat="false" ht="13.8" hidden="false" customHeight="false" outlineLevel="0" collapsed="false"/>
    <row r="38" customFormat="false" ht="36" hidden="false" customHeight="true" outlineLevel="0" collapsed="false">
      <c r="B38" s="1894" t="s">
        <v>2135</v>
      </c>
      <c r="C38" s="1894"/>
      <c r="D38" s="1912" t="s">
        <v>2136</v>
      </c>
      <c r="E38" s="1912"/>
      <c r="F38" s="1912"/>
      <c r="G38" s="1912"/>
      <c r="H38" s="1912"/>
      <c r="I38" s="1912"/>
      <c r="J38" s="1912"/>
      <c r="K38" s="1912"/>
      <c r="L38" s="1912"/>
      <c r="M38" s="1913" t="s">
        <v>2137</v>
      </c>
      <c r="N38" s="1913"/>
      <c r="O38" s="1913"/>
      <c r="P38" s="1912" t="s">
        <v>2138</v>
      </c>
      <c r="Q38" s="1912"/>
    </row>
    <row r="39" customFormat="false" ht="39" hidden="false" customHeight="true" outlineLevel="0" collapsed="false">
      <c r="B39" s="1894"/>
      <c r="C39" s="1894"/>
      <c r="D39" s="1914" t="s">
        <v>2139</v>
      </c>
      <c r="E39" s="1914"/>
      <c r="F39" s="1914"/>
      <c r="G39" s="1914"/>
      <c r="H39" s="1914"/>
      <c r="I39" s="1914"/>
      <c r="J39" s="1914"/>
      <c r="K39" s="1914"/>
      <c r="L39" s="1914"/>
      <c r="M39" s="1915" t="s">
        <v>2140</v>
      </c>
      <c r="N39" s="1915"/>
      <c r="O39" s="1915"/>
      <c r="P39" s="1914" t="s">
        <v>2138</v>
      </c>
      <c r="Q39" s="1914"/>
    </row>
    <row r="40" customFormat="false" ht="33.75" hidden="false" customHeight="true" outlineLevel="0" collapsed="false">
      <c r="B40" s="1894" t="s">
        <v>2141</v>
      </c>
      <c r="C40" s="1894"/>
      <c r="D40" s="1912" t="s">
        <v>2136</v>
      </c>
      <c r="E40" s="1912"/>
      <c r="F40" s="1912"/>
      <c r="G40" s="1912"/>
      <c r="H40" s="1912"/>
      <c r="I40" s="1912"/>
      <c r="J40" s="1912"/>
      <c r="K40" s="1912"/>
      <c r="L40" s="1912"/>
      <c r="M40" s="1913" t="s">
        <v>2142</v>
      </c>
      <c r="N40" s="1913"/>
      <c r="O40" s="1913"/>
      <c r="P40" s="1912" t="s">
        <v>2138</v>
      </c>
      <c r="Q40" s="1912"/>
    </row>
    <row r="41" customFormat="false" ht="40.5" hidden="false" customHeight="true" outlineLevel="0" collapsed="false">
      <c r="B41" s="1894"/>
      <c r="C41" s="1894"/>
      <c r="D41" s="1914" t="s">
        <v>2139</v>
      </c>
      <c r="E41" s="1914"/>
      <c r="F41" s="1914"/>
      <c r="G41" s="1914"/>
      <c r="H41" s="1914"/>
      <c r="I41" s="1914"/>
      <c r="J41" s="1914"/>
      <c r="K41" s="1914"/>
      <c r="L41" s="1914"/>
      <c r="M41" s="1915" t="s">
        <v>2143</v>
      </c>
      <c r="N41" s="1915"/>
      <c r="O41" s="1915"/>
      <c r="P41" s="1914" t="s">
        <v>2138</v>
      </c>
      <c r="Q41" s="1914"/>
    </row>
    <row r="42" customFormat="false" ht="13.8" hidden="false" customHeight="false" outlineLevel="0" collapsed="false"/>
    <row r="43" customFormat="false" ht="13.8" hidden="false" customHeight="false" outlineLevel="0" collapsed="false">
      <c r="A43" s="1916" t="s">
        <v>2144</v>
      </c>
    </row>
  </sheetData>
  <mergeCells count="48">
    <mergeCell ref="A3:Q3"/>
    <mergeCell ref="A5:D5"/>
    <mergeCell ref="E5:Q5"/>
    <mergeCell ref="A6:D6"/>
    <mergeCell ref="A7:D7"/>
    <mergeCell ref="C11:F11"/>
    <mergeCell ref="G11:H11"/>
    <mergeCell ref="C12:F12"/>
    <mergeCell ref="G12:H12"/>
    <mergeCell ref="C13:F13"/>
    <mergeCell ref="G13:H13"/>
    <mergeCell ref="C19:R20"/>
    <mergeCell ref="C21:R22"/>
    <mergeCell ref="B24:F24"/>
    <mergeCell ref="G24:I24"/>
    <mergeCell ref="J24:L24"/>
    <mergeCell ref="B25:F25"/>
    <mergeCell ref="G25:I25"/>
    <mergeCell ref="J25:L25"/>
    <mergeCell ref="B26:F26"/>
    <mergeCell ref="G26:I26"/>
    <mergeCell ref="J26:L26"/>
    <mergeCell ref="B27:F27"/>
    <mergeCell ref="G27:I27"/>
    <mergeCell ref="J27:L27"/>
    <mergeCell ref="B28:F28"/>
    <mergeCell ref="G28:I28"/>
    <mergeCell ref="J28:L28"/>
    <mergeCell ref="B29:F29"/>
    <mergeCell ref="G29:I29"/>
    <mergeCell ref="J29:L29"/>
    <mergeCell ref="B33:G35"/>
    <mergeCell ref="H33:I35"/>
    <mergeCell ref="J33:J35"/>
    <mergeCell ref="B38:C39"/>
    <mergeCell ref="D38:L38"/>
    <mergeCell ref="M38:O38"/>
    <mergeCell ref="P38:Q38"/>
    <mergeCell ref="D39:L39"/>
    <mergeCell ref="M39:O39"/>
    <mergeCell ref="P39:Q39"/>
    <mergeCell ref="B40:C41"/>
    <mergeCell ref="D40:L40"/>
    <mergeCell ref="M40:O40"/>
    <mergeCell ref="P40:Q40"/>
    <mergeCell ref="D41:L41"/>
    <mergeCell ref="M41:O41"/>
    <mergeCell ref="P41:Q41"/>
  </mergeCells>
  <printOptions headings="false" gridLines="false" gridLinesSet="true" horizontalCentered="true" verticalCentered="false"/>
  <pageMargins left="0.39375" right="0.39375" top="0.7875" bottom="0" header="0.511805555555556" footer="0.511811023622047"/>
  <pageSetup paperSize="9" scale="100" fitToWidth="1" fitToHeight="1" pageOrder="downThenOver" orientation="portrait" blackAndWhite="false" draft="false" cellComments="none" horizontalDpi="300" verticalDpi="300" copies="1"/>
  <headerFooter differentFirst="false" differentOddEven="false">
    <oddHeader>&amp;R&amp;"ＭＳ ゴシック,標準"&amp;10＜参考様式７＞</oddHeader>
    <oddFooter/>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000"/>
    <pageSetUpPr fitToPage="true"/>
  </sheetPr>
  <dimension ref="A1:U28"/>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2.75" customHeight="false" zeroHeight="false" outlineLevelRow="0" outlineLevelCol="0"/>
  <cols>
    <col collapsed="false" customWidth="true" hidden="false" outlineLevel="0" max="2" min="1" style="1917" width="4.11"/>
    <col collapsed="false" customWidth="true" hidden="false" outlineLevel="0" max="3" min="3" style="1917" width="8.66"/>
    <col collapsed="false" customWidth="true" hidden="false" outlineLevel="0" max="4" min="4" style="1917" width="2.11"/>
    <col collapsed="false" customWidth="true" hidden="false" outlineLevel="0" max="24" min="5" style="1917" width="4.11"/>
    <col collapsed="false" customWidth="false" hidden="false" outlineLevel="0" max="16384" min="25" style="1917" width="9"/>
  </cols>
  <sheetData>
    <row r="1" customFormat="false" ht="16.5" hidden="false" customHeight="true" outlineLevel="0" collapsed="false">
      <c r="U1" s="1918"/>
    </row>
    <row r="2" customFormat="false" ht="16.5" hidden="false" customHeight="true" outlineLevel="0" collapsed="false">
      <c r="A2" s="1919" t="s">
        <v>2145</v>
      </c>
      <c r="B2" s="1919"/>
      <c r="C2" s="1919"/>
      <c r="D2" s="1919"/>
      <c r="E2" s="1919"/>
      <c r="F2" s="1919"/>
      <c r="G2" s="1919"/>
      <c r="H2" s="1919"/>
      <c r="I2" s="1919"/>
      <c r="J2" s="1919"/>
      <c r="K2" s="1919"/>
      <c r="L2" s="1919"/>
      <c r="M2" s="1919"/>
      <c r="N2" s="1919"/>
      <c r="O2" s="1919"/>
      <c r="P2" s="1919"/>
      <c r="Q2" s="1919"/>
      <c r="R2" s="1919"/>
      <c r="S2" s="1919"/>
      <c r="T2" s="1919"/>
      <c r="U2" s="1919"/>
    </row>
    <row r="3" customFormat="false" ht="16.5" hidden="false" customHeight="true" outlineLevel="0" collapsed="false"/>
    <row r="4" customFormat="false" ht="22.5" hidden="false" customHeight="true" outlineLevel="0" collapsed="false">
      <c r="A4" s="1920" t="s">
        <v>2146</v>
      </c>
      <c r="B4" s="1920"/>
      <c r="C4" s="1920"/>
      <c r="D4" s="1921"/>
      <c r="E4" s="1921"/>
      <c r="F4" s="1921"/>
      <c r="G4" s="1921"/>
      <c r="H4" s="1921"/>
      <c r="I4" s="1921"/>
      <c r="J4" s="1921"/>
      <c r="K4" s="1921"/>
      <c r="L4" s="1921"/>
      <c r="M4" s="1921"/>
      <c r="N4" s="1921"/>
      <c r="O4" s="1921"/>
      <c r="P4" s="1921"/>
      <c r="Q4" s="1921"/>
      <c r="R4" s="1921"/>
      <c r="S4" s="1921"/>
      <c r="T4" s="1921"/>
      <c r="U4" s="1921"/>
    </row>
    <row r="5" customFormat="false" ht="22.5" hidden="false" customHeight="true" outlineLevel="0" collapsed="false">
      <c r="A5" s="1922" t="s">
        <v>2147</v>
      </c>
      <c r="B5" s="1922"/>
      <c r="C5" s="1922"/>
      <c r="D5" s="1923"/>
      <c r="E5" s="1924" t="s">
        <v>51</v>
      </c>
      <c r="F5" s="1925" t="s">
        <v>2109</v>
      </c>
      <c r="G5" s="1925"/>
      <c r="H5" s="1925"/>
      <c r="I5" s="1925"/>
      <c r="J5" s="1924" t="s">
        <v>983</v>
      </c>
      <c r="K5" s="1925" t="s">
        <v>2110</v>
      </c>
      <c r="L5" s="1925"/>
      <c r="M5" s="1925"/>
      <c r="N5" s="1925"/>
      <c r="O5" s="1924" t="s">
        <v>982</v>
      </c>
      <c r="P5" s="1925" t="s">
        <v>2111</v>
      </c>
      <c r="Q5" s="1925"/>
      <c r="R5" s="1925"/>
      <c r="S5" s="1925"/>
      <c r="T5" s="1925"/>
      <c r="U5" s="1926"/>
    </row>
    <row r="6" customFormat="false" ht="22.5" hidden="false" customHeight="true" outlineLevel="0" collapsed="false">
      <c r="A6" s="1927" t="s">
        <v>2148</v>
      </c>
      <c r="B6" s="1927"/>
      <c r="C6" s="1927"/>
      <c r="D6" s="1928"/>
      <c r="E6" s="1929" t="s">
        <v>51</v>
      </c>
      <c r="F6" s="1930" t="s">
        <v>530</v>
      </c>
      <c r="G6" s="1930"/>
      <c r="H6" s="1930"/>
      <c r="I6" s="1930"/>
      <c r="J6" s="1930"/>
      <c r="K6" s="1930"/>
      <c r="L6" s="1930"/>
      <c r="M6" s="1929" t="s">
        <v>983</v>
      </c>
      <c r="N6" s="1930" t="s">
        <v>1954</v>
      </c>
      <c r="O6" s="1930"/>
      <c r="P6" s="1930"/>
      <c r="Q6" s="1930"/>
      <c r="R6" s="1930"/>
      <c r="S6" s="1930"/>
      <c r="T6" s="1930"/>
      <c r="U6" s="1931"/>
    </row>
    <row r="7" customFormat="false" ht="22.5" hidden="false" customHeight="true" outlineLevel="0" collapsed="false">
      <c r="A7" s="1927"/>
      <c r="B7" s="1927"/>
      <c r="C7" s="1927"/>
      <c r="D7" s="1932"/>
      <c r="E7" s="1918" t="s">
        <v>982</v>
      </c>
      <c r="F7" s="1917" t="s">
        <v>1995</v>
      </c>
      <c r="M7" s="1918" t="s">
        <v>984</v>
      </c>
      <c r="N7" s="1917" t="s">
        <v>1996</v>
      </c>
      <c r="U7" s="1933"/>
    </row>
    <row r="8" customFormat="false" ht="22.5" hidden="false" customHeight="true" outlineLevel="0" collapsed="false">
      <c r="A8" s="1927"/>
      <c r="B8" s="1927"/>
      <c r="C8" s="1927"/>
      <c r="D8" s="1932"/>
      <c r="E8" s="1934" t="s">
        <v>1215</v>
      </c>
      <c r="F8" s="1917" t="s">
        <v>2149</v>
      </c>
      <c r="M8" s="1918"/>
      <c r="U8" s="1933"/>
    </row>
    <row r="9" customFormat="false" ht="16.5" hidden="false" customHeight="true" outlineLevel="0" collapsed="false">
      <c r="A9" s="1928"/>
      <c r="B9" s="1930"/>
      <c r="C9" s="1931"/>
      <c r="D9" s="1930"/>
      <c r="E9" s="1930"/>
      <c r="F9" s="1930"/>
      <c r="G9" s="1930"/>
      <c r="H9" s="1930"/>
      <c r="I9" s="1930"/>
      <c r="J9" s="1930"/>
      <c r="K9" s="1930"/>
      <c r="L9" s="1930"/>
      <c r="M9" s="1930"/>
      <c r="N9" s="1930"/>
      <c r="O9" s="1930"/>
      <c r="P9" s="1930"/>
      <c r="Q9" s="1930"/>
      <c r="R9" s="1930"/>
      <c r="S9" s="1930"/>
      <c r="T9" s="1930"/>
      <c r="U9" s="1931"/>
    </row>
    <row r="10" customFormat="false" ht="16.5" hidden="false" customHeight="true" outlineLevel="0" collapsed="false">
      <c r="A10" s="1935" t="s">
        <v>2150</v>
      </c>
      <c r="B10" s="1935"/>
      <c r="C10" s="1935"/>
      <c r="E10" s="1917" t="s">
        <v>2151</v>
      </c>
      <c r="U10" s="1933"/>
    </row>
    <row r="11" customFormat="false" ht="22.5" hidden="false" customHeight="true" outlineLevel="0" collapsed="false">
      <c r="A11" s="1935"/>
      <c r="B11" s="1935"/>
      <c r="C11" s="1935"/>
      <c r="E11" s="1921" t="s">
        <v>970</v>
      </c>
      <c r="F11" s="1921"/>
      <c r="G11" s="1921"/>
      <c r="H11" s="1921"/>
      <c r="I11" s="1921"/>
      <c r="J11" s="1921" t="s">
        <v>972</v>
      </c>
      <c r="K11" s="1921"/>
      <c r="L11" s="1921"/>
      <c r="M11" s="1921"/>
      <c r="N11" s="1921"/>
      <c r="O11" s="1921"/>
      <c r="P11" s="1921"/>
      <c r="Q11" s="1921"/>
      <c r="U11" s="1933"/>
    </row>
    <row r="12" customFormat="false" ht="22.5" hidden="false" customHeight="true" outlineLevel="0" collapsed="false">
      <c r="A12" s="1932"/>
      <c r="C12" s="1933"/>
      <c r="E12" s="1921" t="s">
        <v>2152</v>
      </c>
      <c r="F12" s="1921"/>
      <c r="G12" s="1921"/>
      <c r="H12" s="1921"/>
      <c r="I12" s="1921"/>
      <c r="J12" s="1921"/>
      <c r="K12" s="1921"/>
      <c r="L12" s="1921"/>
      <c r="M12" s="1921"/>
      <c r="N12" s="1921"/>
      <c r="O12" s="1921"/>
      <c r="P12" s="1921"/>
      <c r="Q12" s="1921"/>
      <c r="U12" s="1933"/>
    </row>
    <row r="13" customFormat="false" ht="22.5" hidden="false" customHeight="true" outlineLevel="0" collapsed="false">
      <c r="A13" s="1932"/>
      <c r="C13" s="1933"/>
      <c r="E13" s="1921" t="s">
        <v>1819</v>
      </c>
      <c r="F13" s="1921"/>
      <c r="G13" s="1921"/>
      <c r="H13" s="1921"/>
      <c r="I13" s="1921"/>
      <c r="J13" s="1921"/>
      <c r="K13" s="1921"/>
      <c r="L13" s="1921"/>
      <c r="M13" s="1921"/>
      <c r="N13" s="1921"/>
      <c r="O13" s="1921"/>
      <c r="P13" s="1921"/>
      <c r="Q13" s="1921"/>
      <c r="U13" s="1933"/>
    </row>
    <row r="14" customFormat="false" ht="22.5" hidden="false" customHeight="true" outlineLevel="0" collapsed="false">
      <c r="A14" s="1932"/>
      <c r="C14" s="1933"/>
      <c r="E14" s="1921" t="s">
        <v>2153</v>
      </c>
      <c r="F14" s="1921"/>
      <c r="G14" s="1921"/>
      <c r="H14" s="1921"/>
      <c r="I14" s="1921"/>
      <c r="J14" s="1921"/>
      <c r="K14" s="1921"/>
      <c r="L14" s="1921"/>
      <c r="M14" s="1921"/>
      <c r="N14" s="1921"/>
      <c r="O14" s="1921"/>
      <c r="P14" s="1921"/>
      <c r="Q14" s="1921"/>
      <c r="U14" s="1933"/>
    </row>
    <row r="15" customFormat="false" ht="22.5" hidden="false" customHeight="true" outlineLevel="0" collapsed="false">
      <c r="A15" s="1932"/>
      <c r="C15" s="1933"/>
      <c r="E15" s="1921" t="s">
        <v>2154</v>
      </c>
      <c r="F15" s="1921"/>
      <c r="G15" s="1921"/>
      <c r="H15" s="1921"/>
      <c r="I15" s="1921"/>
      <c r="J15" s="1921"/>
      <c r="K15" s="1921"/>
      <c r="L15" s="1921"/>
      <c r="M15" s="1921"/>
      <c r="N15" s="1921"/>
      <c r="O15" s="1921"/>
      <c r="P15" s="1921"/>
      <c r="Q15" s="1921"/>
      <c r="U15" s="1933"/>
    </row>
    <row r="16" customFormat="false" ht="22.5" hidden="false" customHeight="true" outlineLevel="0" collapsed="false">
      <c r="A16" s="1932"/>
      <c r="C16" s="1933"/>
      <c r="E16" s="1921" t="s">
        <v>1822</v>
      </c>
      <c r="F16" s="1921"/>
      <c r="G16" s="1921"/>
      <c r="H16" s="1921"/>
      <c r="I16" s="1921"/>
      <c r="J16" s="1921"/>
      <c r="K16" s="1921"/>
      <c r="L16" s="1921"/>
      <c r="M16" s="1921"/>
      <c r="N16" s="1921"/>
      <c r="O16" s="1921"/>
      <c r="P16" s="1921"/>
      <c r="Q16" s="1921"/>
      <c r="U16" s="1933"/>
    </row>
    <row r="17" customFormat="false" ht="22.5" hidden="false" customHeight="true" outlineLevel="0" collapsed="false">
      <c r="A17" s="1932"/>
      <c r="C17" s="1933"/>
      <c r="E17" s="1921"/>
      <c r="F17" s="1921"/>
      <c r="G17" s="1921"/>
      <c r="H17" s="1921"/>
      <c r="I17" s="1921"/>
      <c r="J17" s="1921"/>
      <c r="K17" s="1921"/>
      <c r="L17" s="1921"/>
      <c r="M17" s="1921"/>
      <c r="N17" s="1921"/>
      <c r="O17" s="1921"/>
      <c r="P17" s="1921"/>
      <c r="Q17" s="1921"/>
      <c r="U17" s="1933"/>
    </row>
    <row r="18" customFormat="false" ht="22.5" hidden="false" customHeight="true" outlineLevel="0" collapsed="false">
      <c r="A18" s="1932"/>
      <c r="C18" s="1933"/>
      <c r="E18" s="1921"/>
      <c r="F18" s="1921"/>
      <c r="G18" s="1921"/>
      <c r="H18" s="1921"/>
      <c r="I18" s="1921"/>
      <c r="J18" s="1921"/>
      <c r="K18" s="1921"/>
      <c r="L18" s="1921"/>
      <c r="M18" s="1921"/>
      <c r="N18" s="1921"/>
      <c r="O18" s="1921"/>
      <c r="P18" s="1921"/>
      <c r="Q18" s="1921"/>
      <c r="U18" s="1933"/>
    </row>
    <row r="19" customFormat="false" ht="22.5" hidden="false" customHeight="true" outlineLevel="0" collapsed="false">
      <c r="A19" s="1932"/>
      <c r="C19" s="1933"/>
      <c r="E19" s="1921"/>
      <c r="F19" s="1921"/>
      <c r="G19" s="1921"/>
      <c r="H19" s="1921"/>
      <c r="I19" s="1921"/>
      <c r="J19" s="1921"/>
      <c r="K19" s="1921"/>
      <c r="L19" s="1921"/>
      <c r="M19" s="1921"/>
      <c r="N19" s="1921"/>
      <c r="O19" s="1921"/>
      <c r="P19" s="1921"/>
      <c r="Q19" s="1921"/>
      <c r="U19" s="1933"/>
    </row>
    <row r="20" customFormat="false" ht="22.5" hidden="false" customHeight="true" outlineLevel="0" collapsed="false">
      <c r="A20" s="1932"/>
      <c r="C20" s="1933"/>
      <c r="E20" s="1921"/>
      <c r="F20" s="1921"/>
      <c r="G20" s="1921"/>
      <c r="H20" s="1921"/>
      <c r="I20" s="1921"/>
      <c r="J20" s="1921"/>
      <c r="K20" s="1921"/>
      <c r="L20" s="1921"/>
      <c r="M20" s="1921"/>
      <c r="N20" s="1921"/>
      <c r="O20" s="1921"/>
      <c r="P20" s="1921"/>
      <c r="Q20" s="1921"/>
      <c r="U20" s="1933"/>
    </row>
    <row r="21" customFormat="false" ht="16.5" hidden="false" customHeight="true" outlineLevel="0" collapsed="false">
      <c r="A21" s="1936"/>
      <c r="B21" s="1937"/>
      <c r="C21" s="1938"/>
      <c r="D21" s="1937"/>
      <c r="E21" s="1937"/>
      <c r="F21" s="1937"/>
      <c r="G21" s="1937"/>
      <c r="H21" s="1937"/>
      <c r="I21" s="1937"/>
      <c r="J21" s="1937"/>
      <c r="K21" s="1937"/>
      <c r="L21" s="1937"/>
      <c r="M21" s="1937"/>
      <c r="N21" s="1937"/>
      <c r="O21" s="1937"/>
      <c r="P21" s="1937"/>
      <c r="Q21" s="1937"/>
      <c r="R21" s="1937"/>
      <c r="S21" s="1937"/>
      <c r="T21" s="1937"/>
      <c r="U21" s="1938"/>
    </row>
    <row r="22" s="1939" customFormat="true" ht="13.8" hidden="false" customHeight="false" outlineLevel="0" collapsed="false"/>
    <row r="23" s="1939" customFormat="true" ht="13.5" hidden="false" customHeight="true" outlineLevel="0" collapsed="false">
      <c r="A23" s="1940" t="s">
        <v>2155</v>
      </c>
      <c r="B23" s="1940"/>
      <c r="C23" s="1940"/>
      <c r="D23" s="1940"/>
      <c r="E23" s="1940"/>
      <c r="F23" s="1940"/>
      <c r="G23" s="1940"/>
      <c r="H23" s="1940"/>
      <c r="I23" s="1940"/>
      <c r="J23" s="1940"/>
      <c r="K23" s="1940"/>
      <c r="L23" s="1940"/>
      <c r="M23" s="1940"/>
      <c r="N23" s="1940"/>
      <c r="O23" s="1940"/>
      <c r="P23" s="1940"/>
      <c r="Q23" s="1940"/>
      <c r="R23" s="1940"/>
      <c r="S23" s="1940"/>
      <c r="T23" s="1940"/>
      <c r="U23" s="1940"/>
    </row>
    <row r="24" s="1939" customFormat="true" ht="12.75" hidden="false" customHeight="false" outlineLevel="0" collapsed="false">
      <c r="B24" s="1941"/>
      <c r="C24" s="1941"/>
      <c r="D24" s="1941"/>
      <c r="E24" s="1941"/>
      <c r="F24" s="1941"/>
      <c r="G24" s="1941"/>
      <c r="H24" s="1941"/>
      <c r="I24" s="1941"/>
      <c r="J24" s="1941"/>
      <c r="K24" s="1941"/>
      <c r="L24" s="1941"/>
      <c r="M24" s="1941"/>
      <c r="N24" s="1941"/>
      <c r="O24" s="1941"/>
      <c r="P24" s="1941"/>
      <c r="Q24" s="1941"/>
      <c r="R24" s="1941"/>
      <c r="S24" s="1941"/>
      <c r="T24" s="1941"/>
      <c r="U24" s="1941"/>
    </row>
    <row r="25" s="1939" customFormat="true" ht="12.75" hidden="false" customHeight="false" outlineLevel="0" collapsed="false"/>
    <row r="26" s="1939" customFormat="true" ht="12.75" hidden="false" customHeight="false" outlineLevel="0" collapsed="false"/>
    <row r="27" s="1939" customFormat="true" ht="12.75" hidden="false" customHeight="false" outlineLevel="0" collapsed="false"/>
    <row r="28" s="1939" customFormat="true" ht="12.75" hidden="false" customHeight="false" outlineLevel="0" collapsed="false"/>
  </sheetData>
  <mergeCells count="27">
    <mergeCell ref="A2:U2"/>
    <mergeCell ref="A4:C4"/>
    <mergeCell ref="D4:U4"/>
    <mergeCell ref="A5:C5"/>
    <mergeCell ref="A6:C8"/>
    <mergeCell ref="A10:C11"/>
    <mergeCell ref="E11:I11"/>
    <mergeCell ref="J11:Q11"/>
    <mergeCell ref="E12:I12"/>
    <mergeCell ref="J12:Q12"/>
    <mergeCell ref="E13:I13"/>
    <mergeCell ref="J13:Q13"/>
    <mergeCell ref="E14:I14"/>
    <mergeCell ref="J14:Q14"/>
    <mergeCell ref="E15:I15"/>
    <mergeCell ref="J15:Q15"/>
    <mergeCell ref="E16:I16"/>
    <mergeCell ref="J16:Q16"/>
    <mergeCell ref="E17:I17"/>
    <mergeCell ref="J17:Q17"/>
    <mergeCell ref="E18:I18"/>
    <mergeCell ref="J18:Q18"/>
    <mergeCell ref="E19:I19"/>
    <mergeCell ref="J19:Q19"/>
    <mergeCell ref="E20:I20"/>
    <mergeCell ref="J20:Q20"/>
    <mergeCell ref="A23:U23"/>
  </mergeCells>
  <printOptions headings="false" gridLines="false" gridLinesSet="true" horizontalCentered="true" verticalCentered="false"/>
  <pageMargins left="0.590277777777778" right="0.39375" top="0.984027777777778" bottom="0.39375" header="0.511805555555556" footer="0.511811023622047"/>
  <pageSetup paperSize="9" scale="100" fitToWidth="1" fitToHeight="1" pageOrder="downThenOver" orientation="portrait" blackAndWhite="false" draft="false" cellComments="none" horizontalDpi="300" verticalDpi="300" copies="1"/>
  <headerFooter differentFirst="false" differentOddEven="false">
    <oddHeader>&amp;R＜参考様式９＞</oddHeader>
    <oddFooter/>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000"/>
    <pageSetUpPr fitToPage="true"/>
  </sheetPr>
  <dimension ref="A1:U27"/>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2.75" customHeight="false" zeroHeight="false" outlineLevelRow="0" outlineLevelCol="0"/>
  <cols>
    <col collapsed="false" customWidth="true" hidden="false" outlineLevel="0" max="2" min="1" style="1942" width="4.11"/>
    <col collapsed="false" customWidth="true" hidden="false" outlineLevel="0" max="3" min="3" style="1942" width="8.66"/>
    <col collapsed="false" customWidth="true" hidden="false" outlineLevel="0" max="4" min="4" style="1942" width="2.11"/>
    <col collapsed="false" customWidth="true" hidden="false" outlineLevel="0" max="24" min="5" style="1942" width="4.11"/>
    <col collapsed="false" customWidth="false" hidden="false" outlineLevel="0" max="16384" min="25" style="1942" width="9"/>
  </cols>
  <sheetData>
    <row r="1" customFormat="false" ht="16.5" hidden="false" customHeight="true" outlineLevel="0" collapsed="false">
      <c r="U1" s="1943"/>
    </row>
    <row r="2" customFormat="false" ht="16.5" hidden="false" customHeight="true" outlineLevel="0" collapsed="false">
      <c r="A2" s="1944" t="s">
        <v>2156</v>
      </c>
      <c r="B2" s="1944"/>
      <c r="C2" s="1944"/>
      <c r="D2" s="1944"/>
      <c r="E2" s="1944"/>
      <c r="F2" s="1944"/>
      <c r="G2" s="1944"/>
      <c r="H2" s="1944"/>
      <c r="I2" s="1944"/>
      <c r="J2" s="1944"/>
      <c r="K2" s="1944"/>
      <c r="L2" s="1944"/>
      <c r="M2" s="1944"/>
      <c r="N2" s="1944"/>
      <c r="O2" s="1944"/>
      <c r="P2" s="1944"/>
      <c r="Q2" s="1944"/>
      <c r="R2" s="1944"/>
      <c r="S2" s="1944"/>
      <c r="T2" s="1944"/>
      <c r="U2" s="1944"/>
    </row>
    <row r="3" customFormat="false" ht="16.5" hidden="false" customHeight="true" outlineLevel="0" collapsed="false"/>
    <row r="4" customFormat="false" ht="22.5" hidden="false" customHeight="true" outlineLevel="0" collapsed="false">
      <c r="A4" s="1945" t="s">
        <v>2146</v>
      </c>
      <c r="B4" s="1945"/>
      <c r="C4" s="1945"/>
      <c r="D4" s="1946"/>
      <c r="E4" s="1946"/>
      <c r="F4" s="1946"/>
      <c r="G4" s="1946"/>
      <c r="H4" s="1946"/>
      <c r="I4" s="1946"/>
      <c r="J4" s="1946"/>
      <c r="K4" s="1946"/>
      <c r="L4" s="1946"/>
      <c r="M4" s="1946"/>
      <c r="N4" s="1946"/>
      <c r="O4" s="1946"/>
      <c r="P4" s="1946"/>
      <c r="Q4" s="1946"/>
      <c r="R4" s="1946"/>
      <c r="S4" s="1946"/>
      <c r="T4" s="1946"/>
      <c r="U4" s="1946"/>
    </row>
    <row r="5" customFormat="false" ht="22.5" hidden="false" customHeight="true" outlineLevel="0" collapsed="false">
      <c r="A5" s="1947" t="s">
        <v>2147</v>
      </c>
      <c r="B5" s="1947"/>
      <c r="C5" s="1947"/>
      <c r="D5" s="1948"/>
      <c r="E5" s="1949" t="s">
        <v>51</v>
      </c>
      <c r="F5" s="1950" t="s">
        <v>2109</v>
      </c>
      <c r="G5" s="1950"/>
      <c r="H5" s="1950"/>
      <c r="I5" s="1950"/>
      <c r="J5" s="1949" t="s">
        <v>983</v>
      </c>
      <c r="K5" s="1950" t="s">
        <v>2110</v>
      </c>
      <c r="L5" s="1950"/>
      <c r="M5" s="1950"/>
      <c r="N5" s="1950"/>
      <c r="O5" s="1949" t="s">
        <v>982</v>
      </c>
      <c r="P5" s="1950" t="s">
        <v>2111</v>
      </c>
      <c r="Q5" s="1950"/>
      <c r="R5" s="1950"/>
      <c r="S5" s="1950"/>
      <c r="T5" s="1950"/>
      <c r="U5" s="1951"/>
    </row>
    <row r="6" customFormat="false" ht="22.5" hidden="false" customHeight="true" outlineLevel="0" collapsed="false">
      <c r="A6" s="1952" t="s">
        <v>2148</v>
      </c>
      <c r="B6" s="1952"/>
      <c r="C6" s="1952"/>
      <c r="D6" s="1953"/>
      <c r="E6" s="1954" t="s">
        <v>51</v>
      </c>
      <c r="F6" s="1955" t="s">
        <v>530</v>
      </c>
      <c r="G6" s="1955"/>
      <c r="H6" s="1955"/>
      <c r="I6" s="1955"/>
      <c r="J6" s="1955"/>
      <c r="K6" s="1955"/>
      <c r="L6" s="1955"/>
      <c r="M6" s="1954" t="s">
        <v>983</v>
      </c>
      <c r="N6" s="1955" t="s">
        <v>1954</v>
      </c>
      <c r="O6" s="1955"/>
      <c r="P6" s="1955"/>
      <c r="Q6" s="1955"/>
      <c r="R6" s="1955"/>
      <c r="S6" s="1955"/>
      <c r="T6" s="1955"/>
      <c r="U6" s="1956"/>
    </row>
    <row r="7" customFormat="false" ht="22.5" hidden="false" customHeight="true" outlineLevel="0" collapsed="false">
      <c r="A7" s="1952"/>
      <c r="B7" s="1952"/>
      <c r="C7" s="1952"/>
      <c r="D7" s="1957"/>
      <c r="E7" s="1958" t="s">
        <v>982</v>
      </c>
      <c r="F7" s="1959" t="s">
        <v>1995</v>
      </c>
      <c r="G7" s="1959"/>
      <c r="H7" s="1959"/>
      <c r="I7" s="1959"/>
      <c r="J7" s="1959"/>
      <c r="K7" s="1959"/>
      <c r="L7" s="1959"/>
      <c r="M7" s="1958" t="s">
        <v>984</v>
      </c>
      <c r="N7" s="1959" t="s">
        <v>1996</v>
      </c>
      <c r="O7" s="1959"/>
      <c r="P7" s="1959"/>
      <c r="Q7" s="1959"/>
      <c r="R7" s="1959"/>
      <c r="S7" s="1959"/>
      <c r="T7" s="1959"/>
      <c r="U7" s="1960"/>
    </row>
    <row r="8" customFormat="false" ht="16.5" hidden="false" customHeight="true" outlineLevel="0" collapsed="false">
      <c r="A8" s="1953"/>
      <c r="B8" s="1955"/>
      <c r="C8" s="1956"/>
      <c r="D8" s="1955"/>
      <c r="E8" s="1955"/>
      <c r="F8" s="1955"/>
      <c r="G8" s="1955"/>
      <c r="H8" s="1955"/>
      <c r="I8" s="1955"/>
      <c r="J8" s="1955"/>
      <c r="K8" s="1955"/>
      <c r="L8" s="1955"/>
      <c r="M8" s="1955"/>
      <c r="N8" s="1955"/>
      <c r="O8" s="1955"/>
      <c r="P8" s="1955"/>
      <c r="Q8" s="1955"/>
      <c r="R8" s="1955"/>
      <c r="S8" s="1955"/>
      <c r="T8" s="1955"/>
      <c r="U8" s="1956"/>
    </row>
    <row r="9" customFormat="false" ht="16.5" hidden="false" customHeight="true" outlineLevel="0" collapsed="false">
      <c r="A9" s="1961" t="s">
        <v>2157</v>
      </c>
      <c r="B9" s="1961"/>
      <c r="C9" s="1961"/>
      <c r="E9" s="1942" t="s">
        <v>2158</v>
      </c>
      <c r="U9" s="1962"/>
    </row>
    <row r="10" customFormat="false" ht="22.5" hidden="false" customHeight="true" outlineLevel="0" collapsed="false">
      <c r="A10" s="1961"/>
      <c r="B10" s="1961"/>
      <c r="C10" s="1961"/>
      <c r="E10" s="1946" t="s">
        <v>970</v>
      </c>
      <c r="F10" s="1946"/>
      <c r="G10" s="1946"/>
      <c r="H10" s="1946"/>
      <c r="I10" s="1946"/>
      <c r="J10" s="1946" t="s">
        <v>972</v>
      </c>
      <c r="K10" s="1946"/>
      <c r="L10" s="1946"/>
      <c r="M10" s="1946"/>
      <c r="N10" s="1946"/>
      <c r="O10" s="1946"/>
      <c r="P10" s="1946"/>
      <c r="Q10" s="1946"/>
      <c r="U10" s="1962"/>
    </row>
    <row r="11" customFormat="false" ht="22.5" hidden="false" customHeight="true" outlineLevel="0" collapsed="false">
      <c r="A11" s="1963"/>
      <c r="C11" s="1962"/>
      <c r="E11" s="1946" t="s">
        <v>2152</v>
      </c>
      <c r="F11" s="1946"/>
      <c r="G11" s="1946"/>
      <c r="H11" s="1946"/>
      <c r="I11" s="1946"/>
      <c r="J11" s="1946"/>
      <c r="K11" s="1946"/>
      <c r="L11" s="1946"/>
      <c r="M11" s="1946"/>
      <c r="N11" s="1946"/>
      <c r="O11" s="1946"/>
      <c r="P11" s="1946"/>
      <c r="Q11" s="1946"/>
      <c r="U11" s="1962"/>
    </row>
    <row r="12" customFormat="false" ht="22.5" hidden="false" customHeight="true" outlineLevel="0" collapsed="false">
      <c r="A12" s="1963"/>
      <c r="C12" s="1962"/>
      <c r="E12" s="1946" t="s">
        <v>1819</v>
      </c>
      <c r="F12" s="1946"/>
      <c r="G12" s="1946"/>
      <c r="H12" s="1946"/>
      <c r="I12" s="1946"/>
      <c r="J12" s="1946"/>
      <c r="K12" s="1946"/>
      <c r="L12" s="1946"/>
      <c r="M12" s="1946"/>
      <c r="N12" s="1946"/>
      <c r="O12" s="1946"/>
      <c r="P12" s="1946"/>
      <c r="Q12" s="1946"/>
      <c r="U12" s="1962"/>
    </row>
    <row r="13" customFormat="false" ht="22.5" hidden="false" customHeight="true" outlineLevel="0" collapsed="false">
      <c r="A13" s="1963"/>
      <c r="C13" s="1962"/>
      <c r="E13" s="1946" t="s">
        <v>2153</v>
      </c>
      <c r="F13" s="1946"/>
      <c r="G13" s="1946"/>
      <c r="H13" s="1946"/>
      <c r="I13" s="1946"/>
      <c r="J13" s="1946"/>
      <c r="K13" s="1946"/>
      <c r="L13" s="1946"/>
      <c r="M13" s="1946"/>
      <c r="N13" s="1946"/>
      <c r="O13" s="1946"/>
      <c r="P13" s="1946"/>
      <c r="Q13" s="1946"/>
      <c r="U13" s="1962"/>
    </row>
    <row r="14" customFormat="false" ht="22.5" hidden="false" customHeight="true" outlineLevel="0" collapsed="false">
      <c r="A14" s="1963"/>
      <c r="C14" s="1962"/>
      <c r="E14" s="1946" t="s">
        <v>2154</v>
      </c>
      <c r="F14" s="1946"/>
      <c r="G14" s="1946"/>
      <c r="H14" s="1946"/>
      <c r="I14" s="1946"/>
      <c r="J14" s="1946"/>
      <c r="K14" s="1946"/>
      <c r="L14" s="1946"/>
      <c r="M14" s="1946"/>
      <c r="N14" s="1946"/>
      <c r="O14" s="1946"/>
      <c r="P14" s="1946"/>
      <c r="Q14" s="1946"/>
      <c r="U14" s="1962"/>
    </row>
    <row r="15" customFormat="false" ht="22.5" hidden="false" customHeight="true" outlineLevel="0" collapsed="false">
      <c r="A15" s="1963"/>
      <c r="C15" s="1962"/>
      <c r="E15" s="1946" t="s">
        <v>1822</v>
      </c>
      <c r="F15" s="1946"/>
      <c r="G15" s="1946"/>
      <c r="H15" s="1946"/>
      <c r="I15" s="1946"/>
      <c r="J15" s="1946"/>
      <c r="K15" s="1946"/>
      <c r="L15" s="1946"/>
      <c r="M15" s="1946"/>
      <c r="N15" s="1946"/>
      <c r="O15" s="1946"/>
      <c r="P15" s="1946"/>
      <c r="Q15" s="1946"/>
      <c r="U15" s="1962"/>
    </row>
    <row r="16" customFormat="false" ht="22.5" hidden="false" customHeight="true" outlineLevel="0" collapsed="false">
      <c r="A16" s="1963"/>
      <c r="C16" s="1962"/>
      <c r="E16" s="1946"/>
      <c r="F16" s="1946"/>
      <c r="G16" s="1946"/>
      <c r="H16" s="1946"/>
      <c r="I16" s="1946"/>
      <c r="J16" s="1946"/>
      <c r="K16" s="1946"/>
      <c r="L16" s="1946"/>
      <c r="M16" s="1946"/>
      <c r="N16" s="1946"/>
      <c r="O16" s="1946"/>
      <c r="P16" s="1946"/>
      <c r="Q16" s="1946"/>
      <c r="U16" s="1962"/>
    </row>
    <row r="17" customFormat="false" ht="22.5" hidden="false" customHeight="true" outlineLevel="0" collapsed="false">
      <c r="A17" s="1963"/>
      <c r="C17" s="1962"/>
      <c r="E17" s="1946"/>
      <c r="F17" s="1946"/>
      <c r="G17" s="1946"/>
      <c r="H17" s="1946"/>
      <c r="I17" s="1946"/>
      <c r="J17" s="1946"/>
      <c r="K17" s="1946"/>
      <c r="L17" s="1946"/>
      <c r="M17" s="1946"/>
      <c r="N17" s="1946"/>
      <c r="O17" s="1946"/>
      <c r="P17" s="1946"/>
      <c r="Q17" s="1946"/>
      <c r="U17" s="1962"/>
    </row>
    <row r="18" customFormat="false" ht="22.5" hidden="false" customHeight="true" outlineLevel="0" collapsed="false">
      <c r="A18" s="1963"/>
      <c r="C18" s="1962"/>
      <c r="E18" s="1946"/>
      <c r="F18" s="1946"/>
      <c r="G18" s="1946"/>
      <c r="H18" s="1946"/>
      <c r="I18" s="1946"/>
      <c r="J18" s="1946"/>
      <c r="K18" s="1946"/>
      <c r="L18" s="1946"/>
      <c r="M18" s="1946"/>
      <c r="N18" s="1946"/>
      <c r="O18" s="1946"/>
      <c r="P18" s="1946"/>
      <c r="Q18" s="1946"/>
      <c r="U18" s="1962"/>
    </row>
    <row r="19" customFormat="false" ht="22.5" hidden="false" customHeight="true" outlineLevel="0" collapsed="false">
      <c r="A19" s="1963"/>
      <c r="C19" s="1962"/>
      <c r="E19" s="1946"/>
      <c r="F19" s="1946"/>
      <c r="G19" s="1946"/>
      <c r="H19" s="1946"/>
      <c r="I19" s="1946"/>
      <c r="J19" s="1946"/>
      <c r="K19" s="1946"/>
      <c r="L19" s="1946"/>
      <c r="M19" s="1946"/>
      <c r="N19" s="1946"/>
      <c r="O19" s="1946"/>
      <c r="P19" s="1946"/>
      <c r="Q19" s="1946"/>
      <c r="U19" s="1962"/>
    </row>
    <row r="20" customFormat="false" ht="16.5" hidden="false" customHeight="true" outlineLevel="0" collapsed="false">
      <c r="A20" s="1957"/>
      <c r="B20" s="1959"/>
      <c r="C20" s="1960"/>
      <c r="D20" s="1959"/>
      <c r="E20" s="1959"/>
      <c r="F20" s="1959"/>
      <c r="G20" s="1959"/>
      <c r="H20" s="1959"/>
      <c r="I20" s="1959"/>
      <c r="J20" s="1959"/>
      <c r="K20" s="1959"/>
      <c r="L20" s="1959"/>
      <c r="M20" s="1959"/>
      <c r="N20" s="1959"/>
      <c r="O20" s="1959"/>
      <c r="P20" s="1959"/>
      <c r="Q20" s="1959"/>
      <c r="R20" s="1959"/>
      <c r="S20" s="1959"/>
      <c r="T20" s="1959"/>
      <c r="U20" s="1960"/>
    </row>
    <row r="21" s="1964" customFormat="true" ht="13.8" hidden="false" customHeight="false" outlineLevel="0" collapsed="false"/>
    <row r="22" s="1964" customFormat="true" ht="13.5" hidden="false" customHeight="true" outlineLevel="0" collapsed="false">
      <c r="A22" s="1965" t="s">
        <v>2159</v>
      </c>
      <c r="B22" s="1965"/>
      <c r="C22" s="1965"/>
      <c r="D22" s="1965"/>
      <c r="E22" s="1965"/>
      <c r="F22" s="1965"/>
      <c r="G22" s="1965"/>
      <c r="H22" s="1965"/>
      <c r="I22" s="1965"/>
      <c r="J22" s="1965"/>
      <c r="K22" s="1965"/>
      <c r="L22" s="1965"/>
      <c r="M22" s="1965"/>
      <c r="N22" s="1965"/>
      <c r="O22" s="1965"/>
      <c r="P22" s="1965"/>
      <c r="Q22" s="1965"/>
      <c r="R22" s="1965"/>
      <c r="S22" s="1965"/>
      <c r="T22" s="1965"/>
      <c r="U22" s="1965"/>
    </row>
    <row r="23" s="1964" customFormat="true" ht="12.75" hidden="false" customHeight="false" outlineLevel="0" collapsed="false">
      <c r="B23" s="1966"/>
      <c r="C23" s="1966"/>
      <c r="D23" s="1966"/>
      <c r="E23" s="1966"/>
      <c r="F23" s="1966"/>
      <c r="G23" s="1966"/>
      <c r="H23" s="1966"/>
      <c r="I23" s="1966"/>
      <c r="J23" s="1966"/>
      <c r="K23" s="1966"/>
      <c r="L23" s="1966"/>
      <c r="M23" s="1966"/>
      <c r="N23" s="1966"/>
      <c r="O23" s="1966"/>
      <c r="P23" s="1966"/>
      <c r="Q23" s="1966"/>
      <c r="R23" s="1966"/>
      <c r="S23" s="1966"/>
      <c r="T23" s="1966"/>
      <c r="U23" s="1966"/>
    </row>
    <row r="24" s="1964" customFormat="true" ht="12.75" hidden="false" customHeight="false" outlineLevel="0" collapsed="false"/>
    <row r="25" s="1964" customFormat="true" ht="12.75" hidden="false" customHeight="false" outlineLevel="0" collapsed="false"/>
    <row r="26" s="1964" customFormat="true" ht="12.75" hidden="false" customHeight="false" outlineLevel="0" collapsed="false"/>
    <row r="27" s="1964" customFormat="true" ht="12.75" hidden="false" customHeight="false" outlineLevel="0" collapsed="false"/>
  </sheetData>
  <mergeCells count="27">
    <mergeCell ref="A2:U2"/>
    <mergeCell ref="A4:C4"/>
    <mergeCell ref="D4:U4"/>
    <mergeCell ref="A5:C5"/>
    <mergeCell ref="A6:C7"/>
    <mergeCell ref="A9:C10"/>
    <mergeCell ref="E10:I10"/>
    <mergeCell ref="J10:Q10"/>
    <mergeCell ref="E11:I11"/>
    <mergeCell ref="J11:Q11"/>
    <mergeCell ref="E12:I12"/>
    <mergeCell ref="J12:Q12"/>
    <mergeCell ref="E13:I13"/>
    <mergeCell ref="J13:Q13"/>
    <mergeCell ref="E14:I14"/>
    <mergeCell ref="J14:Q14"/>
    <mergeCell ref="E15:I15"/>
    <mergeCell ref="J15:Q15"/>
    <mergeCell ref="E16:I16"/>
    <mergeCell ref="J16:Q16"/>
    <mergeCell ref="E17:I17"/>
    <mergeCell ref="J17:Q17"/>
    <mergeCell ref="E18:I18"/>
    <mergeCell ref="J18:Q18"/>
    <mergeCell ref="E19:I19"/>
    <mergeCell ref="J19:Q19"/>
    <mergeCell ref="A22:U22"/>
  </mergeCells>
  <printOptions headings="false" gridLines="false" gridLinesSet="true" horizontalCentered="true" verticalCentered="false"/>
  <pageMargins left="0.590277777777778" right="0.39375" top="0.984027777777778" bottom="0.39375" header="0.511805555555556" footer="0.511811023622047"/>
  <pageSetup paperSize="9" scale="100" fitToWidth="1" fitToHeight="1" pageOrder="downThenOver" orientation="portrait" blackAndWhite="false" draft="false" cellComments="none" horizontalDpi="300" verticalDpi="300" copies="1"/>
  <headerFooter differentFirst="false" differentOddEven="false">
    <oddHeader>&amp;R＜参考様式10＞</oddHeader>
    <odd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000"/>
    <pageSetUpPr fitToPage="false"/>
  </sheetPr>
  <dimension ref="A1:U2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2.75" customHeight="false" zeroHeight="false" outlineLevelRow="0" outlineLevelCol="0"/>
  <cols>
    <col collapsed="false" customWidth="true" hidden="false" outlineLevel="0" max="2" min="1" style="1967" width="4.11"/>
    <col collapsed="false" customWidth="true" hidden="false" outlineLevel="0" max="3" min="3" style="1967" width="8.66"/>
    <col collapsed="false" customWidth="true" hidden="false" outlineLevel="0" max="4" min="4" style="1967" width="2.11"/>
    <col collapsed="false" customWidth="true" hidden="false" outlineLevel="0" max="24" min="5" style="1967" width="4.11"/>
    <col collapsed="false" customWidth="false" hidden="false" outlineLevel="0" max="16384" min="25" style="1967" width="9"/>
  </cols>
  <sheetData>
    <row r="1" customFormat="false" ht="16.5" hidden="false" customHeight="true" outlineLevel="0" collapsed="false">
      <c r="U1" s="1968"/>
    </row>
    <row r="2" customFormat="false" ht="16.5" hidden="false" customHeight="true" outlineLevel="0" collapsed="false">
      <c r="A2" s="1969" t="s">
        <v>2160</v>
      </c>
      <c r="B2" s="1969"/>
      <c r="C2" s="1969"/>
      <c r="D2" s="1969"/>
      <c r="E2" s="1969"/>
      <c r="F2" s="1969"/>
      <c r="G2" s="1969"/>
      <c r="H2" s="1969"/>
      <c r="I2" s="1969"/>
      <c r="J2" s="1969"/>
      <c r="K2" s="1969"/>
      <c r="L2" s="1969"/>
      <c r="M2" s="1969"/>
      <c r="N2" s="1969"/>
      <c r="O2" s="1969"/>
      <c r="P2" s="1969"/>
      <c r="Q2" s="1969"/>
      <c r="R2" s="1969"/>
      <c r="S2" s="1969"/>
      <c r="T2" s="1969"/>
      <c r="U2" s="1969"/>
    </row>
    <row r="3" customFormat="false" ht="16.5" hidden="false" customHeight="true" outlineLevel="0" collapsed="false"/>
    <row r="4" customFormat="false" ht="22.5" hidden="false" customHeight="true" outlineLevel="0" collapsed="false">
      <c r="A4" s="1970" t="s">
        <v>2161</v>
      </c>
      <c r="B4" s="1970"/>
      <c r="C4" s="1970"/>
      <c r="D4" s="1971"/>
      <c r="E4" s="1971"/>
      <c r="F4" s="1971"/>
      <c r="G4" s="1971"/>
      <c r="H4" s="1971"/>
      <c r="I4" s="1971"/>
      <c r="J4" s="1971"/>
      <c r="K4" s="1971"/>
      <c r="L4" s="1971"/>
      <c r="M4" s="1971"/>
      <c r="N4" s="1971"/>
      <c r="O4" s="1971"/>
      <c r="P4" s="1971"/>
      <c r="Q4" s="1971"/>
      <c r="R4" s="1971"/>
      <c r="S4" s="1971"/>
      <c r="T4" s="1971"/>
      <c r="U4" s="1971"/>
    </row>
    <row r="5" customFormat="false" ht="22.5" hidden="false" customHeight="true" outlineLevel="0" collapsed="false">
      <c r="A5" s="1972" t="s">
        <v>2162</v>
      </c>
      <c r="B5" s="1972"/>
      <c r="C5" s="1972"/>
      <c r="D5" s="1973"/>
      <c r="E5" s="1974" t="s">
        <v>51</v>
      </c>
      <c r="F5" s="1975" t="s">
        <v>530</v>
      </c>
      <c r="G5" s="1975"/>
      <c r="H5" s="1975"/>
      <c r="I5" s="1975"/>
      <c r="J5" s="1975"/>
      <c r="K5" s="1975"/>
      <c r="L5" s="1975"/>
      <c r="M5" s="1974" t="s">
        <v>983</v>
      </c>
      <c r="N5" s="1975" t="s">
        <v>1954</v>
      </c>
      <c r="O5" s="1975"/>
      <c r="P5" s="1975"/>
      <c r="Q5" s="1975"/>
      <c r="R5" s="1975"/>
      <c r="S5" s="1975"/>
      <c r="T5" s="1975"/>
      <c r="U5" s="1976"/>
    </row>
    <row r="6" customFormat="false" ht="22.5" hidden="false" customHeight="true" outlineLevel="0" collapsed="false">
      <c r="A6" s="1972"/>
      <c r="B6" s="1972"/>
      <c r="C6" s="1972"/>
      <c r="D6" s="1977"/>
      <c r="E6" s="1968" t="s">
        <v>982</v>
      </c>
      <c r="F6" s="1967" t="s">
        <v>1995</v>
      </c>
      <c r="M6" s="1978" t="s">
        <v>984</v>
      </c>
      <c r="N6" s="1967" t="s">
        <v>1996</v>
      </c>
      <c r="U6" s="1979"/>
    </row>
    <row r="7" customFormat="false" ht="16.5" hidden="false" customHeight="true" outlineLevel="0" collapsed="false">
      <c r="A7" s="1973"/>
      <c r="B7" s="1975"/>
      <c r="C7" s="1976"/>
      <c r="D7" s="1975"/>
      <c r="E7" s="1975"/>
      <c r="F7" s="1975"/>
      <c r="G7" s="1975"/>
      <c r="H7" s="1975"/>
      <c r="I7" s="1975"/>
      <c r="J7" s="1975"/>
      <c r="K7" s="1975"/>
      <c r="L7" s="1975"/>
      <c r="M7" s="1975"/>
      <c r="N7" s="1975"/>
      <c r="O7" s="1975"/>
      <c r="P7" s="1975"/>
      <c r="Q7" s="1975"/>
      <c r="R7" s="1975"/>
      <c r="S7" s="1975"/>
      <c r="T7" s="1975"/>
      <c r="U7" s="1976"/>
    </row>
    <row r="8" customFormat="false" ht="16.5" hidden="false" customHeight="true" outlineLevel="0" collapsed="false">
      <c r="A8" s="1980" t="s">
        <v>2163</v>
      </c>
      <c r="B8" s="1980"/>
      <c r="C8" s="1980"/>
      <c r="E8" s="1967" t="s">
        <v>2164</v>
      </c>
      <c r="U8" s="1979"/>
    </row>
    <row r="9" customFormat="false" ht="22.5" hidden="false" customHeight="true" outlineLevel="0" collapsed="false">
      <c r="A9" s="1980"/>
      <c r="B9" s="1980"/>
      <c r="C9" s="1980"/>
      <c r="E9" s="1971" t="s">
        <v>970</v>
      </c>
      <c r="F9" s="1971"/>
      <c r="G9" s="1971"/>
      <c r="H9" s="1971"/>
      <c r="I9" s="1971"/>
      <c r="J9" s="1971" t="s">
        <v>972</v>
      </c>
      <c r="K9" s="1971"/>
      <c r="L9" s="1971"/>
      <c r="M9" s="1971"/>
      <c r="N9" s="1971"/>
      <c r="O9" s="1971"/>
      <c r="P9" s="1971"/>
      <c r="Q9" s="1971"/>
      <c r="U9" s="1979"/>
    </row>
    <row r="10" customFormat="false" ht="22.5" hidden="false" customHeight="true" outlineLevel="0" collapsed="false">
      <c r="A10" s="1977"/>
      <c r="C10" s="1979"/>
      <c r="E10" s="1971"/>
      <c r="F10" s="1971"/>
      <c r="G10" s="1971"/>
      <c r="H10" s="1971"/>
      <c r="I10" s="1971"/>
      <c r="J10" s="1971"/>
      <c r="K10" s="1971"/>
      <c r="L10" s="1971"/>
      <c r="M10" s="1971"/>
      <c r="N10" s="1971"/>
      <c r="O10" s="1971"/>
      <c r="P10" s="1971"/>
      <c r="Q10" s="1971"/>
      <c r="U10" s="1979"/>
    </row>
    <row r="11" customFormat="false" ht="22.5" hidden="false" customHeight="true" outlineLevel="0" collapsed="false">
      <c r="A11" s="1977"/>
      <c r="C11" s="1979"/>
      <c r="E11" s="1971"/>
      <c r="F11" s="1971"/>
      <c r="G11" s="1971"/>
      <c r="H11" s="1971"/>
      <c r="I11" s="1971"/>
      <c r="J11" s="1971"/>
      <c r="K11" s="1971"/>
      <c r="L11" s="1971"/>
      <c r="M11" s="1971"/>
      <c r="N11" s="1971"/>
      <c r="O11" s="1971"/>
      <c r="P11" s="1971"/>
      <c r="Q11" s="1971"/>
      <c r="U11" s="1979"/>
    </row>
    <row r="12" customFormat="false" ht="22.5" hidden="false" customHeight="true" outlineLevel="0" collapsed="false">
      <c r="A12" s="1977"/>
      <c r="C12" s="1979"/>
      <c r="E12" s="1971"/>
      <c r="F12" s="1971"/>
      <c r="G12" s="1971"/>
      <c r="H12" s="1971"/>
      <c r="I12" s="1971"/>
      <c r="J12" s="1971"/>
      <c r="K12" s="1971"/>
      <c r="L12" s="1971"/>
      <c r="M12" s="1971"/>
      <c r="N12" s="1971"/>
      <c r="O12" s="1971"/>
      <c r="P12" s="1971"/>
      <c r="Q12" s="1971"/>
      <c r="U12" s="1979"/>
    </row>
    <row r="13" customFormat="false" ht="22.5" hidden="false" customHeight="true" outlineLevel="0" collapsed="false">
      <c r="A13" s="1977"/>
      <c r="C13" s="1979"/>
      <c r="E13" s="1969"/>
      <c r="F13" s="1969"/>
      <c r="G13" s="1969"/>
      <c r="H13" s="1969"/>
      <c r="I13" s="1969"/>
      <c r="J13" s="1969"/>
      <c r="K13" s="1969"/>
      <c r="L13" s="1969"/>
      <c r="M13" s="1969"/>
      <c r="N13" s="1969"/>
      <c r="O13" s="1969"/>
      <c r="P13" s="1969"/>
      <c r="Q13" s="1969"/>
      <c r="U13" s="1979"/>
    </row>
    <row r="14" customFormat="false" ht="22.5" hidden="false" customHeight="true" outlineLevel="0" collapsed="false">
      <c r="A14" s="1977"/>
      <c r="C14" s="1979"/>
      <c r="E14" s="1967" t="s">
        <v>2165</v>
      </c>
      <c r="U14" s="1979"/>
    </row>
    <row r="15" customFormat="false" ht="22.5" hidden="false" customHeight="true" outlineLevel="0" collapsed="false">
      <c r="A15" s="1977"/>
      <c r="C15" s="1979"/>
      <c r="E15" s="1971" t="s">
        <v>972</v>
      </c>
      <c r="F15" s="1971"/>
      <c r="G15" s="1971"/>
      <c r="H15" s="1971"/>
      <c r="I15" s="1971"/>
      <c r="J15" s="1971" t="s">
        <v>2166</v>
      </c>
      <c r="K15" s="1971"/>
      <c r="L15" s="1971"/>
      <c r="M15" s="1971"/>
      <c r="N15" s="1971"/>
      <c r="O15" s="1971"/>
      <c r="P15" s="1971"/>
      <c r="Q15" s="1971"/>
      <c r="U15" s="1979"/>
    </row>
    <row r="16" customFormat="false" ht="22.5" hidden="false" customHeight="true" outlineLevel="0" collapsed="false">
      <c r="A16" s="1977"/>
      <c r="C16" s="1979"/>
      <c r="E16" s="1971"/>
      <c r="F16" s="1971"/>
      <c r="G16" s="1971"/>
      <c r="H16" s="1971"/>
      <c r="I16" s="1971"/>
      <c r="J16" s="1971"/>
      <c r="K16" s="1971"/>
      <c r="L16" s="1971"/>
      <c r="M16" s="1971"/>
      <c r="N16" s="1971"/>
      <c r="O16" s="1971"/>
      <c r="P16" s="1971"/>
      <c r="Q16" s="1971"/>
      <c r="U16" s="1979"/>
    </row>
    <row r="17" customFormat="false" ht="22.5" hidden="false" customHeight="true" outlineLevel="0" collapsed="false">
      <c r="A17" s="1977"/>
      <c r="C17" s="1979"/>
      <c r="E17" s="1971"/>
      <c r="F17" s="1971"/>
      <c r="G17" s="1971"/>
      <c r="H17" s="1971"/>
      <c r="I17" s="1971"/>
      <c r="J17" s="1971"/>
      <c r="K17" s="1971"/>
      <c r="L17" s="1971"/>
      <c r="M17" s="1971"/>
      <c r="N17" s="1971"/>
      <c r="O17" s="1971"/>
      <c r="P17" s="1971"/>
      <c r="Q17" s="1971"/>
      <c r="U17" s="1979"/>
    </row>
    <row r="18" customFormat="false" ht="22.5" hidden="false" customHeight="true" outlineLevel="0" collapsed="false">
      <c r="A18" s="1977"/>
      <c r="C18" s="1979"/>
      <c r="E18" s="1971"/>
      <c r="F18" s="1971"/>
      <c r="G18" s="1971"/>
      <c r="H18" s="1971"/>
      <c r="I18" s="1971"/>
      <c r="J18" s="1971"/>
      <c r="K18" s="1971"/>
      <c r="L18" s="1971"/>
      <c r="M18" s="1971"/>
      <c r="N18" s="1971"/>
      <c r="O18" s="1971"/>
      <c r="P18" s="1971"/>
      <c r="Q18" s="1971"/>
      <c r="U18" s="1979"/>
    </row>
    <row r="19" customFormat="false" ht="22.5" hidden="false" customHeight="true" outlineLevel="0" collapsed="false">
      <c r="A19" s="1977"/>
      <c r="C19" s="1979"/>
      <c r="E19" s="1981"/>
      <c r="F19" s="1981"/>
      <c r="G19" s="1981"/>
      <c r="H19" s="1981"/>
      <c r="I19" s="1981"/>
      <c r="J19" s="1981"/>
      <c r="K19" s="1981"/>
      <c r="L19" s="1981"/>
      <c r="M19" s="1981"/>
      <c r="N19" s="1981"/>
      <c r="O19" s="1981"/>
      <c r="P19" s="1981"/>
      <c r="Q19" s="1981"/>
      <c r="U19" s="1979"/>
    </row>
    <row r="20" customFormat="false" ht="22.5" hidden="false" customHeight="true" outlineLevel="0" collapsed="false">
      <c r="A20" s="1977"/>
      <c r="C20" s="1979"/>
      <c r="E20" s="1967" t="s">
        <v>2167</v>
      </c>
      <c r="F20" s="1981"/>
      <c r="G20" s="1981"/>
      <c r="H20" s="1981"/>
      <c r="I20" s="1981"/>
      <c r="J20" s="1981"/>
      <c r="K20" s="1981"/>
      <c r="L20" s="1981"/>
      <c r="M20" s="1981"/>
      <c r="N20" s="1981"/>
      <c r="O20" s="1981"/>
      <c r="P20" s="1981"/>
      <c r="Q20" s="1981"/>
      <c r="U20" s="1979"/>
    </row>
    <row r="21" customFormat="false" ht="22.5" hidden="false" customHeight="true" outlineLevel="0" collapsed="false">
      <c r="A21" s="1977"/>
      <c r="C21" s="1979"/>
      <c r="E21" s="1971"/>
      <c r="F21" s="1971"/>
      <c r="G21" s="1971"/>
      <c r="H21" s="1971"/>
      <c r="I21" s="1971"/>
      <c r="J21" s="1971"/>
      <c r="K21" s="1971"/>
      <c r="L21" s="1971"/>
      <c r="M21" s="1971"/>
      <c r="N21" s="1971"/>
      <c r="O21" s="1971"/>
      <c r="P21" s="1971"/>
      <c r="Q21" s="1971"/>
      <c r="U21" s="1979"/>
    </row>
    <row r="22" customFormat="false" ht="16.5" hidden="false" customHeight="true" outlineLevel="0" collapsed="false">
      <c r="A22" s="1982"/>
      <c r="B22" s="1983"/>
      <c r="C22" s="1984"/>
      <c r="D22" s="1983"/>
      <c r="E22" s="1983"/>
      <c r="F22" s="1983"/>
      <c r="G22" s="1983"/>
      <c r="H22" s="1983"/>
      <c r="I22" s="1983"/>
      <c r="J22" s="1983"/>
      <c r="K22" s="1983"/>
      <c r="L22" s="1983"/>
      <c r="M22" s="1983"/>
      <c r="N22" s="1983"/>
      <c r="O22" s="1983"/>
      <c r="P22" s="1983"/>
      <c r="Q22" s="1983"/>
      <c r="R22" s="1983"/>
      <c r="S22" s="1983"/>
      <c r="T22" s="1983"/>
      <c r="U22" s="1984"/>
    </row>
    <row r="23" s="1985" customFormat="true" ht="12.75" hidden="false" customHeight="false" outlineLevel="0" collapsed="false"/>
    <row r="24" s="1985" customFormat="true" ht="13.5" hidden="false" customHeight="true" outlineLevel="0" collapsed="false">
      <c r="A24" s="1986"/>
      <c r="B24" s="1986"/>
      <c r="C24" s="1986"/>
      <c r="D24" s="1986"/>
      <c r="E24" s="1986"/>
      <c r="F24" s="1986"/>
      <c r="G24" s="1986"/>
      <c r="H24" s="1986"/>
      <c r="I24" s="1986"/>
      <c r="J24" s="1986"/>
      <c r="K24" s="1986"/>
      <c r="L24" s="1986"/>
      <c r="M24" s="1986"/>
      <c r="N24" s="1986"/>
      <c r="O24" s="1986"/>
      <c r="P24" s="1986"/>
      <c r="Q24" s="1986"/>
      <c r="R24" s="1986"/>
      <c r="S24" s="1986"/>
      <c r="T24" s="1986"/>
      <c r="U24" s="1986"/>
    </row>
    <row r="25" s="1985" customFormat="true" ht="12.75" hidden="false" customHeight="false" outlineLevel="0" collapsed="false">
      <c r="B25" s="1987"/>
      <c r="C25" s="1987"/>
      <c r="D25" s="1987"/>
      <c r="E25" s="1987"/>
      <c r="F25" s="1987"/>
      <c r="G25" s="1987"/>
      <c r="H25" s="1987"/>
      <c r="I25" s="1987"/>
      <c r="J25" s="1987"/>
      <c r="K25" s="1987"/>
      <c r="L25" s="1987"/>
      <c r="M25" s="1987"/>
      <c r="N25" s="1987"/>
      <c r="O25" s="1987"/>
      <c r="P25" s="1987"/>
      <c r="Q25" s="1987"/>
      <c r="R25" s="1987"/>
      <c r="S25" s="1987"/>
      <c r="T25" s="1987"/>
      <c r="U25" s="1987"/>
    </row>
    <row r="26" s="1985" customFormat="true" ht="12.75" hidden="false" customHeight="false" outlineLevel="0" collapsed="false"/>
    <row r="27" s="1985" customFormat="true" ht="12.75" hidden="false" customHeight="false" outlineLevel="0" collapsed="false"/>
    <row r="28" s="1985" customFormat="true" ht="12.75" hidden="false" customHeight="false" outlineLevel="0" collapsed="false"/>
    <row r="29" s="1985" customFormat="true" ht="12.75" hidden="false" customHeight="false" outlineLevel="0" collapsed="false"/>
  </sheetData>
  <mergeCells count="25">
    <mergeCell ref="A2:U2"/>
    <mergeCell ref="A4:C4"/>
    <mergeCell ref="D4:U4"/>
    <mergeCell ref="A5:C6"/>
    <mergeCell ref="A8:C9"/>
    <mergeCell ref="E9:I9"/>
    <mergeCell ref="J9:Q9"/>
    <mergeCell ref="E10:I10"/>
    <mergeCell ref="J10:Q10"/>
    <mergeCell ref="E11:I11"/>
    <mergeCell ref="J11:Q11"/>
    <mergeCell ref="E12:I12"/>
    <mergeCell ref="J12:Q12"/>
    <mergeCell ref="E13:I13"/>
    <mergeCell ref="J13:Q13"/>
    <mergeCell ref="E15:I15"/>
    <mergeCell ref="J15:Q15"/>
    <mergeCell ref="E16:I16"/>
    <mergeCell ref="J16:Q16"/>
    <mergeCell ref="E17:I17"/>
    <mergeCell ref="J17:Q17"/>
    <mergeCell ref="E18:I18"/>
    <mergeCell ref="J18:Q18"/>
    <mergeCell ref="E21:Q21"/>
    <mergeCell ref="A24:U24"/>
  </mergeCells>
  <printOptions headings="false" gridLines="false" gridLinesSet="true" horizontalCentered="true" verticalCentered="false"/>
  <pageMargins left="0.590277777777778" right="0.39375" top="0.984027777777778" bottom="0.39375" header="0.511805555555556" footer="0.511811023622047"/>
  <pageSetup paperSize="9" scale="100" fitToWidth="1" fitToHeight="1" pageOrder="downThenOver" orientation="portrait" blackAndWhite="false" draft="false" cellComments="none" horizontalDpi="300" verticalDpi="300" copies="1"/>
  <headerFooter differentFirst="false" differentOddEven="false">
    <oddHeader>&amp;R＜参考様式11＞</oddHeader>
    <odd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DBEEF4"/>
    <pageSetUpPr fitToPage="true"/>
  </sheetPr>
  <dimension ref="B1:BS150"/>
  <sheetViews>
    <sheetView showFormulas="false" showGridLines="false" showRowColHeaders="true" showZeros="true" rightToLeft="false" tabSelected="false" showOutlineSymbols="true" defaultGridColor="true" view="pageBreakPreview" topLeftCell="A12" colorId="64" zoomScale="100" zoomScaleNormal="55" zoomScalePageLayoutView="100" workbookViewId="0">
      <selection pane="topLeft" activeCell="A12" activeCellId="0" sqref="A12"/>
    </sheetView>
  </sheetViews>
  <sheetFormatPr defaultColWidth="4.44921875" defaultRowHeight="14.25" customHeight="false" zeroHeight="false" outlineLevelRow="0" outlineLevelCol="0"/>
  <cols>
    <col collapsed="false" customWidth="true" hidden="false" outlineLevel="0" max="1" min="1" style="1988" width="0.89"/>
    <col collapsed="false" customWidth="true" hidden="false" outlineLevel="0" max="6" min="2" style="1988" width="5.78"/>
    <col collapsed="false" customWidth="true" hidden="false" outlineLevel="0" max="8" min="7" style="1988" width="8.11"/>
    <col collapsed="false" customWidth="true" hidden="true" outlineLevel="0" max="12" min="9" style="1988" width="3.22"/>
    <col collapsed="false" customWidth="true" hidden="false" outlineLevel="0" max="14" min="13" style="1988" width="3.22"/>
    <col collapsed="false" customWidth="true" hidden="false" outlineLevel="0" max="66" min="15" style="1988" width="5.78"/>
    <col collapsed="false" customWidth="true" hidden="false" outlineLevel="0" max="67" min="67" style="1988" width="1.11"/>
    <col collapsed="false" customWidth="false" hidden="false" outlineLevel="0" max="16384" min="68" style="1988" width="4.45"/>
  </cols>
  <sheetData>
    <row r="1" s="1989" customFormat="true" ht="20.25" hidden="false" customHeight="true" outlineLevel="0" collapsed="false">
      <c r="G1" s="1990" t="s">
        <v>2168</v>
      </c>
      <c r="H1" s="1990"/>
      <c r="I1" s="1990"/>
      <c r="J1" s="1990"/>
      <c r="K1" s="1990"/>
      <c r="L1" s="1990"/>
      <c r="M1" s="1990"/>
      <c r="N1" s="1990"/>
      <c r="Q1" s="1991" t="s">
        <v>2169</v>
      </c>
      <c r="T1" s="1990"/>
      <c r="U1" s="1990"/>
      <c r="V1" s="1990"/>
      <c r="W1" s="1990"/>
      <c r="X1" s="1990"/>
      <c r="Y1" s="1990"/>
      <c r="Z1" s="1990"/>
      <c r="AA1" s="1990"/>
      <c r="AW1" s="1992" t="s">
        <v>2170</v>
      </c>
      <c r="AX1" s="1993" t="s">
        <v>2171</v>
      </c>
      <c r="AY1" s="1993"/>
      <c r="AZ1" s="1993"/>
      <c r="BA1" s="1993"/>
      <c r="BB1" s="1993"/>
      <c r="BC1" s="1993"/>
      <c r="BD1" s="1993"/>
      <c r="BE1" s="1993"/>
      <c r="BF1" s="1993"/>
      <c r="BG1" s="1993"/>
      <c r="BH1" s="1993"/>
      <c r="BI1" s="1993"/>
      <c r="BJ1" s="1993"/>
      <c r="BK1" s="1993"/>
      <c r="BL1" s="1993"/>
      <c r="BM1" s="1993"/>
      <c r="BN1" s="1992" t="s">
        <v>404</v>
      </c>
    </row>
    <row r="2" s="1994" customFormat="true" ht="20.25" hidden="false" customHeight="true" outlineLevel="0" collapsed="false">
      <c r="N2" s="1991"/>
      <c r="Q2" s="1991"/>
      <c r="R2" s="1991"/>
      <c r="T2" s="1992"/>
      <c r="U2" s="1992"/>
      <c r="V2" s="1992"/>
      <c r="W2" s="1992"/>
      <c r="X2" s="1992"/>
      <c r="Y2" s="1992"/>
      <c r="Z2" s="1992"/>
      <c r="AA2" s="1992"/>
      <c r="AF2" s="1992" t="s">
        <v>388</v>
      </c>
      <c r="AG2" s="1995" t="n">
        <v>6</v>
      </c>
      <c r="AH2" s="1995"/>
      <c r="AI2" s="1992" t="s">
        <v>2172</v>
      </c>
      <c r="AJ2" s="1996" t="n">
        <f aca="false">IF(AG2=0,"",YEAR(DATE(2018+AG2,1,1)))</f>
        <v>2024</v>
      </c>
      <c r="AK2" s="1996"/>
      <c r="AL2" s="1994" t="s">
        <v>2014</v>
      </c>
      <c r="AM2" s="1994" t="s">
        <v>389</v>
      </c>
      <c r="AN2" s="1995" t="n">
        <v>4</v>
      </c>
      <c r="AO2" s="1995"/>
      <c r="AP2" s="1994" t="s">
        <v>390</v>
      </c>
      <c r="AW2" s="1992" t="s">
        <v>2173</v>
      </c>
      <c r="AX2" s="1995" t="s">
        <v>2174</v>
      </c>
      <c r="AY2" s="1995"/>
      <c r="AZ2" s="1995"/>
      <c r="BA2" s="1995"/>
      <c r="BB2" s="1995"/>
      <c r="BC2" s="1995"/>
      <c r="BD2" s="1995"/>
      <c r="BE2" s="1995"/>
      <c r="BF2" s="1995"/>
      <c r="BG2" s="1995"/>
      <c r="BH2" s="1995"/>
      <c r="BI2" s="1995"/>
      <c r="BJ2" s="1995"/>
      <c r="BK2" s="1995"/>
      <c r="BL2" s="1995"/>
      <c r="BM2" s="1995"/>
      <c r="BN2" s="1992" t="s">
        <v>404</v>
      </c>
      <c r="BO2" s="1992"/>
      <c r="BP2" s="1992"/>
      <c r="BQ2" s="1992"/>
    </row>
    <row r="3" s="1994" customFormat="true" ht="20.25" hidden="false" customHeight="true" outlineLevel="0" collapsed="false">
      <c r="N3" s="1991"/>
      <c r="Q3" s="1991"/>
      <c r="S3" s="1992"/>
      <c r="T3" s="1992"/>
      <c r="U3" s="1992"/>
      <c r="V3" s="1992"/>
      <c r="W3" s="1992"/>
      <c r="X3" s="1992"/>
      <c r="Y3" s="1992"/>
      <c r="AG3" s="1997"/>
      <c r="AH3" s="1997"/>
      <c r="AI3" s="1997"/>
      <c r="AJ3" s="1998"/>
      <c r="AK3" s="1997"/>
      <c r="BH3" s="1999" t="s">
        <v>1143</v>
      </c>
      <c r="BI3" s="2000" t="s">
        <v>2175</v>
      </c>
      <c r="BJ3" s="2000"/>
      <c r="BK3" s="2000"/>
      <c r="BL3" s="2000"/>
      <c r="BM3" s="1992"/>
    </row>
    <row r="4" s="1994" customFormat="true" ht="20.25" hidden="false" customHeight="true" outlineLevel="0" collapsed="false">
      <c r="N4" s="1991"/>
      <c r="Q4" s="1991"/>
      <c r="S4" s="1992"/>
      <c r="T4" s="1992"/>
      <c r="U4" s="1992"/>
      <c r="V4" s="1992"/>
      <c r="W4" s="1992"/>
      <c r="X4" s="1992"/>
      <c r="Y4" s="1992"/>
      <c r="AG4" s="1997"/>
      <c r="AH4" s="1997"/>
      <c r="AI4" s="1997"/>
      <c r="AJ4" s="1998"/>
      <c r="AK4" s="1997"/>
      <c r="BH4" s="1999" t="s">
        <v>1151</v>
      </c>
      <c r="BI4" s="2000" t="s">
        <v>2176</v>
      </c>
      <c r="BJ4" s="2000"/>
      <c r="BK4" s="2000"/>
      <c r="BL4" s="2000"/>
      <c r="BM4" s="1992"/>
    </row>
    <row r="5" s="1994" customFormat="true" ht="9" hidden="false" customHeight="true" outlineLevel="0" collapsed="false">
      <c r="N5" s="1991"/>
      <c r="Q5" s="1991"/>
      <c r="S5" s="1992"/>
      <c r="T5" s="1992"/>
      <c r="U5" s="1992"/>
      <c r="V5" s="1992"/>
      <c r="W5" s="1992"/>
      <c r="X5" s="1992"/>
      <c r="Y5" s="1992"/>
      <c r="AG5" s="2001"/>
      <c r="AH5" s="2001"/>
      <c r="AN5" s="1989"/>
      <c r="AO5" s="1989"/>
      <c r="AP5" s="1989"/>
      <c r="AQ5" s="1989"/>
      <c r="AR5" s="1989"/>
      <c r="AS5" s="1989"/>
      <c r="AT5" s="1989"/>
      <c r="AU5" s="1989"/>
      <c r="AV5" s="1989"/>
      <c r="AW5" s="1989"/>
      <c r="AX5" s="1989"/>
      <c r="AY5" s="1989"/>
      <c r="AZ5" s="1989"/>
      <c r="BA5" s="1989"/>
      <c r="BB5" s="1989"/>
      <c r="BC5" s="1989"/>
      <c r="BD5" s="1989"/>
      <c r="BE5" s="1989"/>
      <c r="BF5" s="1989"/>
      <c r="BG5" s="1989"/>
      <c r="BH5" s="1989"/>
      <c r="BI5" s="1989"/>
      <c r="BJ5" s="1989"/>
      <c r="BK5" s="1989"/>
      <c r="BL5" s="2002"/>
      <c r="BM5" s="2002"/>
    </row>
    <row r="6" s="1994" customFormat="true" ht="21" hidden="false" customHeight="true" outlineLevel="0" collapsed="false">
      <c r="B6" s="1990"/>
      <c r="C6" s="1990"/>
      <c r="D6" s="1990"/>
      <c r="E6" s="1990"/>
      <c r="F6" s="1990"/>
      <c r="G6" s="1989"/>
      <c r="H6" s="1989"/>
      <c r="I6" s="1989"/>
      <c r="J6" s="1989"/>
      <c r="K6" s="1989"/>
      <c r="L6" s="1989"/>
      <c r="M6" s="1989"/>
      <c r="N6" s="1989"/>
      <c r="O6" s="2003"/>
      <c r="P6" s="2003"/>
      <c r="Q6" s="2003"/>
      <c r="R6" s="2004"/>
      <c r="S6" s="2003"/>
      <c r="T6" s="2003"/>
      <c r="U6" s="2003"/>
      <c r="AN6" s="1989"/>
      <c r="AO6" s="1989"/>
      <c r="AP6" s="1989"/>
      <c r="AQ6" s="1989"/>
      <c r="AR6" s="1989"/>
      <c r="AS6" s="1989" t="s">
        <v>2177</v>
      </c>
      <c r="AT6" s="1989"/>
      <c r="AU6" s="1989"/>
      <c r="AV6" s="1989"/>
      <c r="AW6" s="1989"/>
      <c r="AX6" s="1989"/>
      <c r="AY6" s="1989"/>
      <c r="BA6" s="1999"/>
      <c r="BB6" s="1999"/>
      <c r="BC6" s="2005"/>
      <c r="BD6" s="1989"/>
      <c r="BE6" s="2006" t="n">
        <v>40</v>
      </c>
      <c r="BF6" s="2006"/>
      <c r="BG6" s="2005" t="s">
        <v>2178</v>
      </c>
      <c r="BH6" s="1989"/>
      <c r="BI6" s="2006" t="n">
        <v>160</v>
      </c>
      <c r="BJ6" s="2006"/>
      <c r="BK6" s="2005" t="s">
        <v>2179</v>
      </c>
      <c r="BL6" s="1989"/>
      <c r="BM6" s="2002"/>
    </row>
    <row r="7" s="1994" customFormat="true" ht="5.25" hidden="false" customHeight="true" outlineLevel="0" collapsed="false">
      <c r="B7" s="1990"/>
      <c r="C7" s="1990"/>
      <c r="D7" s="1990"/>
      <c r="E7" s="1990"/>
      <c r="F7" s="1990"/>
      <c r="G7" s="2007"/>
      <c r="H7" s="2007"/>
      <c r="I7" s="2007"/>
      <c r="J7" s="2007"/>
      <c r="K7" s="2007"/>
      <c r="L7" s="2007"/>
      <c r="M7" s="2007"/>
      <c r="N7" s="2003"/>
      <c r="O7" s="2003"/>
      <c r="P7" s="2003"/>
      <c r="Q7" s="2004"/>
      <c r="R7" s="2003"/>
      <c r="S7" s="2003"/>
      <c r="T7" s="2003"/>
      <c r="U7" s="2003"/>
      <c r="AN7" s="1989"/>
      <c r="AO7" s="1989"/>
      <c r="AP7" s="1989"/>
      <c r="AQ7" s="1989"/>
      <c r="AR7" s="1989"/>
      <c r="AS7" s="1989"/>
      <c r="AT7" s="1989"/>
      <c r="AU7" s="1989"/>
      <c r="AV7" s="1989"/>
      <c r="AW7" s="1989"/>
      <c r="AX7" s="1989"/>
      <c r="AY7" s="1989"/>
      <c r="AZ7" s="1989"/>
      <c r="BA7" s="1989"/>
      <c r="BB7" s="1989"/>
      <c r="BC7" s="1989"/>
      <c r="BD7" s="1989"/>
      <c r="BE7" s="1989"/>
      <c r="BF7" s="1989"/>
      <c r="BG7" s="1989"/>
      <c r="BH7" s="1989"/>
      <c r="BI7" s="1989"/>
      <c r="BJ7" s="1989"/>
      <c r="BK7" s="1989"/>
      <c r="BL7" s="2002"/>
      <c r="BM7" s="2002"/>
    </row>
    <row r="8" s="1994" customFormat="true" ht="21" hidden="false" customHeight="true" outlineLevel="0" collapsed="false">
      <c r="B8" s="2008"/>
      <c r="C8" s="2008"/>
      <c r="D8" s="2008"/>
      <c r="E8" s="2008"/>
      <c r="F8" s="2008"/>
      <c r="G8" s="2004"/>
      <c r="H8" s="2004"/>
      <c r="I8" s="2004"/>
      <c r="J8" s="2004"/>
      <c r="K8" s="2004"/>
      <c r="L8" s="2004"/>
      <c r="M8" s="2004"/>
      <c r="N8" s="2003"/>
      <c r="O8" s="2003"/>
      <c r="P8" s="2003"/>
      <c r="Q8" s="2004"/>
      <c r="R8" s="2003"/>
      <c r="S8" s="2003"/>
      <c r="T8" s="2003"/>
      <c r="U8" s="2003"/>
      <c r="AN8" s="2009"/>
      <c r="AO8" s="2009"/>
      <c r="AP8" s="2009"/>
      <c r="AQ8" s="1989"/>
      <c r="AR8" s="2002"/>
      <c r="AS8" s="2010"/>
      <c r="AT8" s="2010"/>
      <c r="AU8" s="1990"/>
      <c r="AV8" s="1999"/>
      <c r="AW8" s="1999"/>
      <c r="AX8" s="1999"/>
      <c r="AY8" s="2011"/>
      <c r="AZ8" s="2011"/>
      <c r="BA8" s="1989"/>
      <c r="BB8" s="1999"/>
      <c r="BC8" s="1999"/>
      <c r="BD8" s="2004"/>
      <c r="BE8" s="1989"/>
      <c r="BF8" s="1989" t="s">
        <v>2180</v>
      </c>
      <c r="BG8" s="1989"/>
      <c r="BH8" s="1989"/>
      <c r="BI8" s="2012" t="n">
        <f aca="false">DAY(EOMONTH(DATE(AJ2,AN2,1),0))</f>
        <v>30</v>
      </c>
      <c r="BJ8" s="2012"/>
      <c r="BK8" s="1989" t="s">
        <v>391</v>
      </c>
      <c r="BL8" s="1989"/>
      <c r="BM8" s="1989"/>
      <c r="BQ8" s="1992"/>
      <c r="BR8" s="1992"/>
      <c r="BS8" s="1992"/>
    </row>
    <row r="9" s="1994" customFormat="true" ht="5.25" hidden="false" customHeight="true" outlineLevel="0" collapsed="false">
      <c r="B9" s="2008"/>
      <c r="C9" s="2008"/>
      <c r="D9" s="2008"/>
      <c r="E9" s="2008"/>
      <c r="F9" s="2008"/>
      <c r="G9" s="2004"/>
      <c r="H9" s="2004"/>
      <c r="I9" s="2004"/>
      <c r="J9" s="2004"/>
      <c r="K9" s="2004"/>
      <c r="L9" s="2004"/>
      <c r="M9" s="2004"/>
      <c r="N9" s="2003"/>
      <c r="O9" s="2003"/>
      <c r="P9" s="2003"/>
      <c r="Q9" s="2004"/>
      <c r="R9" s="2003"/>
      <c r="S9" s="2003"/>
      <c r="T9" s="2003"/>
      <c r="U9" s="2003"/>
      <c r="AN9" s="2009"/>
      <c r="AO9" s="2009"/>
      <c r="AP9" s="2009"/>
      <c r="AQ9" s="1989"/>
      <c r="AR9" s="2002"/>
      <c r="AS9" s="2010"/>
      <c r="AT9" s="2010"/>
      <c r="AU9" s="1990"/>
      <c r="AV9" s="1999"/>
      <c r="AW9" s="1999"/>
      <c r="AX9" s="1999"/>
      <c r="AY9" s="2011"/>
      <c r="AZ9" s="2011"/>
      <c r="BA9" s="1989"/>
      <c r="BB9" s="1999"/>
      <c r="BC9" s="1999"/>
      <c r="BD9" s="2004"/>
      <c r="BE9" s="1989"/>
      <c r="BF9" s="1989"/>
      <c r="BG9" s="1989"/>
      <c r="BH9" s="1989"/>
      <c r="BI9" s="2004"/>
      <c r="BJ9" s="2004"/>
      <c r="BK9" s="1989"/>
      <c r="BL9" s="1989"/>
      <c r="BM9" s="1989"/>
      <c r="BQ9" s="1992"/>
      <c r="BR9" s="1992"/>
      <c r="BS9" s="1992"/>
    </row>
    <row r="10" s="1994" customFormat="true" ht="21" hidden="false" customHeight="true" outlineLevel="0" collapsed="false">
      <c r="B10" s="2008"/>
      <c r="C10" s="2008"/>
      <c r="D10" s="2008"/>
      <c r="E10" s="2008"/>
      <c r="F10" s="2008"/>
      <c r="G10" s="2004"/>
      <c r="H10" s="2004"/>
      <c r="I10" s="2004"/>
      <c r="J10" s="2004"/>
      <c r="K10" s="2004"/>
      <c r="L10" s="2004"/>
      <c r="M10" s="2004"/>
      <c r="N10" s="2003"/>
      <c r="O10" s="2003"/>
      <c r="P10" s="2003"/>
      <c r="Q10" s="2004"/>
      <c r="R10" s="2003"/>
      <c r="S10" s="2003"/>
      <c r="T10" s="2003"/>
      <c r="U10" s="2003"/>
      <c r="AN10" s="2009"/>
      <c r="AO10" s="2009"/>
      <c r="AP10" s="2009"/>
      <c r="AQ10" s="1989"/>
      <c r="AR10" s="2002"/>
      <c r="AS10" s="2010"/>
      <c r="AT10" s="2010"/>
      <c r="AU10" s="1989" t="s">
        <v>2181</v>
      </c>
      <c r="AV10" s="1999"/>
      <c r="AW10" s="1989"/>
      <c r="AX10" s="1989"/>
      <c r="AY10" s="1989"/>
      <c r="AZ10" s="1989"/>
      <c r="BA10" s="1989"/>
      <c r="BB10" s="2007"/>
      <c r="BC10" s="2007"/>
      <c r="BD10" s="2007"/>
      <c r="BE10" s="1989"/>
      <c r="BF10" s="1989"/>
      <c r="BG10" s="2002" t="s">
        <v>2182</v>
      </c>
      <c r="BH10" s="1989"/>
      <c r="BI10" s="2006" t="n">
        <v>36</v>
      </c>
      <c r="BJ10" s="2006"/>
      <c r="BK10" s="2005" t="s">
        <v>1036</v>
      </c>
      <c r="BL10" s="1989"/>
      <c r="BM10" s="1989"/>
      <c r="BQ10" s="1992"/>
      <c r="BR10" s="1992"/>
      <c r="BS10" s="1992"/>
    </row>
    <row r="11" customFormat="false" ht="5.25" hidden="false" customHeight="true" outlineLevel="0" collapsed="false">
      <c r="G11" s="2013"/>
      <c r="H11" s="2013"/>
      <c r="I11" s="2013"/>
      <c r="J11" s="2013"/>
      <c r="K11" s="2013"/>
      <c r="L11" s="2013"/>
      <c r="M11" s="2013"/>
      <c r="N11" s="2013"/>
      <c r="AG11" s="2013"/>
      <c r="AX11" s="2013"/>
      <c r="BO11" s="2014"/>
      <c r="BP11" s="2014"/>
      <c r="BQ11" s="2014"/>
    </row>
    <row r="12" customFormat="false" ht="21" hidden="false" customHeight="true" outlineLevel="0" collapsed="false">
      <c r="B12" s="2015" t="s">
        <v>2183</v>
      </c>
      <c r="C12" s="2016" t="s">
        <v>2184</v>
      </c>
      <c r="D12" s="2017" t="s">
        <v>2185</v>
      </c>
      <c r="E12" s="2017"/>
      <c r="F12" s="2017"/>
      <c r="G12" s="2018" t="s">
        <v>2186</v>
      </c>
      <c r="H12" s="2018"/>
      <c r="I12" s="2019"/>
      <c r="J12" s="2020"/>
      <c r="K12" s="2019"/>
      <c r="L12" s="2020"/>
      <c r="M12" s="2021" t="s">
        <v>2187</v>
      </c>
      <c r="N12" s="2021"/>
      <c r="O12" s="2022" t="s">
        <v>2188</v>
      </c>
      <c r="P12" s="2022"/>
      <c r="Q12" s="2022"/>
      <c r="R12" s="2022"/>
      <c r="S12" s="2022" t="s">
        <v>2189</v>
      </c>
      <c r="T12" s="2022"/>
      <c r="U12" s="2022"/>
      <c r="V12" s="2022"/>
      <c r="W12" s="2022"/>
      <c r="X12" s="2023"/>
      <c r="Y12" s="2023"/>
      <c r="Z12" s="2024"/>
      <c r="AA12" s="2025" t="s">
        <v>2190</v>
      </c>
      <c r="AB12" s="2025"/>
      <c r="AC12" s="2025"/>
      <c r="AD12" s="2025"/>
      <c r="AE12" s="2025"/>
      <c r="AF12" s="2025"/>
      <c r="AG12" s="2025"/>
      <c r="AH12" s="2025"/>
      <c r="AI12" s="2025"/>
      <c r="AJ12" s="2025"/>
      <c r="AK12" s="2025"/>
      <c r="AL12" s="2025"/>
      <c r="AM12" s="2025"/>
      <c r="AN12" s="2025"/>
      <c r="AO12" s="2025"/>
      <c r="AP12" s="2025"/>
      <c r="AQ12" s="2025"/>
      <c r="AR12" s="2025"/>
      <c r="AS12" s="2025"/>
      <c r="AT12" s="2025"/>
      <c r="AU12" s="2025"/>
      <c r="AV12" s="2025"/>
      <c r="AW12" s="2025"/>
      <c r="AX12" s="2025"/>
      <c r="AY12" s="2025"/>
      <c r="AZ12" s="2025"/>
      <c r="BA12" s="2025"/>
      <c r="BB12" s="2025"/>
      <c r="BC12" s="2025"/>
      <c r="BD12" s="2025"/>
      <c r="BE12" s="2025"/>
      <c r="BF12" s="2026" t="str">
        <f aca="false">IF(BI3="４週","(12)1～4週目の勤務時間数合計","(12)1か月の勤務時間数　合計")</f>
        <v>(12)1～4週目の勤務時間数合計</v>
      </c>
      <c r="BG12" s="2026"/>
      <c r="BH12" s="2027" t="s">
        <v>2191</v>
      </c>
      <c r="BI12" s="2027"/>
      <c r="BJ12" s="2017" t="s">
        <v>2192</v>
      </c>
      <c r="BK12" s="2017"/>
      <c r="BL12" s="2017"/>
      <c r="BM12" s="2017"/>
      <c r="BN12" s="2017"/>
    </row>
    <row r="13" customFormat="false" ht="20.25" hidden="false" customHeight="true" outlineLevel="0" collapsed="false">
      <c r="B13" s="2015"/>
      <c r="C13" s="2016"/>
      <c r="D13" s="2017"/>
      <c r="E13" s="2017"/>
      <c r="F13" s="2017"/>
      <c r="G13" s="2018"/>
      <c r="H13" s="2018"/>
      <c r="I13" s="2028"/>
      <c r="J13" s="2029"/>
      <c r="K13" s="2028"/>
      <c r="L13" s="2029"/>
      <c r="M13" s="2021"/>
      <c r="N13" s="2021"/>
      <c r="O13" s="2022"/>
      <c r="P13" s="2022"/>
      <c r="Q13" s="2022"/>
      <c r="R13" s="2022"/>
      <c r="S13" s="2022"/>
      <c r="T13" s="2022"/>
      <c r="U13" s="2022"/>
      <c r="V13" s="2022"/>
      <c r="W13" s="2022"/>
      <c r="X13" s="2030"/>
      <c r="Y13" s="2030"/>
      <c r="Z13" s="2031"/>
      <c r="AA13" s="2032" t="s">
        <v>2193</v>
      </c>
      <c r="AB13" s="2032"/>
      <c r="AC13" s="2032"/>
      <c r="AD13" s="2032"/>
      <c r="AE13" s="2032"/>
      <c r="AF13" s="2032"/>
      <c r="AG13" s="2032"/>
      <c r="AH13" s="2033" t="s">
        <v>2194</v>
      </c>
      <c r="AI13" s="2033"/>
      <c r="AJ13" s="2033"/>
      <c r="AK13" s="2033"/>
      <c r="AL13" s="2033"/>
      <c r="AM13" s="2033"/>
      <c r="AN13" s="2033"/>
      <c r="AO13" s="2033" t="s">
        <v>2195</v>
      </c>
      <c r="AP13" s="2033"/>
      <c r="AQ13" s="2033"/>
      <c r="AR13" s="2033"/>
      <c r="AS13" s="2033"/>
      <c r="AT13" s="2033"/>
      <c r="AU13" s="2033"/>
      <c r="AV13" s="2033" t="s">
        <v>2196</v>
      </c>
      <c r="AW13" s="2033"/>
      <c r="AX13" s="2033"/>
      <c r="AY13" s="2033"/>
      <c r="AZ13" s="2033"/>
      <c r="BA13" s="2033"/>
      <c r="BB13" s="2033"/>
      <c r="BC13" s="2034" t="s">
        <v>2197</v>
      </c>
      <c r="BD13" s="2034"/>
      <c r="BE13" s="2034"/>
      <c r="BF13" s="2026"/>
      <c r="BG13" s="2026"/>
      <c r="BH13" s="2027"/>
      <c r="BI13" s="2027"/>
      <c r="BJ13" s="2017"/>
      <c r="BK13" s="2017"/>
      <c r="BL13" s="2017"/>
      <c r="BM13" s="2017"/>
      <c r="BN13" s="2017"/>
    </row>
    <row r="14" customFormat="false" ht="20.25" hidden="false" customHeight="true" outlineLevel="0" collapsed="false">
      <c r="B14" s="2015"/>
      <c r="C14" s="2016"/>
      <c r="D14" s="2017"/>
      <c r="E14" s="2017"/>
      <c r="F14" s="2017"/>
      <c r="G14" s="2018"/>
      <c r="H14" s="2018"/>
      <c r="I14" s="2028"/>
      <c r="J14" s="2029"/>
      <c r="K14" s="2028"/>
      <c r="L14" s="2029"/>
      <c r="M14" s="2021"/>
      <c r="N14" s="2021"/>
      <c r="O14" s="2022"/>
      <c r="P14" s="2022"/>
      <c r="Q14" s="2022"/>
      <c r="R14" s="2022"/>
      <c r="S14" s="2022"/>
      <c r="T14" s="2022"/>
      <c r="U14" s="2022"/>
      <c r="V14" s="2022"/>
      <c r="W14" s="2022"/>
      <c r="X14" s="2030"/>
      <c r="Y14" s="2030"/>
      <c r="Z14" s="2031"/>
      <c r="AA14" s="2035" t="n">
        <v>1</v>
      </c>
      <c r="AB14" s="2036" t="n">
        <v>2</v>
      </c>
      <c r="AC14" s="2036" t="n">
        <v>3</v>
      </c>
      <c r="AD14" s="2036" t="n">
        <v>4</v>
      </c>
      <c r="AE14" s="2036" t="n">
        <v>5</v>
      </c>
      <c r="AF14" s="2036" t="n">
        <v>6</v>
      </c>
      <c r="AG14" s="2037" t="n">
        <v>7</v>
      </c>
      <c r="AH14" s="2038" t="n">
        <v>8</v>
      </c>
      <c r="AI14" s="2036" t="n">
        <v>9</v>
      </c>
      <c r="AJ14" s="2036" t="n">
        <v>10</v>
      </c>
      <c r="AK14" s="2036" t="n">
        <v>11</v>
      </c>
      <c r="AL14" s="2036" t="n">
        <v>12</v>
      </c>
      <c r="AM14" s="2036" t="n">
        <v>13</v>
      </c>
      <c r="AN14" s="2037" t="n">
        <v>14</v>
      </c>
      <c r="AO14" s="2035" t="n">
        <v>15</v>
      </c>
      <c r="AP14" s="2036" t="n">
        <v>16</v>
      </c>
      <c r="AQ14" s="2036" t="n">
        <v>17</v>
      </c>
      <c r="AR14" s="2036" t="n">
        <v>18</v>
      </c>
      <c r="AS14" s="2036" t="n">
        <v>19</v>
      </c>
      <c r="AT14" s="2036" t="n">
        <v>20</v>
      </c>
      <c r="AU14" s="2037" t="n">
        <v>21</v>
      </c>
      <c r="AV14" s="2038" t="n">
        <v>22</v>
      </c>
      <c r="AW14" s="2036" t="n">
        <v>23</v>
      </c>
      <c r="AX14" s="2036" t="n">
        <v>24</v>
      </c>
      <c r="AY14" s="2036" t="n">
        <v>25</v>
      </c>
      <c r="AZ14" s="2036" t="n">
        <v>26</v>
      </c>
      <c r="BA14" s="2036" t="n">
        <v>27</v>
      </c>
      <c r="BB14" s="2037" t="n">
        <v>28</v>
      </c>
      <c r="BC14" s="2038" t="str">
        <f aca="false">IF($BI$3="実績",IF(DAY(DATE($AJ$2,$AN$2,29))=29,29,""),"")</f>
        <v/>
      </c>
      <c r="BD14" s="2036" t="str">
        <f aca="false">IF($BI$3="実績",IF(DAY(DATE($AJ$2,$AN$2,30))=30,30,""),"")</f>
        <v/>
      </c>
      <c r="BE14" s="2037" t="str">
        <f aca="false">IF($BI$3="実績",IF(DAY(DATE($AJ$2,$AN$2,31))=31,31,""),"")</f>
        <v/>
      </c>
      <c r="BF14" s="2026"/>
      <c r="BG14" s="2026"/>
      <c r="BH14" s="2027"/>
      <c r="BI14" s="2027"/>
      <c r="BJ14" s="2017"/>
      <c r="BK14" s="2017"/>
      <c r="BL14" s="2017"/>
      <c r="BM14" s="2017"/>
      <c r="BN14" s="2017"/>
    </row>
    <row r="15" customFormat="false" ht="20.25" hidden="true" customHeight="true" outlineLevel="0" collapsed="false">
      <c r="B15" s="2015"/>
      <c r="C15" s="2016"/>
      <c r="D15" s="2017"/>
      <c r="E15" s="2017"/>
      <c r="F15" s="2017"/>
      <c r="G15" s="2018"/>
      <c r="H15" s="2018"/>
      <c r="I15" s="2028"/>
      <c r="J15" s="2029"/>
      <c r="K15" s="2028"/>
      <c r="L15" s="2029"/>
      <c r="M15" s="2021"/>
      <c r="N15" s="2021"/>
      <c r="O15" s="2022"/>
      <c r="P15" s="2022"/>
      <c r="Q15" s="2022"/>
      <c r="R15" s="2022"/>
      <c r="S15" s="2022"/>
      <c r="T15" s="2022"/>
      <c r="U15" s="2022"/>
      <c r="V15" s="2022"/>
      <c r="W15" s="2022"/>
      <c r="X15" s="2030"/>
      <c r="Y15" s="2030"/>
      <c r="Z15" s="2031"/>
      <c r="AA15" s="2035" t="n">
        <f aca="false">WEEKDAY(DATE($AJ$2,$AN$2,1))</f>
        <v>2</v>
      </c>
      <c r="AB15" s="2036" t="n">
        <f aca="false">WEEKDAY(DATE($AJ$2,$AN$2,2))</f>
        <v>3</v>
      </c>
      <c r="AC15" s="2036" t="n">
        <f aca="false">WEEKDAY(DATE($AJ$2,$AN$2,3))</f>
        <v>4</v>
      </c>
      <c r="AD15" s="2036" t="n">
        <f aca="false">WEEKDAY(DATE($AJ$2,$AN$2,4))</f>
        <v>5</v>
      </c>
      <c r="AE15" s="2036" t="n">
        <f aca="false">WEEKDAY(DATE($AJ$2,$AN$2,5))</f>
        <v>6</v>
      </c>
      <c r="AF15" s="2036" t="n">
        <f aca="false">WEEKDAY(DATE($AJ$2,$AN$2,6))</f>
        <v>7</v>
      </c>
      <c r="AG15" s="2037" t="n">
        <f aca="false">WEEKDAY(DATE($AJ$2,$AN$2,7))</f>
        <v>1</v>
      </c>
      <c r="AH15" s="2038" t="n">
        <f aca="false">WEEKDAY(DATE($AJ$2,$AN$2,8))</f>
        <v>2</v>
      </c>
      <c r="AI15" s="2036" t="n">
        <f aca="false">WEEKDAY(DATE($AJ$2,$AN$2,9))</f>
        <v>3</v>
      </c>
      <c r="AJ15" s="2036" t="n">
        <f aca="false">WEEKDAY(DATE($AJ$2,$AN$2,10))</f>
        <v>4</v>
      </c>
      <c r="AK15" s="2036" t="n">
        <f aca="false">WEEKDAY(DATE($AJ$2,$AN$2,11))</f>
        <v>5</v>
      </c>
      <c r="AL15" s="2036" t="n">
        <f aca="false">WEEKDAY(DATE($AJ$2,$AN$2,12))</f>
        <v>6</v>
      </c>
      <c r="AM15" s="2036" t="n">
        <f aca="false">WEEKDAY(DATE($AJ$2,$AN$2,13))</f>
        <v>7</v>
      </c>
      <c r="AN15" s="2037" t="n">
        <f aca="false">WEEKDAY(DATE($AJ$2,$AN$2,14))</f>
        <v>1</v>
      </c>
      <c r="AO15" s="2038" t="n">
        <f aca="false">WEEKDAY(DATE($AJ$2,$AN$2,15))</f>
        <v>2</v>
      </c>
      <c r="AP15" s="2036" t="n">
        <f aca="false">WEEKDAY(DATE($AJ$2,$AN$2,16))</f>
        <v>3</v>
      </c>
      <c r="AQ15" s="2036" t="n">
        <f aca="false">WEEKDAY(DATE($AJ$2,$AN$2,17))</f>
        <v>4</v>
      </c>
      <c r="AR15" s="2036" t="n">
        <f aca="false">WEEKDAY(DATE($AJ$2,$AN$2,18))</f>
        <v>5</v>
      </c>
      <c r="AS15" s="2036" t="n">
        <f aca="false">WEEKDAY(DATE($AJ$2,$AN$2,19))</f>
        <v>6</v>
      </c>
      <c r="AT15" s="2036" t="n">
        <f aca="false">WEEKDAY(DATE($AJ$2,$AN$2,20))</f>
        <v>7</v>
      </c>
      <c r="AU15" s="2037" t="n">
        <f aca="false">WEEKDAY(DATE($AJ$2,$AN$2,21))</f>
        <v>1</v>
      </c>
      <c r="AV15" s="2038" t="n">
        <f aca="false">WEEKDAY(DATE($AJ$2,$AN$2,22))</f>
        <v>2</v>
      </c>
      <c r="AW15" s="2036" t="n">
        <f aca="false">WEEKDAY(DATE($AJ$2,$AN$2,23))</f>
        <v>3</v>
      </c>
      <c r="AX15" s="2036" t="n">
        <f aca="false">WEEKDAY(DATE($AJ$2,$AN$2,24))</f>
        <v>4</v>
      </c>
      <c r="AY15" s="2036" t="n">
        <f aca="false">WEEKDAY(DATE($AJ$2,$AN$2,25))</f>
        <v>5</v>
      </c>
      <c r="AZ15" s="2036" t="n">
        <f aca="false">WEEKDAY(DATE($AJ$2,$AN$2,26))</f>
        <v>6</v>
      </c>
      <c r="BA15" s="2036" t="n">
        <f aca="false">WEEKDAY(DATE($AJ$2,$AN$2,27))</f>
        <v>7</v>
      </c>
      <c r="BB15" s="2037" t="n">
        <f aca="false">WEEKDAY(DATE($AJ$2,$AN$2,28))</f>
        <v>1</v>
      </c>
      <c r="BC15" s="2038" t="n">
        <f aca="false">IF(BC14=29,WEEKDAY(DATE($AJ$2,$AN$2,29)),0)</f>
        <v>0</v>
      </c>
      <c r="BD15" s="2036" t="n">
        <f aca="false">IF(BD14=30,WEEKDAY(DATE($AJ$2,$AN$2,30)),0)</f>
        <v>0</v>
      </c>
      <c r="BE15" s="2037" t="n">
        <f aca="false">IF(BE14=31,WEEKDAY(DATE($AJ$2,$AN$2,31)),0)</f>
        <v>0</v>
      </c>
      <c r="BF15" s="2026"/>
      <c r="BG15" s="2026"/>
      <c r="BH15" s="2027"/>
      <c r="BI15" s="2027"/>
      <c r="BJ15" s="2017"/>
      <c r="BK15" s="2017"/>
      <c r="BL15" s="2017"/>
      <c r="BM15" s="2017"/>
      <c r="BN15" s="2017"/>
    </row>
    <row r="16" customFormat="false" ht="20.25" hidden="false" customHeight="true" outlineLevel="0" collapsed="false">
      <c r="B16" s="2015"/>
      <c r="C16" s="2016"/>
      <c r="D16" s="2017"/>
      <c r="E16" s="2017"/>
      <c r="F16" s="2017"/>
      <c r="G16" s="2018"/>
      <c r="H16" s="2018"/>
      <c r="I16" s="2039"/>
      <c r="J16" s="2040"/>
      <c r="K16" s="2039"/>
      <c r="L16" s="2040"/>
      <c r="M16" s="2021"/>
      <c r="N16" s="2021"/>
      <c r="O16" s="2022"/>
      <c r="P16" s="2022"/>
      <c r="Q16" s="2022"/>
      <c r="R16" s="2022"/>
      <c r="S16" s="2022"/>
      <c r="T16" s="2022"/>
      <c r="U16" s="2022"/>
      <c r="V16" s="2022"/>
      <c r="W16" s="2022"/>
      <c r="X16" s="2041"/>
      <c r="Y16" s="2041"/>
      <c r="Z16" s="2042"/>
      <c r="AA16" s="2043" t="str">
        <f aca="false">IF(AA15=1,"日",IF(AA15=2,"月",IF(AA15=3,"火",IF(AA15=4,"水",IF(AA15=5,"木",IF(AA15=6,"金","土"))))))</f>
        <v>月</v>
      </c>
      <c r="AB16" s="2044" t="str">
        <f aca="false">IF(AB15=1,"日",IF(AB15=2,"月",IF(AB15=3,"火",IF(AB15=4,"水",IF(AB15=5,"木",IF(AB15=6,"金","土"))))))</f>
        <v>火</v>
      </c>
      <c r="AC16" s="2044" t="str">
        <f aca="false">IF(AC15=1,"日",IF(AC15=2,"月",IF(AC15=3,"火",IF(AC15=4,"水",IF(AC15=5,"木",IF(AC15=6,"金","土"))))))</f>
        <v>水</v>
      </c>
      <c r="AD16" s="2044" t="str">
        <f aca="false">IF(AD15=1,"日",IF(AD15=2,"月",IF(AD15=3,"火",IF(AD15=4,"水",IF(AD15=5,"木",IF(AD15=6,"金","土"))))))</f>
        <v>木</v>
      </c>
      <c r="AE16" s="2044" t="str">
        <f aca="false">IF(AE15=1,"日",IF(AE15=2,"月",IF(AE15=3,"火",IF(AE15=4,"水",IF(AE15=5,"木",IF(AE15=6,"金","土"))))))</f>
        <v>金</v>
      </c>
      <c r="AF16" s="2044" t="str">
        <f aca="false">IF(AF15=1,"日",IF(AF15=2,"月",IF(AF15=3,"火",IF(AF15=4,"水",IF(AF15=5,"木",IF(AF15=6,"金","土"))))))</f>
        <v>土</v>
      </c>
      <c r="AG16" s="2045" t="str">
        <f aca="false">IF(AG15=1,"日",IF(AG15=2,"月",IF(AG15=3,"火",IF(AG15=4,"水",IF(AG15=5,"木",IF(AG15=6,"金","土"))))))</f>
        <v>日</v>
      </c>
      <c r="AH16" s="2046" t="str">
        <f aca="false">IF(AH15=1,"日",IF(AH15=2,"月",IF(AH15=3,"火",IF(AH15=4,"水",IF(AH15=5,"木",IF(AH15=6,"金","土"))))))</f>
        <v>月</v>
      </c>
      <c r="AI16" s="2044" t="str">
        <f aca="false">IF(AI15=1,"日",IF(AI15=2,"月",IF(AI15=3,"火",IF(AI15=4,"水",IF(AI15=5,"木",IF(AI15=6,"金","土"))))))</f>
        <v>火</v>
      </c>
      <c r="AJ16" s="2044" t="str">
        <f aca="false">IF(AJ15=1,"日",IF(AJ15=2,"月",IF(AJ15=3,"火",IF(AJ15=4,"水",IF(AJ15=5,"木",IF(AJ15=6,"金","土"))))))</f>
        <v>水</v>
      </c>
      <c r="AK16" s="2044" t="str">
        <f aca="false">IF(AK15=1,"日",IF(AK15=2,"月",IF(AK15=3,"火",IF(AK15=4,"水",IF(AK15=5,"木",IF(AK15=6,"金","土"))))))</f>
        <v>木</v>
      </c>
      <c r="AL16" s="2044" t="str">
        <f aca="false">IF(AL15=1,"日",IF(AL15=2,"月",IF(AL15=3,"火",IF(AL15=4,"水",IF(AL15=5,"木",IF(AL15=6,"金","土"))))))</f>
        <v>金</v>
      </c>
      <c r="AM16" s="2044" t="str">
        <f aca="false">IF(AM15=1,"日",IF(AM15=2,"月",IF(AM15=3,"火",IF(AM15=4,"水",IF(AM15=5,"木",IF(AM15=6,"金","土"))))))</f>
        <v>土</v>
      </c>
      <c r="AN16" s="2045" t="str">
        <f aca="false">IF(AN15=1,"日",IF(AN15=2,"月",IF(AN15=3,"火",IF(AN15=4,"水",IF(AN15=5,"木",IF(AN15=6,"金","土"))))))</f>
        <v>日</v>
      </c>
      <c r="AO16" s="2046" t="str">
        <f aca="false">IF(AO15=1,"日",IF(AO15=2,"月",IF(AO15=3,"火",IF(AO15=4,"水",IF(AO15=5,"木",IF(AO15=6,"金","土"))))))</f>
        <v>月</v>
      </c>
      <c r="AP16" s="2044" t="str">
        <f aca="false">IF(AP15=1,"日",IF(AP15=2,"月",IF(AP15=3,"火",IF(AP15=4,"水",IF(AP15=5,"木",IF(AP15=6,"金","土"))))))</f>
        <v>火</v>
      </c>
      <c r="AQ16" s="2044" t="str">
        <f aca="false">IF(AQ15=1,"日",IF(AQ15=2,"月",IF(AQ15=3,"火",IF(AQ15=4,"水",IF(AQ15=5,"木",IF(AQ15=6,"金","土"))))))</f>
        <v>水</v>
      </c>
      <c r="AR16" s="2044" t="str">
        <f aca="false">IF(AR15=1,"日",IF(AR15=2,"月",IF(AR15=3,"火",IF(AR15=4,"水",IF(AR15=5,"木",IF(AR15=6,"金","土"))))))</f>
        <v>木</v>
      </c>
      <c r="AS16" s="2044" t="str">
        <f aca="false">IF(AS15=1,"日",IF(AS15=2,"月",IF(AS15=3,"火",IF(AS15=4,"水",IF(AS15=5,"木",IF(AS15=6,"金","土"))))))</f>
        <v>金</v>
      </c>
      <c r="AT16" s="2044" t="str">
        <f aca="false">IF(AT15=1,"日",IF(AT15=2,"月",IF(AT15=3,"火",IF(AT15=4,"水",IF(AT15=5,"木",IF(AT15=6,"金","土"))))))</f>
        <v>土</v>
      </c>
      <c r="AU16" s="2045" t="str">
        <f aca="false">IF(AU15=1,"日",IF(AU15=2,"月",IF(AU15=3,"火",IF(AU15=4,"水",IF(AU15=5,"木",IF(AU15=6,"金","土"))))))</f>
        <v>日</v>
      </c>
      <c r="AV16" s="2046" t="str">
        <f aca="false">IF(AV15=1,"日",IF(AV15=2,"月",IF(AV15=3,"火",IF(AV15=4,"水",IF(AV15=5,"木",IF(AV15=6,"金","土"))))))</f>
        <v>月</v>
      </c>
      <c r="AW16" s="2044" t="str">
        <f aca="false">IF(AW15=1,"日",IF(AW15=2,"月",IF(AW15=3,"火",IF(AW15=4,"水",IF(AW15=5,"木",IF(AW15=6,"金","土"))))))</f>
        <v>火</v>
      </c>
      <c r="AX16" s="2044" t="str">
        <f aca="false">IF(AX15=1,"日",IF(AX15=2,"月",IF(AX15=3,"火",IF(AX15=4,"水",IF(AX15=5,"木",IF(AX15=6,"金","土"))))))</f>
        <v>水</v>
      </c>
      <c r="AY16" s="2044" t="str">
        <f aca="false">IF(AY15=1,"日",IF(AY15=2,"月",IF(AY15=3,"火",IF(AY15=4,"水",IF(AY15=5,"木",IF(AY15=6,"金","土"))))))</f>
        <v>木</v>
      </c>
      <c r="AZ16" s="2044" t="str">
        <f aca="false">IF(AZ15=1,"日",IF(AZ15=2,"月",IF(AZ15=3,"火",IF(AZ15=4,"水",IF(AZ15=5,"木",IF(AZ15=6,"金","土"))))))</f>
        <v>金</v>
      </c>
      <c r="BA16" s="2044" t="str">
        <f aca="false">IF(BA15=1,"日",IF(BA15=2,"月",IF(BA15=3,"火",IF(BA15=4,"水",IF(BA15=5,"木",IF(BA15=6,"金","土"))))))</f>
        <v>土</v>
      </c>
      <c r="BB16" s="2045" t="str">
        <f aca="false">IF(BB15=1,"日",IF(BB15=2,"月",IF(BB15=3,"火",IF(BB15=4,"水",IF(BB15=5,"木",IF(BB15=6,"金","土"))))))</f>
        <v>日</v>
      </c>
      <c r="BC16" s="2044" t="str">
        <f aca="false">IF(BC15=1,"日",IF(BC15=2,"月",IF(BC15=3,"火",IF(BC15=4,"水",IF(BC15=5,"木",IF(BC15=6,"金",IF(BC15=0,"","土")))))))</f>
        <v/>
      </c>
      <c r="BD16" s="2044" t="str">
        <f aca="false">IF(BD15=1,"日",IF(BD15=2,"月",IF(BD15=3,"火",IF(BD15=4,"水",IF(BD15=5,"木",IF(BD15=6,"金",IF(BD15=0,"","土")))))))</f>
        <v/>
      </c>
      <c r="BE16" s="2044" t="str">
        <f aca="false">IF(BE15=1,"日",IF(BE15=2,"月",IF(BE15=3,"火",IF(BE15=4,"水",IF(BE15=5,"木",IF(BE15=6,"金",IF(BE15=0,"","土")))))))</f>
        <v/>
      </c>
      <c r="BF16" s="2026"/>
      <c r="BG16" s="2026"/>
      <c r="BH16" s="2027"/>
      <c r="BI16" s="2027"/>
      <c r="BJ16" s="2017"/>
      <c r="BK16" s="2017"/>
      <c r="BL16" s="2017"/>
      <c r="BM16" s="2017"/>
      <c r="BN16" s="2017"/>
    </row>
    <row r="17" customFormat="false" ht="20.25" hidden="false" customHeight="true" outlineLevel="0" collapsed="false">
      <c r="B17" s="2033" t="n">
        <f aca="false">B15+1</f>
        <v>1</v>
      </c>
      <c r="C17" s="2047"/>
      <c r="D17" s="2047"/>
      <c r="E17" s="2047"/>
      <c r="F17" s="2047"/>
      <c r="G17" s="2048" t="s">
        <v>2198</v>
      </c>
      <c r="H17" s="2048"/>
      <c r="I17" s="2049"/>
      <c r="J17" s="2050"/>
      <c r="K17" s="2049"/>
      <c r="L17" s="2050"/>
      <c r="M17" s="2051" t="s">
        <v>2199</v>
      </c>
      <c r="N17" s="2051"/>
      <c r="O17" s="2052" t="s">
        <v>2200</v>
      </c>
      <c r="P17" s="2052"/>
      <c r="Q17" s="2052"/>
      <c r="R17" s="2052"/>
      <c r="S17" s="2053" t="s">
        <v>2201</v>
      </c>
      <c r="T17" s="2053"/>
      <c r="U17" s="2053"/>
      <c r="V17" s="2053"/>
      <c r="W17" s="2053"/>
      <c r="X17" s="2054" t="s">
        <v>2202</v>
      </c>
      <c r="Y17" s="2055"/>
      <c r="Z17" s="2056"/>
      <c r="AA17" s="2057" t="s">
        <v>2124</v>
      </c>
      <c r="AB17" s="2058" t="s">
        <v>2124</v>
      </c>
      <c r="AC17" s="2058" t="s">
        <v>2124</v>
      </c>
      <c r="AD17" s="2058"/>
      <c r="AE17" s="2058"/>
      <c r="AF17" s="2058" t="s">
        <v>2124</v>
      </c>
      <c r="AG17" s="2059" t="s">
        <v>2124</v>
      </c>
      <c r="AH17" s="2057" t="s">
        <v>2124</v>
      </c>
      <c r="AI17" s="2058" t="s">
        <v>2124</v>
      </c>
      <c r="AJ17" s="2058" t="s">
        <v>2124</v>
      </c>
      <c r="AK17" s="2058"/>
      <c r="AL17" s="2058"/>
      <c r="AM17" s="2058" t="s">
        <v>2124</v>
      </c>
      <c r="AN17" s="2059" t="s">
        <v>2124</v>
      </c>
      <c r="AO17" s="2057" t="s">
        <v>2124</v>
      </c>
      <c r="AP17" s="2058" t="s">
        <v>2124</v>
      </c>
      <c r="AQ17" s="2058" t="s">
        <v>2124</v>
      </c>
      <c r="AR17" s="2058"/>
      <c r="AS17" s="2058"/>
      <c r="AT17" s="2058" t="s">
        <v>2124</v>
      </c>
      <c r="AU17" s="2059" t="s">
        <v>2124</v>
      </c>
      <c r="AV17" s="2057" t="s">
        <v>2124</v>
      </c>
      <c r="AW17" s="2058" t="s">
        <v>2124</v>
      </c>
      <c r="AX17" s="2058" t="s">
        <v>2124</v>
      </c>
      <c r="AY17" s="2058"/>
      <c r="AZ17" s="2058"/>
      <c r="BA17" s="2058" t="s">
        <v>2124</v>
      </c>
      <c r="BB17" s="2059" t="s">
        <v>2124</v>
      </c>
      <c r="BC17" s="2057"/>
      <c r="BD17" s="2058"/>
      <c r="BE17" s="2058"/>
      <c r="BF17" s="2060"/>
      <c r="BG17" s="2060"/>
      <c r="BH17" s="2061"/>
      <c r="BI17" s="2061"/>
      <c r="BJ17" s="2062"/>
      <c r="BK17" s="2062"/>
      <c r="BL17" s="2062"/>
      <c r="BM17" s="2062"/>
      <c r="BN17" s="2062"/>
    </row>
    <row r="18" customFormat="false" ht="20.25" hidden="false" customHeight="true" outlineLevel="0" collapsed="false">
      <c r="B18" s="2033"/>
      <c r="C18" s="2047"/>
      <c r="D18" s="2047"/>
      <c r="E18" s="2047"/>
      <c r="F18" s="2047"/>
      <c r="G18" s="2048"/>
      <c r="H18" s="2048"/>
      <c r="I18" s="2063"/>
      <c r="J18" s="2064" t="str">
        <f aca="false">G17</f>
        <v>管理者</v>
      </c>
      <c r="K18" s="2063"/>
      <c r="L18" s="2064" t="str">
        <f aca="false">M17</f>
        <v>A</v>
      </c>
      <c r="M18" s="2051"/>
      <c r="N18" s="2051"/>
      <c r="O18" s="2052"/>
      <c r="P18" s="2052"/>
      <c r="Q18" s="2052"/>
      <c r="R18" s="2052"/>
      <c r="S18" s="2053"/>
      <c r="T18" s="2053"/>
      <c r="U18" s="2053"/>
      <c r="V18" s="2053"/>
      <c r="W18" s="2053"/>
      <c r="X18" s="2065" t="s">
        <v>2203</v>
      </c>
      <c r="Y18" s="2066"/>
      <c r="Z18" s="2067"/>
      <c r="AA18" s="2068" t="n">
        <f aca="false">IF(AA17="","",VLOOKUP(AA17,'【記載例】シフト記号表（勤務時間帯）'!$C$6:$L$47,10,FALSE()))</f>
        <v>8</v>
      </c>
      <c r="AB18" s="2069" t="n">
        <f aca="false">IF(AB17="","",VLOOKUP(AB17,'【記載例】シフト記号表（勤務時間帯）'!$C$6:$L$47,10,FALSE()))</f>
        <v>8</v>
      </c>
      <c r="AC18" s="2069" t="n">
        <f aca="false">IF(AC17="","",VLOOKUP(AC17,'【記載例】シフト記号表（勤務時間帯）'!$C$6:$L$47,10,FALSE()))</f>
        <v>8</v>
      </c>
      <c r="AD18" s="2069" t="str">
        <f aca="false">IF(AD17="","",VLOOKUP(AD17,'【記載例】シフト記号表（勤務時間帯）'!$C$6:$L$47,10,FALSE()))</f>
        <v/>
      </c>
      <c r="AE18" s="2069" t="str">
        <f aca="false">IF(AE17="","",VLOOKUP(AE17,'【記載例】シフト記号表（勤務時間帯）'!$C$6:$L$47,10,FALSE()))</f>
        <v/>
      </c>
      <c r="AF18" s="2069" t="n">
        <f aca="false">IF(AF17="","",VLOOKUP(AF17,'【記載例】シフト記号表（勤務時間帯）'!$C$6:$L$47,10,FALSE()))</f>
        <v>8</v>
      </c>
      <c r="AG18" s="2070" t="n">
        <f aca="false">IF(AG17="","",VLOOKUP(AG17,'【記載例】シフト記号表（勤務時間帯）'!$C$6:$L$47,10,FALSE()))</f>
        <v>8</v>
      </c>
      <c r="AH18" s="2068" t="n">
        <f aca="false">IF(AH17="","",VLOOKUP(AH17,'【記載例】シフト記号表（勤務時間帯）'!$C$6:$L$47,10,FALSE()))</f>
        <v>8</v>
      </c>
      <c r="AI18" s="2069" t="n">
        <f aca="false">IF(AI17="","",VLOOKUP(AI17,'【記載例】シフト記号表（勤務時間帯）'!$C$6:$L$47,10,FALSE()))</f>
        <v>8</v>
      </c>
      <c r="AJ18" s="2069" t="n">
        <f aca="false">IF(AJ17="","",VLOOKUP(AJ17,'【記載例】シフト記号表（勤務時間帯）'!$C$6:$L$47,10,FALSE()))</f>
        <v>8</v>
      </c>
      <c r="AK18" s="2069" t="str">
        <f aca="false">IF(AK17="","",VLOOKUP(AK17,'【記載例】シフト記号表（勤務時間帯）'!$C$6:$L$47,10,FALSE()))</f>
        <v/>
      </c>
      <c r="AL18" s="2069" t="str">
        <f aca="false">IF(AL17="","",VLOOKUP(AL17,'【記載例】シフト記号表（勤務時間帯）'!$C$6:$L$47,10,FALSE()))</f>
        <v/>
      </c>
      <c r="AM18" s="2069" t="n">
        <f aca="false">IF(AM17="","",VLOOKUP(AM17,'【記載例】シフト記号表（勤務時間帯）'!$C$6:$L$47,10,FALSE()))</f>
        <v>8</v>
      </c>
      <c r="AN18" s="2070" t="n">
        <f aca="false">IF(AN17="","",VLOOKUP(AN17,'【記載例】シフト記号表（勤務時間帯）'!$C$6:$L$47,10,FALSE()))</f>
        <v>8</v>
      </c>
      <c r="AO18" s="2068" t="n">
        <f aca="false">IF(AO17="","",VLOOKUP(AO17,'【記載例】シフト記号表（勤務時間帯）'!$C$6:$L$47,10,FALSE()))</f>
        <v>8</v>
      </c>
      <c r="AP18" s="2069" t="n">
        <f aca="false">IF(AP17="","",VLOOKUP(AP17,'【記載例】シフト記号表（勤務時間帯）'!$C$6:$L$47,10,FALSE()))</f>
        <v>8</v>
      </c>
      <c r="AQ18" s="2069" t="n">
        <f aca="false">IF(AQ17="","",VLOOKUP(AQ17,'【記載例】シフト記号表（勤務時間帯）'!$C$6:$L$47,10,FALSE()))</f>
        <v>8</v>
      </c>
      <c r="AR18" s="2069" t="str">
        <f aca="false">IF(AR17="","",VLOOKUP(AR17,'【記載例】シフト記号表（勤務時間帯）'!$C$6:$L$47,10,FALSE()))</f>
        <v/>
      </c>
      <c r="AS18" s="2069" t="str">
        <f aca="false">IF(AS17="","",VLOOKUP(AS17,'【記載例】シフト記号表（勤務時間帯）'!$C$6:$L$47,10,FALSE()))</f>
        <v/>
      </c>
      <c r="AT18" s="2069" t="n">
        <f aca="false">IF(AT17="","",VLOOKUP(AT17,'【記載例】シフト記号表（勤務時間帯）'!$C$6:$L$47,10,FALSE()))</f>
        <v>8</v>
      </c>
      <c r="AU18" s="2070" t="n">
        <f aca="false">IF(AU17="","",VLOOKUP(AU17,'【記載例】シフト記号表（勤務時間帯）'!$C$6:$L$47,10,FALSE()))</f>
        <v>8</v>
      </c>
      <c r="AV18" s="2068" t="n">
        <f aca="false">IF(AV17="","",VLOOKUP(AV17,'【記載例】シフト記号表（勤務時間帯）'!$C$6:$L$47,10,FALSE()))</f>
        <v>8</v>
      </c>
      <c r="AW18" s="2069" t="n">
        <f aca="false">IF(AW17="","",VLOOKUP(AW17,'【記載例】シフト記号表（勤務時間帯）'!$C$6:$L$47,10,FALSE()))</f>
        <v>8</v>
      </c>
      <c r="AX18" s="2069" t="n">
        <f aca="false">IF(AX17="","",VLOOKUP(AX17,'【記載例】シフト記号表（勤務時間帯）'!$C$6:$L$47,10,FALSE()))</f>
        <v>8</v>
      </c>
      <c r="AY18" s="2069" t="str">
        <f aca="false">IF(AY17="","",VLOOKUP(AY17,'【記載例】シフト記号表（勤務時間帯）'!$C$6:$L$47,10,FALSE()))</f>
        <v/>
      </c>
      <c r="AZ18" s="2069" t="str">
        <f aca="false">IF(AZ17="","",VLOOKUP(AZ17,'【記載例】シフト記号表（勤務時間帯）'!$C$6:$L$47,10,FALSE()))</f>
        <v/>
      </c>
      <c r="BA18" s="2069" t="n">
        <f aca="false">IF(BA17="","",VLOOKUP(BA17,'【記載例】シフト記号表（勤務時間帯）'!$C$6:$L$47,10,FALSE()))</f>
        <v>8</v>
      </c>
      <c r="BB18" s="2070" t="n">
        <f aca="false">IF(BB17="","",VLOOKUP(BB17,'【記載例】シフト記号表（勤務時間帯）'!$C$6:$L$47,10,FALSE()))</f>
        <v>8</v>
      </c>
      <c r="BC18" s="2068" t="str">
        <f aca="false">IF(BC17="","",VLOOKUP(BC17,'【記載例】シフト記号表（勤務時間帯）'!$C$6:$L$47,10,FALSE()))</f>
        <v/>
      </c>
      <c r="BD18" s="2069" t="str">
        <f aca="false">IF(BD17="","",VLOOKUP(BD17,'【記載例】シフト記号表（勤務時間帯）'!$C$6:$L$47,10,FALSE()))</f>
        <v/>
      </c>
      <c r="BE18" s="2069" t="str">
        <f aca="false">IF(BE17="","",VLOOKUP(BE17,'【記載例】シフト記号表（勤務時間帯）'!$C$6:$L$47,10,FALSE()))</f>
        <v/>
      </c>
      <c r="BF18" s="2071" t="n">
        <f aca="false">IF($BI$3="４週",SUM(AA18:BB18),IF($BI$3="暦月",SUM(AA18:BE18),""))</f>
        <v>160</v>
      </c>
      <c r="BG18" s="2071"/>
      <c r="BH18" s="2072" t="n">
        <f aca="false">IF($BI$3="４週",BF18/4,IF($BI$3="暦月",(BF18/($BI$8/7)),""))</f>
        <v>40</v>
      </c>
      <c r="BI18" s="2072"/>
      <c r="BJ18" s="2062"/>
      <c r="BK18" s="2062"/>
      <c r="BL18" s="2062"/>
      <c r="BM18" s="2062"/>
      <c r="BN18" s="2062"/>
    </row>
    <row r="19" customFormat="false" ht="20.25" hidden="false" customHeight="true" outlineLevel="0" collapsed="false">
      <c r="B19" s="2033" t="n">
        <f aca="false">B17+1</f>
        <v>2</v>
      </c>
      <c r="C19" s="2073"/>
      <c r="D19" s="2073"/>
      <c r="E19" s="2073"/>
      <c r="F19" s="2073"/>
      <c r="G19" s="2074" t="s">
        <v>2204</v>
      </c>
      <c r="H19" s="2074"/>
      <c r="I19" s="2075"/>
      <c r="J19" s="2076"/>
      <c r="K19" s="2075"/>
      <c r="L19" s="2076"/>
      <c r="M19" s="2077" t="s">
        <v>2205</v>
      </c>
      <c r="N19" s="2077"/>
      <c r="O19" s="2078" t="s">
        <v>2204</v>
      </c>
      <c r="P19" s="2078"/>
      <c r="Q19" s="2078"/>
      <c r="R19" s="2078"/>
      <c r="S19" s="2079" t="s">
        <v>2206</v>
      </c>
      <c r="T19" s="2079"/>
      <c r="U19" s="2079"/>
      <c r="V19" s="2079"/>
      <c r="W19" s="2079"/>
      <c r="X19" s="2080" t="s">
        <v>2202</v>
      </c>
      <c r="Y19" s="2081"/>
      <c r="Z19" s="2082"/>
      <c r="AA19" s="2083" t="s">
        <v>988</v>
      </c>
      <c r="AB19" s="2084"/>
      <c r="AC19" s="2084" t="s">
        <v>988</v>
      </c>
      <c r="AD19" s="2084"/>
      <c r="AE19" s="2084"/>
      <c r="AF19" s="2084" t="s">
        <v>988</v>
      </c>
      <c r="AG19" s="2085"/>
      <c r="AH19" s="2083" t="s">
        <v>988</v>
      </c>
      <c r="AI19" s="2084"/>
      <c r="AJ19" s="2084" t="s">
        <v>988</v>
      </c>
      <c r="AK19" s="2084"/>
      <c r="AL19" s="2084"/>
      <c r="AM19" s="2084" t="s">
        <v>988</v>
      </c>
      <c r="AN19" s="2085"/>
      <c r="AO19" s="2083" t="s">
        <v>988</v>
      </c>
      <c r="AP19" s="2084"/>
      <c r="AQ19" s="2084" t="s">
        <v>988</v>
      </c>
      <c r="AR19" s="2084"/>
      <c r="AS19" s="2084"/>
      <c r="AT19" s="2084" t="s">
        <v>988</v>
      </c>
      <c r="AU19" s="2085"/>
      <c r="AV19" s="2083" t="s">
        <v>988</v>
      </c>
      <c r="AW19" s="2084"/>
      <c r="AX19" s="2084" t="s">
        <v>988</v>
      </c>
      <c r="AY19" s="2084"/>
      <c r="AZ19" s="2084"/>
      <c r="BA19" s="2084" t="s">
        <v>988</v>
      </c>
      <c r="BB19" s="2085"/>
      <c r="BC19" s="2083"/>
      <c r="BD19" s="2084"/>
      <c r="BE19" s="2086"/>
      <c r="BF19" s="2087"/>
      <c r="BG19" s="2087"/>
      <c r="BH19" s="2088"/>
      <c r="BI19" s="2088"/>
      <c r="BJ19" s="2089"/>
      <c r="BK19" s="2089"/>
      <c r="BL19" s="2089"/>
      <c r="BM19" s="2089"/>
      <c r="BN19" s="2089"/>
    </row>
    <row r="20" customFormat="false" ht="20.25" hidden="false" customHeight="true" outlineLevel="0" collapsed="false">
      <c r="B20" s="2033"/>
      <c r="C20" s="2073"/>
      <c r="D20" s="2073"/>
      <c r="E20" s="2073"/>
      <c r="F20" s="2073"/>
      <c r="G20" s="2074"/>
      <c r="H20" s="2074"/>
      <c r="I20" s="2063"/>
      <c r="J20" s="2064" t="str">
        <f aca="false">G19</f>
        <v>医師</v>
      </c>
      <c r="K20" s="2063"/>
      <c r="L20" s="2064" t="str">
        <f aca="false">M19</f>
        <v>C</v>
      </c>
      <c r="M20" s="2077"/>
      <c r="N20" s="2077"/>
      <c r="O20" s="2078"/>
      <c r="P20" s="2078"/>
      <c r="Q20" s="2078"/>
      <c r="R20" s="2078"/>
      <c r="S20" s="2079"/>
      <c r="T20" s="2079"/>
      <c r="U20" s="2079"/>
      <c r="V20" s="2079"/>
      <c r="W20" s="2079"/>
      <c r="X20" s="2065" t="s">
        <v>2203</v>
      </c>
      <c r="Y20" s="2066"/>
      <c r="Z20" s="2067"/>
      <c r="AA20" s="2068" t="n">
        <f aca="false">IF(AA19="","",VLOOKUP(AA19,'【記載例】シフト記号表（勤務時間帯）'!$C$6:$L$47,10,FALSE()))</f>
        <v>4</v>
      </c>
      <c r="AB20" s="2069" t="str">
        <f aca="false">IF(AB19="","",VLOOKUP(AB19,'【記載例】シフト記号表（勤務時間帯）'!$C$6:$L$47,10,FALSE()))</f>
        <v/>
      </c>
      <c r="AC20" s="2069" t="n">
        <f aca="false">IF(AC19="","",VLOOKUP(AC19,'【記載例】シフト記号表（勤務時間帯）'!$C$6:$L$47,10,FALSE()))</f>
        <v>4</v>
      </c>
      <c r="AD20" s="2069" t="str">
        <f aca="false">IF(AD19="","",VLOOKUP(AD19,'【記載例】シフト記号表（勤務時間帯）'!$C$6:$L$47,10,FALSE()))</f>
        <v/>
      </c>
      <c r="AE20" s="2069" t="str">
        <f aca="false">IF(AE19="","",VLOOKUP(AE19,'【記載例】シフト記号表（勤務時間帯）'!$C$6:$L$47,10,FALSE()))</f>
        <v/>
      </c>
      <c r="AF20" s="2069" t="n">
        <f aca="false">IF(AF19="","",VLOOKUP(AF19,'【記載例】シフト記号表（勤務時間帯）'!$C$6:$L$47,10,FALSE()))</f>
        <v>4</v>
      </c>
      <c r="AG20" s="2070" t="str">
        <f aca="false">IF(AG19="","",VLOOKUP(AG19,'【記載例】シフト記号表（勤務時間帯）'!$C$6:$L$47,10,FALSE()))</f>
        <v/>
      </c>
      <c r="AH20" s="2068" t="n">
        <f aca="false">IF(AH19="","",VLOOKUP(AH19,'【記載例】シフト記号表（勤務時間帯）'!$C$6:$L$47,10,FALSE()))</f>
        <v>4</v>
      </c>
      <c r="AI20" s="2069" t="str">
        <f aca="false">IF(AI19="","",VLOOKUP(AI19,'【記載例】シフト記号表（勤務時間帯）'!$C$6:$L$47,10,FALSE()))</f>
        <v/>
      </c>
      <c r="AJ20" s="2069" t="n">
        <f aca="false">IF(AJ19="","",VLOOKUP(AJ19,'【記載例】シフト記号表（勤務時間帯）'!$C$6:$L$47,10,FALSE()))</f>
        <v>4</v>
      </c>
      <c r="AK20" s="2069" t="str">
        <f aca="false">IF(AK19="","",VLOOKUP(AK19,'【記載例】シフト記号表（勤務時間帯）'!$C$6:$L$47,10,FALSE()))</f>
        <v/>
      </c>
      <c r="AL20" s="2069" t="str">
        <f aca="false">IF(AL19="","",VLOOKUP(AL19,'【記載例】シフト記号表（勤務時間帯）'!$C$6:$L$47,10,FALSE()))</f>
        <v/>
      </c>
      <c r="AM20" s="2069" t="n">
        <f aca="false">IF(AM19="","",VLOOKUP(AM19,'【記載例】シフト記号表（勤務時間帯）'!$C$6:$L$47,10,FALSE()))</f>
        <v>4</v>
      </c>
      <c r="AN20" s="2070" t="str">
        <f aca="false">IF(AN19="","",VLOOKUP(AN19,'【記載例】シフト記号表（勤務時間帯）'!$C$6:$L$47,10,FALSE()))</f>
        <v/>
      </c>
      <c r="AO20" s="2068" t="n">
        <f aca="false">IF(AO19="","",VLOOKUP(AO19,'【記載例】シフト記号表（勤務時間帯）'!$C$6:$L$47,10,FALSE()))</f>
        <v>4</v>
      </c>
      <c r="AP20" s="2069" t="str">
        <f aca="false">IF(AP19="","",VLOOKUP(AP19,'【記載例】シフト記号表（勤務時間帯）'!$C$6:$L$47,10,FALSE()))</f>
        <v/>
      </c>
      <c r="AQ20" s="2069" t="n">
        <f aca="false">IF(AQ19="","",VLOOKUP(AQ19,'【記載例】シフト記号表（勤務時間帯）'!$C$6:$L$47,10,FALSE()))</f>
        <v>4</v>
      </c>
      <c r="AR20" s="2069" t="str">
        <f aca="false">IF(AR19="","",VLOOKUP(AR19,'【記載例】シフト記号表（勤務時間帯）'!$C$6:$L$47,10,FALSE()))</f>
        <v/>
      </c>
      <c r="AS20" s="2069" t="str">
        <f aca="false">IF(AS19="","",VLOOKUP(AS19,'【記載例】シフト記号表（勤務時間帯）'!$C$6:$L$47,10,FALSE()))</f>
        <v/>
      </c>
      <c r="AT20" s="2069" t="n">
        <f aca="false">IF(AT19="","",VLOOKUP(AT19,'【記載例】シフト記号表（勤務時間帯）'!$C$6:$L$47,10,FALSE()))</f>
        <v>4</v>
      </c>
      <c r="AU20" s="2070" t="str">
        <f aca="false">IF(AU19="","",VLOOKUP(AU19,'【記載例】シフト記号表（勤務時間帯）'!$C$6:$L$47,10,FALSE()))</f>
        <v/>
      </c>
      <c r="AV20" s="2068" t="n">
        <f aca="false">IF(AV19="","",VLOOKUP(AV19,'【記載例】シフト記号表（勤務時間帯）'!$C$6:$L$47,10,FALSE()))</f>
        <v>4</v>
      </c>
      <c r="AW20" s="2069" t="str">
        <f aca="false">IF(AW19="","",VLOOKUP(AW19,'【記載例】シフト記号表（勤務時間帯）'!$C$6:$L$47,10,FALSE()))</f>
        <v/>
      </c>
      <c r="AX20" s="2069" t="n">
        <f aca="false">IF(AX19="","",VLOOKUP(AX19,'【記載例】シフト記号表（勤務時間帯）'!$C$6:$L$47,10,FALSE()))</f>
        <v>4</v>
      </c>
      <c r="AY20" s="2069" t="str">
        <f aca="false">IF(AY19="","",VLOOKUP(AY19,'【記載例】シフト記号表（勤務時間帯）'!$C$6:$L$47,10,FALSE()))</f>
        <v/>
      </c>
      <c r="AZ20" s="2069" t="str">
        <f aca="false">IF(AZ19="","",VLOOKUP(AZ19,'【記載例】シフト記号表（勤務時間帯）'!$C$6:$L$47,10,FALSE()))</f>
        <v/>
      </c>
      <c r="BA20" s="2069" t="n">
        <f aca="false">IF(BA19="","",VLOOKUP(BA19,'【記載例】シフト記号表（勤務時間帯）'!$C$6:$L$47,10,FALSE()))</f>
        <v>4</v>
      </c>
      <c r="BB20" s="2070" t="str">
        <f aca="false">IF(BB19="","",VLOOKUP(BB19,'【記載例】シフト記号表（勤務時間帯）'!$C$6:$L$47,10,FALSE()))</f>
        <v/>
      </c>
      <c r="BC20" s="2068" t="str">
        <f aca="false">IF(BC19="","",VLOOKUP(BC19,'【記載例】シフト記号表（勤務時間帯）'!$C$6:$L$47,10,FALSE()))</f>
        <v/>
      </c>
      <c r="BD20" s="2069" t="str">
        <f aca="false">IF(BD19="","",VLOOKUP(BD19,'【記載例】シフト記号表（勤務時間帯）'!$C$6:$L$47,10,FALSE()))</f>
        <v/>
      </c>
      <c r="BE20" s="2069" t="str">
        <f aca="false">IF(BE19="","",VLOOKUP(BE19,'【記載例】シフト記号表（勤務時間帯）'!$C$6:$L$47,10,FALSE()))</f>
        <v/>
      </c>
      <c r="BF20" s="2071" t="n">
        <f aca="false">IF($BI$3="４週",SUM(AA20:BB20),IF($BI$3="暦月",SUM(AA20:BE20),""))</f>
        <v>48</v>
      </c>
      <c r="BG20" s="2071"/>
      <c r="BH20" s="2072" t="n">
        <f aca="false">IF($BI$3="４週",BF20/4,IF($BI$3="暦月",(BF20/($BI$8/7)),""))</f>
        <v>12</v>
      </c>
      <c r="BI20" s="2072"/>
      <c r="BJ20" s="2089"/>
      <c r="BK20" s="2089"/>
      <c r="BL20" s="2089"/>
      <c r="BM20" s="2089"/>
      <c r="BN20" s="2089"/>
    </row>
    <row r="21" customFormat="false" ht="20.25" hidden="false" customHeight="true" outlineLevel="0" collapsed="false">
      <c r="B21" s="2033" t="n">
        <f aca="false">B19+1</f>
        <v>3</v>
      </c>
      <c r="C21" s="2073"/>
      <c r="D21" s="2073"/>
      <c r="E21" s="2073"/>
      <c r="F21" s="2073"/>
      <c r="G21" s="2074" t="s">
        <v>2207</v>
      </c>
      <c r="H21" s="2074"/>
      <c r="I21" s="2063"/>
      <c r="J21" s="2064"/>
      <c r="K21" s="2063"/>
      <c r="L21" s="2064"/>
      <c r="M21" s="2077" t="s">
        <v>2199</v>
      </c>
      <c r="N21" s="2077"/>
      <c r="O21" s="2078" t="s">
        <v>2200</v>
      </c>
      <c r="P21" s="2078"/>
      <c r="Q21" s="2078"/>
      <c r="R21" s="2078"/>
      <c r="S21" s="2079" t="s">
        <v>2208</v>
      </c>
      <c r="T21" s="2079"/>
      <c r="U21" s="2079"/>
      <c r="V21" s="2079"/>
      <c r="W21" s="2079"/>
      <c r="X21" s="2080" t="s">
        <v>2202</v>
      </c>
      <c r="Y21" s="2081"/>
      <c r="Z21" s="2082"/>
      <c r="AA21" s="2083" t="s">
        <v>2124</v>
      </c>
      <c r="AB21" s="2084" t="s">
        <v>2124</v>
      </c>
      <c r="AC21" s="2084" t="s">
        <v>2124</v>
      </c>
      <c r="AD21" s="2084"/>
      <c r="AE21" s="2084"/>
      <c r="AF21" s="2084" t="s">
        <v>2124</v>
      </c>
      <c r="AG21" s="2085" t="s">
        <v>2124</v>
      </c>
      <c r="AH21" s="2083" t="s">
        <v>2124</v>
      </c>
      <c r="AI21" s="2084" t="s">
        <v>2124</v>
      </c>
      <c r="AJ21" s="2084" t="s">
        <v>2124</v>
      </c>
      <c r="AK21" s="2084"/>
      <c r="AL21" s="2084"/>
      <c r="AM21" s="2084" t="s">
        <v>2124</v>
      </c>
      <c r="AN21" s="2085" t="s">
        <v>2124</v>
      </c>
      <c r="AO21" s="2083" t="s">
        <v>2124</v>
      </c>
      <c r="AP21" s="2084" t="s">
        <v>2124</v>
      </c>
      <c r="AQ21" s="2084" t="s">
        <v>2124</v>
      </c>
      <c r="AR21" s="2084"/>
      <c r="AS21" s="2084"/>
      <c r="AT21" s="2084" t="s">
        <v>2124</v>
      </c>
      <c r="AU21" s="2085" t="s">
        <v>2124</v>
      </c>
      <c r="AV21" s="2083" t="s">
        <v>2124</v>
      </c>
      <c r="AW21" s="2084" t="s">
        <v>2124</v>
      </c>
      <c r="AX21" s="2084" t="s">
        <v>2124</v>
      </c>
      <c r="AY21" s="2084"/>
      <c r="AZ21" s="2084"/>
      <c r="BA21" s="2084" t="s">
        <v>2124</v>
      </c>
      <c r="BB21" s="2085" t="s">
        <v>2124</v>
      </c>
      <c r="BC21" s="2083"/>
      <c r="BD21" s="2084"/>
      <c r="BE21" s="2086"/>
      <c r="BF21" s="2087"/>
      <c r="BG21" s="2087"/>
      <c r="BH21" s="2088"/>
      <c r="BI21" s="2088"/>
      <c r="BJ21" s="2089"/>
      <c r="BK21" s="2089"/>
      <c r="BL21" s="2089"/>
      <c r="BM21" s="2089"/>
      <c r="BN21" s="2089"/>
    </row>
    <row r="22" customFormat="false" ht="20.25" hidden="false" customHeight="true" outlineLevel="0" collapsed="false">
      <c r="B22" s="2033"/>
      <c r="C22" s="2073"/>
      <c r="D22" s="2073"/>
      <c r="E22" s="2073"/>
      <c r="F22" s="2073"/>
      <c r="G22" s="2074"/>
      <c r="H22" s="2074"/>
      <c r="I22" s="2063"/>
      <c r="J22" s="2064" t="str">
        <f aca="false">G21</f>
        <v>生活相談員</v>
      </c>
      <c r="K22" s="2063"/>
      <c r="L22" s="2064" t="str">
        <f aca="false">M21</f>
        <v>A</v>
      </c>
      <c r="M22" s="2077"/>
      <c r="N22" s="2077"/>
      <c r="O22" s="2078"/>
      <c r="P22" s="2078"/>
      <c r="Q22" s="2078"/>
      <c r="R22" s="2078"/>
      <c r="S22" s="2079"/>
      <c r="T22" s="2079"/>
      <c r="U22" s="2079"/>
      <c r="V22" s="2079"/>
      <c r="W22" s="2079"/>
      <c r="X22" s="2065" t="s">
        <v>2203</v>
      </c>
      <c r="Y22" s="2066"/>
      <c r="Z22" s="2067"/>
      <c r="AA22" s="2068" t="n">
        <f aca="false">IF(AA21="","",VLOOKUP(AA21,'【記載例】シフト記号表（勤務時間帯）'!$C$6:$L$47,10,FALSE()))</f>
        <v>8</v>
      </c>
      <c r="AB22" s="2069" t="n">
        <f aca="false">IF(AB21="","",VLOOKUP(AB21,'【記載例】シフト記号表（勤務時間帯）'!$C$6:$L$47,10,FALSE()))</f>
        <v>8</v>
      </c>
      <c r="AC22" s="2069" t="n">
        <f aca="false">IF(AC21="","",VLOOKUP(AC21,'【記載例】シフト記号表（勤務時間帯）'!$C$6:$L$47,10,FALSE()))</f>
        <v>8</v>
      </c>
      <c r="AD22" s="2069" t="str">
        <f aca="false">IF(AD21="","",VLOOKUP(AD21,'【記載例】シフト記号表（勤務時間帯）'!$C$6:$L$47,10,FALSE()))</f>
        <v/>
      </c>
      <c r="AE22" s="2069" t="str">
        <f aca="false">IF(AE21="","",VLOOKUP(AE21,'【記載例】シフト記号表（勤務時間帯）'!$C$6:$L$47,10,FALSE()))</f>
        <v/>
      </c>
      <c r="AF22" s="2069" t="n">
        <f aca="false">IF(AF21="","",VLOOKUP(AF21,'【記載例】シフト記号表（勤務時間帯）'!$C$6:$L$47,10,FALSE()))</f>
        <v>8</v>
      </c>
      <c r="AG22" s="2070" t="n">
        <f aca="false">IF(AG21="","",VLOOKUP(AG21,'【記載例】シフト記号表（勤務時間帯）'!$C$6:$L$47,10,FALSE()))</f>
        <v>8</v>
      </c>
      <c r="AH22" s="2068" t="n">
        <f aca="false">IF(AH21="","",VLOOKUP(AH21,'【記載例】シフト記号表（勤務時間帯）'!$C$6:$L$47,10,FALSE()))</f>
        <v>8</v>
      </c>
      <c r="AI22" s="2069" t="n">
        <f aca="false">IF(AI21="","",VLOOKUP(AI21,'【記載例】シフト記号表（勤務時間帯）'!$C$6:$L$47,10,FALSE()))</f>
        <v>8</v>
      </c>
      <c r="AJ22" s="2069" t="n">
        <f aca="false">IF(AJ21="","",VLOOKUP(AJ21,'【記載例】シフト記号表（勤務時間帯）'!$C$6:$L$47,10,FALSE()))</f>
        <v>8</v>
      </c>
      <c r="AK22" s="2069" t="str">
        <f aca="false">IF(AK21="","",VLOOKUP(AK21,'【記載例】シフト記号表（勤務時間帯）'!$C$6:$L$47,10,FALSE()))</f>
        <v/>
      </c>
      <c r="AL22" s="2069" t="str">
        <f aca="false">IF(AL21="","",VLOOKUP(AL21,'【記載例】シフト記号表（勤務時間帯）'!$C$6:$L$47,10,FALSE()))</f>
        <v/>
      </c>
      <c r="AM22" s="2069" t="n">
        <f aca="false">IF(AM21="","",VLOOKUP(AM21,'【記載例】シフト記号表（勤務時間帯）'!$C$6:$L$47,10,FALSE()))</f>
        <v>8</v>
      </c>
      <c r="AN22" s="2070" t="n">
        <f aca="false">IF(AN21="","",VLOOKUP(AN21,'【記載例】シフト記号表（勤務時間帯）'!$C$6:$L$47,10,FALSE()))</f>
        <v>8</v>
      </c>
      <c r="AO22" s="2068" t="n">
        <f aca="false">IF(AO21="","",VLOOKUP(AO21,'【記載例】シフト記号表（勤務時間帯）'!$C$6:$L$47,10,FALSE()))</f>
        <v>8</v>
      </c>
      <c r="AP22" s="2069" t="n">
        <f aca="false">IF(AP21="","",VLOOKUP(AP21,'【記載例】シフト記号表（勤務時間帯）'!$C$6:$L$47,10,FALSE()))</f>
        <v>8</v>
      </c>
      <c r="AQ22" s="2069" t="n">
        <f aca="false">IF(AQ21="","",VLOOKUP(AQ21,'【記載例】シフト記号表（勤務時間帯）'!$C$6:$L$47,10,FALSE()))</f>
        <v>8</v>
      </c>
      <c r="AR22" s="2069" t="str">
        <f aca="false">IF(AR21="","",VLOOKUP(AR21,'【記載例】シフト記号表（勤務時間帯）'!$C$6:$L$47,10,FALSE()))</f>
        <v/>
      </c>
      <c r="AS22" s="2069" t="str">
        <f aca="false">IF(AS21="","",VLOOKUP(AS21,'【記載例】シフト記号表（勤務時間帯）'!$C$6:$L$47,10,FALSE()))</f>
        <v/>
      </c>
      <c r="AT22" s="2069" t="n">
        <f aca="false">IF(AT21="","",VLOOKUP(AT21,'【記載例】シフト記号表（勤務時間帯）'!$C$6:$L$47,10,FALSE()))</f>
        <v>8</v>
      </c>
      <c r="AU22" s="2070" t="n">
        <f aca="false">IF(AU21="","",VLOOKUP(AU21,'【記載例】シフト記号表（勤務時間帯）'!$C$6:$L$47,10,FALSE()))</f>
        <v>8</v>
      </c>
      <c r="AV22" s="2068" t="n">
        <f aca="false">IF(AV21="","",VLOOKUP(AV21,'【記載例】シフト記号表（勤務時間帯）'!$C$6:$L$47,10,FALSE()))</f>
        <v>8</v>
      </c>
      <c r="AW22" s="2069" t="n">
        <f aca="false">IF(AW21="","",VLOOKUP(AW21,'【記載例】シフト記号表（勤務時間帯）'!$C$6:$L$47,10,FALSE()))</f>
        <v>8</v>
      </c>
      <c r="AX22" s="2069" t="n">
        <f aca="false">IF(AX21="","",VLOOKUP(AX21,'【記載例】シフト記号表（勤務時間帯）'!$C$6:$L$47,10,FALSE()))</f>
        <v>8</v>
      </c>
      <c r="AY22" s="2069" t="str">
        <f aca="false">IF(AY21="","",VLOOKUP(AY21,'【記載例】シフト記号表（勤務時間帯）'!$C$6:$L$47,10,FALSE()))</f>
        <v/>
      </c>
      <c r="AZ22" s="2069" t="str">
        <f aca="false">IF(AZ21="","",VLOOKUP(AZ21,'【記載例】シフト記号表（勤務時間帯）'!$C$6:$L$47,10,FALSE()))</f>
        <v/>
      </c>
      <c r="BA22" s="2069" t="n">
        <f aca="false">IF(BA21="","",VLOOKUP(BA21,'【記載例】シフト記号表（勤務時間帯）'!$C$6:$L$47,10,FALSE()))</f>
        <v>8</v>
      </c>
      <c r="BB22" s="2070" t="n">
        <f aca="false">IF(BB21="","",VLOOKUP(BB21,'【記載例】シフト記号表（勤務時間帯）'!$C$6:$L$47,10,FALSE()))</f>
        <v>8</v>
      </c>
      <c r="BC22" s="2068" t="str">
        <f aca="false">IF(BC21="","",VLOOKUP(BC21,'【記載例】シフト記号表（勤務時間帯）'!$C$6:$L$47,10,FALSE()))</f>
        <v/>
      </c>
      <c r="BD22" s="2069" t="str">
        <f aca="false">IF(BD21="","",VLOOKUP(BD21,'【記載例】シフト記号表（勤務時間帯）'!$C$6:$L$47,10,FALSE()))</f>
        <v/>
      </c>
      <c r="BE22" s="2069" t="str">
        <f aca="false">IF(BE21="","",VLOOKUP(BE21,'【記載例】シフト記号表（勤務時間帯）'!$C$6:$L$47,10,FALSE()))</f>
        <v/>
      </c>
      <c r="BF22" s="2071" t="n">
        <f aca="false">IF($BI$3="４週",SUM(AA22:BB22),IF($BI$3="暦月",SUM(AA22:BE22),""))</f>
        <v>160</v>
      </c>
      <c r="BG22" s="2071"/>
      <c r="BH22" s="2072" t="n">
        <f aca="false">IF($BI$3="４週",BF22/4,IF($BI$3="暦月",(BF22/($BI$8/7)),""))</f>
        <v>40</v>
      </c>
      <c r="BI22" s="2072"/>
      <c r="BJ22" s="2089"/>
      <c r="BK22" s="2089"/>
      <c r="BL22" s="2089"/>
      <c r="BM22" s="2089"/>
      <c r="BN22" s="2089"/>
    </row>
    <row r="23" customFormat="false" ht="20.25" hidden="false" customHeight="true" outlineLevel="0" collapsed="false">
      <c r="B23" s="2033" t="n">
        <f aca="false">B21+1</f>
        <v>4</v>
      </c>
      <c r="C23" s="2073"/>
      <c r="D23" s="2073"/>
      <c r="E23" s="2073"/>
      <c r="F23" s="2073"/>
      <c r="G23" s="2074" t="s">
        <v>2209</v>
      </c>
      <c r="H23" s="2074"/>
      <c r="I23" s="2063"/>
      <c r="J23" s="2064"/>
      <c r="K23" s="2063"/>
      <c r="L23" s="2064"/>
      <c r="M23" s="2077" t="s">
        <v>2210</v>
      </c>
      <c r="N23" s="2077"/>
      <c r="O23" s="2078" t="s">
        <v>2153</v>
      </c>
      <c r="P23" s="2078"/>
      <c r="Q23" s="2078"/>
      <c r="R23" s="2078"/>
      <c r="S23" s="2079" t="s">
        <v>2211</v>
      </c>
      <c r="T23" s="2079"/>
      <c r="U23" s="2079"/>
      <c r="V23" s="2079"/>
      <c r="W23" s="2079"/>
      <c r="X23" s="2080" t="s">
        <v>2202</v>
      </c>
      <c r="Y23" s="2081"/>
      <c r="Z23" s="2082"/>
      <c r="AA23" s="2083" t="s">
        <v>2212</v>
      </c>
      <c r="AB23" s="2084" t="s">
        <v>2212</v>
      </c>
      <c r="AC23" s="2084" t="s">
        <v>2212</v>
      </c>
      <c r="AD23" s="2084"/>
      <c r="AE23" s="2084"/>
      <c r="AF23" s="2084" t="s">
        <v>2212</v>
      </c>
      <c r="AG23" s="2085" t="s">
        <v>2212</v>
      </c>
      <c r="AH23" s="2083" t="s">
        <v>2212</v>
      </c>
      <c r="AI23" s="2084" t="s">
        <v>2212</v>
      </c>
      <c r="AJ23" s="2084" t="s">
        <v>2212</v>
      </c>
      <c r="AK23" s="2084"/>
      <c r="AL23" s="2084"/>
      <c r="AM23" s="2084" t="s">
        <v>2212</v>
      </c>
      <c r="AN23" s="2085" t="s">
        <v>2212</v>
      </c>
      <c r="AO23" s="2083" t="s">
        <v>2212</v>
      </c>
      <c r="AP23" s="2084" t="s">
        <v>2212</v>
      </c>
      <c r="AQ23" s="2084" t="s">
        <v>2212</v>
      </c>
      <c r="AR23" s="2084"/>
      <c r="AS23" s="2084"/>
      <c r="AT23" s="2084" t="s">
        <v>2212</v>
      </c>
      <c r="AU23" s="2085" t="s">
        <v>2212</v>
      </c>
      <c r="AV23" s="2083" t="s">
        <v>2212</v>
      </c>
      <c r="AW23" s="2084" t="s">
        <v>2212</v>
      </c>
      <c r="AX23" s="2084" t="s">
        <v>2212</v>
      </c>
      <c r="AY23" s="2084"/>
      <c r="AZ23" s="2084"/>
      <c r="BA23" s="2084" t="s">
        <v>2212</v>
      </c>
      <c r="BB23" s="2085" t="s">
        <v>2212</v>
      </c>
      <c r="BC23" s="2083"/>
      <c r="BD23" s="2084"/>
      <c r="BE23" s="2086"/>
      <c r="BF23" s="2087"/>
      <c r="BG23" s="2087"/>
      <c r="BH23" s="2088"/>
      <c r="BI23" s="2088"/>
      <c r="BJ23" s="2089" t="s">
        <v>2213</v>
      </c>
      <c r="BK23" s="2089"/>
      <c r="BL23" s="2089"/>
      <c r="BM23" s="2089"/>
      <c r="BN23" s="2089"/>
    </row>
    <row r="24" customFormat="false" ht="20.25" hidden="false" customHeight="true" outlineLevel="0" collapsed="false">
      <c r="B24" s="2033"/>
      <c r="C24" s="2073"/>
      <c r="D24" s="2073"/>
      <c r="E24" s="2073"/>
      <c r="F24" s="2073"/>
      <c r="G24" s="2074"/>
      <c r="H24" s="2074"/>
      <c r="I24" s="2063"/>
      <c r="J24" s="2064" t="str">
        <f aca="false">G23</f>
        <v>機能訓練指導員</v>
      </c>
      <c r="K24" s="2063"/>
      <c r="L24" s="2064" t="str">
        <f aca="false">M23</f>
        <v>B</v>
      </c>
      <c r="M24" s="2077"/>
      <c r="N24" s="2077"/>
      <c r="O24" s="2078"/>
      <c r="P24" s="2078"/>
      <c r="Q24" s="2078"/>
      <c r="R24" s="2078"/>
      <c r="S24" s="2079"/>
      <c r="T24" s="2079"/>
      <c r="U24" s="2079"/>
      <c r="V24" s="2079"/>
      <c r="W24" s="2079"/>
      <c r="X24" s="2065" t="s">
        <v>2203</v>
      </c>
      <c r="Y24" s="2066"/>
      <c r="Z24" s="2067"/>
      <c r="AA24" s="2068" t="n">
        <f aca="false">IF(AA23="","",VLOOKUP(AA23,'【記載例】シフト記号表（勤務時間帯）'!$C$6:$L$47,10,FALSE()))</f>
        <v>4</v>
      </c>
      <c r="AB24" s="2069" t="n">
        <f aca="false">IF(AB23="","",VLOOKUP(AB23,'【記載例】シフト記号表（勤務時間帯）'!$C$6:$L$47,10,FALSE()))</f>
        <v>4</v>
      </c>
      <c r="AC24" s="2069" t="n">
        <f aca="false">IF(AC23="","",VLOOKUP(AC23,'【記載例】シフト記号表（勤務時間帯）'!$C$6:$L$47,10,FALSE()))</f>
        <v>4</v>
      </c>
      <c r="AD24" s="2069" t="str">
        <f aca="false">IF(AD23="","",VLOOKUP(AD23,'【記載例】シフト記号表（勤務時間帯）'!$C$6:$L$47,10,FALSE()))</f>
        <v/>
      </c>
      <c r="AE24" s="2069" t="str">
        <f aca="false">IF(AE23="","",VLOOKUP(AE23,'【記載例】シフト記号表（勤務時間帯）'!$C$6:$L$47,10,FALSE()))</f>
        <v/>
      </c>
      <c r="AF24" s="2069" t="n">
        <f aca="false">IF(AF23="","",VLOOKUP(AF23,'【記載例】シフト記号表（勤務時間帯）'!$C$6:$L$47,10,FALSE()))</f>
        <v>4</v>
      </c>
      <c r="AG24" s="2070" t="n">
        <f aca="false">IF(AG23="","",VLOOKUP(AG23,'【記載例】シフト記号表（勤務時間帯）'!$C$6:$L$47,10,FALSE()))</f>
        <v>4</v>
      </c>
      <c r="AH24" s="2068" t="n">
        <f aca="false">IF(AH23="","",VLOOKUP(AH23,'【記載例】シフト記号表（勤務時間帯）'!$C$6:$L$47,10,FALSE()))</f>
        <v>4</v>
      </c>
      <c r="AI24" s="2069" t="n">
        <f aca="false">IF(AI23="","",VLOOKUP(AI23,'【記載例】シフト記号表（勤務時間帯）'!$C$6:$L$47,10,FALSE()))</f>
        <v>4</v>
      </c>
      <c r="AJ24" s="2069" t="n">
        <f aca="false">IF(AJ23="","",VLOOKUP(AJ23,'【記載例】シフト記号表（勤務時間帯）'!$C$6:$L$47,10,FALSE()))</f>
        <v>4</v>
      </c>
      <c r="AK24" s="2069" t="str">
        <f aca="false">IF(AK23="","",VLOOKUP(AK23,'【記載例】シフト記号表（勤務時間帯）'!$C$6:$L$47,10,FALSE()))</f>
        <v/>
      </c>
      <c r="AL24" s="2069" t="str">
        <f aca="false">IF(AL23="","",VLOOKUP(AL23,'【記載例】シフト記号表（勤務時間帯）'!$C$6:$L$47,10,FALSE()))</f>
        <v/>
      </c>
      <c r="AM24" s="2069" t="n">
        <f aca="false">IF(AM23="","",VLOOKUP(AM23,'【記載例】シフト記号表（勤務時間帯）'!$C$6:$L$47,10,FALSE()))</f>
        <v>4</v>
      </c>
      <c r="AN24" s="2070" t="n">
        <f aca="false">IF(AN23="","",VLOOKUP(AN23,'【記載例】シフト記号表（勤務時間帯）'!$C$6:$L$47,10,FALSE()))</f>
        <v>4</v>
      </c>
      <c r="AO24" s="2068" t="n">
        <f aca="false">IF(AO23="","",VLOOKUP(AO23,'【記載例】シフト記号表（勤務時間帯）'!$C$6:$L$47,10,FALSE()))</f>
        <v>4</v>
      </c>
      <c r="AP24" s="2069" t="n">
        <f aca="false">IF(AP23="","",VLOOKUP(AP23,'【記載例】シフト記号表（勤務時間帯）'!$C$6:$L$47,10,FALSE()))</f>
        <v>4</v>
      </c>
      <c r="AQ24" s="2069" t="n">
        <f aca="false">IF(AQ23="","",VLOOKUP(AQ23,'【記載例】シフト記号表（勤務時間帯）'!$C$6:$L$47,10,FALSE()))</f>
        <v>4</v>
      </c>
      <c r="AR24" s="2069" t="str">
        <f aca="false">IF(AR23="","",VLOOKUP(AR23,'【記載例】シフト記号表（勤務時間帯）'!$C$6:$L$47,10,FALSE()))</f>
        <v/>
      </c>
      <c r="AS24" s="2069" t="str">
        <f aca="false">IF(AS23="","",VLOOKUP(AS23,'【記載例】シフト記号表（勤務時間帯）'!$C$6:$L$47,10,FALSE()))</f>
        <v/>
      </c>
      <c r="AT24" s="2069" t="n">
        <f aca="false">IF(AT23="","",VLOOKUP(AT23,'【記載例】シフト記号表（勤務時間帯）'!$C$6:$L$47,10,FALSE()))</f>
        <v>4</v>
      </c>
      <c r="AU24" s="2070" t="n">
        <f aca="false">IF(AU23="","",VLOOKUP(AU23,'【記載例】シフト記号表（勤務時間帯）'!$C$6:$L$47,10,FALSE()))</f>
        <v>4</v>
      </c>
      <c r="AV24" s="2068" t="n">
        <f aca="false">IF(AV23="","",VLOOKUP(AV23,'【記載例】シフト記号表（勤務時間帯）'!$C$6:$L$47,10,FALSE()))</f>
        <v>4</v>
      </c>
      <c r="AW24" s="2069" t="n">
        <f aca="false">IF(AW23="","",VLOOKUP(AW23,'【記載例】シフト記号表（勤務時間帯）'!$C$6:$L$47,10,FALSE()))</f>
        <v>4</v>
      </c>
      <c r="AX24" s="2069" t="n">
        <f aca="false">IF(AX23="","",VLOOKUP(AX23,'【記載例】シフト記号表（勤務時間帯）'!$C$6:$L$47,10,FALSE()))</f>
        <v>4</v>
      </c>
      <c r="AY24" s="2069" t="str">
        <f aca="false">IF(AY23="","",VLOOKUP(AY23,'【記載例】シフト記号表（勤務時間帯）'!$C$6:$L$47,10,FALSE()))</f>
        <v/>
      </c>
      <c r="AZ24" s="2069" t="str">
        <f aca="false">IF(AZ23="","",VLOOKUP(AZ23,'【記載例】シフト記号表（勤務時間帯）'!$C$6:$L$47,10,FALSE()))</f>
        <v/>
      </c>
      <c r="BA24" s="2069" t="n">
        <f aca="false">IF(BA23="","",VLOOKUP(BA23,'【記載例】シフト記号表（勤務時間帯）'!$C$6:$L$47,10,FALSE()))</f>
        <v>4</v>
      </c>
      <c r="BB24" s="2070" t="n">
        <f aca="false">IF(BB23="","",VLOOKUP(BB23,'【記載例】シフト記号表（勤務時間帯）'!$C$6:$L$47,10,FALSE()))</f>
        <v>4</v>
      </c>
      <c r="BC24" s="2068" t="str">
        <f aca="false">IF(BC23="","",VLOOKUP(BC23,'【記載例】シフト記号表（勤務時間帯）'!$C$6:$L$47,10,FALSE()))</f>
        <v/>
      </c>
      <c r="BD24" s="2069" t="str">
        <f aca="false">IF(BD23="","",VLOOKUP(BD23,'【記載例】シフト記号表（勤務時間帯）'!$C$6:$L$47,10,FALSE()))</f>
        <v/>
      </c>
      <c r="BE24" s="2069" t="str">
        <f aca="false">IF(BE23="","",VLOOKUP(BE23,'【記載例】シフト記号表（勤務時間帯）'!$C$6:$L$47,10,FALSE()))</f>
        <v/>
      </c>
      <c r="BF24" s="2071" t="n">
        <f aca="false">IF($BI$3="４週",SUM(AA24:BB24),IF($BI$3="暦月",SUM(AA24:BE24),""))</f>
        <v>80</v>
      </c>
      <c r="BG24" s="2071"/>
      <c r="BH24" s="2072" t="n">
        <f aca="false">IF($BI$3="４週",BF24/4,IF($BI$3="暦月",(BF24/($BI$8/7)),""))</f>
        <v>20</v>
      </c>
      <c r="BI24" s="2072"/>
      <c r="BJ24" s="2089"/>
      <c r="BK24" s="2089"/>
      <c r="BL24" s="2089"/>
      <c r="BM24" s="2089"/>
      <c r="BN24" s="2089"/>
    </row>
    <row r="25" customFormat="false" ht="20.25" hidden="false" customHeight="true" outlineLevel="0" collapsed="false">
      <c r="B25" s="2033" t="n">
        <f aca="false">B23+1</f>
        <v>5</v>
      </c>
      <c r="C25" s="2073"/>
      <c r="D25" s="2073"/>
      <c r="E25" s="2073"/>
      <c r="F25" s="2073"/>
      <c r="G25" s="2074" t="s">
        <v>2214</v>
      </c>
      <c r="H25" s="2074"/>
      <c r="I25" s="2063"/>
      <c r="J25" s="2064"/>
      <c r="K25" s="2063"/>
      <c r="L25" s="2064"/>
      <c r="M25" s="2077" t="s">
        <v>2205</v>
      </c>
      <c r="N25" s="2077"/>
      <c r="O25" s="2078" t="s">
        <v>2154</v>
      </c>
      <c r="P25" s="2078"/>
      <c r="Q25" s="2078"/>
      <c r="R25" s="2078"/>
      <c r="S25" s="2079" t="s">
        <v>2215</v>
      </c>
      <c r="T25" s="2079"/>
      <c r="U25" s="2079"/>
      <c r="V25" s="2079"/>
      <c r="W25" s="2079"/>
      <c r="X25" s="2080" t="s">
        <v>2202</v>
      </c>
      <c r="Y25" s="2081"/>
      <c r="Z25" s="2082"/>
      <c r="AA25" s="2083" t="s">
        <v>988</v>
      </c>
      <c r="AB25" s="2084" t="s">
        <v>988</v>
      </c>
      <c r="AC25" s="2084" t="s">
        <v>988</v>
      </c>
      <c r="AD25" s="2084"/>
      <c r="AE25" s="2084"/>
      <c r="AF25" s="2084" t="s">
        <v>988</v>
      </c>
      <c r="AG25" s="2085" t="s">
        <v>988</v>
      </c>
      <c r="AH25" s="2083" t="s">
        <v>988</v>
      </c>
      <c r="AI25" s="2084" t="s">
        <v>988</v>
      </c>
      <c r="AJ25" s="2084" t="s">
        <v>988</v>
      </c>
      <c r="AK25" s="2084"/>
      <c r="AL25" s="2084"/>
      <c r="AM25" s="2084" t="s">
        <v>988</v>
      </c>
      <c r="AN25" s="2085" t="s">
        <v>988</v>
      </c>
      <c r="AO25" s="2083" t="s">
        <v>988</v>
      </c>
      <c r="AP25" s="2084" t="s">
        <v>988</v>
      </c>
      <c r="AQ25" s="2084" t="s">
        <v>988</v>
      </c>
      <c r="AR25" s="2084"/>
      <c r="AS25" s="2084"/>
      <c r="AT25" s="2084" t="s">
        <v>988</v>
      </c>
      <c r="AU25" s="2085" t="s">
        <v>988</v>
      </c>
      <c r="AV25" s="2083" t="s">
        <v>988</v>
      </c>
      <c r="AW25" s="2084" t="s">
        <v>988</v>
      </c>
      <c r="AX25" s="2084" t="s">
        <v>988</v>
      </c>
      <c r="AY25" s="2084"/>
      <c r="AZ25" s="2084"/>
      <c r="BA25" s="2084" t="s">
        <v>988</v>
      </c>
      <c r="BB25" s="2085" t="s">
        <v>988</v>
      </c>
      <c r="BC25" s="2083"/>
      <c r="BD25" s="2084"/>
      <c r="BE25" s="2086"/>
      <c r="BF25" s="2087"/>
      <c r="BG25" s="2087"/>
      <c r="BH25" s="2088"/>
      <c r="BI25" s="2088"/>
      <c r="BJ25" s="2089"/>
      <c r="BK25" s="2089"/>
      <c r="BL25" s="2089"/>
      <c r="BM25" s="2089"/>
      <c r="BN25" s="2089"/>
    </row>
    <row r="26" customFormat="false" ht="20.25" hidden="false" customHeight="true" outlineLevel="0" collapsed="false">
      <c r="B26" s="2033"/>
      <c r="C26" s="2073"/>
      <c r="D26" s="2073"/>
      <c r="E26" s="2073"/>
      <c r="F26" s="2073"/>
      <c r="G26" s="2074"/>
      <c r="H26" s="2074"/>
      <c r="I26" s="2063"/>
      <c r="J26" s="2064" t="str">
        <f aca="false">G25</f>
        <v>栄養士</v>
      </c>
      <c r="K26" s="2063"/>
      <c r="L26" s="2064" t="str">
        <f aca="false">M25</f>
        <v>C</v>
      </c>
      <c r="M26" s="2077"/>
      <c r="N26" s="2077"/>
      <c r="O26" s="2078"/>
      <c r="P26" s="2078"/>
      <c r="Q26" s="2078"/>
      <c r="R26" s="2078"/>
      <c r="S26" s="2079"/>
      <c r="T26" s="2079"/>
      <c r="U26" s="2079"/>
      <c r="V26" s="2079"/>
      <c r="W26" s="2079"/>
      <c r="X26" s="2090" t="s">
        <v>2203</v>
      </c>
      <c r="Y26" s="2091"/>
      <c r="Z26" s="2092"/>
      <c r="AA26" s="2068" t="n">
        <f aca="false">IF(AA25="","",VLOOKUP(AA25,'【記載例】シフト記号表（勤務時間帯）'!$C$6:$L$47,10,FALSE()))</f>
        <v>4</v>
      </c>
      <c r="AB26" s="2069" t="n">
        <f aca="false">IF(AB25="","",VLOOKUP(AB25,'【記載例】シフト記号表（勤務時間帯）'!$C$6:$L$47,10,FALSE()))</f>
        <v>4</v>
      </c>
      <c r="AC26" s="2069" t="n">
        <f aca="false">IF(AC25="","",VLOOKUP(AC25,'【記載例】シフト記号表（勤務時間帯）'!$C$6:$L$47,10,FALSE()))</f>
        <v>4</v>
      </c>
      <c r="AD26" s="2069" t="str">
        <f aca="false">IF(AD25="","",VLOOKUP(AD25,'【記載例】シフト記号表（勤務時間帯）'!$C$6:$L$47,10,FALSE()))</f>
        <v/>
      </c>
      <c r="AE26" s="2069" t="str">
        <f aca="false">IF(AE25="","",VLOOKUP(AE25,'【記載例】シフト記号表（勤務時間帯）'!$C$6:$L$47,10,FALSE()))</f>
        <v/>
      </c>
      <c r="AF26" s="2069" t="n">
        <f aca="false">IF(AF25="","",VLOOKUP(AF25,'【記載例】シフト記号表（勤務時間帯）'!$C$6:$L$47,10,FALSE()))</f>
        <v>4</v>
      </c>
      <c r="AG26" s="2070" t="n">
        <f aca="false">IF(AG25="","",VLOOKUP(AG25,'【記載例】シフト記号表（勤務時間帯）'!$C$6:$L$47,10,FALSE()))</f>
        <v>4</v>
      </c>
      <c r="AH26" s="2068" t="n">
        <f aca="false">IF(AH25="","",VLOOKUP(AH25,'【記載例】シフト記号表（勤務時間帯）'!$C$6:$L$47,10,FALSE()))</f>
        <v>4</v>
      </c>
      <c r="AI26" s="2069" t="n">
        <f aca="false">IF(AI25="","",VLOOKUP(AI25,'【記載例】シフト記号表（勤務時間帯）'!$C$6:$L$47,10,FALSE()))</f>
        <v>4</v>
      </c>
      <c r="AJ26" s="2069" t="n">
        <f aca="false">IF(AJ25="","",VLOOKUP(AJ25,'【記載例】シフト記号表（勤務時間帯）'!$C$6:$L$47,10,FALSE()))</f>
        <v>4</v>
      </c>
      <c r="AK26" s="2069" t="str">
        <f aca="false">IF(AK25="","",VLOOKUP(AK25,'【記載例】シフト記号表（勤務時間帯）'!$C$6:$L$47,10,FALSE()))</f>
        <v/>
      </c>
      <c r="AL26" s="2069" t="str">
        <f aca="false">IF(AL25="","",VLOOKUP(AL25,'【記載例】シフト記号表（勤務時間帯）'!$C$6:$L$47,10,FALSE()))</f>
        <v/>
      </c>
      <c r="AM26" s="2069" t="n">
        <f aca="false">IF(AM25="","",VLOOKUP(AM25,'【記載例】シフト記号表（勤務時間帯）'!$C$6:$L$47,10,FALSE()))</f>
        <v>4</v>
      </c>
      <c r="AN26" s="2070" t="n">
        <f aca="false">IF(AN25="","",VLOOKUP(AN25,'【記載例】シフト記号表（勤務時間帯）'!$C$6:$L$47,10,FALSE()))</f>
        <v>4</v>
      </c>
      <c r="AO26" s="2068" t="n">
        <f aca="false">IF(AO25="","",VLOOKUP(AO25,'【記載例】シフト記号表（勤務時間帯）'!$C$6:$L$47,10,FALSE()))</f>
        <v>4</v>
      </c>
      <c r="AP26" s="2069" t="n">
        <f aca="false">IF(AP25="","",VLOOKUP(AP25,'【記載例】シフト記号表（勤務時間帯）'!$C$6:$L$47,10,FALSE()))</f>
        <v>4</v>
      </c>
      <c r="AQ26" s="2069" t="n">
        <f aca="false">IF(AQ25="","",VLOOKUP(AQ25,'【記載例】シフト記号表（勤務時間帯）'!$C$6:$L$47,10,FALSE()))</f>
        <v>4</v>
      </c>
      <c r="AR26" s="2069" t="str">
        <f aca="false">IF(AR25="","",VLOOKUP(AR25,'【記載例】シフト記号表（勤務時間帯）'!$C$6:$L$47,10,FALSE()))</f>
        <v/>
      </c>
      <c r="AS26" s="2069" t="str">
        <f aca="false">IF(AS25="","",VLOOKUP(AS25,'【記載例】シフト記号表（勤務時間帯）'!$C$6:$L$47,10,FALSE()))</f>
        <v/>
      </c>
      <c r="AT26" s="2069" t="n">
        <f aca="false">IF(AT25="","",VLOOKUP(AT25,'【記載例】シフト記号表（勤務時間帯）'!$C$6:$L$47,10,FALSE()))</f>
        <v>4</v>
      </c>
      <c r="AU26" s="2070" t="n">
        <f aca="false">IF(AU25="","",VLOOKUP(AU25,'【記載例】シフト記号表（勤務時間帯）'!$C$6:$L$47,10,FALSE()))</f>
        <v>4</v>
      </c>
      <c r="AV26" s="2068" t="n">
        <f aca="false">IF(AV25="","",VLOOKUP(AV25,'【記載例】シフト記号表（勤務時間帯）'!$C$6:$L$47,10,FALSE()))</f>
        <v>4</v>
      </c>
      <c r="AW26" s="2069" t="n">
        <f aca="false">IF(AW25="","",VLOOKUP(AW25,'【記載例】シフト記号表（勤務時間帯）'!$C$6:$L$47,10,FALSE()))</f>
        <v>4</v>
      </c>
      <c r="AX26" s="2069" t="n">
        <f aca="false">IF(AX25="","",VLOOKUP(AX25,'【記載例】シフト記号表（勤務時間帯）'!$C$6:$L$47,10,FALSE()))</f>
        <v>4</v>
      </c>
      <c r="AY26" s="2069" t="str">
        <f aca="false">IF(AY25="","",VLOOKUP(AY25,'【記載例】シフト記号表（勤務時間帯）'!$C$6:$L$47,10,FALSE()))</f>
        <v/>
      </c>
      <c r="AZ26" s="2069" t="str">
        <f aca="false">IF(AZ25="","",VLOOKUP(AZ25,'【記載例】シフト記号表（勤務時間帯）'!$C$6:$L$47,10,FALSE()))</f>
        <v/>
      </c>
      <c r="BA26" s="2069" t="n">
        <f aca="false">IF(BA25="","",VLOOKUP(BA25,'【記載例】シフト記号表（勤務時間帯）'!$C$6:$L$47,10,FALSE()))</f>
        <v>4</v>
      </c>
      <c r="BB26" s="2070" t="n">
        <f aca="false">IF(BB25="","",VLOOKUP(BB25,'【記載例】シフト記号表（勤務時間帯）'!$C$6:$L$47,10,FALSE()))</f>
        <v>4</v>
      </c>
      <c r="BC26" s="2068" t="str">
        <f aca="false">IF(BC25="","",VLOOKUP(BC25,'【記載例】シフト記号表（勤務時間帯）'!$C$6:$L$47,10,FALSE()))</f>
        <v/>
      </c>
      <c r="BD26" s="2069" t="str">
        <f aca="false">IF(BD25="","",VLOOKUP(BD25,'【記載例】シフト記号表（勤務時間帯）'!$C$6:$L$47,10,FALSE()))</f>
        <v/>
      </c>
      <c r="BE26" s="2069" t="str">
        <f aca="false">IF(BE25="","",VLOOKUP(BE25,'【記載例】シフト記号表（勤務時間帯）'!$C$6:$L$47,10,FALSE()))</f>
        <v/>
      </c>
      <c r="BF26" s="2071" t="n">
        <f aca="false">IF($BI$3="４週",SUM(AA26:BB26),IF($BI$3="暦月",SUM(AA26:BE26),""))</f>
        <v>80</v>
      </c>
      <c r="BG26" s="2071"/>
      <c r="BH26" s="2072" t="n">
        <f aca="false">IF($BI$3="４週",BF26/4,IF($BI$3="暦月",(BF26/($BI$8/7)),""))</f>
        <v>20</v>
      </c>
      <c r="BI26" s="2072"/>
      <c r="BJ26" s="2089"/>
      <c r="BK26" s="2089"/>
      <c r="BL26" s="2089"/>
      <c r="BM26" s="2089"/>
      <c r="BN26" s="2089"/>
    </row>
    <row r="27" customFormat="false" ht="20.25" hidden="false" customHeight="true" outlineLevel="0" collapsed="false">
      <c r="B27" s="2033" t="n">
        <f aca="false">B25+1</f>
        <v>6</v>
      </c>
      <c r="C27" s="2073"/>
      <c r="D27" s="2073"/>
      <c r="E27" s="2073"/>
      <c r="F27" s="2073"/>
      <c r="G27" s="2074" t="s">
        <v>1822</v>
      </c>
      <c r="H27" s="2074"/>
      <c r="I27" s="2063"/>
      <c r="J27" s="2064"/>
      <c r="K27" s="2063"/>
      <c r="L27" s="2064"/>
      <c r="M27" s="2077" t="s">
        <v>2199</v>
      </c>
      <c r="N27" s="2077"/>
      <c r="O27" s="2078" t="s">
        <v>1822</v>
      </c>
      <c r="P27" s="2078"/>
      <c r="Q27" s="2078"/>
      <c r="R27" s="2078"/>
      <c r="S27" s="2079" t="s">
        <v>2216</v>
      </c>
      <c r="T27" s="2079"/>
      <c r="U27" s="2079"/>
      <c r="V27" s="2079"/>
      <c r="W27" s="2079"/>
      <c r="X27" s="2093" t="s">
        <v>2202</v>
      </c>
      <c r="Z27" s="2094"/>
      <c r="AA27" s="2083" t="s">
        <v>2124</v>
      </c>
      <c r="AB27" s="2084" t="s">
        <v>2124</v>
      </c>
      <c r="AC27" s="2084" t="s">
        <v>2122</v>
      </c>
      <c r="AD27" s="2084" t="s">
        <v>2122</v>
      </c>
      <c r="AE27" s="2084"/>
      <c r="AF27" s="2084" t="s">
        <v>2128</v>
      </c>
      <c r="AG27" s="2085"/>
      <c r="AH27" s="2083"/>
      <c r="AI27" s="2084" t="s">
        <v>2124</v>
      </c>
      <c r="AJ27" s="2084" t="s">
        <v>2124</v>
      </c>
      <c r="AK27" s="2084" t="s">
        <v>2122</v>
      </c>
      <c r="AL27" s="2084" t="s">
        <v>2122</v>
      </c>
      <c r="AM27" s="2084"/>
      <c r="AN27" s="2085" t="s">
        <v>2128</v>
      </c>
      <c r="AO27" s="2083" t="s">
        <v>2128</v>
      </c>
      <c r="AP27" s="2084"/>
      <c r="AQ27" s="2084" t="s">
        <v>2124</v>
      </c>
      <c r="AR27" s="2084" t="s">
        <v>2124</v>
      </c>
      <c r="AS27" s="2084" t="s">
        <v>2122</v>
      </c>
      <c r="AT27" s="2084" t="s">
        <v>2122</v>
      </c>
      <c r="AU27" s="2085"/>
      <c r="AV27" s="2083" t="s">
        <v>2128</v>
      </c>
      <c r="AW27" s="2084"/>
      <c r="AX27" s="2084"/>
      <c r="AY27" s="2084" t="s">
        <v>2124</v>
      </c>
      <c r="AZ27" s="2084" t="s">
        <v>2124</v>
      </c>
      <c r="BA27" s="2084" t="s">
        <v>2122</v>
      </c>
      <c r="BB27" s="2085" t="s">
        <v>2122</v>
      </c>
      <c r="BC27" s="2083"/>
      <c r="BD27" s="2084"/>
      <c r="BE27" s="2086"/>
      <c r="BF27" s="2087"/>
      <c r="BG27" s="2087"/>
      <c r="BH27" s="2088"/>
      <c r="BI27" s="2088"/>
      <c r="BJ27" s="2089"/>
      <c r="BK27" s="2089"/>
      <c r="BL27" s="2089"/>
      <c r="BM27" s="2089"/>
      <c r="BN27" s="2089"/>
    </row>
    <row r="28" customFormat="false" ht="20.25" hidden="false" customHeight="true" outlineLevel="0" collapsed="false">
      <c r="B28" s="2033"/>
      <c r="C28" s="2073"/>
      <c r="D28" s="2073"/>
      <c r="E28" s="2073"/>
      <c r="F28" s="2073"/>
      <c r="G28" s="2074"/>
      <c r="H28" s="2074"/>
      <c r="I28" s="2063"/>
      <c r="J28" s="2064" t="str">
        <f aca="false">G27</f>
        <v>介護支援専門員</v>
      </c>
      <c r="K28" s="2063"/>
      <c r="L28" s="2064" t="str">
        <f aca="false">M27</f>
        <v>A</v>
      </c>
      <c r="M28" s="2077"/>
      <c r="N28" s="2077"/>
      <c r="O28" s="2078"/>
      <c r="P28" s="2078"/>
      <c r="Q28" s="2078"/>
      <c r="R28" s="2078"/>
      <c r="S28" s="2079"/>
      <c r="T28" s="2079"/>
      <c r="U28" s="2079"/>
      <c r="V28" s="2079"/>
      <c r="W28" s="2079"/>
      <c r="X28" s="2065" t="s">
        <v>2203</v>
      </c>
      <c r="Y28" s="2066"/>
      <c r="Z28" s="2067"/>
      <c r="AA28" s="2068" t="n">
        <f aca="false">IF(AA27="","",VLOOKUP(AA27,'【記載例】シフト記号表（勤務時間帯）'!$C$6:$L$47,10,FALSE()))</f>
        <v>8</v>
      </c>
      <c r="AB28" s="2069" t="n">
        <f aca="false">IF(AB27="","",VLOOKUP(AB27,'【記載例】シフト記号表（勤務時間帯）'!$C$6:$L$47,10,FALSE()))</f>
        <v>8</v>
      </c>
      <c r="AC28" s="2069" t="n">
        <f aca="false">IF(AC27="","",VLOOKUP(AC27,'【記載例】シフト記号表（勤務時間帯）'!$C$6:$L$47,10,FALSE()))</f>
        <v>8</v>
      </c>
      <c r="AD28" s="2069" t="n">
        <f aca="false">IF(AD27="","",VLOOKUP(AD27,'【記載例】シフト記号表（勤務時間帯）'!$C$6:$L$47,10,FALSE()))</f>
        <v>8</v>
      </c>
      <c r="AE28" s="2069" t="str">
        <f aca="false">IF(AE27="","",VLOOKUP(AE27,'【記載例】シフト記号表（勤務時間帯）'!$C$6:$L$47,10,FALSE()))</f>
        <v/>
      </c>
      <c r="AF28" s="2069" t="n">
        <f aca="false">IF(AF27="","",VLOOKUP(AF27,'【記載例】シフト記号表（勤務時間帯）'!$C$6:$L$47,10,FALSE()))</f>
        <v>8</v>
      </c>
      <c r="AG28" s="2070" t="str">
        <f aca="false">IF(AG27="","",VLOOKUP(AG27,'【記載例】シフト記号表（勤務時間帯）'!$C$6:$L$47,10,FALSE()))</f>
        <v/>
      </c>
      <c r="AH28" s="2068" t="str">
        <f aca="false">IF(AH27="","",VLOOKUP(AH27,'【記載例】シフト記号表（勤務時間帯）'!$C$6:$L$47,10,FALSE()))</f>
        <v/>
      </c>
      <c r="AI28" s="2069" t="n">
        <f aca="false">IF(AI27="","",VLOOKUP(AI27,'【記載例】シフト記号表（勤務時間帯）'!$C$6:$L$47,10,FALSE()))</f>
        <v>8</v>
      </c>
      <c r="AJ28" s="2069" t="n">
        <f aca="false">IF(AJ27="","",VLOOKUP(AJ27,'【記載例】シフト記号表（勤務時間帯）'!$C$6:$L$47,10,FALSE()))</f>
        <v>8</v>
      </c>
      <c r="AK28" s="2069" t="n">
        <f aca="false">IF(AK27="","",VLOOKUP(AK27,'【記載例】シフト記号表（勤務時間帯）'!$C$6:$L$47,10,FALSE()))</f>
        <v>8</v>
      </c>
      <c r="AL28" s="2069" t="n">
        <f aca="false">IF(AL27="","",VLOOKUP(AL27,'【記載例】シフト記号表（勤務時間帯）'!$C$6:$L$47,10,FALSE()))</f>
        <v>8</v>
      </c>
      <c r="AM28" s="2069" t="str">
        <f aca="false">IF(AM27="","",VLOOKUP(AM27,'【記載例】シフト記号表（勤務時間帯）'!$C$6:$L$47,10,FALSE()))</f>
        <v/>
      </c>
      <c r="AN28" s="2070" t="n">
        <f aca="false">IF(AN27="","",VLOOKUP(AN27,'【記載例】シフト記号表（勤務時間帯）'!$C$6:$L$47,10,FALSE()))</f>
        <v>8</v>
      </c>
      <c r="AO28" s="2068" t="n">
        <f aca="false">IF(AO27="","",VLOOKUP(AO27,'【記載例】シフト記号表（勤務時間帯）'!$C$6:$L$47,10,FALSE()))</f>
        <v>8</v>
      </c>
      <c r="AP28" s="2069" t="str">
        <f aca="false">IF(AP27="","",VLOOKUP(AP27,'【記載例】シフト記号表（勤務時間帯）'!$C$6:$L$47,10,FALSE()))</f>
        <v/>
      </c>
      <c r="AQ28" s="2069" t="n">
        <f aca="false">IF(AQ27="","",VLOOKUP(AQ27,'【記載例】シフト記号表（勤務時間帯）'!$C$6:$L$47,10,FALSE()))</f>
        <v>8</v>
      </c>
      <c r="AR28" s="2069" t="n">
        <f aca="false">IF(AR27="","",VLOOKUP(AR27,'【記載例】シフト記号表（勤務時間帯）'!$C$6:$L$47,10,FALSE()))</f>
        <v>8</v>
      </c>
      <c r="AS28" s="2069" t="n">
        <f aca="false">IF(AS27="","",VLOOKUP(AS27,'【記載例】シフト記号表（勤務時間帯）'!$C$6:$L$47,10,FALSE()))</f>
        <v>8</v>
      </c>
      <c r="AT28" s="2069" t="n">
        <f aca="false">IF(AT27="","",VLOOKUP(AT27,'【記載例】シフト記号表（勤務時間帯）'!$C$6:$L$47,10,FALSE()))</f>
        <v>8</v>
      </c>
      <c r="AU28" s="2070" t="str">
        <f aca="false">IF(AU27="","",VLOOKUP(AU27,'【記載例】シフト記号表（勤務時間帯）'!$C$6:$L$47,10,FALSE()))</f>
        <v/>
      </c>
      <c r="AV28" s="2068" t="n">
        <f aca="false">IF(AV27="","",VLOOKUP(AV27,'【記載例】シフト記号表（勤務時間帯）'!$C$6:$L$47,10,FALSE()))</f>
        <v>8</v>
      </c>
      <c r="AW28" s="2069" t="str">
        <f aca="false">IF(AW27="","",VLOOKUP(AW27,'【記載例】シフト記号表（勤務時間帯）'!$C$6:$L$47,10,FALSE()))</f>
        <v/>
      </c>
      <c r="AX28" s="2069" t="str">
        <f aca="false">IF(AX27="","",VLOOKUP(AX27,'【記載例】シフト記号表（勤務時間帯）'!$C$6:$L$47,10,FALSE()))</f>
        <v/>
      </c>
      <c r="AY28" s="2069" t="n">
        <f aca="false">IF(AY27="","",VLOOKUP(AY27,'【記載例】シフト記号表（勤務時間帯）'!$C$6:$L$47,10,FALSE()))</f>
        <v>8</v>
      </c>
      <c r="AZ28" s="2069" t="n">
        <f aca="false">IF(AZ27="","",VLOOKUP(AZ27,'【記載例】シフト記号表（勤務時間帯）'!$C$6:$L$47,10,FALSE()))</f>
        <v>8</v>
      </c>
      <c r="BA28" s="2069" t="n">
        <f aca="false">IF(BA27="","",VLOOKUP(BA27,'【記載例】シフト記号表（勤務時間帯）'!$C$6:$L$47,10,FALSE()))</f>
        <v>8</v>
      </c>
      <c r="BB28" s="2070" t="n">
        <f aca="false">IF(BB27="","",VLOOKUP(BB27,'【記載例】シフト記号表（勤務時間帯）'!$C$6:$L$47,10,FALSE()))</f>
        <v>8</v>
      </c>
      <c r="BC28" s="2068" t="str">
        <f aca="false">IF(BC27="","",VLOOKUP(BC27,'【記載例】シフト記号表（勤務時間帯）'!$C$6:$L$47,10,FALSE()))</f>
        <v/>
      </c>
      <c r="BD28" s="2069" t="str">
        <f aca="false">IF(BD27="","",VLOOKUP(BD27,'【記載例】シフト記号表（勤務時間帯）'!$C$6:$L$47,10,FALSE()))</f>
        <v/>
      </c>
      <c r="BE28" s="2069" t="str">
        <f aca="false">IF(BE27="","",VLOOKUP(BE27,'【記載例】シフト記号表（勤務時間帯）'!$C$6:$L$47,10,FALSE()))</f>
        <v/>
      </c>
      <c r="BF28" s="2071" t="n">
        <f aca="false">IF($BI$3="４週",SUM(AA28:BB28),IF($BI$3="暦月",SUM(AA28:BE28),""))</f>
        <v>160</v>
      </c>
      <c r="BG28" s="2071"/>
      <c r="BH28" s="2072" t="n">
        <f aca="false">IF($BI$3="４週",BF28/4,IF($BI$3="暦月",(BF28/($BI$8/7)),""))</f>
        <v>40</v>
      </c>
      <c r="BI28" s="2072"/>
      <c r="BJ28" s="2089"/>
      <c r="BK28" s="2089"/>
      <c r="BL28" s="2089"/>
      <c r="BM28" s="2089"/>
      <c r="BN28" s="2089"/>
    </row>
    <row r="29" customFormat="false" ht="20.25" hidden="false" customHeight="true" outlineLevel="0" collapsed="false">
      <c r="B29" s="2033" t="n">
        <f aca="false">B27+1</f>
        <v>7</v>
      </c>
      <c r="C29" s="2073"/>
      <c r="D29" s="2073"/>
      <c r="E29" s="2073"/>
      <c r="F29" s="2073"/>
      <c r="G29" s="2074" t="s">
        <v>2217</v>
      </c>
      <c r="H29" s="2074"/>
      <c r="I29" s="2063"/>
      <c r="J29" s="2064"/>
      <c r="K29" s="2063"/>
      <c r="L29" s="2064"/>
      <c r="M29" s="2077" t="s">
        <v>2210</v>
      </c>
      <c r="N29" s="2077"/>
      <c r="O29" s="2078" t="s">
        <v>2153</v>
      </c>
      <c r="P29" s="2078"/>
      <c r="Q29" s="2078"/>
      <c r="R29" s="2078"/>
      <c r="S29" s="2079" t="s">
        <v>2211</v>
      </c>
      <c r="T29" s="2079"/>
      <c r="U29" s="2079"/>
      <c r="V29" s="2079"/>
      <c r="W29" s="2079"/>
      <c r="X29" s="2080" t="s">
        <v>2202</v>
      </c>
      <c r="Y29" s="2081"/>
      <c r="Z29" s="2082"/>
      <c r="AA29" s="2083" t="s">
        <v>988</v>
      </c>
      <c r="AB29" s="2084" t="s">
        <v>988</v>
      </c>
      <c r="AC29" s="2084" t="s">
        <v>988</v>
      </c>
      <c r="AD29" s="2084"/>
      <c r="AE29" s="2084"/>
      <c r="AF29" s="2084" t="s">
        <v>988</v>
      </c>
      <c r="AG29" s="2085" t="s">
        <v>988</v>
      </c>
      <c r="AH29" s="2083" t="s">
        <v>988</v>
      </c>
      <c r="AI29" s="2084" t="s">
        <v>988</v>
      </c>
      <c r="AJ29" s="2084" t="s">
        <v>988</v>
      </c>
      <c r="AK29" s="2084"/>
      <c r="AL29" s="2084"/>
      <c r="AM29" s="2084" t="s">
        <v>988</v>
      </c>
      <c r="AN29" s="2085" t="s">
        <v>988</v>
      </c>
      <c r="AO29" s="2083" t="s">
        <v>988</v>
      </c>
      <c r="AP29" s="2084" t="s">
        <v>988</v>
      </c>
      <c r="AQ29" s="2084" t="s">
        <v>988</v>
      </c>
      <c r="AR29" s="2084"/>
      <c r="AS29" s="2084"/>
      <c r="AT29" s="2084" t="s">
        <v>988</v>
      </c>
      <c r="AU29" s="2085" t="s">
        <v>988</v>
      </c>
      <c r="AV29" s="2083" t="s">
        <v>988</v>
      </c>
      <c r="AW29" s="2084" t="s">
        <v>988</v>
      </c>
      <c r="AX29" s="2084" t="s">
        <v>988</v>
      </c>
      <c r="AY29" s="2084"/>
      <c r="AZ29" s="2084"/>
      <c r="BA29" s="2084" t="s">
        <v>988</v>
      </c>
      <c r="BB29" s="2085" t="s">
        <v>988</v>
      </c>
      <c r="BC29" s="2083"/>
      <c r="BD29" s="2084"/>
      <c r="BE29" s="2086"/>
      <c r="BF29" s="2087"/>
      <c r="BG29" s="2087"/>
      <c r="BH29" s="2088"/>
      <c r="BI29" s="2088"/>
      <c r="BJ29" s="2089" t="s">
        <v>2218</v>
      </c>
      <c r="BK29" s="2089"/>
      <c r="BL29" s="2089"/>
      <c r="BM29" s="2089"/>
      <c r="BN29" s="2089"/>
    </row>
    <row r="30" customFormat="false" ht="20.25" hidden="false" customHeight="true" outlineLevel="0" collapsed="false">
      <c r="B30" s="2033"/>
      <c r="C30" s="2073"/>
      <c r="D30" s="2073"/>
      <c r="E30" s="2073"/>
      <c r="F30" s="2073"/>
      <c r="G30" s="2074"/>
      <c r="H30" s="2074"/>
      <c r="I30" s="2063"/>
      <c r="J30" s="2064" t="str">
        <f aca="false">G29</f>
        <v>看護職員</v>
      </c>
      <c r="K30" s="2063"/>
      <c r="L30" s="2064" t="str">
        <f aca="false">M29</f>
        <v>B</v>
      </c>
      <c r="M30" s="2077"/>
      <c r="N30" s="2077"/>
      <c r="O30" s="2078"/>
      <c r="P30" s="2078"/>
      <c r="Q30" s="2078"/>
      <c r="R30" s="2078"/>
      <c r="S30" s="2079"/>
      <c r="T30" s="2079"/>
      <c r="U30" s="2079"/>
      <c r="V30" s="2079"/>
      <c r="W30" s="2079"/>
      <c r="X30" s="2065" t="s">
        <v>2203</v>
      </c>
      <c r="Y30" s="2066"/>
      <c r="Z30" s="2067"/>
      <c r="AA30" s="2068" t="n">
        <f aca="false">IF(AA29="","",VLOOKUP(AA29,'【記載例】シフト記号表（勤務時間帯）'!$C$6:$L$47,10,FALSE()))</f>
        <v>4</v>
      </c>
      <c r="AB30" s="2069" t="n">
        <f aca="false">IF(AB29="","",VLOOKUP(AB29,'【記載例】シフト記号表（勤務時間帯）'!$C$6:$L$47,10,FALSE()))</f>
        <v>4</v>
      </c>
      <c r="AC30" s="2069" t="n">
        <f aca="false">IF(AC29="","",VLOOKUP(AC29,'【記載例】シフト記号表（勤務時間帯）'!$C$6:$L$47,10,FALSE()))</f>
        <v>4</v>
      </c>
      <c r="AD30" s="2069" t="str">
        <f aca="false">IF(AD29="","",VLOOKUP(AD29,'【記載例】シフト記号表（勤務時間帯）'!$C$6:$L$47,10,FALSE()))</f>
        <v/>
      </c>
      <c r="AE30" s="2069" t="str">
        <f aca="false">IF(AE29="","",VLOOKUP(AE29,'【記載例】シフト記号表（勤務時間帯）'!$C$6:$L$47,10,FALSE()))</f>
        <v/>
      </c>
      <c r="AF30" s="2069" t="n">
        <f aca="false">IF(AF29="","",VLOOKUP(AF29,'【記載例】シフト記号表（勤務時間帯）'!$C$6:$L$47,10,FALSE()))</f>
        <v>4</v>
      </c>
      <c r="AG30" s="2070" t="n">
        <f aca="false">IF(AG29="","",VLOOKUP(AG29,'【記載例】シフト記号表（勤務時間帯）'!$C$6:$L$47,10,FALSE()))</f>
        <v>4</v>
      </c>
      <c r="AH30" s="2068" t="n">
        <f aca="false">IF(AH29="","",VLOOKUP(AH29,'【記載例】シフト記号表（勤務時間帯）'!$C$6:$L$47,10,FALSE()))</f>
        <v>4</v>
      </c>
      <c r="AI30" s="2069" t="n">
        <f aca="false">IF(AI29="","",VLOOKUP(AI29,'【記載例】シフト記号表（勤務時間帯）'!$C$6:$L$47,10,FALSE()))</f>
        <v>4</v>
      </c>
      <c r="AJ30" s="2069" t="n">
        <f aca="false">IF(AJ29="","",VLOOKUP(AJ29,'【記載例】シフト記号表（勤務時間帯）'!$C$6:$L$47,10,FALSE()))</f>
        <v>4</v>
      </c>
      <c r="AK30" s="2069" t="str">
        <f aca="false">IF(AK29="","",VLOOKUP(AK29,'【記載例】シフト記号表（勤務時間帯）'!$C$6:$L$47,10,FALSE()))</f>
        <v/>
      </c>
      <c r="AL30" s="2069" t="str">
        <f aca="false">IF(AL29="","",VLOOKUP(AL29,'【記載例】シフト記号表（勤務時間帯）'!$C$6:$L$47,10,FALSE()))</f>
        <v/>
      </c>
      <c r="AM30" s="2069" t="n">
        <f aca="false">IF(AM29="","",VLOOKUP(AM29,'【記載例】シフト記号表（勤務時間帯）'!$C$6:$L$47,10,FALSE()))</f>
        <v>4</v>
      </c>
      <c r="AN30" s="2070" t="n">
        <f aca="false">IF(AN29="","",VLOOKUP(AN29,'【記載例】シフト記号表（勤務時間帯）'!$C$6:$L$47,10,FALSE()))</f>
        <v>4</v>
      </c>
      <c r="AO30" s="2068" t="n">
        <f aca="false">IF(AO29="","",VLOOKUP(AO29,'【記載例】シフト記号表（勤務時間帯）'!$C$6:$L$47,10,FALSE()))</f>
        <v>4</v>
      </c>
      <c r="AP30" s="2069" t="n">
        <f aca="false">IF(AP29="","",VLOOKUP(AP29,'【記載例】シフト記号表（勤務時間帯）'!$C$6:$L$47,10,FALSE()))</f>
        <v>4</v>
      </c>
      <c r="AQ30" s="2069" t="n">
        <f aca="false">IF(AQ29="","",VLOOKUP(AQ29,'【記載例】シフト記号表（勤務時間帯）'!$C$6:$L$47,10,FALSE()))</f>
        <v>4</v>
      </c>
      <c r="AR30" s="2069" t="str">
        <f aca="false">IF(AR29="","",VLOOKUP(AR29,'【記載例】シフト記号表（勤務時間帯）'!$C$6:$L$47,10,FALSE()))</f>
        <v/>
      </c>
      <c r="AS30" s="2069" t="str">
        <f aca="false">IF(AS29="","",VLOOKUP(AS29,'【記載例】シフト記号表（勤務時間帯）'!$C$6:$L$47,10,FALSE()))</f>
        <v/>
      </c>
      <c r="AT30" s="2069" t="n">
        <f aca="false">IF(AT29="","",VLOOKUP(AT29,'【記載例】シフト記号表（勤務時間帯）'!$C$6:$L$47,10,FALSE()))</f>
        <v>4</v>
      </c>
      <c r="AU30" s="2070" t="n">
        <f aca="false">IF(AU29="","",VLOOKUP(AU29,'【記載例】シフト記号表（勤務時間帯）'!$C$6:$L$47,10,FALSE()))</f>
        <v>4</v>
      </c>
      <c r="AV30" s="2068" t="n">
        <f aca="false">IF(AV29="","",VLOOKUP(AV29,'【記載例】シフト記号表（勤務時間帯）'!$C$6:$L$47,10,FALSE()))</f>
        <v>4</v>
      </c>
      <c r="AW30" s="2069" t="n">
        <f aca="false">IF(AW29="","",VLOOKUP(AW29,'【記載例】シフト記号表（勤務時間帯）'!$C$6:$L$47,10,FALSE()))</f>
        <v>4</v>
      </c>
      <c r="AX30" s="2069" t="n">
        <f aca="false">IF(AX29="","",VLOOKUP(AX29,'【記載例】シフト記号表（勤務時間帯）'!$C$6:$L$47,10,FALSE()))</f>
        <v>4</v>
      </c>
      <c r="AY30" s="2069" t="str">
        <f aca="false">IF(AY29="","",VLOOKUP(AY29,'【記載例】シフト記号表（勤務時間帯）'!$C$6:$L$47,10,FALSE()))</f>
        <v/>
      </c>
      <c r="AZ30" s="2069" t="str">
        <f aca="false">IF(AZ29="","",VLOOKUP(AZ29,'【記載例】シフト記号表（勤務時間帯）'!$C$6:$L$47,10,FALSE()))</f>
        <v/>
      </c>
      <c r="BA30" s="2069" t="n">
        <f aca="false">IF(BA29="","",VLOOKUP(BA29,'【記載例】シフト記号表（勤務時間帯）'!$C$6:$L$47,10,FALSE()))</f>
        <v>4</v>
      </c>
      <c r="BB30" s="2070" t="n">
        <f aca="false">IF(BB29="","",VLOOKUP(BB29,'【記載例】シフト記号表（勤務時間帯）'!$C$6:$L$47,10,FALSE()))</f>
        <v>4</v>
      </c>
      <c r="BC30" s="2068" t="str">
        <f aca="false">IF(BC29="","",VLOOKUP(BC29,'【記載例】シフト記号表（勤務時間帯）'!$C$6:$L$47,10,FALSE()))</f>
        <v/>
      </c>
      <c r="BD30" s="2069" t="str">
        <f aca="false">IF(BD29="","",VLOOKUP(BD29,'【記載例】シフト記号表（勤務時間帯）'!$C$6:$L$47,10,FALSE()))</f>
        <v/>
      </c>
      <c r="BE30" s="2069" t="str">
        <f aca="false">IF(BE29="","",VLOOKUP(BE29,'【記載例】シフト記号表（勤務時間帯）'!$C$6:$L$47,10,FALSE()))</f>
        <v/>
      </c>
      <c r="BF30" s="2071" t="n">
        <f aca="false">IF($BI$3="４週",SUM(AA30:BB30),IF($BI$3="暦月",SUM(AA30:BE30),""))</f>
        <v>80</v>
      </c>
      <c r="BG30" s="2071"/>
      <c r="BH30" s="2072" t="n">
        <f aca="false">IF($BI$3="４週",BF30/4,IF($BI$3="暦月",(BF30/($BI$8/7)),""))</f>
        <v>20</v>
      </c>
      <c r="BI30" s="2072"/>
      <c r="BJ30" s="2089"/>
      <c r="BK30" s="2089"/>
      <c r="BL30" s="2089"/>
      <c r="BM30" s="2089"/>
      <c r="BN30" s="2089"/>
    </row>
    <row r="31" customFormat="false" ht="20.25" hidden="false" customHeight="true" outlineLevel="0" collapsed="false">
      <c r="B31" s="2033" t="n">
        <f aca="false">B29+1</f>
        <v>8</v>
      </c>
      <c r="C31" s="2073"/>
      <c r="D31" s="2073"/>
      <c r="E31" s="2073"/>
      <c r="F31" s="2073"/>
      <c r="G31" s="2074" t="s">
        <v>2217</v>
      </c>
      <c r="H31" s="2074"/>
      <c r="I31" s="2063"/>
      <c r="J31" s="2064"/>
      <c r="K31" s="2063"/>
      <c r="L31" s="2064"/>
      <c r="M31" s="2077" t="s">
        <v>2199</v>
      </c>
      <c r="N31" s="2077"/>
      <c r="O31" s="2078" t="s">
        <v>2153</v>
      </c>
      <c r="P31" s="2078"/>
      <c r="Q31" s="2078"/>
      <c r="R31" s="2078"/>
      <c r="S31" s="2079" t="s">
        <v>2219</v>
      </c>
      <c r="T31" s="2079"/>
      <c r="U31" s="2079"/>
      <c r="V31" s="2079"/>
      <c r="W31" s="2079"/>
      <c r="X31" s="2080" t="s">
        <v>2202</v>
      </c>
      <c r="Y31" s="2081"/>
      <c r="Z31" s="2082"/>
      <c r="AA31" s="2083"/>
      <c r="AB31" s="2084"/>
      <c r="AC31" s="2084" t="s">
        <v>2124</v>
      </c>
      <c r="AD31" s="2084" t="s">
        <v>2124</v>
      </c>
      <c r="AE31" s="2084" t="s">
        <v>2124</v>
      </c>
      <c r="AF31" s="2084" t="s">
        <v>2124</v>
      </c>
      <c r="AG31" s="2085" t="s">
        <v>2124</v>
      </c>
      <c r="AH31" s="2083"/>
      <c r="AI31" s="2084"/>
      <c r="AJ31" s="2084" t="s">
        <v>2124</v>
      </c>
      <c r="AK31" s="2084" t="s">
        <v>2124</v>
      </c>
      <c r="AL31" s="2084" t="s">
        <v>2124</v>
      </c>
      <c r="AM31" s="2084" t="s">
        <v>2124</v>
      </c>
      <c r="AN31" s="2085" t="s">
        <v>2124</v>
      </c>
      <c r="AO31" s="2083"/>
      <c r="AP31" s="2084"/>
      <c r="AQ31" s="2084" t="s">
        <v>2124</v>
      </c>
      <c r="AR31" s="2084" t="s">
        <v>2124</v>
      </c>
      <c r="AS31" s="2084" t="s">
        <v>2124</v>
      </c>
      <c r="AT31" s="2084" t="s">
        <v>2124</v>
      </c>
      <c r="AU31" s="2085" t="s">
        <v>2124</v>
      </c>
      <c r="AV31" s="2083"/>
      <c r="AW31" s="2084"/>
      <c r="AX31" s="2084" t="s">
        <v>2124</v>
      </c>
      <c r="AY31" s="2084" t="s">
        <v>2124</v>
      </c>
      <c r="AZ31" s="2084" t="s">
        <v>2124</v>
      </c>
      <c r="BA31" s="2084" t="s">
        <v>2124</v>
      </c>
      <c r="BB31" s="2085" t="s">
        <v>2124</v>
      </c>
      <c r="BC31" s="2083"/>
      <c r="BD31" s="2084"/>
      <c r="BE31" s="2086"/>
      <c r="BF31" s="2087"/>
      <c r="BG31" s="2087"/>
      <c r="BH31" s="2088"/>
      <c r="BI31" s="2088"/>
      <c r="BJ31" s="2089"/>
      <c r="BK31" s="2089"/>
      <c r="BL31" s="2089"/>
      <c r="BM31" s="2089"/>
      <c r="BN31" s="2089"/>
    </row>
    <row r="32" customFormat="false" ht="20.25" hidden="false" customHeight="true" outlineLevel="0" collapsed="false">
      <c r="B32" s="2033"/>
      <c r="C32" s="2073"/>
      <c r="D32" s="2073"/>
      <c r="E32" s="2073"/>
      <c r="F32" s="2073"/>
      <c r="G32" s="2074"/>
      <c r="H32" s="2074"/>
      <c r="I32" s="2063"/>
      <c r="J32" s="2064" t="str">
        <f aca="false">G31</f>
        <v>看護職員</v>
      </c>
      <c r="K32" s="2063"/>
      <c r="L32" s="2064" t="str">
        <f aca="false">M31</f>
        <v>A</v>
      </c>
      <c r="M32" s="2077"/>
      <c r="N32" s="2077"/>
      <c r="O32" s="2078"/>
      <c r="P32" s="2078"/>
      <c r="Q32" s="2078"/>
      <c r="R32" s="2078"/>
      <c r="S32" s="2079"/>
      <c r="T32" s="2079"/>
      <c r="U32" s="2079"/>
      <c r="V32" s="2079"/>
      <c r="W32" s="2079"/>
      <c r="X32" s="2065" t="s">
        <v>2203</v>
      </c>
      <c r="Y32" s="2066"/>
      <c r="Z32" s="2067"/>
      <c r="AA32" s="2068" t="str">
        <f aca="false">IF(AA31="","",VLOOKUP(AA31,'【記載例】シフト記号表（勤務時間帯）'!$C$6:$L$47,10,FALSE()))</f>
        <v/>
      </c>
      <c r="AB32" s="2069" t="str">
        <f aca="false">IF(AB31="","",VLOOKUP(AB31,'【記載例】シフト記号表（勤務時間帯）'!$C$6:$L$47,10,FALSE()))</f>
        <v/>
      </c>
      <c r="AC32" s="2069" t="n">
        <f aca="false">IF(AC31="","",VLOOKUP(AC31,'【記載例】シフト記号表（勤務時間帯）'!$C$6:$L$47,10,FALSE()))</f>
        <v>8</v>
      </c>
      <c r="AD32" s="2069" t="n">
        <f aca="false">IF(AD31="","",VLOOKUP(AD31,'【記載例】シフト記号表（勤務時間帯）'!$C$6:$L$47,10,FALSE()))</f>
        <v>8</v>
      </c>
      <c r="AE32" s="2069" t="n">
        <f aca="false">IF(AE31="","",VLOOKUP(AE31,'【記載例】シフト記号表（勤務時間帯）'!$C$6:$L$47,10,FALSE()))</f>
        <v>8</v>
      </c>
      <c r="AF32" s="2069" t="n">
        <f aca="false">IF(AF31="","",VLOOKUP(AF31,'【記載例】シフト記号表（勤務時間帯）'!$C$6:$L$47,10,FALSE()))</f>
        <v>8</v>
      </c>
      <c r="AG32" s="2070" t="n">
        <f aca="false">IF(AG31="","",VLOOKUP(AG31,'【記載例】シフト記号表（勤務時間帯）'!$C$6:$L$47,10,FALSE()))</f>
        <v>8</v>
      </c>
      <c r="AH32" s="2068" t="str">
        <f aca="false">IF(AH31="","",VLOOKUP(AH31,'【記載例】シフト記号表（勤務時間帯）'!$C$6:$L$47,10,FALSE()))</f>
        <v/>
      </c>
      <c r="AI32" s="2069" t="str">
        <f aca="false">IF(AI31="","",VLOOKUP(AI31,'【記載例】シフト記号表（勤務時間帯）'!$C$6:$L$47,10,FALSE()))</f>
        <v/>
      </c>
      <c r="AJ32" s="2069" t="n">
        <f aca="false">IF(AJ31="","",VLOOKUP(AJ31,'【記載例】シフト記号表（勤務時間帯）'!$C$6:$L$47,10,FALSE()))</f>
        <v>8</v>
      </c>
      <c r="AK32" s="2069" t="n">
        <f aca="false">IF(AK31="","",VLOOKUP(AK31,'【記載例】シフト記号表（勤務時間帯）'!$C$6:$L$47,10,FALSE()))</f>
        <v>8</v>
      </c>
      <c r="AL32" s="2069" t="n">
        <f aca="false">IF(AL31="","",VLOOKUP(AL31,'【記載例】シフト記号表（勤務時間帯）'!$C$6:$L$47,10,FALSE()))</f>
        <v>8</v>
      </c>
      <c r="AM32" s="2069" t="n">
        <f aca="false">IF(AM31="","",VLOOKUP(AM31,'【記載例】シフト記号表（勤務時間帯）'!$C$6:$L$47,10,FALSE()))</f>
        <v>8</v>
      </c>
      <c r="AN32" s="2070" t="n">
        <f aca="false">IF(AN31="","",VLOOKUP(AN31,'【記載例】シフト記号表（勤務時間帯）'!$C$6:$L$47,10,FALSE()))</f>
        <v>8</v>
      </c>
      <c r="AO32" s="2068" t="str">
        <f aca="false">IF(AO31="","",VLOOKUP(AO31,'【記載例】シフト記号表（勤務時間帯）'!$C$6:$L$47,10,FALSE()))</f>
        <v/>
      </c>
      <c r="AP32" s="2069" t="str">
        <f aca="false">IF(AP31="","",VLOOKUP(AP31,'【記載例】シフト記号表（勤務時間帯）'!$C$6:$L$47,10,FALSE()))</f>
        <v/>
      </c>
      <c r="AQ32" s="2069" t="n">
        <f aca="false">IF(AQ31="","",VLOOKUP(AQ31,'【記載例】シフト記号表（勤務時間帯）'!$C$6:$L$47,10,FALSE()))</f>
        <v>8</v>
      </c>
      <c r="AR32" s="2069" t="n">
        <f aca="false">IF(AR31="","",VLOOKUP(AR31,'【記載例】シフト記号表（勤務時間帯）'!$C$6:$L$47,10,FALSE()))</f>
        <v>8</v>
      </c>
      <c r="AS32" s="2069" t="n">
        <f aca="false">IF(AS31="","",VLOOKUP(AS31,'【記載例】シフト記号表（勤務時間帯）'!$C$6:$L$47,10,FALSE()))</f>
        <v>8</v>
      </c>
      <c r="AT32" s="2069" t="n">
        <f aca="false">IF(AT31="","",VLOOKUP(AT31,'【記載例】シフト記号表（勤務時間帯）'!$C$6:$L$47,10,FALSE()))</f>
        <v>8</v>
      </c>
      <c r="AU32" s="2070" t="n">
        <f aca="false">IF(AU31="","",VLOOKUP(AU31,'【記載例】シフト記号表（勤務時間帯）'!$C$6:$L$47,10,FALSE()))</f>
        <v>8</v>
      </c>
      <c r="AV32" s="2068" t="str">
        <f aca="false">IF(AV31="","",VLOOKUP(AV31,'【記載例】シフト記号表（勤務時間帯）'!$C$6:$L$47,10,FALSE()))</f>
        <v/>
      </c>
      <c r="AW32" s="2069" t="str">
        <f aca="false">IF(AW31="","",VLOOKUP(AW31,'【記載例】シフト記号表（勤務時間帯）'!$C$6:$L$47,10,FALSE()))</f>
        <v/>
      </c>
      <c r="AX32" s="2069" t="n">
        <f aca="false">IF(AX31="","",VLOOKUP(AX31,'【記載例】シフト記号表（勤務時間帯）'!$C$6:$L$47,10,FALSE()))</f>
        <v>8</v>
      </c>
      <c r="AY32" s="2069" t="n">
        <f aca="false">IF(AY31="","",VLOOKUP(AY31,'【記載例】シフト記号表（勤務時間帯）'!$C$6:$L$47,10,FALSE()))</f>
        <v>8</v>
      </c>
      <c r="AZ32" s="2069" t="n">
        <f aca="false">IF(AZ31="","",VLOOKUP(AZ31,'【記載例】シフト記号表（勤務時間帯）'!$C$6:$L$47,10,FALSE()))</f>
        <v>8</v>
      </c>
      <c r="BA32" s="2069" t="n">
        <f aca="false">IF(BA31="","",VLOOKUP(BA31,'【記載例】シフト記号表（勤務時間帯）'!$C$6:$L$47,10,FALSE()))</f>
        <v>8</v>
      </c>
      <c r="BB32" s="2070" t="n">
        <f aca="false">IF(BB31="","",VLOOKUP(BB31,'【記載例】シフト記号表（勤務時間帯）'!$C$6:$L$47,10,FALSE()))</f>
        <v>8</v>
      </c>
      <c r="BC32" s="2068" t="str">
        <f aca="false">IF(BC31="","",VLOOKUP(BC31,'【記載例】シフト記号表（勤務時間帯）'!$C$6:$L$47,10,FALSE()))</f>
        <v/>
      </c>
      <c r="BD32" s="2069" t="str">
        <f aca="false">IF(BD31="","",VLOOKUP(BD31,'【記載例】シフト記号表（勤務時間帯）'!$C$6:$L$47,10,FALSE()))</f>
        <v/>
      </c>
      <c r="BE32" s="2069" t="str">
        <f aca="false">IF(BE31="","",VLOOKUP(BE31,'【記載例】シフト記号表（勤務時間帯）'!$C$6:$L$47,10,FALSE()))</f>
        <v/>
      </c>
      <c r="BF32" s="2071" t="n">
        <f aca="false">IF($BI$3="４週",SUM(AA32:BB32),IF($BI$3="暦月",SUM(AA32:BE32),""))</f>
        <v>160</v>
      </c>
      <c r="BG32" s="2071"/>
      <c r="BH32" s="2072" t="n">
        <f aca="false">IF($BI$3="４週",BF32/4,IF($BI$3="暦月",(BF32/($BI$8/7)),""))</f>
        <v>40</v>
      </c>
      <c r="BI32" s="2072"/>
      <c r="BJ32" s="2089"/>
      <c r="BK32" s="2089"/>
      <c r="BL32" s="2089"/>
      <c r="BM32" s="2089"/>
      <c r="BN32" s="2089"/>
    </row>
    <row r="33" customFormat="false" ht="20.25" hidden="false" customHeight="true" outlineLevel="0" collapsed="false">
      <c r="B33" s="2033" t="n">
        <f aca="false">B31+1</f>
        <v>9</v>
      </c>
      <c r="C33" s="2073"/>
      <c r="D33" s="2073"/>
      <c r="E33" s="2073"/>
      <c r="F33" s="2073"/>
      <c r="G33" s="2074" t="s">
        <v>2217</v>
      </c>
      <c r="H33" s="2074"/>
      <c r="I33" s="2063"/>
      <c r="J33" s="2064"/>
      <c r="K33" s="2063"/>
      <c r="L33" s="2064"/>
      <c r="M33" s="2077" t="s">
        <v>2199</v>
      </c>
      <c r="N33" s="2077"/>
      <c r="O33" s="2078" t="s">
        <v>2153</v>
      </c>
      <c r="P33" s="2078"/>
      <c r="Q33" s="2078"/>
      <c r="R33" s="2078"/>
      <c r="S33" s="2079" t="s">
        <v>2220</v>
      </c>
      <c r="T33" s="2079"/>
      <c r="U33" s="2079"/>
      <c r="V33" s="2079"/>
      <c r="W33" s="2079"/>
      <c r="X33" s="2080" t="s">
        <v>2202</v>
      </c>
      <c r="Y33" s="2081"/>
      <c r="Z33" s="2082"/>
      <c r="AA33" s="2083" t="s">
        <v>2124</v>
      </c>
      <c r="AB33" s="2084" t="s">
        <v>2124</v>
      </c>
      <c r="AC33" s="2084" t="s">
        <v>2124</v>
      </c>
      <c r="AD33" s="2084"/>
      <c r="AE33" s="2084"/>
      <c r="AF33" s="2084" t="s">
        <v>2124</v>
      </c>
      <c r="AG33" s="2085" t="s">
        <v>2124</v>
      </c>
      <c r="AH33" s="2083" t="s">
        <v>2124</v>
      </c>
      <c r="AI33" s="2084" t="s">
        <v>2124</v>
      </c>
      <c r="AJ33" s="2084" t="s">
        <v>2124</v>
      </c>
      <c r="AK33" s="2084"/>
      <c r="AL33" s="2084"/>
      <c r="AM33" s="2084" t="s">
        <v>2124</v>
      </c>
      <c r="AN33" s="2085" t="s">
        <v>2124</v>
      </c>
      <c r="AO33" s="2083" t="s">
        <v>2124</v>
      </c>
      <c r="AP33" s="2084" t="s">
        <v>2124</v>
      </c>
      <c r="AQ33" s="2084" t="s">
        <v>2124</v>
      </c>
      <c r="AR33" s="2084"/>
      <c r="AS33" s="2084"/>
      <c r="AT33" s="2084" t="s">
        <v>2124</v>
      </c>
      <c r="AU33" s="2085" t="s">
        <v>2124</v>
      </c>
      <c r="AV33" s="2083" t="s">
        <v>2124</v>
      </c>
      <c r="AW33" s="2084" t="s">
        <v>2124</v>
      </c>
      <c r="AX33" s="2084" t="s">
        <v>2124</v>
      </c>
      <c r="AY33" s="2084"/>
      <c r="AZ33" s="2084"/>
      <c r="BA33" s="2084" t="s">
        <v>2124</v>
      </c>
      <c r="BB33" s="2085" t="s">
        <v>2124</v>
      </c>
      <c r="BC33" s="2083"/>
      <c r="BD33" s="2084"/>
      <c r="BE33" s="2086"/>
      <c r="BF33" s="2087"/>
      <c r="BG33" s="2087"/>
      <c r="BH33" s="2088"/>
      <c r="BI33" s="2088"/>
      <c r="BJ33" s="2089"/>
      <c r="BK33" s="2089"/>
      <c r="BL33" s="2089"/>
      <c r="BM33" s="2089"/>
      <c r="BN33" s="2089"/>
    </row>
    <row r="34" customFormat="false" ht="20.25" hidden="false" customHeight="true" outlineLevel="0" collapsed="false">
      <c r="B34" s="2033"/>
      <c r="C34" s="2073"/>
      <c r="D34" s="2073"/>
      <c r="E34" s="2073"/>
      <c r="F34" s="2073"/>
      <c r="G34" s="2074"/>
      <c r="H34" s="2074"/>
      <c r="I34" s="2063"/>
      <c r="J34" s="2064" t="str">
        <f aca="false">G33</f>
        <v>看護職員</v>
      </c>
      <c r="K34" s="2063"/>
      <c r="L34" s="2064" t="str">
        <f aca="false">M33</f>
        <v>A</v>
      </c>
      <c r="M34" s="2077"/>
      <c r="N34" s="2077"/>
      <c r="O34" s="2078"/>
      <c r="P34" s="2078"/>
      <c r="Q34" s="2078"/>
      <c r="R34" s="2078"/>
      <c r="S34" s="2079"/>
      <c r="T34" s="2079"/>
      <c r="U34" s="2079"/>
      <c r="V34" s="2079"/>
      <c r="W34" s="2079"/>
      <c r="X34" s="2090" t="s">
        <v>2203</v>
      </c>
      <c r="Y34" s="2091"/>
      <c r="Z34" s="2092"/>
      <c r="AA34" s="2068" t="n">
        <f aca="false">IF(AA33="","",VLOOKUP(AA33,'【記載例】シフト記号表（勤務時間帯）'!$C$6:$L$47,10,FALSE()))</f>
        <v>8</v>
      </c>
      <c r="AB34" s="2069" t="n">
        <f aca="false">IF(AB33="","",VLOOKUP(AB33,'【記載例】シフト記号表（勤務時間帯）'!$C$6:$L$47,10,FALSE()))</f>
        <v>8</v>
      </c>
      <c r="AC34" s="2069" t="n">
        <f aca="false">IF(AC33="","",VLOOKUP(AC33,'【記載例】シフト記号表（勤務時間帯）'!$C$6:$L$47,10,FALSE()))</f>
        <v>8</v>
      </c>
      <c r="AD34" s="2069" t="str">
        <f aca="false">IF(AD33="","",VLOOKUP(AD33,'【記載例】シフト記号表（勤務時間帯）'!$C$6:$L$47,10,FALSE()))</f>
        <v/>
      </c>
      <c r="AE34" s="2069" t="str">
        <f aca="false">IF(AE33="","",VLOOKUP(AE33,'【記載例】シフト記号表（勤務時間帯）'!$C$6:$L$47,10,FALSE()))</f>
        <v/>
      </c>
      <c r="AF34" s="2069" t="n">
        <f aca="false">IF(AF33="","",VLOOKUP(AF33,'【記載例】シフト記号表（勤務時間帯）'!$C$6:$L$47,10,FALSE()))</f>
        <v>8</v>
      </c>
      <c r="AG34" s="2070" t="n">
        <f aca="false">IF(AG33="","",VLOOKUP(AG33,'【記載例】シフト記号表（勤務時間帯）'!$C$6:$L$47,10,FALSE()))</f>
        <v>8</v>
      </c>
      <c r="AH34" s="2068" t="n">
        <f aca="false">IF(AH33="","",VLOOKUP(AH33,'【記載例】シフト記号表（勤務時間帯）'!$C$6:$L$47,10,FALSE()))</f>
        <v>8</v>
      </c>
      <c r="AI34" s="2069" t="n">
        <f aca="false">IF(AI33="","",VLOOKUP(AI33,'【記載例】シフト記号表（勤務時間帯）'!$C$6:$L$47,10,FALSE()))</f>
        <v>8</v>
      </c>
      <c r="AJ34" s="2069" t="n">
        <f aca="false">IF(AJ33="","",VLOOKUP(AJ33,'【記載例】シフト記号表（勤務時間帯）'!$C$6:$L$47,10,FALSE()))</f>
        <v>8</v>
      </c>
      <c r="AK34" s="2069" t="str">
        <f aca="false">IF(AK33="","",VLOOKUP(AK33,'【記載例】シフト記号表（勤務時間帯）'!$C$6:$L$47,10,FALSE()))</f>
        <v/>
      </c>
      <c r="AL34" s="2069" t="str">
        <f aca="false">IF(AL33="","",VLOOKUP(AL33,'【記載例】シフト記号表（勤務時間帯）'!$C$6:$L$47,10,FALSE()))</f>
        <v/>
      </c>
      <c r="AM34" s="2069" t="n">
        <f aca="false">IF(AM33="","",VLOOKUP(AM33,'【記載例】シフト記号表（勤務時間帯）'!$C$6:$L$47,10,FALSE()))</f>
        <v>8</v>
      </c>
      <c r="AN34" s="2070" t="n">
        <f aca="false">IF(AN33="","",VLOOKUP(AN33,'【記載例】シフト記号表（勤務時間帯）'!$C$6:$L$47,10,FALSE()))</f>
        <v>8</v>
      </c>
      <c r="AO34" s="2068" t="n">
        <f aca="false">IF(AO33="","",VLOOKUP(AO33,'【記載例】シフト記号表（勤務時間帯）'!$C$6:$L$47,10,FALSE()))</f>
        <v>8</v>
      </c>
      <c r="AP34" s="2069" t="n">
        <f aca="false">IF(AP33="","",VLOOKUP(AP33,'【記載例】シフト記号表（勤務時間帯）'!$C$6:$L$47,10,FALSE()))</f>
        <v>8</v>
      </c>
      <c r="AQ34" s="2069" t="n">
        <f aca="false">IF(AQ33="","",VLOOKUP(AQ33,'【記載例】シフト記号表（勤務時間帯）'!$C$6:$L$47,10,FALSE()))</f>
        <v>8</v>
      </c>
      <c r="AR34" s="2069" t="str">
        <f aca="false">IF(AR33="","",VLOOKUP(AR33,'【記載例】シフト記号表（勤務時間帯）'!$C$6:$L$47,10,FALSE()))</f>
        <v/>
      </c>
      <c r="AS34" s="2069" t="str">
        <f aca="false">IF(AS33="","",VLOOKUP(AS33,'【記載例】シフト記号表（勤務時間帯）'!$C$6:$L$47,10,FALSE()))</f>
        <v/>
      </c>
      <c r="AT34" s="2069" t="n">
        <f aca="false">IF(AT33="","",VLOOKUP(AT33,'【記載例】シフト記号表（勤務時間帯）'!$C$6:$L$47,10,FALSE()))</f>
        <v>8</v>
      </c>
      <c r="AU34" s="2070" t="n">
        <f aca="false">IF(AU33="","",VLOOKUP(AU33,'【記載例】シフト記号表（勤務時間帯）'!$C$6:$L$47,10,FALSE()))</f>
        <v>8</v>
      </c>
      <c r="AV34" s="2068" t="n">
        <f aca="false">IF(AV33="","",VLOOKUP(AV33,'【記載例】シフト記号表（勤務時間帯）'!$C$6:$L$47,10,FALSE()))</f>
        <v>8</v>
      </c>
      <c r="AW34" s="2069" t="n">
        <f aca="false">IF(AW33="","",VLOOKUP(AW33,'【記載例】シフト記号表（勤務時間帯）'!$C$6:$L$47,10,FALSE()))</f>
        <v>8</v>
      </c>
      <c r="AX34" s="2069" t="n">
        <f aca="false">IF(AX33="","",VLOOKUP(AX33,'【記載例】シフト記号表（勤務時間帯）'!$C$6:$L$47,10,FALSE()))</f>
        <v>8</v>
      </c>
      <c r="AY34" s="2069" t="str">
        <f aca="false">IF(AY33="","",VLOOKUP(AY33,'【記載例】シフト記号表（勤務時間帯）'!$C$6:$L$47,10,FALSE()))</f>
        <v/>
      </c>
      <c r="AZ34" s="2069" t="str">
        <f aca="false">IF(AZ33="","",VLOOKUP(AZ33,'【記載例】シフト記号表（勤務時間帯）'!$C$6:$L$47,10,FALSE()))</f>
        <v/>
      </c>
      <c r="BA34" s="2069" t="n">
        <f aca="false">IF(BA33="","",VLOOKUP(BA33,'【記載例】シフト記号表（勤務時間帯）'!$C$6:$L$47,10,FALSE()))</f>
        <v>8</v>
      </c>
      <c r="BB34" s="2070" t="n">
        <f aca="false">IF(BB33="","",VLOOKUP(BB33,'【記載例】シフト記号表（勤務時間帯）'!$C$6:$L$47,10,FALSE()))</f>
        <v>8</v>
      </c>
      <c r="BC34" s="2068" t="str">
        <f aca="false">IF(BC33="","",VLOOKUP(BC33,'【記載例】シフト記号表（勤務時間帯）'!$C$6:$L$47,10,FALSE()))</f>
        <v/>
      </c>
      <c r="BD34" s="2069" t="str">
        <f aca="false">IF(BD33="","",VLOOKUP(BD33,'【記載例】シフト記号表（勤務時間帯）'!$C$6:$L$47,10,FALSE()))</f>
        <v/>
      </c>
      <c r="BE34" s="2069" t="str">
        <f aca="false">IF(BE33="","",VLOOKUP(BE33,'【記載例】シフト記号表（勤務時間帯）'!$C$6:$L$47,10,FALSE()))</f>
        <v/>
      </c>
      <c r="BF34" s="2071" t="n">
        <f aca="false">IF($BI$3="４週",SUM(AA34:BB34),IF($BI$3="暦月",SUM(AA34:BE34),""))</f>
        <v>160</v>
      </c>
      <c r="BG34" s="2071"/>
      <c r="BH34" s="2072" t="n">
        <f aca="false">IF($BI$3="４週",BF34/4,IF($BI$3="暦月",(BF34/($BI$8/7)),""))</f>
        <v>40</v>
      </c>
      <c r="BI34" s="2072"/>
      <c r="BJ34" s="2089"/>
      <c r="BK34" s="2089"/>
      <c r="BL34" s="2089"/>
      <c r="BM34" s="2089"/>
      <c r="BN34" s="2089"/>
    </row>
    <row r="35" customFormat="false" ht="20.25" hidden="false" customHeight="true" outlineLevel="0" collapsed="false">
      <c r="B35" s="2033" t="n">
        <f aca="false">B33+1</f>
        <v>10</v>
      </c>
      <c r="C35" s="2073" t="s">
        <v>2221</v>
      </c>
      <c r="D35" s="2073" t="s">
        <v>2222</v>
      </c>
      <c r="E35" s="2073"/>
      <c r="F35" s="2073"/>
      <c r="G35" s="2074" t="s">
        <v>1024</v>
      </c>
      <c r="H35" s="2074"/>
      <c r="I35" s="2063"/>
      <c r="J35" s="2064"/>
      <c r="K35" s="2063"/>
      <c r="L35" s="2064"/>
      <c r="M35" s="2077" t="s">
        <v>2199</v>
      </c>
      <c r="N35" s="2077"/>
      <c r="O35" s="2078" t="s">
        <v>1023</v>
      </c>
      <c r="P35" s="2078"/>
      <c r="Q35" s="2078"/>
      <c r="R35" s="2078"/>
      <c r="S35" s="2079" t="s">
        <v>2223</v>
      </c>
      <c r="T35" s="2079"/>
      <c r="U35" s="2079"/>
      <c r="V35" s="2079"/>
      <c r="W35" s="2079"/>
      <c r="X35" s="2093" t="s">
        <v>2202</v>
      </c>
      <c r="Z35" s="2094"/>
      <c r="AA35" s="2083" t="s">
        <v>2224</v>
      </c>
      <c r="AB35" s="2084" t="s">
        <v>2225</v>
      </c>
      <c r="AC35" s="2084" t="s">
        <v>2122</v>
      </c>
      <c r="AD35" s="2084" t="s">
        <v>2122</v>
      </c>
      <c r="AE35" s="2084"/>
      <c r="AF35" s="2084" t="s">
        <v>2128</v>
      </c>
      <c r="AG35" s="2085"/>
      <c r="AH35" s="2083"/>
      <c r="AI35" s="2084" t="s">
        <v>2224</v>
      </c>
      <c r="AJ35" s="2084" t="s">
        <v>2225</v>
      </c>
      <c r="AK35" s="2084" t="s">
        <v>2122</v>
      </c>
      <c r="AL35" s="2084" t="s">
        <v>2122</v>
      </c>
      <c r="AM35" s="2084"/>
      <c r="AN35" s="2085" t="s">
        <v>2128</v>
      </c>
      <c r="AO35" s="2083" t="s">
        <v>2128</v>
      </c>
      <c r="AP35" s="2084"/>
      <c r="AQ35" s="2084" t="s">
        <v>2224</v>
      </c>
      <c r="AR35" s="2084" t="s">
        <v>2225</v>
      </c>
      <c r="AS35" s="2084" t="s">
        <v>2122</v>
      </c>
      <c r="AT35" s="2084" t="s">
        <v>2122</v>
      </c>
      <c r="AU35" s="2085"/>
      <c r="AV35" s="2083" t="s">
        <v>2128</v>
      </c>
      <c r="AW35" s="2084"/>
      <c r="AX35" s="2084"/>
      <c r="AY35" s="2084" t="s">
        <v>2224</v>
      </c>
      <c r="AZ35" s="2084" t="s">
        <v>2225</v>
      </c>
      <c r="BA35" s="2084" t="s">
        <v>2122</v>
      </c>
      <c r="BB35" s="2085" t="s">
        <v>2122</v>
      </c>
      <c r="BC35" s="2083"/>
      <c r="BD35" s="2084"/>
      <c r="BE35" s="2086"/>
      <c r="BF35" s="2087"/>
      <c r="BG35" s="2087"/>
      <c r="BH35" s="2088"/>
      <c r="BI35" s="2088"/>
      <c r="BJ35" s="2089"/>
      <c r="BK35" s="2089"/>
      <c r="BL35" s="2089"/>
      <c r="BM35" s="2089"/>
      <c r="BN35" s="2089"/>
    </row>
    <row r="36" customFormat="false" ht="20.25" hidden="false" customHeight="true" outlineLevel="0" collapsed="false">
      <c r="B36" s="2033"/>
      <c r="C36" s="2073"/>
      <c r="D36" s="2073"/>
      <c r="E36" s="2073"/>
      <c r="F36" s="2073"/>
      <c r="G36" s="2074"/>
      <c r="H36" s="2074"/>
      <c r="I36" s="2063"/>
      <c r="J36" s="2064" t="str">
        <f aca="false">G35</f>
        <v>介護職員</v>
      </c>
      <c r="K36" s="2063"/>
      <c r="L36" s="2064" t="str">
        <f aca="false">M35</f>
        <v>A</v>
      </c>
      <c r="M36" s="2077"/>
      <c r="N36" s="2077"/>
      <c r="O36" s="2078"/>
      <c r="P36" s="2078"/>
      <c r="Q36" s="2078"/>
      <c r="R36" s="2078"/>
      <c r="S36" s="2079"/>
      <c r="T36" s="2079"/>
      <c r="U36" s="2079"/>
      <c r="V36" s="2079"/>
      <c r="W36" s="2079"/>
      <c r="X36" s="2090" t="s">
        <v>2203</v>
      </c>
      <c r="Y36" s="2091"/>
      <c r="Z36" s="2092"/>
      <c r="AA36" s="2068" t="n">
        <f aca="false">IF(AA35="","",VLOOKUP(AA35,'【記載例】シフト記号表（勤務時間帯）'!$C$6:$L$47,10,FALSE()))</f>
        <v>8</v>
      </c>
      <c r="AB36" s="2069" t="n">
        <f aca="false">IF(AB35="","",VLOOKUP(AB35,'【記載例】シフト記号表（勤務時間帯）'!$C$6:$L$47,10,FALSE()))</f>
        <v>8</v>
      </c>
      <c r="AC36" s="2069" t="n">
        <f aca="false">IF(AC35="","",VLOOKUP(AC35,'【記載例】シフト記号表（勤務時間帯）'!$C$6:$L$47,10,FALSE()))</f>
        <v>8</v>
      </c>
      <c r="AD36" s="2069" t="n">
        <f aca="false">IF(AD35="","",VLOOKUP(AD35,'【記載例】シフト記号表（勤務時間帯）'!$C$6:$L$47,10,FALSE()))</f>
        <v>8</v>
      </c>
      <c r="AE36" s="2069" t="str">
        <f aca="false">IF(AE35="","",VLOOKUP(AE35,'【記載例】シフト記号表（勤務時間帯）'!$C$6:$L$47,10,FALSE()))</f>
        <v/>
      </c>
      <c r="AF36" s="2069" t="n">
        <f aca="false">IF(AF35="","",VLOOKUP(AF35,'【記載例】シフト記号表（勤務時間帯）'!$C$6:$L$47,10,FALSE()))</f>
        <v>8</v>
      </c>
      <c r="AG36" s="2070" t="str">
        <f aca="false">IF(AG35="","",VLOOKUP(AG35,'【記載例】シフト記号表（勤務時間帯）'!$C$6:$L$47,10,FALSE()))</f>
        <v/>
      </c>
      <c r="AH36" s="2068" t="str">
        <f aca="false">IF(AH35="","",VLOOKUP(AH35,'【記載例】シフト記号表（勤務時間帯）'!$C$6:$L$47,10,FALSE()))</f>
        <v/>
      </c>
      <c r="AI36" s="2069" t="n">
        <f aca="false">IF(AI35="","",VLOOKUP(AI35,'【記載例】シフト記号表（勤務時間帯）'!$C$6:$L$47,10,FALSE()))</f>
        <v>8</v>
      </c>
      <c r="AJ36" s="2069" t="n">
        <f aca="false">IF(AJ35="","",VLOOKUP(AJ35,'【記載例】シフト記号表（勤務時間帯）'!$C$6:$L$47,10,FALSE()))</f>
        <v>8</v>
      </c>
      <c r="AK36" s="2069" t="n">
        <f aca="false">IF(AK35="","",VLOOKUP(AK35,'【記載例】シフト記号表（勤務時間帯）'!$C$6:$L$47,10,FALSE()))</f>
        <v>8</v>
      </c>
      <c r="AL36" s="2069" t="n">
        <f aca="false">IF(AL35="","",VLOOKUP(AL35,'【記載例】シフト記号表（勤務時間帯）'!$C$6:$L$47,10,FALSE()))</f>
        <v>8</v>
      </c>
      <c r="AM36" s="2069" t="str">
        <f aca="false">IF(AM35="","",VLOOKUP(AM35,'【記載例】シフト記号表（勤務時間帯）'!$C$6:$L$47,10,FALSE()))</f>
        <v/>
      </c>
      <c r="AN36" s="2070" t="n">
        <f aca="false">IF(AN35="","",VLOOKUP(AN35,'【記載例】シフト記号表（勤務時間帯）'!$C$6:$L$47,10,FALSE()))</f>
        <v>8</v>
      </c>
      <c r="AO36" s="2068" t="n">
        <f aca="false">IF(AO35="","",VLOOKUP(AO35,'【記載例】シフト記号表（勤務時間帯）'!$C$6:$L$47,10,FALSE()))</f>
        <v>8</v>
      </c>
      <c r="AP36" s="2069" t="str">
        <f aca="false">IF(AP35="","",VLOOKUP(AP35,'【記載例】シフト記号表（勤務時間帯）'!$C$6:$L$47,10,FALSE()))</f>
        <v/>
      </c>
      <c r="AQ36" s="2069" t="n">
        <f aca="false">IF(AQ35="","",VLOOKUP(AQ35,'【記載例】シフト記号表（勤務時間帯）'!$C$6:$L$47,10,FALSE()))</f>
        <v>8</v>
      </c>
      <c r="AR36" s="2069" t="n">
        <f aca="false">IF(AR35="","",VLOOKUP(AR35,'【記載例】シフト記号表（勤務時間帯）'!$C$6:$L$47,10,FALSE()))</f>
        <v>8</v>
      </c>
      <c r="AS36" s="2069" t="n">
        <f aca="false">IF(AS35="","",VLOOKUP(AS35,'【記載例】シフト記号表（勤務時間帯）'!$C$6:$L$47,10,FALSE()))</f>
        <v>8</v>
      </c>
      <c r="AT36" s="2069" t="n">
        <f aca="false">IF(AT35="","",VLOOKUP(AT35,'【記載例】シフト記号表（勤務時間帯）'!$C$6:$L$47,10,FALSE()))</f>
        <v>8</v>
      </c>
      <c r="AU36" s="2070" t="str">
        <f aca="false">IF(AU35="","",VLOOKUP(AU35,'【記載例】シフト記号表（勤務時間帯）'!$C$6:$L$47,10,FALSE()))</f>
        <v/>
      </c>
      <c r="AV36" s="2068" t="n">
        <f aca="false">IF(AV35="","",VLOOKUP(AV35,'【記載例】シフト記号表（勤務時間帯）'!$C$6:$L$47,10,FALSE()))</f>
        <v>8</v>
      </c>
      <c r="AW36" s="2069" t="str">
        <f aca="false">IF(AW35="","",VLOOKUP(AW35,'【記載例】シフト記号表（勤務時間帯）'!$C$6:$L$47,10,FALSE()))</f>
        <v/>
      </c>
      <c r="AX36" s="2069" t="str">
        <f aca="false">IF(AX35="","",VLOOKUP(AX35,'【記載例】シフト記号表（勤務時間帯）'!$C$6:$L$47,10,FALSE()))</f>
        <v/>
      </c>
      <c r="AY36" s="2069" t="n">
        <f aca="false">IF(AY35="","",VLOOKUP(AY35,'【記載例】シフト記号表（勤務時間帯）'!$C$6:$L$47,10,FALSE()))</f>
        <v>8</v>
      </c>
      <c r="AZ36" s="2069" t="n">
        <f aca="false">IF(AZ35="","",VLOOKUP(AZ35,'【記載例】シフト記号表（勤務時間帯）'!$C$6:$L$47,10,FALSE()))</f>
        <v>8</v>
      </c>
      <c r="BA36" s="2069" t="n">
        <f aca="false">IF(BA35="","",VLOOKUP(BA35,'【記載例】シフト記号表（勤務時間帯）'!$C$6:$L$47,10,FALSE()))</f>
        <v>8</v>
      </c>
      <c r="BB36" s="2070" t="n">
        <f aca="false">IF(BB35="","",VLOOKUP(BB35,'【記載例】シフト記号表（勤務時間帯）'!$C$6:$L$47,10,FALSE()))</f>
        <v>8</v>
      </c>
      <c r="BC36" s="2068" t="str">
        <f aca="false">IF(BC35="","",VLOOKUP(BC35,'【記載例】シフト記号表（勤務時間帯）'!$C$6:$L$47,10,FALSE()))</f>
        <v/>
      </c>
      <c r="BD36" s="2069" t="str">
        <f aca="false">IF(BD35="","",VLOOKUP(BD35,'【記載例】シフト記号表（勤務時間帯）'!$C$6:$L$47,10,FALSE()))</f>
        <v/>
      </c>
      <c r="BE36" s="2069" t="str">
        <f aca="false">IF(BE35="","",VLOOKUP(BE35,'【記載例】シフト記号表（勤務時間帯）'!$C$6:$L$47,10,FALSE()))</f>
        <v/>
      </c>
      <c r="BF36" s="2071" t="n">
        <f aca="false">IF($BI$3="４週",SUM(AA36:BB36),IF($BI$3="暦月",SUM(AA36:BE36),""))</f>
        <v>160</v>
      </c>
      <c r="BG36" s="2071"/>
      <c r="BH36" s="2072" t="n">
        <f aca="false">IF($BI$3="４週",BF36/4,IF($BI$3="暦月",(BF36/($BI$8/7)),""))</f>
        <v>40</v>
      </c>
      <c r="BI36" s="2072"/>
      <c r="BJ36" s="2089"/>
      <c r="BK36" s="2089"/>
      <c r="BL36" s="2089"/>
      <c r="BM36" s="2089"/>
      <c r="BN36" s="2089"/>
    </row>
    <row r="37" customFormat="false" ht="20.25" hidden="false" customHeight="true" outlineLevel="0" collapsed="false">
      <c r="B37" s="2033" t="n">
        <f aca="false">B35+1</f>
        <v>11</v>
      </c>
      <c r="C37" s="2073"/>
      <c r="D37" s="2073" t="s">
        <v>2222</v>
      </c>
      <c r="E37" s="2073"/>
      <c r="F37" s="2073"/>
      <c r="G37" s="2074" t="s">
        <v>1024</v>
      </c>
      <c r="H37" s="2074"/>
      <c r="I37" s="2063"/>
      <c r="J37" s="2064"/>
      <c r="K37" s="2063"/>
      <c r="L37" s="2064"/>
      <c r="M37" s="2077" t="s">
        <v>2199</v>
      </c>
      <c r="N37" s="2077"/>
      <c r="O37" s="2078" t="s">
        <v>403</v>
      </c>
      <c r="P37" s="2078"/>
      <c r="Q37" s="2078"/>
      <c r="R37" s="2078"/>
      <c r="S37" s="2079" t="s">
        <v>2226</v>
      </c>
      <c r="T37" s="2079"/>
      <c r="U37" s="2079"/>
      <c r="V37" s="2079"/>
      <c r="W37" s="2079"/>
      <c r="X37" s="2093" t="s">
        <v>2202</v>
      </c>
      <c r="Z37" s="2094"/>
      <c r="AA37" s="2083"/>
      <c r="AB37" s="2084" t="s">
        <v>2224</v>
      </c>
      <c r="AC37" s="2084" t="s">
        <v>2225</v>
      </c>
      <c r="AD37" s="2084" t="s">
        <v>2128</v>
      </c>
      <c r="AE37" s="2084" t="s">
        <v>2122</v>
      </c>
      <c r="AF37" s="2084"/>
      <c r="AG37" s="2085" t="s">
        <v>2128</v>
      </c>
      <c r="AH37" s="2083" t="s">
        <v>2128</v>
      </c>
      <c r="AI37" s="2084"/>
      <c r="AJ37" s="2084" t="s">
        <v>2224</v>
      </c>
      <c r="AK37" s="2084" t="s">
        <v>2225</v>
      </c>
      <c r="AL37" s="2084" t="s">
        <v>2128</v>
      </c>
      <c r="AM37" s="2084" t="s">
        <v>2122</v>
      </c>
      <c r="AN37" s="2085"/>
      <c r="AO37" s="2083" t="s">
        <v>2128</v>
      </c>
      <c r="AP37" s="2084" t="s">
        <v>2122</v>
      </c>
      <c r="AQ37" s="2084"/>
      <c r="AR37" s="2084" t="s">
        <v>2224</v>
      </c>
      <c r="AS37" s="2084" t="s">
        <v>2225</v>
      </c>
      <c r="AT37" s="2084" t="s">
        <v>2128</v>
      </c>
      <c r="AU37" s="2085"/>
      <c r="AV37" s="2083"/>
      <c r="AW37" s="2084" t="s">
        <v>2128</v>
      </c>
      <c r="AX37" s="2084" t="s">
        <v>2122</v>
      </c>
      <c r="AY37" s="2084"/>
      <c r="AZ37" s="2084" t="s">
        <v>2224</v>
      </c>
      <c r="BA37" s="2084" t="s">
        <v>2225</v>
      </c>
      <c r="BB37" s="2085" t="s">
        <v>2128</v>
      </c>
      <c r="BC37" s="2083"/>
      <c r="BD37" s="2084"/>
      <c r="BE37" s="2086"/>
      <c r="BF37" s="2087"/>
      <c r="BG37" s="2087"/>
      <c r="BH37" s="2088"/>
      <c r="BI37" s="2088"/>
      <c r="BJ37" s="2089"/>
      <c r="BK37" s="2089"/>
      <c r="BL37" s="2089"/>
      <c r="BM37" s="2089"/>
      <c r="BN37" s="2089"/>
    </row>
    <row r="38" customFormat="false" ht="20.25" hidden="false" customHeight="true" outlineLevel="0" collapsed="false">
      <c r="B38" s="2033"/>
      <c r="C38" s="2073"/>
      <c r="D38" s="2073"/>
      <c r="E38" s="2073"/>
      <c r="F38" s="2073"/>
      <c r="G38" s="2074"/>
      <c r="H38" s="2074"/>
      <c r="I38" s="2063"/>
      <c r="J38" s="2064" t="str">
        <f aca="false">G37</f>
        <v>介護職員</v>
      </c>
      <c r="K38" s="2063"/>
      <c r="L38" s="2064" t="str">
        <f aca="false">M37</f>
        <v>A</v>
      </c>
      <c r="M38" s="2077"/>
      <c r="N38" s="2077"/>
      <c r="O38" s="2078"/>
      <c r="P38" s="2078"/>
      <c r="Q38" s="2078"/>
      <c r="R38" s="2078"/>
      <c r="S38" s="2079"/>
      <c r="T38" s="2079"/>
      <c r="U38" s="2079"/>
      <c r="V38" s="2079"/>
      <c r="W38" s="2079"/>
      <c r="X38" s="2090" t="s">
        <v>2203</v>
      </c>
      <c r="Y38" s="2091"/>
      <c r="Z38" s="2092"/>
      <c r="AA38" s="2068" t="str">
        <f aca="false">IF(AA37="","",VLOOKUP(AA37,'【記載例】シフト記号表（勤務時間帯）'!$C$6:$L$47,10,FALSE()))</f>
        <v/>
      </c>
      <c r="AB38" s="2069" t="n">
        <f aca="false">IF(AB37="","",VLOOKUP(AB37,'【記載例】シフト記号表（勤務時間帯）'!$C$6:$L$47,10,FALSE()))</f>
        <v>8</v>
      </c>
      <c r="AC38" s="2069" t="n">
        <f aca="false">IF(AC37="","",VLOOKUP(AC37,'【記載例】シフト記号表（勤務時間帯）'!$C$6:$L$47,10,FALSE()))</f>
        <v>8</v>
      </c>
      <c r="AD38" s="2069" t="n">
        <f aca="false">IF(AD37="","",VLOOKUP(AD37,'【記載例】シフト記号表（勤務時間帯）'!$C$6:$L$47,10,FALSE()))</f>
        <v>8</v>
      </c>
      <c r="AE38" s="2069" t="n">
        <f aca="false">IF(AE37="","",VLOOKUP(AE37,'【記載例】シフト記号表（勤務時間帯）'!$C$6:$L$47,10,FALSE()))</f>
        <v>8</v>
      </c>
      <c r="AF38" s="2069" t="str">
        <f aca="false">IF(AF37="","",VLOOKUP(AF37,'【記載例】シフト記号表（勤務時間帯）'!$C$6:$L$47,10,FALSE()))</f>
        <v/>
      </c>
      <c r="AG38" s="2070" t="n">
        <f aca="false">IF(AG37="","",VLOOKUP(AG37,'【記載例】シフト記号表（勤務時間帯）'!$C$6:$L$47,10,FALSE()))</f>
        <v>8</v>
      </c>
      <c r="AH38" s="2068" t="n">
        <f aca="false">IF(AH37="","",VLOOKUP(AH37,'【記載例】シフト記号表（勤務時間帯）'!$C$6:$L$47,10,FALSE()))</f>
        <v>8</v>
      </c>
      <c r="AI38" s="2069" t="str">
        <f aca="false">IF(AI37="","",VLOOKUP(AI37,'【記載例】シフト記号表（勤務時間帯）'!$C$6:$L$47,10,FALSE()))</f>
        <v/>
      </c>
      <c r="AJ38" s="2069" t="n">
        <f aca="false">IF(AJ37="","",VLOOKUP(AJ37,'【記載例】シフト記号表（勤務時間帯）'!$C$6:$L$47,10,FALSE()))</f>
        <v>8</v>
      </c>
      <c r="AK38" s="2069" t="n">
        <f aca="false">IF(AK37="","",VLOOKUP(AK37,'【記載例】シフト記号表（勤務時間帯）'!$C$6:$L$47,10,FALSE()))</f>
        <v>8</v>
      </c>
      <c r="AL38" s="2069" t="n">
        <f aca="false">IF(AL37="","",VLOOKUP(AL37,'【記載例】シフト記号表（勤務時間帯）'!$C$6:$L$47,10,FALSE()))</f>
        <v>8</v>
      </c>
      <c r="AM38" s="2069" t="n">
        <f aca="false">IF(AM37="","",VLOOKUP(AM37,'【記載例】シフト記号表（勤務時間帯）'!$C$6:$L$47,10,FALSE()))</f>
        <v>8</v>
      </c>
      <c r="AN38" s="2070" t="str">
        <f aca="false">IF(AN37="","",VLOOKUP(AN37,'【記載例】シフト記号表（勤務時間帯）'!$C$6:$L$47,10,FALSE()))</f>
        <v/>
      </c>
      <c r="AO38" s="2068" t="n">
        <f aca="false">IF(AO37="","",VLOOKUP(AO37,'【記載例】シフト記号表（勤務時間帯）'!$C$6:$L$47,10,FALSE()))</f>
        <v>8</v>
      </c>
      <c r="AP38" s="2069" t="n">
        <f aca="false">IF(AP37="","",VLOOKUP(AP37,'【記載例】シフト記号表（勤務時間帯）'!$C$6:$L$47,10,FALSE()))</f>
        <v>8</v>
      </c>
      <c r="AQ38" s="2069" t="str">
        <f aca="false">IF(AQ37="","",VLOOKUP(AQ37,'【記載例】シフト記号表（勤務時間帯）'!$C$6:$L$47,10,FALSE()))</f>
        <v/>
      </c>
      <c r="AR38" s="2069" t="n">
        <f aca="false">IF(AR37="","",VLOOKUP(AR37,'【記載例】シフト記号表（勤務時間帯）'!$C$6:$L$47,10,FALSE()))</f>
        <v>8</v>
      </c>
      <c r="AS38" s="2069" t="n">
        <f aca="false">IF(AS37="","",VLOOKUP(AS37,'【記載例】シフト記号表（勤務時間帯）'!$C$6:$L$47,10,FALSE()))</f>
        <v>8</v>
      </c>
      <c r="AT38" s="2069" t="n">
        <f aca="false">IF(AT37="","",VLOOKUP(AT37,'【記載例】シフト記号表（勤務時間帯）'!$C$6:$L$47,10,FALSE()))</f>
        <v>8</v>
      </c>
      <c r="AU38" s="2070" t="str">
        <f aca="false">IF(AU37="","",VLOOKUP(AU37,'【記載例】シフト記号表（勤務時間帯）'!$C$6:$L$47,10,FALSE()))</f>
        <v/>
      </c>
      <c r="AV38" s="2068" t="str">
        <f aca="false">IF(AV37="","",VLOOKUP(AV37,'【記載例】シフト記号表（勤務時間帯）'!$C$6:$L$47,10,FALSE()))</f>
        <v/>
      </c>
      <c r="AW38" s="2069" t="n">
        <f aca="false">IF(AW37="","",VLOOKUP(AW37,'【記載例】シフト記号表（勤務時間帯）'!$C$6:$L$47,10,FALSE()))</f>
        <v>8</v>
      </c>
      <c r="AX38" s="2069" t="n">
        <f aca="false">IF(AX37="","",VLOOKUP(AX37,'【記載例】シフト記号表（勤務時間帯）'!$C$6:$L$47,10,FALSE()))</f>
        <v>8</v>
      </c>
      <c r="AY38" s="2069" t="str">
        <f aca="false">IF(AY37="","",VLOOKUP(AY37,'【記載例】シフト記号表（勤務時間帯）'!$C$6:$L$47,10,FALSE()))</f>
        <v/>
      </c>
      <c r="AZ38" s="2069" t="n">
        <f aca="false">IF(AZ37="","",VLOOKUP(AZ37,'【記載例】シフト記号表（勤務時間帯）'!$C$6:$L$47,10,FALSE()))</f>
        <v>8</v>
      </c>
      <c r="BA38" s="2069" t="n">
        <f aca="false">IF(BA37="","",VLOOKUP(BA37,'【記載例】シフト記号表（勤務時間帯）'!$C$6:$L$47,10,FALSE()))</f>
        <v>8</v>
      </c>
      <c r="BB38" s="2070" t="n">
        <f aca="false">IF(BB37="","",VLOOKUP(BB37,'【記載例】シフト記号表（勤務時間帯）'!$C$6:$L$47,10,FALSE()))</f>
        <v>8</v>
      </c>
      <c r="BC38" s="2068" t="str">
        <f aca="false">IF(BC37="","",VLOOKUP(BC37,'【記載例】シフト記号表（勤務時間帯）'!$C$6:$L$47,10,FALSE()))</f>
        <v/>
      </c>
      <c r="BD38" s="2069" t="str">
        <f aca="false">IF(BD37="","",VLOOKUP(BD37,'【記載例】シフト記号表（勤務時間帯）'!$C$6:$L$47,10,FALSE()))</f>
        <v/>
      </c>
      <c r="BE38" s="2069" t="str">
        <f aca="false">IF(BE37="","",VLOOKUP(BE37,'【記載例】シフト記号表（勤務時間帯）'!$C$6:$L$47,10,FALSE()))</f>
        <v/>
      </c>
      <c r="BF38" s="2071" t="n">
        <f aca="false">IF($BI$3="４週",SUM(AA38:BB38),IF($BI$3="暦月",SUM(AA38:BE38),""))</f>
        <v>160</v>
      </c>
      <c r="BG38" s="2071"/>
      <c r="BH38" s="2072" t="n">
        <f aca="false">IF($BI$3="４週",BF38/4,IF($BI$3="暦月",(BF38/($BI$8/7)),""))</f>
        <v>40</v>
      </c>
      <c r="BI38" s="2072"/>
      <c r="BJ38" s="2089"/>
      <c r="BK38" s="2089"/>
      <c r="BL38" s="2089"/>
      <c r="BM38" s="2089"/>
      <c r="BN38" s="2089"/>
    </row>
    <row r="39" customFormat="false" ht="20.25" hidden="false" customHeight="true" outlineLevel="0" collapsed="false">
      <c r="B39" s="2033" t="n">
        <f aca="false">B37+1</f>
        <v>12</v>
      </c>
      <c r="C39" s="2073"/>
      <c r="D39" s="2073" t="s">
        <v>2222</v>
      </c>
      <c r="E39" s="2073"/>
      <c r="F39" s="2073"/>
      <c r="G39" s="2074" t="s">
        <v>1024</v>
      </c>
      <c r="H39" s="2074"/>
      <c r="I39" s="2063"/>
      <c r="J39" s="2064"/>
      <c r="K39" s="2063"/>
      <c r="L39" s="2064"/>
      <c r="M39" s="2077" t="s">
        <v>2199</v>
      </c>
      <c r="N39" s="2077"/>
      <c r="O39" s="2078" t="s">
        <v>403</v>
      </c>
      <c r="P39" s="2078"/>
      <c r="Q39" s="2078"/>
      <c r="R39" s="2078"/>
      <c r="S39" s="2079" t="s">
        <v>2227</v>
      </c>
      <c r="T39" s="2079"/>
      <c r="U39" s="2079"/>
      <c r="V39" s="2079"/>
      <c r="W39" s="2079"/>
      <c r="X39" s="2093" t="s">
        <v>2202</v>
      </c>
      <c r="Z39" s="2094"/>
      <c r="AA39" s="2083" t="s">
        <v>2128</v>
      </c>
      <c r="AB39" s="2084"/>
      <c r="AC39" s="2084" t="s">
        <v>2224</v>
      </c>
      <c r="AD39" s="2084" t="s">
        <v>2225</v>
      </c>
      <c r="AE39" s="2084" t="s">
        <v>2128</v>
      </c>
      <c r="AF39" s="2084" t="s">
        <v>2122</v>
      </c>
      <c r="AG39" s="2085"/>
      <c r="AH39" s="2083" t="s">
        <v>2122</v>
      </c>
      <c r="AI39" s="2084" t="s">
        <v>2128</v>
      </c>
      <c r="AJ39" s="2084"/>
      <c r="AK39" s="2084" t="s">
        <v>2224</v>
      </c>
      <c r="AL39" s="2084" t="s">
        <v>2225</v>
      </c>
      <c r="AM39" s="2084" t="s">
        <v>2128</v>
      </c>
      <c r="AN39" s="2085"/>
      <c r="AO39" s="2083" t="s">
        <v>2122</v>
      </c>
      <c r="AP39" s="2084" t="s">
        <v>2128</v>
      </c>
      <c r="AQ39" s="2084"/>
      <c r="AR39" s="2084"/>
      <c r="AS39" s="2084" t="s">
        <v>2224</v>
      </c>
      <c r="AT39" s="2084" t="s">
        <v>2225</v>
      </c>
      <c r="AU39" s="2085" t="s">
        <v>2122</v>
      </c>
      <c r="AV39" s="2083" t="s">
        <v>2122</v>
      </c>
      <c r="AW39" s="2084"/>
      <c r="AX39" s="2084" t="s">
        <v>2128</v>
      </c>
      <c r="AY39" s="2084" t="s">
        <v>2122</v>
      </c>
      <c r="AZ39" s="2084"/>
      <c r="BA39" s="2084" t="s">
        <v>2224</v>
      </c>
      <c r="BB39" s="2085" t="s">
        <v>2225</v>
      </c>
      <c r="BC39" s="2083"/>
      <c r="BD39" s="2084"/>
      <c r="BE39" s="2086"/>
      <c r="BF39" s="2087"/>
      <c r="BG39" s="2087"/>
      <c r="BH39" s="2088"/>
      <c r="BI39" s="2088"/>
      <c r="BJ39" s="2089"/>
      <c r="BK39" s="2089"/>
      <c r="BL39" s="2089"/>
      <c r="BM39" s="2089"/>
      <c r="BN39" s="2089"/>
    </row>
    <row r="40" customFormat="false" ht="20.25" hidden="false" customHeight="true" outlineLevel="0" collapsed="false">
      <c r="B40" s="2033"/>
      <c r="C40" s="2073"/>
      <c r="D40" s="2073"/>
      <c r="E40" s="2073"/>
      <c r="F40" s="2073"/>
      <c r="G40" s="2074"/>
      <c r="H40" s="2074"/>
      <c r="I40" s="2063"/>
      <c r="J40" s="2064" t="str">
        <f aca="false">G39</f>
        <v>介護職員</v>
      </c>
      <c r="K40" s="2063"/>
      <c r="L40" s="2064" t="str">
        <f aca="false">M39</f>
        <v>A</v>
      </c>
      <c r="M40" s="2077"/>
      <c r="N40" s="2077"/>
      <c r="O40" s="2078"/>
      <c r="P40" s="2078"/>
      <c r="Q40" s="2078"/>
      <c r="R40" s="2078"/>
      <c r="S40" s="2079"/>
      <c r="T40" s="2079"/>
      <c r="U40" s="2079"/>
      <c r="V40" s="2079"/>
      <c r="W40" s="2079"/>
      <c r="X40" s="2090" t="s">
        <v>2203</v>
      </c>
      <c r="Y40" s="2091"/>
      <c r="Z40" s="2092"/>
      <c r="AA40" s="2068" t="n">
        <f aca="false">IF(AA39="","",VLOOKUP(AA39,'【記載例】シフト記号表（勤務時間帯）'!$C$6:$L$47,10,FALSE()))</f>
        <v>8</v>
      </c>
      <c r="AB40" s="2069" t="str">
        <f aca="false">IF(AB39="","",VLOOKUP(AB39,'【記載例】シフト記号表（勤務時間帯）'!$C$6:$L$47,10,FALSE()))</f>
        <v/>
      </c>
      <c r="AC40" s="2069" t="n">
        <f aca="false">IF(AC39="","",VLOOKUP(AC39,'【記載例】シフト記号表（勤務時間帯）'!$C$6:$L$47,10,FALSE()))</f>
        <v>8</v>
      </c>
      <c r="AD40" s="2069" t="n">
        <f aca="false">IF(AD39="","",VLOOKUP(AD39,'【記載例】シフト記号表（勤務時間帯）'!$C$6:$L$47,10,FALSE()))</f>
        <v>8</v>
      </c>
      <c r="AE40" s="2069" t="n">
        <f aca="false">IF(AE39="","",VLOOKUP(AE39,'【記載例】シフト記号表（勤務時間帯）'!$C$6:$L$47,10,FALSE()))</f>
        <v>8</v>
      </c>
      <c r="AF40" s="2069" t="n">
        <f aca="false">IF(AF39="","",VLOOKUP(AF39,'【記載例】シフト記号表（勤務時間帯）'!$C$6:$L$47,10,FALSE()))</f>
        <v>8</v>
      </c>
      <c r="AG40" s="2070" t="str">
        <f aca="false">IF(AG39="","",VLOOKUP(AG39,'【記載例】シフト記号表（勤務時間帯）'!$C$6:$L$47,10,FALSE()))</f>
        <v/>
      </c>
      <c r="AH40" s="2068" t="n">
        <f aca="false">IF(AH39="","",VLOOKUP(AH39,'【記載例】シフト記号表（勤務時間帯）'!$C$6:$L$47,10,FALSE()))</f>
        <v>8</v>
      </c>
      <c r="AI40" s="2069" t="n">
        <f aca="false">IF(AI39="","",VLOOKUP(AI39,'【記載例】シフト記号表（勤務時間帯）'!$C$6:$L$47,10,FALSE()))</f>
        <v>8</v>
      </c>
      <c r="AJ40" s="2069" t="str">
        <f aca="false">IF(AJ39="","",VLOOKUP(AJ39,'【記載例】シフト記号表（勤務時間帯）'!$C$6:$L$47,10,FALSE()))</f>
        <v/>
      </c>
      <c r="AK40" s="2069" t="n">
        <f aca="false">IF(AK39="","",VLOOKUP(AK39,'【記載例】シフト記号表（勤務時間帯）'!$C$6:$L$47,10,FALSE()))</f>
        <v>8</v>
      </c>
      <c r="AL40" s="2069" t="n">
        <f aca="false">IF(AL39="","",VLOOKUP(AL39,'【記載例】シフト記号表（勤務時間帯）'!$C$6:$L$47,10,FALSE()))</f>
        <v>8</v>
      </c>
      <c r="AM40" s="2069" t="n">
        <f aca="false">IF(AM39="","",VLOOKUP(AM39,'【記載例】シフト記号表（勤務時間帯）'!$C$6:$L$47,10,FALSE()))</f>
        <v>8</v>
      </c>
      <c r="AN40" s="2070" t="str">
        <f aca="false">IF(AN39="","",VLOOKUP(AN39,'【記載例】シフト記号表（勤務時間帯）'!$C$6:$L$47,10,FALSE()))</f>
        <v/>
      </c>
      <c r="AO40" s="2068" t="n">
        <f aca="false">IF(AO39="","",VLOOKUP(AO39,'【記載例】シフト記号表（勤務時間帯）'!$C$6:$L$47,10,FALSE()))</f>
        <v>8</v>
      </c>
      <c r="AP40" s="2069" t="n">
        <f aca="false">IF(AP39="","",VLOOKUP(AP39,'【記載例】シフト記号表（勤務時間帯）'!$C$6:$L$47,10,FALSE()))</f>
        <v>8</v>
      </c>
      <c r="AQ40" s="2069" t="str">
        <f aca="false">IF(AQ39="","",VLOOKUP(AQ39,'【記載例】シフト記号表（勤務時間帯）'!$C$6:$L$47,10,FALSE()))</f>
        <v/>
      </c>
      <c r="AR40" s="2069" t="str">
        <f aca="false">IF(AR39="","",VLOOKUP(AR39,'【記載例】シフト記号表（勤務時間帯）'!$C$6:$L$47,10,FALSE()))</f>
        <v/>
      </c>
      <c r="AS40" s="2069" t="n">
        <f aca="false">IF(AS39="","",VLOOKUP(AS39,'【記載例】シフト記号表（勤務時間帯）'!$C$6:$L$47,10,FALSE()))</f>
        <v>8</v>
      </c>
      <c r="AT40" s="2069" t="n">
        <f aca="false">IF(AT39="","",VLOOKUP(AT39,'【記載例】シフト記号表（勤務時間帯）'!$C$6:$L$47,10,FALSE()))</f>
        <v>8</v>
      </c>
      <c r="AU40" s="2070" t="n">
        <f aca="false">IF(AU39="","",VLOOKUP(AU39,'【記載例】シフト記号表（勤務時間帯）'!$C$6:$L$47,10,FALSE()))</f>
        <v>8</v>
      </c>
      <c r="AV40" s="2068" t="n">
        <f aca="false">IF(AV39="","",VLOOKUP(AV39,'【記載例】シフト記号表（勤務時間帯）'!$C$6:$L$47,10,FALSE()))</f>
        <v>8</v>
      </c>
      <c r="AW40" s="2069" t="str">
        <f aca="false">IF(AW39="","",VLOOKUP(AW39,'【記載例】シフト記号表（勤務時間帯）'!$C$6:$L$47,10,FALSE()))</f>
        <v/>
      </c>
      <c r="AX40" s="2069" t="n">
        <f aca="false">IF(AX39="","",VLOOKUP(AX39,'【記載例】シフト記号表（勤務時間帯）'!$C$6:$L$47,10,FALSE()))</f>
        <v>8</v>
      </c>
      <c r="AY40" s="2069" t="n">
        <f aca="false">IF(AY39="","",VLOOKUP(AY39,'【記載例】シフト記号表（勤務時間帯）'!$C$6:$L$47,10,FALSE()))</f>
        <v>8</v>
      </c>
      <c r="AZ40" s="2069" t="str">
        <f aca="false">IF(AZ39="","",VLOOKUP(AZ39,'【記載例】シフト記号表（勤務時間帯）'!$C$6:$L$47,10,FALSE()))</f>
        <v/>
      </c>
      <c r="BA40" s="2069" t="n">
        <f aca="false">IF(BA39="","",VLOOKUP(BA39,'【記載例】シフト記号表（勤務時間帯）'!$C$6:$L$47,10,FALSE()))</f>
        <v>8</v>
      </c>
      <c r="BB40" s="2070" t="n">
        <f aca="false">IF(BB39="","",VLOOKUP(BB39,'【記載例】シフト記号表（勤務時間帯）'!$C$6:$L$47,10,FALSE()))</f>
        <v>8</v>
      </c>
      <c r="BC40" s="2068" t="str">
        <f aca="false">IF(BC39="","",VLOOKUP(BC39,'【記載例】シフト記号表（勤務時間帯）'!$C$6:$L$47,10,FALSE()))</f>
        <v/>
      </c>
      <c r="BD40" s="2069" t="str">
        <f aca="false">IF(BD39="","",VLOOKUP(BD39,'【記載例】シフト記号表（勤務時間帯）'!$C$6:$L$47,10,FALSE()))</f>
        <v/>
      </c>
      <c r="BE40" s="2069" t="str">
        <f aca="false">IF(BE39="","",VLOOKUP(BE39,'【記載例】シフト記号表（勤務時間帯）'!$C$6:$L$47,10,FALSE()))</f>
        <v/>
      </c>
      <c r="BF40" s="2071" t="n">
        <f aca="false">IF($BI$3="４週",SUM(AA40:BB40),IF($BI$3="暦月",SUM(AA40:BE40),""))</f>
        <v>160</v>
      </c>
      <c r="BG40" s="2071"/>
      <c r="BH40" s="2072" t="n">
        <f aca="false">IF($BI$3="４週",BF40/4,IF($BI$3="暦月",(BF40/($BI$8/7)),""))</f>
        <v>40</v>
      </c>
      <c r="BI40" s="2072"/>
      <c r="BJ40" s="2089"/>
      <c r="BK40" s="2089"/>
      <c r="BL40" s="2089"/>
      <c r="BM40" s="2089"/>
      <c r="BN40" s="2089"/>
    </row>
    <row r="41" customFormat="false" ht="20.25" hidden="false" customHeight="true" outlineLevel="0" collapsed="false">
      <c r="B41" s="2033" t="n">
        <f aca="false">B39+1</f>
        <v>13</v>
      </c>
      <c r="C41" s="2073"/>
      <c r="D41" s="2073" t="s">
        <v>2222</v>
      </c>
      <c r="E41" s="2073"/>
      <c r="F41" s="2073"/>
      <c r="G41" s="2074" t="s">
        <v>1024</v>
      </c>
      <c r="H41" s="2074"/>
      <c r="I41" s="2063"/>
      <c r="J41" s="2064"/>
      <c r="K41" s="2063"/>
      <c r="L41" s="2064"/>
      <c r="M41" s="2077" t="s">
        <v>2199</v>
      </c>
      <c r="N41" s="2077"/>
      <c r="O41" s="2078" t="s">
        <v>403</v>
      </c>
      <c r="P41" s="2078"/>
      <c r="Q41" s="2078"/>
      <c r="R41" s="2078"/>
      <c r="S41" s="2079" t="s">
        <v>2228</v>
      </c>
      <c r="T41" s="2079"/>
      <c r="U41" s="2079"/>
      <c r="V41" s="2079"/>
      <c r="W41" s="2079"/>
      <c r="X41" s="2093" t="s">
        <v>2202</v>
      </c>
      <c r="Z41" s="2094"/>
      <c r="AA41" s="2083" t="s">
        <v>2122</v>
      </c>
      <c r="AB41" s="2084" t="s">
        <v>2128</v>
      </c>
      <c r="AC41" s="2084"/>
      <c r="AD41" s="2084" t="s">
        <v>2224</v>
      </c>
      <c r="AE41" s="2084" t="s">
        <v>2225</v>
      </c>
      <c r="AF41" s="2084"/>
      <c r="AG41" s="2085" t="s">
        <v>2122</v>
      </c>
      <c r="AH41" s="2083" t="s">
        <v>2128</v>
      </c>
      <c r="AI41" s="2084" t="s">
        <v>2128</v>
      </c>
      <c r="AJ41" s="2084" t="s">
        <v>2122</v>
      </c>
      <c r="AK41" s="2084"/>
      <c r="AL41" s="2084" t="s">
        <v>2224</v>
      </c>
      <c r="AM41" s="2084" t="s">
        <v>2225</v>
      </c>
      <c r="AN41" s="2085"/>
      <c r="AO41" s="2083" t="s">
        <v>2128</v>
      </c>
      <c r="AP41" s="2084"/>
      <c r="AQ41" s="2084" t="s">
        <v>2128</v>
      </c>
      <c r="AR41" s="2084" t="s">
        <v>2128</v>
      </c>
      <c r="AS41" s="2084"/>
      <c r="AT41" s="2084" t="s">
        <v>2224</v>
      </c>
      <c r="AU41" s="2085" t="s">
        <v>2225</v>
      </c>
      <c r="AV41" s="2083" t="s">
        <v>2128</v>
      </c>
      <c r="AW41" s="2084" t="s">
        <v>2122</v>
      </c>
      <c r="AX41" s="2084"/>
      <c r="AY41" s="2084" t="s">
        <v>2128</v>
      </c>
      <c r="AZ41" s="2084" t="s">
        <v>2128</v>
      </c>
      <c r="BA41" s="2084"/>
      <c r="BB41" s="2085" t="s">
        <v>2224</v>
      </c>
      <c r="BC41" s="2083"/>
      <c r="BD41" s="2084"/>
      <c r="BE41" s="2086"/>
      <c r="BF41" s="2087"/>
      <c r="BG41" s="2087"/>
      <c r="BH41" s="2088"/>
      <c r="BI41" s="2088"/>
      <c r="BJ41" s="2089"/>
      <c r="BK41" s="2089"/>
      <c r="BL41" s="2089"/>
      <c r="BM41" s="2089"/>
      <c r="BN41" s="2089"/>
    </row>
    <row r="42" customFormat="false" ht="20.25" hidden="false" customHeight="true" outlineLevel="0" collapsed="false">
      <c r="B42" s="2033"/>
      <c r="C42" s="2073"/>
      <c r="D42" s="2073"/>
      <c r="E42" s="2073"/>
      <c r="F42" s="2073"/>
      <c r="G42" s="2074"/>
      <c r="H42" s="2074"/>
      <c r="I42" s="2063"/>
      <c r="J42" s="2064" t="str">
        <f aca="false">G41</f>
        <v>介護職員</v>
      </c>
      <c r="K42" s="2063"/>
      <c r="L42" s="2064" t="str">
        <f aca="false">M41</f>
        <v>A</v>
      </c>
      <c r="M42" s="2077"/>
      <c r="N42" s="2077"/>
      <c r="O42" s="2078"/>
      <c r="P42" s="2078"/>
      <c r="Q42" s="2078"/>
      <c r="R42" s="2078"/>
      <c r="S42" s="2079"/>
      <c r="T42" s="2079"/>
      <c r="U42" s="2079"/>
      <c r="V42" s="2079"/>
      <c r="W42" s="2079"/>
      <c r="X42" s="2090" t="s">
        <v>2203</v>
      </c>
      <c r="Y42" s="2091"/>
      <c r="Z42" s="2092"/>
      <c r="AA42" s="2068" t="n">
        <f aca="false">IF(AA41="","",VLOOKUP(AA41,'【記載例】シフト記号表（勤務時間帯）'!$C$6:$L$47,10,FALSE()))</f>
        <v>8</v>
      </c>
      <c r="AB42" s="2069" t="n">
        <f aca="false">IF(AB41="","",VLOOKUP(AB41,'【記載例】シフト記号表（勤務時間帯）'!$C$6:$L$47,10,FALSE()))</f>
        <v>8</v>
      </c>
      <c r="AC42" s="2069" t="str">
        <f aca="false">IF(AC41="","",VLOOKUP(AC41,'【記載例】シフト記号表（勤務時間帯）'!$C$6:$L$47,10,FALSE()))</f>
        <v/>
      </c>
      <c r="AD42" s="2069" t="n">
        <f aca="false">IF(AD41="","",VLOOKUP(AD41,'【記載例】シフト記号表（勤務時間帯）'!$C$6:$L$47,10,FALSE()))</f>
        <v>8</v>
      </c>
      <c r="AE42" s="2069" t="n">
        <f aca="false">IF(AE41="","",VLOOKUP(AE41,'【記載例】シフト記号表（勤務時間帯）'!$C$6:$L$47,10,FALSE()))</f>
        <v>8</v>
      </c>
      <c r="AF42" s="2069" t="str">
        <f aca="false">IF(AF41="","",VLOOKUP(AF41,'【記載例】シフト記号表（勤務時間帯）'!$C$6:$L$47,10,FALSE()))</f>
        <v/>
      </c>
      <c r="AG42" s="2070" t="n">
        <f aca="false">IF(AG41="","",VLOOKUP(AG41,'【記載例】シフト記号表（勤務時間帯）'!$C$6:$L$47,10,FALSE()))</f>
        <v>8</v>
      </c>
      <c r="AH42" s="2068" t="n">
        <f aca="false">IF(AH41="","",VLOOKUP(AH41,'【記載例】シフト記号表（勤務時間帯）'!$C$6:$L$47,10,FALSE()))</f>
        <v>8</v>
      </c>
      <c r="AI42" s="2069" t="n">
        <f aca="false">IF(AI41="","",VLOOKUP(AI41,'【記載例】シフト記号表（勤務時間帯）'!$C$6:$L$47,10,FALSE()))</f>
        <v>8</v>
      </c>
      <c r="AJ42" s="2069" t="n">
        <f aca="false">IF(AJ41="","",VLOOKUP(AJ41,'【記載例】シフト記号表（勤務時間帯）'!$C$6:$L$47,10,FALSE()))</f>
        <v>8</v>
      </c>
      <c r="AK42" s="2069" t="str">
        <f aca="false">IF(AK41="","",VLOOKUP(AK41,'【記載例】シフト記号表（勤務時間帯）'!$C$6:$L$47,10,FALSE()))</f>
        <v/>
      </c>
      <c r="AL42" s="2069" t="n">
        <f aca="false">IF(AL41="","",VLOOKUP(AL41,'【記載例】シフト記号表（勤務時間帯）'!$C$6:$L$47,10,FALSE()))</f>
        <v>8</v>
      </c>
      <c r="AM42" s="2069" t="n">
        <f aca="false">IF(AM41="","",VLOOKUP(AM41,'【記載例】シフト記号表（勤務時間帯）'!$C$6:$L$47,10,FALSE()))</f>
        <v>8</v>
      </c>
      <c r="AN42" s="2070" t="str">
        <f aca="false">IF(AN41="","",VLOOKUP(AN41,'【記載例】シフト記号表（勤務時間帯）'!$C$6:$L$47,10,FALSE()))</f>
        <v/>
      </c>
      <c r="AO42" s="2068" t="n">
        <f aca="false">IF(AO41="","",VLOOKUP(AO41,'【記載例】シフト記号表（勤務時間帯）'!$C$6:$L$47,10,FALSE()))</f>
        <v>8</v>
      </c>
      <c r="AP42" s="2069" t="str">
        <f aca="false">IF(AP41="","",VLOOKUP(AP41,'【記載例】シフト記号表（勤務時間帯）'!$C$6:$L$47,10,FALSE()))</f>
        <v/>
      </c>
      <c r="AQ42" s="2069" t="n">
        <f aca="false">IF(AQ41="","",VLOOKUP(AQ41,'【記載例】シフト記号表（勤務時間帯）'!$C$6:$L$47,10,FALSE()))</f>
        <v>8</v>
      </c>
      <c r="AR42" s="2069" t="n">
        <f aca="false">IF(AR41="","",VLOOKUP(AR41,'【記載例】シフト記号表（勤務時間帯）'!$C$6:$L$47,10,FALSE()))</f>
        <v>8</v>
      </c>
      <c r="AS42" s="2069" t="str">
        <f aca="false">IF(AS41="","",VLOOKUP(AS41,'【記載例】シフト記号表（勤務時間帯）'!$C$6:$L$47,10,FALSE()))</f>
        <v/>
      </c>
      <c r="AT42" s="2069" t="n">
        <f aca="false">IF(AT41="","",VLOOKUP(AT41,'【記載例】シフト記号表（勤務時間帯）'!$C$6:$L$47,10,FALSE()))</f>
        <v>8</v>
      </c>
      <c r="AU42" s="2070" t="n">
        <f aca="false">IF(AU41="","",VLOOKUP(AU41,'【記載例】シフト記号表（勤務時間帯）'!$C$6:$L$47,10,FALSE()))</f>
        <v>8</v>
      </c>
      <c r="AV42" s="2068" t="n">
        <f aca="false">IF(AV41="","",VLOOKUP(AV41,'【記載例】シフト記号表（勤務時間帯）'!$C$6:$L$47,10,FALSE()))</f>
        <v>8</v>
      </c>
      <c r="AW42" s="2069" t="n">
        <f aca="false">IF(AW41="","",VLOOKUP(AW41,'【記載例】シフト記号表（勤務時間帯）'!$C$6:$L$47,10,FALSE()))</f>
        <v>8</v>
      </c>
      <c r="AX42" s="2069" t="str">
        <f aca="false">IF(AX41="","",VLOOKUP(AX41,'【記載例】シフト記号表（勤務時間帯）'!$C$6:$L$47,10,FALSE()))</f>
        <v/>
      </c>
      <c r="AY42" s="2069" t="n">
        <f aca="false">IF(AY41="","",VLOOKUP(AY41,'【記載例】シフト記号表（勤務時間帯）'!$C$6:$L$47,10,FALSE()))</f>
        <v>8</v>
      </c>
      <c r="AZ42" s="2069" t="n">
        <f aca="false">IF(AZ41="","",VLOOKUP(AZ41,'【記載例】シフト記号表（勤務時間帯）'!$C$6:$L$47,10,FALSE()))</f>
        <v>8</v>
      </c>
      <c r="BA42" s="2069" t="str">
        <f aca="false">IF(BA41="","",VLOOKUP(BA41,'【記載例】シフト記号表（勤務時間帯）'!$C$6:$L$47,10,FALSE()))</f>
        <v/>
      </c>
      <c r="BB42" s="2070" t="n">
        <f aca="false">IF(BB41="","",VLOOKUP(BB41,'【記載例】シフト記号表（勤務時間帯）'!$C$6:$L$47,10,FALSE()))</f>
        <v>8</v>
      </c>
      <c r="BC42" s="2068" t="str">
        <f aca="false">IF(BC41="","",VLOOKUP(BC41,'【記載例】シフト記号表（勤務時間帯）'!$C$6:$L$47,10,FALSE()))</f>
        <v/>
      </c>
      <c r="BD42" s="2069" t="str">
        <f aca="false">IF(BD41="","",VLOOKUP(BD41,'【記載例】シフト記号表（勤務時間帯）'!$C$6:$L$47,10,FALSE()))</f>
        <v/>
      </c>
      <c r="BE42" s="2069" t="str">
        <f aca="false">IF(BE41="","",VLOOKUP(BE41,'【記載例】シフト記号表（勤務時間帯）'!$C$6:$L$47,10,FALSE()))</f>
        <v/>
      </c>
      <c r="BF42" s="2071" t="n">
        <f aca="false">IF($BI$3="４週",SUM(AA42:BB42),IF($BI$3="暦月",SUM(AA42:BE42),""))</f>
        <v>160</v>
      </c>
      <c r="BG42" s="2071"/>
      <c r="BH42" s="2072" t="n">
        <f aca="false">IF($BI$3="４週",BF42/4,IF($BI$3="暦月",(BF42/($BI$8/7)),""))</f>
        <v>40</v>
      </c>
      <c r="BI42" s="2072"/>
      <c r="BJ42" s="2089"/>
      <c r="BK42" s="2089"/>
      <c r="BL42" s="2089"/>
      <c r="BM42" s="2089"/>
      <c r="BN42" s="2089"/>
    </row>
    <row r="43" customFormat="false" ht="20.25" hidden="false" customHeight="true" outlineLevel="0" collapsed="false">
      <c r="B43" s="2033" t="n">
        <f aca="false">B41+1</f>
        <v>14</v>
      </c>
      <c r="C43" s="2073"/>
      <c r="D43" s="2073" t="s">
        <v>2222</v>
      </c>
      <c r="E43" s="2073"/>
      <c r="F43" s="2073"/>
      <c r="G43" s="2074" t="s">
        <v>1024</v>
      </c>
      <c r="H43" s="2074"/>
      <c r="I43" s="2063"/>
      <c r="J43" s="2064"/>
      <c r="K43" s="2063"/>
      <c r="L43" s="2064"/>
      <c r="M43" s="2077" t="s">
        <v>2205</v>
      </c>
      <c r="N43" s="2077"/>
      <c r="O43" s="2078" t="s">
        <v>403</v>
      </c>
      <c r="P43" s="2078"/>
      <c r="Q43" s="2078"/>
      <c r="R43" s="2078"/>
      <c r="S43" s="2079" t="s">
        <v>2229</v>
      </c>
      <c r="T43" s="2079"/>
      <c r="U43" s="2079"/>
      <c r="V43" s="2079"/>
      <c r="W43" s="2079"/>
      <c r="X43" s="2093" t="s">
        <v>2202</v>
      </c>
      <c r="Z43" s="2094"/>
      <c r="AA43" s="2083"/>
      <c r="AB43" s="2084" t="s">
        <v>2122</v>
      </c>
      <c r="AC43" s="2084" t="s">
        <v>2128</v>
      </c>
      <c r="AD43" s="2084"/>
      <c r="AE43" s="2084" t="s">
        <v>2128</v>
      </c>
      <c r="AF43" s="2084" t="s">
        <v>2128</v>
      </c>
      <c r="AG43" s="2085"/>
      <c r="AH43" s="2083"/>
      <c r="AI43" s="2084" t="s">
        <v>2122</v>
      </c>
      <c r="AJ43" s="2084" t="s">
        <v>2128</v>
      </c>
      <c r="AK43" s="2084" t="s">
        <v>2128</v>
      </c>
      <c r="AL43" s="2084"/>
      <c r="AM43" s="2084"/>
      <c r="AN43" s="2085" t="s">
        <v>2122</v>
      </c>
      <c r="AO43" s="2083"/>
      <c r="AP43" s="2084"/>
      <c r="AQ43" s="2084" t="s">
        <v>2122</v>
      </c>
      <c r="AR43" s="2084" t="s">
        <v>2122</v>
      </c>
      <c r="AS43" s="2084" t="s">
        <v>2128</v>
      </c>
      <c r="AT43" s="2084"/>
      <c r="AU43" s="2085" t="s">
        <v>2128</v>
      </c>
      <c r="AV43" s="2083"/>
      <c r="AW43" s="2084" t="s">
        <v>2128</v>
      </c>
      <c r="AX43" s="2084" t="s">
        <v>2128</v>
      </c>
      <c r="AY43" s="2084"/>
      <c r="AZ43" s="2084" t="s">
        <v>2128</v>
      </c>
      <c r="BA43" s="2084" t="s">
        <v>2122</v>
      </c>
      <c r="BB43" s="2085"/>
      <c r="BC43" s="2083"/>
      <c r="BD43" s="2084"/>
      <c r="BE43" s="2086"/>
      <c r="BF43" s="2087"/>
      <c r="BG43" s="2087"/>
      <c r="BH43" s="2088"/>
      <c r="BI43" s="2088"/>
      <c r="BJ43" s="2089"/>
      <c r="BK43" s="2089"/>
      <c r="BL43" s="2089"/>
      <c r="BM43" s="2089"/>
      <c r="BN43" s="2089"/>
    </row>
    <row r="44" customFormat="false" ht="20.25" hidden="false" customHeight="true" outlineLevel="0" collapsed="false">
      <c r="B44" s="2033"/>
      <c r="C44" s="2073"/>
      <c r="D44" s="2073"/>
      <c r="E44" s="2073"/>
      <c r="F44" s="2073"/>
      <c r="G44" s="2074"/>
      <c r="H44" s="2074"/>
      <c r="I44" s="2063"/>
      <c r="J44" s="2064" t="str">
        <f aca="false">G43</f>
        <v>介護職員</v>
      </c>
      <c r="K44" s="2063"/>
      <c r="L44" s="2064" t="str">
        <f aca="false">M43</f>
        <v>C</v>
      </c>
      <c r="M44" s="2077"/>
      <c r="N44" s="2077"/>
      <c r="O44" s="2078"/>
      <c r="P44" s="2078"/>
      <c r="Q44" s="2078"/>
      <c r="R44" s="2078"/>
      <c r="S44" s="2079"/>
      <c r="T44" s="2079"/>
      <c r="U44" s="2079"/>
      <c r="V44" s="2079"/>
      <c r="W44" s="2079"/>
      <c r="X44" s="2090" t="s">
        <v>2203</v>
      </c>
      <c r="Y44" s="2091"/>
      <c r="Z44" s="2092"/>
      <c r="AA44" s="2068" t="str">
        <f aca="false">IF(AA43="","",VLOOKUP(AA43,'【記載例】シフト記号表（勤務時間帯）'!$C$6:$L$47,10,FALSE()))</f>
        <v/>
      </c>
      <c r="AB44" s="2069" t="n">
        <f aca="false">IF(AB43="","",VLOOKUP(AB43,'【記載例】シフト記号表（勤務時間帯）'!$C$6:$L$47,10,FALSE()))</f>
        <v>8</v>
      </c>
      <c r="AC44" s="2069" t="n">
        <f aca="false">IF(AC43="","",VLOOKUP(AC43,'【記載例】シフト記号表（勤務時間帯）'!$C$6:$L$47,10,FALSE()))</f>
        <v>8</v>
      </c>
      <c r="AD44" s="2069" t="str">
        <f aca="false">IF(AD43="","",VLOOKUP(AD43,'【記載例】シフト記号表（勤務時間帯）'!$C$6:$L$47,10,FALSE()))</f>
        <v/>
      </c>
      <c r="AE44" s="2069" t="n">
        <f aca="false">IF(AE43="","",VLOOKUP(AE43,'【記載例】シフト記号表（勤務時間帯）'!$C$6:$L$47,10,FALSE()))</f>
        <v>8</v>
      </c>
      <c r="AF44" s="2069" t="n">
        <f aca="false">IF(AF43="","",VLOOKUP(AF43,'【記載例】シフト記号表（勤務時間帯）'!$C$6:$L$47,10,FALSE()))</f>
        <v>8</v>
      </c>
      <c r="AG44" s="2070" t="str">
        <f aca="false">IF(AG43="","",VLOOKUP(AG43,'【記載例】シフト記号表（勤務時間帯）'!$C$6:$L$47,10,FALSE()))</f>
        <v/>
      </c>
      <c r="AH44" s="2068" t="str">
        <f aca="false">IF(AH43="","",VLOOKUP(AH43,'【記載例】シフト記号表（勤務時間帯）'!$C$6:$L$47,10,FALSE()))</f>
        <v/>
      </c>
      <c r="AI44" s="2069" t="n">
        <f aca="false">IF(AI43="","",VLOOKUP(AI43,'【記載例】シフト記号表（勤務時間帯）'!$C$6:$L$47,10,FALSE()))</f>
        <v>8</v>
      </c>
      <c r="AJ44" s="2069" t="n">
        <f aca="false">IF(AJ43="","",VLOOKUP(AJ43,'【記載例】シフト記号表（勤務時間帯）'!$C$6:$L$47,10,FALSE()))</f>
        <v>8</v>
      </c>
      <c r="AK44" s="2069" t="n">
        <f aca="false">IF(AK43="","",VLOOKUP(AK43,'【記載例】シフト記号表（勤務時間帯）'!$C$6:$L$47,10,FALSE()))</f>
        <v>8</v>
      </c>
      <c r="AL44" s="2069" t="str">
        <f aca="false">IF(AL43="","",VLOOKUP(AL43,'【記載例】シフト記号表（勤務時間帯）'!$C$6:$L$47,10,FALSE()))</f>
        <v/>
      </c>
      <c r="AM44" s="2069" t="str">
        <f aca="false">IF(AM43="","",VLOOKUP(AM43,'【記載例】シフト記号表（勤務時間帯）'!$C$6:$L$47,10,FALSE()))</f>
        <v/>
      </c>
      <c r="AN44" s="2070" t="n">
        <f aca="false">IF(AN43="","",VLOOKUP(AN43,'【記載例】シフト記号表（勤務時間帯）'!$C$6:$L$47,10,FALSE()))</f>
        <v>8</v>
      </c>
      <c r="AO44" s="2068" t="str">
        <f aca="false">IF(AO43="","",VLOOKUP(AO43,'【記載例】シフト記号表（勤務時間帯）'!$C$6:$L$47,10,FALSE()))</f>
        <v/>
      </c>
      <c r="AP44" s="2069" t="str">
        <f aca="false">IF(AP43="","",VLOOKUP(AP43,'【記載例】シフト記号表（勤務時間帯）'!$C$6:$L$47,10,FALSE()))</f>
        <v/>
      </c>
      <c r="AQ44" s="2069" t="n">
        <f aca="false">IF(AQ43="","",VLOOKUP(AQ43,'【記載例】シフト記号表（勤務時間帯）'!$C$6:$L$47,10,FALSE()))</f>
        <v>8</v>
      </c>
      <c r="AR44" s="2069" t="n">
        <f aca="false">IF(AR43="","",VLOOKUP(AR43,'【記載例】シフト記号表（勤務時間帯）'!$C$6:$L$47,10,FALSE()))</f>
        <v>8</v>
      </c>
      <c r="AS44" s="2069" t="n">
        <f aca="false">IF(AS43="","",VLOOKUP(AS43,'【記載例】シフト記号表（勤務時間帯）'!$C$6:$L$47,10,FALSE()))</f>
        <v>8</v>
      </c>
      <c r="AT44" s="2069" t="str">
        <f aca="false">IF(AT43="","",VLOOKUP(AT43,'【記載例】シフト記号表（勤務時間帯）'!$C$6:$L$47,10,FALSE()))</f>
        <v/>
      </c>
      <c r="AU44" s="2070" t="n">
        <f aca="false">IF(AU43="","",VLOOKUP(AU43,'【記載例】シフト記号表（勤務時間帯）'!$C$6:$L$47,10,FALSE()))</f>
        <v>8</v>
      </c>
      <c r="AV44" s="2068" t="str">
        <f aca="false">IF(AV43="","",VLOOKUP(AV43,'【記載例】シフト記号表（勤務時間帯）'!$C$6:$L$47,10,FALSE()))</f>
        <v/>
      </c>
      <c r="AW44" s="2069" t="n">
        <f aca="false">IF(AW43="","",VLOOKUP(AW43,'【記載例】シフト記号表（勤務時間帯）'!$C$6:$L$47,10,FALSE()))</f>
        <v>8</v>
      </c>
      <c r="AX44" s="2069" t="n">
        <f aca="false">IF(AX43="","",VLOOKUP(AX43,'【記載例】シフト記号表（勤務時間帯）'!$C$6:$L$47,10,FALSE()))</f>
        <v>8</v>
      </c>
      <c r="AY44" s="2069" t="str">
        <f aca="false">IF(AY43="","",VLOOKUP(AY43,'【記載例】シフト記号表（勤務時間帯）'!$C$6:$L$47,10,FALSE()))</f>
        <v/>
      </c>
      <c r="AZ44" s="2069" t="n">
        <f aca="false">IF(AZ43="","",VLOOKUP(AZ43,'【記載例】シフト記号表（勤務時間帯）'!$C$6:$L$47,10,FALSE()))</f>
        <v>8</v>
      </c>
      <c r="BA44" s="2069" t="n">
        <f aca="false">IF(BA43="","",VLOOKUP(BA43,'【記載例】シフト記号表（勤務時間帯）'!$C$6:$L$47,10,FALSE()))</f>
        <v>8</v>
      </c>
      <c r="BB44" s="2070" t="str">
        <f aca="false">IF(BB43="","",VLOOKUP(BB43,'【記載例】シフト記号表（勤務時間帯）'!$C$6:$L$47,10,FALSE()))</f>
        <v/>
      </c>
      <c r="BC44" s="2068" t="str">
        <f aca="false">IF(BC43="","",VLOOKUP(BC43,'【記載例】シフト記号表（勤務時間帯）'!$C$6:$L$47,10,FALSE()))</f>
        <v/>
      </c>
      <c r="BD44" s="2069" t="str">
        <f aca="false">IF(BD43="","",VLOOKUP(BD43,'【記載例】シフト記号表（勤務時間帯）'!$C$6:$L$47,10,FALSE()))</f>
        <v/>
      </c>
      <c r="BE44" s="2069" t="str">
        <f aca="false">IF(BE43="","",VLOOKUP(BE43,'【記載例】シフト記号表（勤務時間帯）'!$C$6:$L$47,10,FALSE()))</f>
        <v/>
      </c>
      <c r="BF44" s="2071" t="n">
        <f aca="false">IF($BI$3="４週",SUM(AA44:BB44),IF($BI$3="暦月",SUM(AA44:BE44),""))</f>
        <v>128</v>
      </c>
      <c r="BG44" s="2071"/>
      <c r="BH44" s="2072" t="n">
        <f aca="false">IF($BI$3="４週",BF44/4,IF($BI$3="暦月",(BF44/($BI$8/7)),""))</f>
        <v>32</v>
      </c>
      <c r="BI44" s="2072"/>
      <c r="BJ44" s="2089"/>
      <c r="BK44" s="2089"/>
      <c r="BL44" s="2089"/>
      <c r="BM44" s="2089"/>
      <c r="BN44" s="2089"/>
    </row>
    <row r="45" customFormat="false" ht="20.25" hidden="false" customHeight="true" outlineLevel="0" collapsed="false">
      <c r="B45" s="2033" t="n">
        <f aca="false">B43+1</f>
        <v>15</v>
      </c>
      <c r="C45" s="2073" t="s">
        <v>36</v>
      </c>
      <c r="D45" s="2073" t="s">
        <v>2230</v>
      </c>
      <c r="E45" s="2073"/>
      <c r="F45" s="2073"/>
      <c r="G45" s="2074" t="s">
        <v>1024</v>
      </c>
      <c r="H45" s="2074"/>
      <c r="I45" s="2063"/>
      <c r="J45" s="2064"/>
      <c r="K45" s="2063"/>
      <c r="L45" s="2064"/>
      <c r="M45" s="2077" t="s">
        <v>2199</v>
      </c>
      <c r="N45" s="2077"/>
      <c r="O45" s="2078" t="s">
        <v>1023</v>
      </c>
      <c r="P45" s="2078"/>
      <c r="Q45" s="2078"/>
      <c r="R45" s="2078"/>
      <c r="S45" s="2079" t="s">
        <v>2231</v>
      </c>
      <c r="T45" s="2079"/>
      <c r="U45" s="2079"/>
      <c r="V45" s="2079"/>
      <c r="W45" s="2079"/>
      <c r="X45" s="2093" t="s">
        <v>2202</v>
      </c>
      <c r="Z45" s="2094"/>
      <c r="AA45" s="2083" t="s">
        <v>2128</v>
      </c>
      <c r="AB45" s="2084" t="s">
        <v>2128</v>
      </c>
      <c r="AC45" s="2084"/>
      <c r="AD45" s="2084"/>
      <c r="AE45" s="2084" t="s">
        <v>2224</v>
      </c>
      <c r="AF45" s="2084" t="s">
        <v>2225</v>
      </c>
      <c r="AG45" s="2085" t="s">
        <v>2122</v>
      </c>
      <c r="AH45" s="2083" t="s">
        <v>2122</v>
      </c>
      <c r="AI45" s="2084"/>
      <c r="AJ45" s="2084" t="s">
        <v>2128</v>
      </c>
      <c r="AK45" s="2084" t="s">
        <v>2128</v>
      </c>
      <c r="AL45" s="2084"/>
      <c r="AM45" s="2084" t="s">
        <v>2224</v>
      </c>
      <c r="AN45" s="2085" t="s">
        <v>2225</v>
      </c>
      <c r="AO45" s="2083" t="s">
        <v>2122</v>
      </c>
      <c r="AP45" s="2084" t="s">
        <v>2122</v>
      </c>
      <c r="AQ45" s="2084"/>
      <c r="AR45" s="2084" t="s">
        <v>2128</v>
      </c>
      <c r="AS45" s="2084"/>
      <c r="AT45" s="2084"/>
      <c r="AU45" s="2085" t="s">
        <v>2224</v>
      </c>
      <c r="AV45" s="2083" t="s">
        <v>2225</v>
      </c>
      <c r="AW45" s="2084" t="s">
        <v>2122</v>
      </c>
      <c r="AX45" s="2084" t="s">
        <v>2122</v>
      </c>
      <c r="AY45" s="2084"/>
      <c r="AZ45" s="2084" t="s">
        <v>2122</v>
      </c>
      <c r="BA45" s="2084" t="s">
        <v>2128</v>
      </c>
      <c r="BB45" s="2085" t="s">
        <v>2128</v>
      </c>
      <c r="BC45" s="2083"/>
      <c r="BD45" s="2084"/>
      <c r="BE45" s="2086"/>
      <c r="BF45" s="2087"/>
      <c r="BG45" s="2087"/>
      <c r="BH45" s="2088"/>
      <c r="BI45" s="2088"/>
      <c r="BJ45" s="2089"/>
      <c r="BK45" s="2089"/>
      <c r="BL45" s="2089"/>
      <c r="BM45" s="2089"/>
      <c r="BN45" s="2089"/>
    </row>
    <row r="46" customFormat="false" ht="20.25" hidden="false" customHeight="true" outlineLevel="0" collapsed="false">
      <c r="B46" s="2033"/>
      <c r="C46" s="2073"/>
      <c r="D46" s="2073"/>
      <c r="E46" s="2073"/>
      <c r="F46" s="2073"/>
      <c r="G46" s="2074"/>
      <c r="H46" s="2074"/>
      <c r="I46" s="2063"/>
      <c r="J46" s="2064" t="str">
        <f aca="false">G45</f>
        <v>介護職員</v>
      </c>
      <c r="K46" s="2063"/>
      <c r="L46" s="2064" t="str">
        <f aca="false">M45</f>
        <v>A</v>
      </c>
      <c r="M46" s="2077"/>
      <c r="N46" s="2077"/>
      <c r="O46" s="2078"/>
      <c r="P46" s="2078"/>
      <c r="Q46" s="2078"/>
      <c r="R46" s="2078"/>
      <c r="S46" s="2079"/>
      <c r="T46" s="2079"/>
      <c r="U46" s="2079"/>
      <c r="V46" s="2079"/>
      <c r="W46" s="2079"/>
      <c r="X46" s="2090" t="s">
        <v>2203</v>
      </c>
      <c r="Y46" s="2091"/>
      <c r="Z46" s="2092"/>
      <c r="AA46" s="2068" t="n">
        <f aca="false">IF(AA45="","",VLOOKUP(AA45,'【記載例】シフト記号表（勤務時間帯）'!$C$6:$L$47,10,FALSE()))</f>
        <v>8</v>
      </c>
      <c r="AB46" s="2069" t="n">
        <f aca="false">IF(AB45="","",VLOOKUP(AB45,'【記載例】シフト記号表（勤務時間帯）'!$C$6:$L$47,10,FALSE()))</f>
        <v>8</v>
      </c>
      <c r="AC46" s="2069" t="str">
        <f aca="false">IF(AC45="","",VLOOKUP(AC45,'【記載例】シフト記号表（勤務時間帯）'!$C$6:$L$47,10,FALSE()))</f>
        <v/>
      </c>
      <c r="AD46" s="2069" t="str">
        <f aca="false">IF(AD45="","",VLOOKUP(AD45,'【記載例】シフト記号表（勤務時間帯）'!$C$6:$L$47,10,FALSE()))</f>
        <v/>
      </c>
      <c r="AE46" s="2069" t="n">
        <f aca="false">IF(AE45="","",VLOOKUP(AE45,'【記載例】シフト記号表（勤務時間帯）'!$C$6:$L$47,10,FALSE()))</f>
        <v>8</v>
      </c>
      <c r="AF46" s="2069" t="n">
        <f aca="false">IF(AF45="","",VLOOKUP(AF45,'【記載例】シフト記号表（勤務時間帯）'!$C$6:$L$47,10,FALSE()))</f>
        <v>8</v>
      </c>
      <c r="AG46" s="2070" t="n">
        <f aca="false">IF(AG45="","",VLOOKUP(AG45,'【記載例】シフト記号表（勤務時間帯）'!$C$6:$L$47,10,FALSE()))</f>
        <v>8</v>
      </c>
      <c r="AH46" s="2068" t="n">
        <f aca="false">IF(AH45="","",VLOOKUP(AH45,'【記載例】シフト記号表（勤務時間帯）'!$C$6:$L$47,10,FALSE()))</f>
        <v>8</v>
      </c>
      <c r="AI46" s="2069" t="str">
        <f aca="false">IF(AI45="","",VLOOKUP(AI45,'【記載例】シフト記号表（勤務時間帯）'!$C$6:$L$47,10,FALSE()))</f>
        <v/>
      </c>
      <c r="AJ46" s="2069" t="n">
        <f aca="false">IF(AJ45="","",VLOOKUP(AJ45,'【記載例】シフト記号表（勤務時間帯）'!$C$6:$L$47,10,FALSE()))</f>
        <v>8</v>
      </c>
      <c r="AK46" s="2069" t="n">
        <f aca="false">IF(AK45="","",VLOOKUP(AK45,'【記載例】シフト記号表（勤務時間帯）'!$C$6:$L$47,10,FALSE()))</f>
        <v>8</v>
      </c>
      <c r="AL46" s="2069" t="str">
        <f aca="false">IF(AL45="","",VLOOKUP(AL45,'【記載例】シフト記号表（勤務時間帯）'!$C$6:$L$47,10,FALSE()))</f>
        <v/>
      </c>
      <c r="AM46" s="2069" t="n">
        <f aca="false">IF(AM45="","",VLOOKUP(AM45,'【記載例】シフト記号表（勤務時間帯）'!$C$6:$L$47,10,FALSE()))</f>
        <v>8</v>
      </c>
      <c r="AN46" s="2070" t="n">
        <f aca="false">IF(AN45="","",VLOOKUP(AN45,'【記載例】シフト記号表（勤務時間帯）'!$C$6:$L$47,10,FALSE()))</f>
        <v>8</v>
      </c>
      <c r="AO46" s="2068" t="n">
        <f aca="false">IF(AO45="","",VLOOKUP(AO45,'【記載例】シフト記号表（勤務時間帯）'!$C$6:$L$47,10,FALSE()))</f>
        <v>8</v>
      </c>
      <c r="AP46" s="2069" t="n">
        <f aca="false">IF(AP45="","",VLOOKUP(AP45,'【記載例】シフト記号表（勤務時間帯）'!$C$6:$L$47,10,FALSE()))</f>
        <v>8</v>
      </c>
      <c r="AQ46" s="2069" t="str">
        <f aca="false">IF(AQ45="","",VLOOKUP(AQ45,'【記載例】シフト記号表（勤務時間帯）'!$C$6:$L$47,10,FALSE()))</f>
        <v/>
      </c>
      <c r="AR46" s="2069" t="n">
        <f aca="false">IF(AR45="","",VLOOKUP(AR45,'【記載例】シフト記号表（勤務時間帯）'!$C$6:$L$47,10,FALSE()))</f>
        <v>8</v>
      </c>
      <c r="AS46" s="2069" t="str">
        <f aca="false">IF(AS45="","",VLOOKUP(AS45,'【記載例】シフト記号表（勤務時間帯）'!$C$6:$L$47,10,FALSE()))</f>
        <v/>
      </c>
      <c r="AT46" s="2069" t="str">
        <f aca="false">IF(AT45="","",VLOOKUP(AT45,'【記載例】シフト記号表（勤務時間帯）'!$C$6:$L$47,10,FALSE()))</f>
        <v/>
      </c>
      <c r="AU46" s="2070" t="n">
        <f aca="false">IF(AU45="","",VLOOKUP(AU45,'【記載例】シフト記号表（勤務時間帯）'!$C$6:$L$47,10,FALSE()))</f>
        <v>8</v>
      </c>
      <c r="AV46" s="2068" t="n">
        <f aca="false">IF(AV45="","",VLOOKUP(AV45,'【記載例】シフト記号表（勤務時間帯）'!$C$6:$L$47,10,FALSE()))</f>
        <v>8</v>
      </c>
      <c r="AW46" s="2069" t="n">
        <f aca="false">IF(AW45="","",VLOOKUP(AW45,'【記載例】シフト記号表（勤務時間帯）'!$C$6:$L$47,10,FALSE()))</f>
        <v>8</v>
      </c>
      <c r="AX46" s="2069" t="n">
        <f aca="false">IF(AX45="","",VLOOKUP(AX45,'【記載例】シフト記号表（勤務時間帯）'!$C$6:$L$47,10,FALSE()))</f>
        <v>8</v>
      </c>
      <c r="AY46" s="2069" t="str">
        <f aca="false">IF(AY45="","",VLOOKUP(AY45,'【記載例】シフト記号表（勤務時間帯）'!$C$6:$L$47,10,FALSE()))</f>
        <v/>
      </c>
      <c r="AZ46" s="2069" t="n">
        <f aca="false">IF(AZ45="","",VLOOKUP(AZ45,'【記載例】シフト記号表（勤務時間帯）'!$C$6:$L$47,10,FALSE()))</f>
        <v>8</v>
      </c>
      <c r="BA46" s="2069" t="n">
        <f aca="false">IF(BA45="","",VLOOKUP(BA45,'【記載例】シフト記号表（勤務時間帯）'!$C$6:$L$47,10,FALSE()))</f>
        <v>8</v>
      </c>
      <c r="BB46" s="2070" t="n">
        <f aca="false">IF(BB45="","",VLOOKUP(BB45,'【記載例】シフト記号表（勤務時間帯）'!$C$6:$L$47,10,FALSE()))</f>
        <v>8</v>
      </c>
      <c r="BC46" s="2068" t="str">
        <f aca="false">IF(BC45="","",VLOOKUP(BC45,'【記載例】シフト記号表（勤務時間帯）'!$C$6:$L$47,10,FALSE()))</f>
        <v/>
      </c>
      <c r="BD46" s="2069" t="str">
        <f aca="false">IF(BD45="","",VLOOKUP(BD45,'【記載例】シフト記号表（勤務時間帯）'!$C$6:$L$47,10,FALSE()))</f>
        <v/>
      </c>
      <c r="BE46" s="2069" t="str">
        <f aca="false">IF(BE45="","",VLOOKUP(BE45,'【記載例】シフト記号表（勤務時間帯）'!$C$6:$L$47,10,FALSE()))</f>
        <v/>
      </c>
      <c r="BF46" s="2071" t="n">
        <f aca="false">IF($BI$3="４週",SUM(AA46:BB46),IF($BI$3="暦月",SUM(AA46:BE46),""))</f>
        <v>160</v>
      </c>
      <c r="BG46" s="2071"/>
      <c r="BH46" s="2072" t="n">
        <f aca="false">IF($BI$3="４週",BF46/4,IF($BI$3="暦月",(BF46/($BI$8/7)),""))</f>
        <v>40</v>
      </c>
      <c r="BI46" s="2072"/>
      <c r="BJ46" s="2089"/>
      <c r="BK46" s="2089"/>
      <c r="BL46" s="2089"/>
      <c r="BM46" s="2089"/>
      <c r="BN46" s="2089"/>
    </row>
    <row r="47" customFormat="false" ht="20.25" hidden="false" customHeight="true" outlineLevel="0" collapsed="false">
      <c r="B47" s="2033" t="n">
        <f aca="false">B45+1</f>
        <v>16</v>
      </c>
      <c r="C47" s="2073"/>
      <c r="D47" s="2073" t="s">
        <v>2230</v>
      </c>
      <c r="E47" s="2073"/>
      <c r="F47" s="2073"/>
      <c r="G47" s="2074" t="s">
        <v>1024</v>
      </c>
      <c r="H47" s="2074"/>
      <c r="I47" s="2063"/>
      <c r="J47" s="2064"/>
      <c r="K47" s="2063"/>
      <c r="L47" s="2064"/>
      <c r="M47" s="2077" t="s">
        <v>2199</v>
      </c>
      <c r="N47" s="2077"/>
      <c r="O47" s="2078" t="s">
        <v>403</v>
      </c>
      <c r="P47" s="2078"/>
      <c r="Q47" s="2078"/>
      <c r="R47" s="2078"/>
      <c r="S47" s="2079" t="s">
        <v>2232</v>
      </c>
      <c r="T47" s="2079"/>
      <c r="U47" s="2079"/>
      <c r="V47" s="2079"/>
      <c r="W47" s="2079"/>
      <c r="X47" s="2093" t="s">
        <v>2202</v>
      </c>
      <c r="Z47" s="2094"/>
      <c r="AA47" s="2083"/>
      <c r="AB47" s="2084" t="s">
        <v>2122</v>
      </c>
      <c r="AC47" s="2084" t="s">
        <v>2128</v>
      </c>
      <c r="AD47" s="2084" t="s">
        <v>2128</v>
      </c>
      <c r="AE47" s="2084"/>
      <c r="AF47" s="2084" t="s">
        <v>2224</v>
      </c>
      <c r="AG47" s="2085" t="s">
        <v>2225</v>
      </c>
      <c r="AH47" s="2083" t="s">
        <v>2128</v>
      </c>
      <c r="AI47" s="2084"/>
      <c r="AJ47" s="2084" t="s">
        <v>2128</v>
      </c>
      <c r="AK47" s="2084" t="s">
        <v>2128</v>
      </c>
      <c r="AL47" s="2084"/>
      <c r="AM47" s="2084"/>
      <c r="AN47" s="2085" t="s">
        <v>2224</v>
      </c>
      <c r="AO47" s="2083" t="s">
        <v>2225</v>
      </c>
      <c r="AP47" s="2084" t="s">
        <v>2128</v>
      </c>
      <c r="AQ47" s="2084" t="s">
        <v>2128</v>
      </c>
      <c r="AR47" s="2084" t="s">
        <v>2128</v>
      </c>
      <c r="AS47" s="2084" t="s">
        <v>2122</v>
      </c>
      <c r="AT47" s="2084" t="s">
        <v>2122</v>
      </c>
      <c r="AU47" s="2085"/>
      <c r="AV47" s="2083" t="s">
        <v>2224</v>
      </c>
      <c r="AW47" s="2084" t="s">
        <v>2225</v>
      </c>
      <c r="AX47" s="2084" t="s">
        <v>2122</v>
      </c>
      <c r="AY47" s="2084" t="s">
        <v>2128</v>
      </c>
      <c r="AZ47" s="2084"/>
      <c r="BA47" s="2084"/>
      <c r="BB47" s="2085" t="s">
        <v>2122</v>
      </c>
      <c r="BC47" s="2083"/>
      <c r="BD47" s="2084"/>
      <c r="BE47" s="2086"/>
      <c r="BF47" s="2087"/>
      <c r="BG47" s="2087"/>
      <c r="BH47" s="2088"/>
      <c r="BI47" s="2088"/>
      <c r="BJ47" s="2089"/>
      <c r="BK47" s="2089"/>
      <c r="BL47" s="2089"/>
      <c r="BM47" s="2089"/>
      <c r="BN47" s="2089"/>
    </row>
    <row r="48" customFormat="false" ht="20.25" hidden="false" customHeight="true" outlineLevel="0" collapsed="false">
      <c r="B48" s="2033"/>
      <c r="C48" s="2073"/>
      <c r="D48" s="2073"/>
      <c r="E48" s="2073"/>
      <c r="F48" s="2073"/>
      <c r="G48" s="2074"/>
      <c r="H48" s="2074"/>
      <c r="I48" s="2063"/>
      <c r="J48" s="2064" t="str">
        <f aca="false">G47</f>
        <v>介護職員</v>
      </c>
      <c r="K48" s="2063"/>
      <c r="L48" s="2064" t="str">
        <f aca="false">M47</f>
        <v>A</v>
      </c>
      <c r="M48" s="2077"/>
      <c r="N48" s="2077"/>
      <c r="O48" s="2078"/>
      <c r="P48" s="2078"/>
      <c r="Q48" s="2078"/>
      <c r="R48" s="2078"/>
      <c r="S48" s="2079"/>
      <c r="T48" s="2079"/>
      <c r="U48" s="2079"/>
      <c r="V48" s="2079"/>
      <c r="W48" s="2079"/>
      <c r="X48" s="2090" t="s">
        <v>2203</v>
      </c>
      <c r="Y48" s="2091"/>
      <c r="Z48" s="2092"/>
      <c r="AA48" s="2068" t="str">
        <f aca="false">IF(AA47="","",VLOOKUP(AA47,'【記載例】シフト記号表（勤務時間帯）'!$C$6:$L$47,10,FALSE()))</f>
        <v/>
      </c>
      <c r="AB48" s="2069" t="n">
        <f aca="false">IF(AB47="","",VLOOKUP(AB47,'【記載例】シフト記号表（勤務時間帯）'!$C$6:$L$47,10,FALSE()))</f>
        <v>8</v>
      </c>
      <c r="AC48" s="2069" t="n">
        <f aca="false">IF(AC47="","",VLOOKUP(AC47,'【記載例】シフト記号表（勤務時間帯）'!$C$6:$L$47,10,FALSE()))</f>
        <v>8</v>
      </c>
      <c r="AD48" s="2069" t="n">
        <f aca="false">IF(AD47="","",VLOOKUP(AD47,'【記載例】シフト記号表（勤務時間帯）'!$C$6:$L$47,10,FALSE()))</f>
        <v>8</v>
      </c>
      <c r="AE48" s="2069" t="str">
        <f aca="false">IF(AE47="","",VLOOKUP(AE47,'【記載例】シフト記号表（勤務時間帯）'!$C$6:$L$47,10,FALSE()))</f>
        <v/>
      </c>
      <c r="AF48" s="2069" t="n">
        <f aca="false">IF(AF47="","",VLOOKUP(AF47,'【記載例】シフト記号表（勤務時間帯）'!$C$6:$L$47,10,FALSE()))</f>
        <v>8</v>
      </c>
      <c r="AG48" s="2070" t="n">
        <f aca="false">IF(AG47="","",VLOOKUP(AG47,'【記載例】シフト記号表（勤務時間帯）'!$C$6:$L$47,10,FALSE()))</f>
        <v>8</v>
      </c>
      <c r="AH48" s="2068" t="n">
        <f aca="false">IF(AH47="","",VLOOKUP(AH47,'【記載例】シフト記号表（勤務時間帯）'!$C$6:$L$47,10,FALSE()))</f>
        <v>8</v>
      </c>
      <c r="AI48" s="2069" t="str">
        <f aca="false">IF(AI47="","",VLOOKUP(AI47,'【記載例】シフト記号表（勤務時間帯）'!$C$6:$L$47,10,FALSE()))</f>
        <v/>
      </c>
      <c r="AJ48" s="2069" t="n">
        <f aca="false">IF(AJ47="","",VLOOKUP(AJ47,'【記載例】シフト記号表（勤務時間帯）'!$C$6:$L$47,10,FALSE()))</f>
        <v>8</v>
      </c>
      <c r="AK48" s="2069" t="n">
        <f aca="false">IF(AK47="","",VLOOKUP(AK47,'【記載例】シフト記号表（勤務時間帯）'!$C$6:$L$47,10,FALSE()))</f>
        <v>8</v>
      </c>
      <c r="AL48" s="2069" t="str">
        <f aca="false">IF(AL47="","",VLOOKUP(AL47,'【記載例】シフト記号表（勤務時間帯）'!$C$6:$L$47,10,FALSE()))</f>
        <v/>
      </c>
      <c r="AM48" s="2069" t="str">
        <f aca="false">IF(AM47="","",VLOOKUP(AM47,'【記載例】シフト記号表（勤務時間帯）'!$C$6:$L$47,10,FALSE()))</f>
        <v/>
      </c>
      <c r="AN48" s="2070" t="n">
        <f aca="false">IF(AN47="","",VLOOKUP(AN47,'【記載例】シフト記号表（勤務時間帯）'!$C$6:$L$47,10,FALSE()))</f>
        <v>8</v>
      </c>
      <c r="AO48" s="2068" t="n">
        <f aca="false">IF(AO47="","",VLOOKUP(AO47,'【記載例】シフト記号表（勤務時間帯）'!$C$6:$L$47,10,FALSE()))</f>
        <v>8</v>
      </c>
      <c r="AP48" s="2069" t="n">
        <f aca="false">IF(AP47="","",VLOOKUP(AP47,'【記載例】シフト記号表（勤務時間帯）'!$C$6:$L$47,10,FALSE()))</f>
        <v>8</v>
      </c>
      <c r="AQ48" s="2069" t="n">
        <f aca="false">IF(AQ47="","",VLOOKUP(AQ47,'【記載例】シフト記号表（勤務時間帯）'!$C$6:$L$47,10,FALSE()))</f>
        <v>8</v>
      </c>
      <c r="AR48" s="2069" t="n">
        <f aca="false">IF(AR47="","",VLOOKUP(AR47,'【記載例】シフト記号表（勤務時間帯）'!$C$6:$L$47,10,FALSE()))</f>
        <v>8</v>
      </c>
      <c r="AS48" s="2069" t="n">
        <f aca="false">IF(AS47="","",VLOOKUP(AS47,'【記載例】シフト記号表（勤務時間帯）'!$C$6:$L$47,10,FALSE()))</f>
        <v>8</v>
      </c>
      <c r="AT48" s="2069" t="n">
        <f aca="false">IF(AT47="","",VLOOKUP(AT47,'【記載例】シフト記号表（勤務時間帯）'!$C$6:$L$47,10,FALSE()))</f>
        <v>8</v>
      </c>
      <c r="AU48" s="2070" t="str">
        <f aca="false">IF(AU47="","",VLOOKUP(AU47,'【記載例】シフト記号表（勤務時間帯）'!$C$6:$L$47,10,FALSE()))</f>
        <v/>
      </c>
      <c r="AV48" s="2068" t="n">
        <f aca="false">IF(AV47="","",VLOOKUP(AV47,'【記載例】シフト記号表（勤務時間帯）'!$C$6:$L$47,10,FALSE()))</f>
        <v>8</v>
      </c>
      <c r="AW48" s="2069" t="n">
        <f aca="false">IF(AW47="","",VLOOKUP(AW47,'【記載例】シフト記号表（勤務時間帯）'!$C$6:$L$47,10,FALSE()))</f>
        <v>8</v>
      </c>
      <c r="AX48" s="2069" t="n">
        <f aca="false">IF(AX47="","",VLOOKUP(AX47,'【記載例】シフト記号表（勤務時間帯）'!$C$6:$L$47,10,FALSE()))</f>
        <v>8</v>
      </c>
      <c r="AY48" s="2069" t="n">
        <f aca="false">IF(AY47="","",VLOOKUP(AY47,'【記載例】シフト記号表（勤務時間帯）'!$C$6:$L$47,10,FALSE()))</f>
        <v>8</v>
      </c>
      <c r="AZ48" s="2069" t="str">
        <f aca="false">IF(AZ47="","",VLOOKUP(AZ47,'【記載例】シフト記号表（勤務時間帯）'!$C$6:$L$47,10,FALSE()))</f>
        <v/>
      </c>
      <c r="BA48" s="2069" t="str">
        <f aca="false">IF(BA47="","",VLOOKUP(BA47,'【記載例】シフト記号表（勤務時間帯）'!$C$6:$L$47,10,FALSE()))</f>
        <v/>
      </c>
      <c r="BB48" s="2070" t="n">
        <f aca="false">IF(BB47="","",VLOOKUP(BB47,'【記載例】シフト記号表（勤務時間帯）'!$C$6:$L$47,10,FALSE()))</f>
        <v>8</v>
      </c>
      <c r="BC48" s="2068" t="str">
        <f aca="false">IF(BC47="","",VLOOKUP(BC47,'【記載例】シフト記号表（勤務時間帯）'!$C$6:$L$47,10,FALSE()))</f>
        <v/>
      </c>
      <c r="BD48" s="2069" t="str">
        <f aca="false">IF(BD47="","",VLOOKUP(BD47,'【記載例】シフト記号表（勤務時間帯）'!$C$6:$L$47,10,FALSE()))</f>
        <v/>
      </c>
      <c r="BE48" s="2069" t="str">
        <f aca="false">IF(BE47="","",VLOOKUP(BE47,'【記載例】シフト記号表（勤務時間帯）'!$C$6:$L$47,10,FALSE()))</f>
        <v/>
      </c>
      <c r="BF48" s="2071" t="n">
        <f aca="false">IF($BI$3="４週",SUM(AA48:BB48),IF($BI$3="暦月",SUM(AA48:BE48),""))</f>
        <v>160</v>
      </c>
      <c r="BG48" s="2071"/>
      <c r="BH48" s="2072" t="n">
        <f aca="false">IF($BI$3="４週",BF48/4,IF($BI$3="暦月",(BF48/($BI$8/7)),""))</f>
        <v>40</v>
      </c>
      <c r="BI48" s="2072"/>
      <c r="BJ48" s="2089"/>
      <c r="BK48" s="2089"/>
      <c r="BL48" s="2089"/>
      <c r="BM48" s="2089"/>
      <c r="BN48" s="2089"/>
    </row>
    <row r="49" customFormat="false" ht="20.25" hidden="false" customHeight="true" outlineLevel="0" collapsed="false">
      <c r="B49" s="2033" t="n">
        <f aca="false">B47+1</f>
        <v>17</v>
      </c>
      <c r="C49" s="2073"/>
      <c r="D49" s="2073" t="s">
        <v>2230</v>
      </c>
      <c r="E49" s="2073"/>
      <c r="F49" s="2073"/>
      <c r="G49" s="2074" t="s">
        <v>1024</v>
      </c>
      <c r="H49" s="2074"/>
      <c r="I49" s="2063"/>
      <c r="J49" s="2064"/>
      <c r="K49" s="2063"/>
      <c r="L49" s="2064"/>
      <c r="M49" s="2077" t="s">
        <v>2199</v>
      </c>
      <c r="N49" s="2077"/>
      <c r="O49" s="2078" t="s">
        <v>403</v>
      </c>
      <c r="P49" s="2078"/>
      <c r="Q49" s="2078"/>
      <c r="R49" s="2078"/>
      <c r="S49" s="2079" t="s">
        <v>2233</v>
      </c>
      <c r="T49" s="2079"/>
      <c r="U49" s="2079"/>
      <c r="V49" s="2079"/>
      <c r="W49" s="2079"/>
      <c r="X49" s="2093" t="s">
        <v>2202</v>
      </c>
      <c r="Z49" s="2094"/>
      <c r="AA49" s="2083" t="s">
        <v>2122</v>
      </c>
      <c r="AB49" s="2084"/>
      <c r="AC49" s="2084" t="s">
        <v>2122</v>
      </c>
      <c r="AD49" s="2084"/>
      <c r="AE49" s="2084" t="s">
        <v>2128</v>
      </c>
      <c r="AF49" s="2084"/>
      <c r="AG49" s="2085" t="s">
        <v>2224</v>
      </c>
      <c r="AH49" s="2083" t="s">
        <v>2225</v>
      </c>
      <c r="AI49" s="2084" t="s">
        <v>2128</v>
      </c>
      <c r="AJ49" s="2084" t="s">
        <v>2128</v>
      </c>
      <c r="AK49" s="2084" t="s">
        <v>2122</v>
      </c>
      <c r="AL49" s="2084" t="s">
        <v>2122</v>
      </c>
      <c r="AM49" s="2084"/>
      <c r="AN49" s="2085" t="s">
        <v>2128</v>
      </c>
      <c r="AO49" s="2083" t="s">
        <v>2224</v>
      </c>
      <c r="AP49" s="2084" t="s">
        <v>2225</v>
      </c>
      <c r="AQ49" s="2084" t="s">
        <v>2122</v>
      </c>
      <c r="AR49" s="2084"/>
      <c r="AS49" s="2084" t="s">
        <v>2128</v>
      </c>
      <c r="AT49" s="2084" t="s">
        <v>2128</v>
      </c>
      <c r="AU49" s="2085"/>
      <c r="AV49" s="2083"/>
      <c r="AW49" s="2084" t="s">
        <v>2224</v>
      </c>
      <c r="AX49" s="2084" t="s">
        <v>2225</v>
      </c>
      <c r="AY49" s="2084" t="s">
        <v>2122</v>
      </c>
      <c r="AZ49" s="2084" t="s">
        <v>2128</v>
      </c>
      <c r="BA49" s="2084" t="s">
        <v>2128</v>
      </c>
      <c r="BB49" s="2085"/>
      <c r="BC49" s="2083"/>
      <c r="BD49" s="2084"/>
      <c r="BE49" s="2086"/>
      <c r="BF49" s="2087"/>
      <c r="BG49" s="2087"/>
      <c r="BH49" s="2088"/>
      <c r="BI49" s="2088"/>
      <c r="BJ49" s="2089"/>
      <c r="BK49" s="2089"/>
      <c r="BL49" s="2089"/>
      <c r="BM49" s="2089"/>
      <c r="BN49" s="2089"/>
    </row>
    <row r="50" customFormat="false" ht="20.25" hidden="false" customHeight="true" outlineLevel="0" collapsed="false">
      <c r="B50" s="2033"/>
      <c r="C50" s="2073"/>
      <c r="D50" s="2073"/>
      <c r="E50" s="2073"/>
      <c r="F50" s="2073"/>
      <c r="G50" s="2074"/>
      <c r="H50" s="2074"/>
      <c r="I50" s="2063"/>
      <c r="J50" s="2064" t="str">
        <f aca="false">G49</f>
        <v>介護職員</v>
      </c>
      <c r="K50" s="2063"/>
      <c r="L50" s="2064" t="str">
        <f aca="false">M49</f>
        <v>A</v>
      </c>
      <c r="M50" s="2077"/>
      <c r="N50" s="2077"/>
      <c r="O50" s="2078"/>
      <c r="P50" s="2078"/>
      <c r="Q50" s="2078"/>
      <c r="R50" s="2078"/>
      <c r="S50" s="2079"/>
      <c r="T50" s="2079"/>
      <c r="U50" s="2079"/>
      <c r="V50" s="2079"/>
      <c r="W50" s="2079"/>
      <c r="X50" s="2090" t="s">
        <v>2203</v>
      </c>
      <c r="Y50" s="2091"/>
      <c r="Z50" s="2092"/>
      <c r="AA50" s="2068" t="n">
        <f aca="false">IF(AA49="","",VLOOKUP(AA49,'【記載例】シフト記号表（勤務時間帯）'!$C$6:$L$47,10,FALSE()))</f>
        <v>8</v>
      </c>
      <c r="AB50" s="2069" t="str">
        <f aca="false">IF(AB49="","",VLOOKUP(AB49,'【記載例】シフト記号表（勤務時間帯）'!$C$6:$L$47,10,FALSE()))</f>
        <v/>
      </c>
      <c r="AC50" s="2069" t="n">
        <f aca="false">IF(AC49="","",VLOOKUP(AC49,'【記載例】シフト記号表（勤務時間帯）'!$C$6:$L$47,10,FALSE()))</f>
        <v>8</v>
      </c>
      <c r="AD50" s="2069" t="str">
        <f aca="false">IF(AD49="","",VLOOKUP(AD49,'【記載例】シフト記号表（勤務時間帯）'!$C$6:$L$47,10,FALSE()))</f>
        <v/>
      </c>
      <c r="AE50" s="2069" t="n">
        <f aca="false">IF(AE49="","",VLOOKUP(AE49,'【記載例】シフト記号表（勤務時間帯）'!$C$6:$L$47,10,FALSE()))</f>
        <v>8</v>
      </c>
      <c r="AF50" s="2069" t="str">
        <f aca="false">IF(AF49="","",VLOOKUP(AF49,'【記載例】シフト記号表（勤務時間帯）'!$C$6:$L$47,10,FALSE()))</f>
        <v/>
      </c>
      <c r="AG50" s="2070" t="n">
        <f aca="false">IF(AG49="","",VLOOKUP(AG49,'【記載例】シフト記号表（勤務時間帯）'!$C$6:$L$47,10,FALSE()))</f>
        <v>8</v>
      </c>
      <c r="AH50" s="2068" t="n">
        <f aca="false">IF(AH49="","",VLOOKUP(AH49,'【記載例】シフト記号表（勤務時間帯）'!$C$6:$L$47,10,FALSE()))</f>
        <v>8</v>
      </c>
      <c r="AI50" s="2069" t="n">
        <f aca="false">IF(AI49="","",VLOOKUP(AI49,'【記載例】シフト記号表（勤務時間帯）'!$C$6:$L$47,10,FALSE()))</f>
        <v>8</v>
      </c>
      <c r="AJ50" s="2069" t="n">
        <f aca="false">IF(AJ49="","",VLOOKUP(AJ49,'【記載例】シフト記号表（勤務時間帯）'!$C$6:$L$47,10,FALSE()))</f>
        <v>8</v>
      </c>
      <c r="AK50" s="2069" t="n">
        <f aca="false">IF(AK49="","",VLOOKUP(AK49,'【記載例】シフト記号表（勤務時間帯）'!$C$6:$L$47,10,FALSE()))</f>
        <v>8</v>
      </c>
      <c r="AL50" s="2069" t="n">
        <f aca="false">IF(AL49="","",VLOOKUP(AL49,'【記載例】シフト記号表（勤務時間帯）'!$C$6:$L$47,10,FALSE()))</f>
        <v>8</v>
      </c>
      <c r="AM50" s="2069" t="str">
        <f aca="false">IF(AM49="","",VLOOKUP(AM49,'【記載例】シフト記号表（勤務時間帯）'!$C$6:$L$47,10,FALSE()))</f>
        <v/>
      </c>
      <c r="AN50" s="2070" t="n">
        <f aca="false">IF(AN49="","",VLOOKUP(AN49,'【記載例】シフト記号表（勤務時間帯）'!$C$6:$L$47,10,FALSE()))</f>
        <v>8</v>
      </c>
      <c r="AO50" s="2068" t="n">
        <f aca="false">IF(AO49="","",VLOOKUP(AO49,'【記載例】シフト記号表（勤務時間帯）'!$C$6:$L$47,10,FALSE()))</f>
        <v>8</v>
      </c>
      <c r="AP50" s="2069" t="n">
        <f aca="false">IF(AP49="","",VLOOKUP(AP49,'【記載例】シフト記号表（勤務時間帯）'!$C$6:$L$47,10,FALSE()))</f>
        <v>8</v>
      </c>
      <c r="AQ50" s="2069" t="n">
        <f aca="false">IF(AQ49="","",VLOOKUP(AQ49,'【記載例】シフト記号表（勤務時間帯）'!$C$6:$L$47,10,FALSE()))</f>
        <v>8</v>
      </c>
      <c r="AR50" s="2069" t="str">
        <f aca="false">IF(AR49="","",VLOOKUP(AR49,'【記載例】シフト記号表（勤務時間帯）'!$C$6:$L$47,10,FALSE()))</f>
        <v/>
      </c>
      <c r="AS50" s="2069" t="n">
        <f aca="false">IF(AS49="","",VLOOKUP(AS49,'【記載例】シフト記号表（勤務時間帯）'!$C$6:$L$47,10,FALSE()))</f>
        <v>8</v>
      </c>
      <c r="AT50" s="2069" t="n">
        <f aca="false">IF(AT49="","",VLOOKUP(AT49,'【記載例】シフト記号表（勤務時間帯）'!$C$6:$L$47,10,FALSE()))</f>
        <v>8</v>
      </c>
      <c r="AU50" s="2070" t="str">
        <f aca="false">IF(AU49="","",VLOOKUP(AU49,'【記載例】シフト記号表（勤務時間帯）'!$C$6:$L$47,10,FALSE()))</f>
        <v/>
      </c>
      <c r="AV50" s="2068" t="str">
        <f aca="false">IF(AV49="","",VLOOKUP(AV49,'【記載例】シフト記号表（勤務時間帯）'!$C$6:$L$47,10,FALSE()))</f>
        <v/>
      </c>
      <c r="AW50" s="2069" t="n">
        <f aca="false">IF(AW49="","",VLOOKUP(AW49,'【記載例】シフト記号表（勤務時間帯）'!$C$6:$L$47,10,FALSE()))</f>
        <v>8</v>
      </c>
      <c r="AX50" s="2069" t="n">
        <f aca="false">IF(AX49="","",VLOOKUP(AX49,'【記載例】シフト記号表（勤務時間帯）'!$C$6:$L$47,10,FALSE()))</f>
        <v>8</v>
      </c>
      <c r="AY50" s="2069" t="n">
        <f aca="false">IF(AY49="","",VLOOKUP(AY49,'【記載例】シフト記号表（勤務時間帯）'!$C$6:$L$47,10,FALSE()))</f>
        <v>8</v>
      </c>
      <c r="AZ50" s="2069" t="n">
        <f aca="false">IF(AZ49="","",VLOOKUP(AZ49,'【記載例】シフト記号表（勤務時間帯）'!$C$6:$L$47,10,FALSE()))</f>
        <v>8</v>
      </c>
      <c r="BA50" s="2069" t="n">
        <f aca="false">IF(BA49="","",VLOOKUP(BA49,'【記載例】シフト記号表（勤務時間帯）'!$C$6:$L$47,10,FALSE()))</f>
        <v>8</v>
      </c>
      <c r="BB50" s="2070" t="str">
        <f aca="false">IF(BB49="","",VLOOKUP(BB49,'【記載例】シフト記号表（勤務時間帯）'!$C$6:$L$47,10,FALSE()))</f>
        <v/>
      </c>
      <c r="BC50" s="2068" t="str">
        <f aca="false">IF(BC49="","",VLOOKUP(BC49,'【記載例】シフト記号表（勤務時間帯）'!$C$6:$L$47,10,FALSE()))</f>
        <v/>
      </c>
      <c r="BD50" s="2069" t="str">
        <f aca="false">IF(BD49="","",VLOOKUP(BD49,'【記載例】シフト記号表（勤務時間帯）'!$C$6:$L$47,10,FALSE()))</f>
        <v/>
      </c>
      <c r="BE50" s="2069" t="str">
        <f aca="false">IF(BE49="","",VLOOKUP(BE49,'【記載例】シフト記号表（勤務時間帯）'!$C$6:$L$47,10,FALSE()))</f>
        <v/>
      </c>
      <c r="BF50" s="2071" t="n">
        <f aca="false">IF($BI$3="４週",SUM(AA50:BB50),IF($BI$3="暦月",SUM(AA50:BE50),""))</f>
        <v>160</v>
      </c>
      <c r="BG50" s="2071"/>
      <c r="BH50" s="2072" t="n">
        <f aca="false">IF($BI$3="４週",BF50/4,IF($BI$3="暦月",(BF50/($BI$8/7)),""))</f>
        <v>40</v>
      </c>
      <c r="BI50" s="2072"/>
      <c r="BJ50" s="2089"/>
      <c r="BK50" s="2089"/>
      <c r="BL50" s="2089"/>
      <c r="BM50" s="2089"/>
      <c r="BN50" s="2089"/>
    </row>
    <row r="51" customFormat="false" ht="20.25" hidden="false" customHeight="true" outlineLevel="0" collapsed="false">
      <c r="B51" s="2033" t="n">
        <f aca="false">B49+1</f>
        <v>18</v>
      </c>
      <c r="C51" s="2073"/>
      <c r="D51" s="2073" t="s">
        <v>2230</v>
      </c>
      <c r="E51" s="2073"/>
      <c r="F51" s="2073"/>
      <c r="G51" s="2074" t="s">
        <v>1024</v>
      </c>
      <c r="H51" s="2074"/>
      <c r="I51" s="2063"/>
      <c r="J51" s="2064"/>
      <c r="K51" s="2063"/>
      <c r="L51" s="2064"/>
      <c r="M51" s="2077" t="s">
        <v>2199</v>
      </c>
      <c r="N51" s="2077"/>
      <c r="O51" s="2078" t="s">
        <v>403</v>
      </c>
      <c r="P51" s="2078"/>
      <c r="Q51" s="2078"/>
      <c r="R51" s="2078"/>
      <c r="S51" s="2079" t="s">
        <v>2234</v>
      </c>
      <c r="T51" s="2079"/>
      <c r="U51" s="2079"/>
      <c r="V51" s="2079"/>
      <c r="W51" s="2079"/>
      <c r="X51" s="2093" t="s">
        <v>2202</v>
      </c>
      <c r="Z51" s="2094"/>
      <c r="AA51" s="2083" t="s">
        <v>2225</v>
      </c>
      <c r="AB51" s="2084"/>
      <c r="AC51" s="2084" t="s">
        <v>2128</v>
      </c>
      <c r="AD51" s="2084" t="s">
        <v>2122</v>
      </c>
      <c r="AE51" s="2084" t="s">
        <v>2122</v>
      </c>
      <c r="AF51" s="2084" t="s">
        <v>2122</v>
      </c>
      <c r="AG51" s="2085"/>
      <c r="AH51" s="2083" t="s">
        <v>2224</v>
      </c>
      <c r="AI51" s="2084" t="s">
        <v>2225</v>
      </c>
      <c r="AJ51" s="2084" t="s">
        <v>2122</v>
      </c>
      <c r="AK51" s="2084"/>
      <c r="AL51" s="2084" t="s">
        <v>2128</v>
      </c>
      <c r="AM51" s="2084" t="s">
        <v>2128</v>
      </c>
      <c r="AN51" s="2085"/>
      <c r="AO51" s="2083"/>
      <c r="AP51" s="2084" t="s">
        <v>2224</v>
      </c>
      <c r="AQ51" s="2084" t="s">
        <v>2225</v>
      </c>
      <c r="AR51" s="2084" t="s">
        <v>2122</v>
      </c>
      <c r="AS51" s="2084"/>
      <c r="AT51" s="2084" t="s">
        <v>2128</v>
      </c>
      <c r="AU51" s="2085" t="s">
        <v>2128</v>
      </c>
      <c r="AV51" s="2083" t="s">
        <v>2128</v>
      </c>
      <c r="AW51" s="2084"/>
      <c r="AX51" s="2084" t="s">
        <v>2224</v>
      </c>
      <c r="AY51" s="2084" t="s">
        <v>2225</v>
      </c>
      <c r="AZ51" s="2084" t="s">
        <v>2122</v>
      </c>
      <c r="BA51" s="2084"/>
      <c r="BB51" s="2085" t="s">
        <v>2128</v>
      </c>
      <c r="BC51" s="2083"/>
      <c r="BD51" s="2084"/>
      <c r="BE51" s="2086"/>
      <c r="BF51" s="2087"/>
      <c r="BG51" s="2087"/>
      <c r="BH51" s="2088"/>
      <c r="BI51" s="2088"/>
      <c r="BJ51" s="2089"/>
      <c r="BK51" s="2089"/>
      <c r="BL51" s="2089"/>
      <c r="BM51" s="2089"/>
      <c r="BN51" s="2089"/>
    </row>
    <row r="52" customFormat="false" ht="20.25" hidden="false" customHeight="true" outlineLevel="0" collapsed="false">
      <c r="B52" s="2033"/>
      <c r="C52" s="2073"/>
      <c r="D52" s="2073"/>
      <c r="E52" s="2073"/>
      <c r="F52" s="2073"/>
      <c r="G52" s="2074"/>
      <c r="H52" s="2074"/>
      <c r="I52" s="2063"/>
      <c r="J52" s="2064" t="str">
        <f aca="false">G51</f>
        <v>介護職員</v>
      </c>
      <c r="K52" s="2063"/>
      <c r="L52" s="2064" t="str">
        <f aca="false">M51</f>
        <v>A</v>
      </c>
      <c r="M52" s="2077"/>
      <c r="N52" s="2077"/>
      <c r="O52" s="2078"/>
      <c r="P52" s="2078"/>
      <c r="Q52" s="2078"/>
      <c r="R52" s="2078"/>
      <c r="S52" s="2079"/>
      <c r="T52" s="2079"/>
      <c r="U52" s="2079"/>
      <c r="V52" s="2079"/>
      <c r="W52" s="2079"/>
      <c r="X52" s="2090" t="s">
        <v>2203</v>
      </c>
      <c r="Y52" s="2091"/>
      <c r="Z52" s="2092"/>
      <c r="AA52" s="2068" t="n">
        <f aca="false">IF(AA51="","",VLOOKUP(AA51,'【記載例】シフト記号表（勤務時間帯）'!$C$6:$L$47,10,FALSE()))</f>
        <v>8</v>
      </c>
      <c r="AB52" s="2069" t="str">
        <f aca="false">IF(AB51="","",VLOOKUP(AB51,'【記載例】シフト記号表（勤務時間帯）'!$C$6:$L$47,10,FALSE()))</f>
        <v/>
      </c>
      <c r="AC52" s="2069" t="n">
        <f aca="false">IF(AC51="","",VLOOKUP(AC51,'【記載例】シフト記号表（勤務時間帯）'!$C$6:$L$47,10,FALSE()))</f>
        <v>8</v>
      </c>
      <c r="AD52" s="2069" t="n">
        <f aca="false">IF(AD51="","",VLOOKUP(AD51,'【記載例】シフト記号表（勤務時間帯）'!$C$6:$L$47,10,FALSE()))</f>
        <v>8</v>
      </c>
      <c r="AE52" s="2069" t="n">
        <f aca="false">IF(AE51="","",VLOOKUP(AE51,'【記載例】シフト記号表（勤務時間帯）'!$C$6:$L$47,10,FALSE()))</f>
        <v>8</v>
      </c>
      <c r="AF52" s="2069" t="n">
        <f aca="false">IF(AF51="","",VLOOKUP(AF51,'【記載例】シフト記号表（勤務時間帯）'!$C$6:$L$47,10,FALSE()))</f>
        <v>8</v>
      </c>
      <c r="AG52" s="2070" t="str">
        <f aca="false">IF(AG51="","",VLOOKUP(AG51,'【記載例】シフト記号表（勤務時間帯）'!$C$6:$L$47,10,FALSE()))</f>
        <v/>
      </c>
      <c r="AH52" s="2068" t="n">
        <f aca="false">IF(AH51="","",VLOOKUP(AH51,'【記載例】シフト記号表（勤務時間帯）'!$C$6:$L$47,10,FALSE()))</f>
        <v>8</v>
      </c>
      <c r="AI52" s="2069" t="n">
        <f aca="false">IF(AI51="","",VLOOKUP(AI51,'【記載例】シフト記号表（勤務時間帯）'!$C$6:$L$47,10,FALSE()))</f>
        <v>8</v>
      </c>
      <c r="AJ52" s="2069" t="n">
        <f aca="false">IF(AJ51="","",VLOOKUP(AJ51,'【記載例】シフト記号表（勤務時間帯）'!$C$6:$L$47,10,FALSE()))</f>
        <v>8</v>
      </c>
      <c r="AK52" s="2069" t="str">
        <f aca="false">IF(AK51="","",VLOOKUP(AK51,'【記載例】シフト記号表（勤務時間帯）'!$C$6:$L$47,10,FALSE()))</f>
        <v/>
      </c>
      <c r="AL52" s="2069" t="n">
        <f aca="false">IF(AL51="","",VLOOKUP(AL51,'【記載例】シフト記号表（勤務時間帯）'!$C$6:$L$47,10,FALSE()))</f>
        <v>8</v>
      </c>
      <c r="AM52" s="2069" t="n">
        <f aca="false">IF(AM51="","",VLOOKUP(AM51,'【記載例】シフト記号表（勤務時間帯）'!$C$6:$L$47,10,FALSE()))</f>
        <v>8</v>
      </c>
      <c r="AN52" s="2070" t="str">
        <f aca="false">IF(AN51="","",VLOOKUP(AN51,'【記載例】シフト記号表（勤務時間帯）'!$C$6:$L$47,10,FALSE()))</f>
        <v/>
      </c>
      <c r="AO52" s="2068" t="str">
        <f aca="false">IF(AO51="","",VLOOKUP(AO51,'【記載例】シフト記号表（勤務時間帯）'!$C$6:$L$47,10,FALSE()))</f>
        <v/>
      </c>
      <c r="AP52" s="2069" t="n">
        <f aca="false">IF(AP51="","",VLOOKUP(AP51,'【記載例】シフト記号表（勤務時間帯）'!$C$6:$L$47,10,FALSE()))</f>
        <v>8</v>
      </c>
      <c r="AQ52" s="2069" t="n">
        <f aca="false">IF(AQ51="","",VLOOKUP(AQ51,'【記載例】シフト記号表（勤務時間帯）'!$C$6:$L$47,10,FALSE()))</f>
        <v>8</v>
      </c>
      <c r="AR52" s="2069" t="n">
        <f aca="false">IF(AR51="","",VLOOKUP(AR51,'【記載例】シフト記号表（勤務時間帯）'!$C$6:$L$47,10,FALSE()))</f>
        <v>8</v>
      </c>
      <c r="AS52" s="2069" t="str">
        <f aca="false">IF(AS51="","",VLOOKUP(AS51,'【記載例】シフト記号表（勤務時間帯）'!$C$6:$L$47,10,FALSE()))</f>
        <v/>
      </c>
      <c r="AT52" s="2069" t="n">
        <f aca="false">IF(AT51="","",VLOOKUP(AT51,'【記載例】シフト記号表（勤務時間帯）'!$C$6:$L$47,10,FALSE()))</f>
        <v>8</v>
      </c>
      <c r="AU52" s="2070" t="n">
        <f aca="false">IF(AU51="","",VLOOKUP(AU51,'【記載例】シフト記号表（勤務時間帯）'!$C$6:$L$47,10,FALSE()))</f>
        <v>8</v>
      </c>
      <c r="AV52" s="2068" t="n">
        <f aca="false">IF(AV51="","",VLOOKUP(AV51,'【記載例】シフト記号表（勤務時間帯）'!$C$6:$L$47,10,FALSE()))</f>
        <v>8</v>
      </c>
      <c r="AW52" s="2069" t="str">
        <f aca="false">IF(AW51="","",VLOOKUP(AW51,'【記載例】シフト記号表（勤務時間帯）'!$C$6:$L$47,10,FALSE()))</f>
        <v/>
      </c>
      <c r="AX52" s="2069" t="n">
        <f aca="false">IF(AX51="","",VLOOKUP(AX51,'【記載例】シフト記号表（勤務時間帯）'!$C$6:$L$47,10,FALSE()))</f>
        <v>8</v>
      </c>
      <c r="AY52" s="2069" t="n">
        <f aca="false">IF(AY51="","",VLOOKUP(AY51,'【記載例】シフト記号表（勤務時間帯）'!$C$6:$L$47,10,FALSE()))</f>
        <v>8</v>
      </c>
      <c r="AZ52" s="2069" t="n">
        <f aca="false">IF(AZ51="","",VLOOKUP(AZ51,'【記載例】シフト記号表（勤務時間帯）'!$C$6:$L$47,10,FALSE()))</f>
        <v>8</v>
      </c>
      <c r="BA52" s="2069" t="str">
        <f aca="false">IF(BA51="","",VLOOKUP(BA51,'【記載例】シフト記号表（勤務時間帯）'!$C$6:$L$47,10,FALSE()))</f>
        <v/>
      </c>
      <c r="BB52" s="2070" t="n">
        <f aca="false">IF(BB51="","",VLOOKUP(BB51,'【記載例】シフト記号表（勤務時間帯）'!$C$6:$L$47,10,FALSE()))</f>
        <v>8</v>
      </c>
      <c r="BC52" s="2068" t="str">
        <f aca="false">IF(BC51="","",VLOOKUP(BC51,'【記載例】シフト記号表（勤務時間帯）'!$C$6:$L$47,10,FALSE()))</f>
        <v/>
      </c>
      <c r="BD52" s="2069" t="str">
        <f aca="false">IF(BD51="","",VLOOKUP(BD51,'【記載例】シフト記号表（勤務時間帯）'!$C$6:$L$47,10,FALSE()))</f>
        <v/>
      </c>
      <c r="BE52" s="2069" t="str">
        <f aca="false">IF(BE51="","",VLOOKUP(BE51,'【記載例】シフト記号表（勤務時間帯）'!$C$6:$L$47,10,FALSE()))</f>
        <v/>
      </c>
      <c r="BF52" s="2071" t="n">
        <f aca="false">IF($BI$3="４週",SUM(AA52:BB52),IF($BI$3="暦月",SUM(AA52:BE52),""))</f>
        <v>160</v>
      </c>
      <c r="BG52" s="2071"/>
      <c r="BH52" s="2072" t="n">
        <f aca="false">IF($BI$3="４週",BF52/4,IF($BI$3="暦月",(BF52/($BI$8/7)),""))</f>
        <v>40</v>
      </c>
      <c r="BI52" s="2072"/>
      <c r="BJ52" s="2089"/>
      <c r="BK52" s="2089"/>
      <c r="BL52" s="2089"/>
      <c r="BM52" s="2089"/>
      <c r="BN52" s="2089"/>
    </row>
    <row r="53" customFormat="false" ht="20.25" hidden="false" customHeight="true" outlineLevel="0" collapsed="false">
      <c r="B53" s="2033" t="n">
        <f aca="false">B51+1</f>
        <v>19</v>
      </c>
      <c r="C53" s="2073"/>
      <c r="D53" s="2073" t="s">
        <v>2230</v>
      </c>
      <c r="E53" s="2073"/>
      <c r="F53" s="2073"/>
      <c r="G53" s="2074" t="s">
        <v>1024</v>
      </c>
      <c r="H53" s="2074"/>
      <c r="I53" s="2075"/>
      <c r="J53" s="2076"/>
      <c r="K53" s="2075"/>
      <c r="L53" s="2076"/>
      <c r="M53" s="2077" t="s">
        <v>2205</v>
      </c>
      <c r="N53" s="2077"/>
      <c r="O53" s="2078" t="s">
        <v>403</v>
      </c>
      <c r="P53" s="2078"/>
      <c r="Q53" s="2078"/>
      <c r="R53" s="2078"/>
      <c r="S53" s="2079" t="s">
        <v>2235</v>
      </c>
      <c r="T53" s="2079"/>
      <c r="U53" s="2079"/>
      <c r="V53" s="2079"/>
      <c r="W53" s="2079"/>
      <c r="X53" s="2080" t="s">
        <v>2202</v>
      </c>
      <c r="Y53" s="2081"/>
      <c r="Z53" s="2082"/>
      <c r="AA53" s="2083" t="s">
        <v>2128</v>
      </c>
      <c r="AB53" s="2084"/>
      <c r="AC53" s="2084"/>
      <c r="AD53" s="2084" t="s">
        <v>2128</v>
      </c>
      <c r="AE53" s="2084"/>
      <c r="AF53" s="2084" t="s">
        <v>2128</v>
      </c>
      <c r="AG53" s="2085" t="s">
        <v>2128</v>
      </c>
      <c r="AH53" s="2083"/>
      <c r="AI53" s="2084" t="s">
        <v>2128</v>
      </c>
      <c r="AJ53" s="2084"/>
      <c r="AK53" s="2084"/>
      <c r="AL53" s="2084" t="s">
        <v>2128</v>
      </c>
      <c r="AM53" s="2084" t="s">
        <v>2122</v>
      </c>
      <c r="AN53" s="2085" t="s">
        <v>2122</v>
      </c>
      <c r="AO53" s="2083" t="s">
        <v>2128</v>
      </c>
      <c r="AP53" s="2084"/>
      <c r="AQ53" s="2084" t="s">
        <v>2128</v>
      </c>
      <c r="AR53" s="2084"/>
      <c r="AS53" s="2084" t="s">
        <v>2128</v>
      </c>
      <c r="AT53" s="2084"/>
      <c r="AU53" s="2085" t="s">
        <v>2122</v>
      </c>
      <c r="AV53" s="2083" t="s">
        <v>2122</v>
      </c>
      <c r="AW53" s="2084" t="s">
        <v>2128</v>
      </c>
      <c r="AX53" s="2084"/>
      <c r="AY53" s="2084" t="s">
        <v>2128</v>
      </c>
      <c r="AZ53" s="2084"/>
      <c r="BA53" s="2084" t="s">
        <v>2122</v>
      </c>
      <c r="BB53" s="2085"/>
      <c r="BC53" s="2083"/>
      <c r="BD53" s="2084"/>
      <c r="BE53" s="2086"/>
      <c r="BF53" s="2087"/>
      <c r="BG53" s="2087"/>
      <c r="BH53" s="2088"/>
      <c r="BI53" s="2088"/>
      <c r="BJ53" s="2089"/>
      <c r="BK53" s="2089"/>
      <c r="BL53" s="2089"/>
      <c r="BM53" s="2089"/>
      <c r="BN53" s="2089"/>
    </row>
    <row r="54" customFormat="false" ht="20.25" hidden="false" customHeight="true" outlineLevel="0" collapsed="false">
      <c r="B54" s="2033"/>
      <c r="C54" s="2073"/>
      <c r="D54" s="2073"/>
      <c r="E54" s="2073"/>
      <c r="F54" s="2073"/>
      <c r="G54" s="2074"/>
      <c r="H54" s="2074"/>
      <c r="I54" s="2063"/>
      <c r="J54" s="2064" t="str">
        <f aca="false">G53</f>
        <v>介護職員</v>
      </c>
      <c r="K54" s="2063"/>
      <c r="L54" s="2064" t="str">
        <f aca="false">M53</f>
        <v>C</v>
      </c>
      <c r="M54" s="2077"/>
      <c r="N54" s="2077"/>
      <c r="O54" s="2078"/>
      <c r="P54" s="2078"/>
      <c r="Q54" s="2078"/>
      <c r="R54" s="2078"/>
      <c r="S54" s="2079"/>
      <c r="T54" s="2079"/>
      <c r="U54" s="2079"/>
      <c r="V54" s="2079"/>
      <c r="W54" s="2079"/>
      <c r="X54" s="2090" t="s">
        <v>2203</v>
      </c>
      <c r="Y54" s="2066"/>
      <c r="Z54" s="2067"/>
      <c r="AA54" s="2068" t="n">
        <f aca="false">IF(AA53="","",VLOOKUP(AA53,'【記載例】シフト記号表（勤務時間帯）'!$C$6:$L$47,10,FALSE()))</f>
        <v>8</v>
      </c>
      <c r="AB54" s="2069" t="str">
        <f aca="false">IF(AB53="","",VLOOKUP(AB53,'【記載例】シフト記号表（勤務時間帯）'!$C$6:$L$47,10,FALSE()))</f>
        <v/>
      </c>
      <c r="AC54" s="2069" t="str">
        <f aca="false">IF(AC53="","",VLOOKUP(AC53,'【記載例】シフト記号表（勤務時間帯）'!$C$6:$L$47,10,FALSE()))</f>
        <v/>
      </c>
      <c r="AD54" s="2069" t="n">
        <f aca="false">IF(AD53="","",VLOOKUP(AD53,'【記載例】シフト記号表（勤務時間帯）'!$C$6:$L$47,10,FALSE()))</f>
        <v>8</v>
      </c>
      <c r="AE54" s="2069" t="str">
        <f aca="false">IF(AE53="","",VLOOKUP(AE53,'【記載例】シフト記号表（勤務時間帯）'!$C$6:$L$47,10,FALSE()))</f>
        <v/>
      </c>
      <c r="AF54" s="2069" t="n">
        <f aca="false">IF(AF53="","",VLOOKUP(AF53,'【記載例】シフト記号表（勤務時間帯）'!$C$6:$L$47,10,FALSE()))</f>
        <v>8</v>
      </c>
      <c r="AG54" s="2070" t="n">
        <f aca="false">IF(AG53="","",VLOOKUP(AG53,'【記載例】シフト記号表（勤務時間帯）'!$C$6:$L$47,10,FALSE()))</f>
        <v>8</v>
      </c>
      <c r="AH54" s="2068" t="str">
        <f aca="false">IF(AH53="","",VLOOKUP(AH53,'【記載例】シフト記号表（勤務時間帯）'!$C$6:$L$47,10,FALSE()))</f>
        <v/>
      </c>
      <c r="AI54" s="2069" t="n">
        <f aca="false">IF(AI53="","",VLOOKUP(AI53,'【記載例】シフト記号表（勤務時間帯）'!$C$6:$L$47,10,FALSE()))</f>
        <v>8</v>
      </c>
      <c r="AJ54" s="2069" t="str">
        <f aca="false">IF(AJ53="","",VLOOKUP(AJ53,'【記載例】シフト記号表（勤務時間帯）'!$C$6:$L$47,10,FALSE()))</f>
        <v/>
      </c>
      <c r="AK54" s="2069" t="str">
        <f aca="false">IF(AK53="","",VLOOKUP(AK53,'【記載例】シフト記号表（勤務時間帯）'!$C$6:$L$47,10,FALSE()))</f>
        <v/>
      </c>
      <c r="AL54" s="2069" t="n">
        <f aca="false">IF(AL53="","",VLOOKUP(AL53,'【記載例】シフト記号表（勤務時間帯）'!$C$6:$L$47,10,FALSE()))</f>
        <v>8</v>
      </c>
      <c r="AM54" s="2069" t="n">
        <f aca="false">IF(AM53="","",VLOOKUP(AM53,'【記載例】シフト記号表（勤務時間帯）'!$C$6:$L$47,10,FALSE()))</f>
        <v>8</v>
      </c>
      <c r="AN54" s="2070" t="n">
        <f aca="false">IF(AN53="","",VLOOKUP(AN53,'【記載例】シフト記号表（勤務時間帯）'!$C$6:$L$47,10,FALSE()))</f>
        <v>8</v>
      </c>
      <c r="AO54" s="2068" t="n">
        <f aca="false">IF(AO53="","",VLOOKUP(AO53,'【記載例】シフト記号表（勤務時間帯）'!$C$6:$L$47,10,FALSE()))</f>
        <v>8</v>
      </c>
      <c r="AP54" s="2069" t="str">
        <f aca="false">IF(AP53="","",VLOOKUP(AP53,'【記載例】シフト記号表（勤務時間帯）'!$C$6:$L$47,10,FALSE()))</f>
        <v/>
      </c>
      <c r="AQ54" s="2069" t="n">
        <f aca="false">IF(AQ53="","",VLOOKUP(AQ53,'【記載例】シフト記号表（勤務時間帯）'!$C$6:$L$47,10,FALSE()))</f>
        <v>8</v>
      </c>
      <c r="AR54" s="2069" t="str">
        <f aca="false">IF(AR53="","",VLOOKUP(AR53,'【記載例】シフト記号表（勤務時間帯）'!$C$6:$L$47,10,FALSE()))</f>
        <v/>
      </c>
      <c r="AS54" s="2069" t="n">
        <f aca="false">IF(AS53="","",VLOOKUP(AS53,'【記載例】シフト記号表（勤務時間帯）'!$C$6:$L$47,10,FALSE()))</f>
        <v>8</v>
      </c>
      <c r="AT54" s="2069" t="str">
        <f aca="false">IF(AT53="","",VLOOKUP(AT53,'【記載例】シフト記号表（勤務時間帯）'!$C$6:$L$47,10,FALSE()))</f>
        <v/>
      </c>
      <c r="AU54" s="2070" t="n">
        <f aca="false">IF(AU53="","",VLOOKUP(AU53,'【記載例】シフト記号表（勤務時間帯）'!$C$6:$L$47,10,FALSE()))</f>
        <v>8</v>
      </c>
      <c r="AV54" s="2068" t="n">
        <f aca="false">IF(AV53="","",VLOOKUP(AV53,'【記載例】シフト記号表（勤務時間帯）'!$C$6:$L$47,10,FALSE()))</f>
        <v>8</v>
      </c>
      <c r="AW54" s="2069" t="n">
        <f aca="false">IF(AW53="","",VLOOKUP(AW53,'【記載例】シフト記号表（勤務時間帯）'!$C$6:$L$47,10,FALSE()))</f>
        <v>8</v>
      </c>
      <c r="AX54" s="2069" t="str">
        <f aca="false">IF(AX53="","",VLOOKUP(AX53,'【記載例】シフト記号表（勤務時間帯）'!$C$6:$L$47,10,FALSE()))</f>
        <v/>
      </c>
      <c r="AY54" s="2069" t="n">
        <f aca="false">IF(AY53="","",VLOOKUP(AY53,'【記載例】シフト記号表（勤務時間帯）'!$C$6:$L$47,10,FALSE()))</f>
        <v>8</v>
      </c>
      <c r="AZ54" s="2069" t="str">
        <f aca="false">IF(AZ53="","",VLOOKUP(AZ53,'【記載例】シフト記号表（勤務時間帯）'!$C$6:$L$47,10,FALSE()))</f>
        <v/>
      </c>
      <c r="BA54" s="2069" t="n">
        <f aca="false">IF(BA53="","",VLOOKUP(BA53,'【記載例】シフト記号表（勤務時間帯）'!$C$6:$L$47,10,FALSE()))</f>
        <v>8</v>
      </c>
      <c r="BB54" s="2070" t="str">
        <f aca="false">IF(BB53="","",VLOOKUP(BB53,'【記載例】シフト記号表（勤務時間帯）'!$C$6:$L$47,10,FALSE()))</f>
        <v/>
      </c>
      <c r="BC54" s="2068" t="str">
        <f aca="false">IF(BC53="","",VLOOKUP(BC53,'【記載例】シフト記号表（勤務時間帯）'!$C$6:$L$47,10,FALSE()))</f>
        <v/>
      </c>
      <c r="BD54" s="2069" t="str">
        <f aca="false">IF(BD53="","",VLOOKUP(BD53,'【記載例】シフト記号表（勤務時間帯）'!$C$6:$L$47,10,FALSE()))</f>
        <v/>
      </c>
      <c r="BE54" s="2069" t="str">
        <f aca="false">IF(BE53="","",VLOOKUP(BE53,'【記載例】シフト記号表（勤務時間帯）'!$C$6:$L$47,10,FALSE()))</f>
        <v/>
      </c>
      <c r="BF54" s="2071" t="n">
        <f aca="false">IF($BI$3="４週",SUM(AA54:BB54),IF($BI$3="暦月",SUM(AA54:BE54),""))</f>
        <v>128</v>
      </c>
      <c r="BG54" s="2071"/>
      <c r="BH54" s="2072" t="n">
        <f aca="false">IF($BI$3="４週",BF54/4,IF($BI$3="暦月",(BF54/($BI$8/7)),""))</f>
        <v>32</v>
      </c>
      <c r="BI54" s="2072"/>
      <c r="BJ54" s="2089"/>
      <c r="BK54" s="2089"/>
      <c r="BL54" s="2089"/>
      <c r="BM54" s="2089"/>
      <c r="BN54" s="2089"/>
    </row>
    <row r="55" customFormat="false" ht="20.25" hidden="false" customHeight="true" outlineLevel="0" collapsed="false">
      <c r="B55" s="2033" t="n">
        <f aca="false">B53+1</f>
        <v>20</v>
      </c>
      <c r="C55" s="2073" t="s">
        <v>2221</v>
      </c>
      <c r="D55" s="2073" t="s">
        <v>2236</v>
      </c>
      <c r="E55" s="2073"/>
      <c r="F55" s="2073"/>
      <c r="G55" s="2074" t="s">
        <v>1024</v>
      </c>
      <c r="H55" s="2074"/>
      <c r="I55" s="2075"/>
      <c r="J55" s="2076"/>
      <c r="K55" s="2075"/>
      <c r="L55" s="2076"/>
      <c r="M55" s="2077" t="s">
        <v>2199</v>
      </c>
      <c r="N55" s="2077"/>
      <c r="O55" s="2078" t="s">
        <v>1023</v>
      </c>
      <c r="P55" s="2078"/>
      <c r="Q55" s="2078"/>
      <c r="R55" s="2078"/>
      <c r="S55" s="2079" t="s">
        <v>2237</v>
      </c>
      <c r="T55" s="2079"/>
      <c r="U55" s="2079"/>
      <c r="V55" s="2079"/>
      <c r="W55" s="2079"/>
      <c r="X55" s="2080" t="s">
        <v>2202</v>
      </c>
      <c r="Y55" s="2081"/>
      <c r="Z55" s="2082"/>
      <c r="AA55" s="2083" t="s">
        <v>2224</v>
      </c>
      <c r="AB55" s="2084" t="s">
        <v>2225</v>
      </c>
      <c r="AC55" s="2084" t="s">
        <v>2122</v>
      </c>
      <c r="AD55" s="2084" t="s">
        <v>2122</v>
      </c>
      <c r="AE55" s="2084"/>
      <c r="AF55" s="2084" t="s">
        <v>2128</v>
      </c>
      <c r="AG55" s="2085"/>
      <c r="AH55" s="2083"/>
      <c r="AI55" s="2084" t="s">
        <v>2224</v>
      </c>
      <c r="AJ55" s="2084" t="s">
        <v>2225</v>
      </c>
      <c r="AK55" s="2084" t="s">
        <v>2122</v>
      </c>
      <c r="AL55" s="2084" t="s">
        <v>2122</v>
      </c>
      <c r="AM55" s="2084"/>
      <c r="AN55" s="2085" t="s">
        <v>2128</v>
      </c>
      <c r="AO55" s="2083" t="s">
        <v>2128</v>
      </c>
      <c r="AP55" s="2084"/>
      <c r="AQ55" s="2084" t="s">
        <v>2224</v>
      </c>
      <c r="AR55" s="2084" t="s">
        <v>2225</v>
      </c>
      <c r="AS55" s="2084" t="s">
        <v>2122</v>
      </c>
      <c r="AT55" s="2084" t="s">
        <v>2122</v>
      </c>
      <c r="AU55" s="2085"/>
      <c r="AV55" s="2083" t="s">
        <v>2128</v>
      </c>
      <c r="AW55" s="2084"/>
      <c r="AX55" s="2084"/>
      <c r="AY55" s="2084" t="s">
        <v>2224</v>
      </c>
      <c r="AZ55" s="2084" t="s">
        <v>2225</v>
      </c>
      <c r="BA55" s="2084" t="s">
        <v>2122</v>
      </c>
      <c r="BB55" s="2085" t="s">
        <v>2122</v>
      </c>
      <c r="BC55" s="2083"/>
      <c r="BD55" s="2084"/>
      <c r="BE55" s="2086"/>
      <c r="BF55" s="2087"/>
      <c r="BG55" s="2087"/>
      <c r="BH55" s="2088"/>
      <c r="BI55" s="2088"/>
      <c r="BJ55" s="2089"/>
      <c r="BK55" s="2089"/>
      <c r="BL55" s="2089"/>
      <c r="BM55" s="2089"/>
      <c r="BN55" s="2089"/>
    </row>
    <row r="56" customFormat="false" ht="20.25" hidden="false" customHeight="true" outlineLevel="0" collapsed="false">
      <c r="B56" s="2033"/>
      <c r="C56" s="2073"/>
      <c r="D56" s="2073"/>
      <c r="E56" s="2073"/>
      <c r="F56" s="2073"/>
      <c r="G56" s="2074"/>
      <c r="H56" s="2074"/>
      <c r="I56" s="2063"/>
      <c r="J56" s="2064" t="str">
        <f aca="false">G55</f>
        <v>介護職員</v>
      </c>
      <c r="K56" s="2063"/>
      <c r="L56" s="2064" t="str">
        <f aca="false">M55</f>
        <v>A</v>
      </c>
      <c r="M56" s="2077"/>
      <c r="N56" s="2077"/>
      <c r="O56" s="2078"/>
      <c r="P56" s="2078"/>
      <c r="Q56" s="2078"/>
      <c r="R56" s="2078"/>
      <c r="S56" s="2079"/>
      <c r="T56" s="2079"/>
      <c r="U56" s="2079"/>
      <c r="V56" s="2079"/>
      <c r="W56" s="2079"/>
      <c r="X56" s="2090" t="s">
        <v>2203</v>
      </c>
      <c r="Y56" s="2091"/>
      <c r="Z56" s="2092"/>
      <c r="AA56" s="2068" t="n">
        <f aca="false">IF(AA55="","",VLOOKUP(AA55,'【記載例】シフト記号表（勤務時間帯）'!$C$6:$L$47,10,FALSE()))</f>
        <v>8</v>
      </c>
      <c r="AB56" s="2069" t="n">
        <f aca="false">IF(AB55="","",VLOOKUP(AB55,'【記載例】シフト記号表（勤務時間帯）'!$C$6:$L$47,10,FALSE()))</f>
        <v>8</v>
      </c>
      <c r="AC56" s="2069" t="n">
        <f aca="false">IF(AC55="","",VLOOKUP(AC55,'【記載例】シフト記号表（勤務時間帯）'!$C$6:$L$47,10,FALSE()))</f>
        <v>8</v>
      </c>
      <c r="AD56" s="2069" t="n">
        <f aca="false">IF(AD55="","",VLOOKUP(AD55,'【記載例】シフト記号表（勤務時間帯）'!$C$6:$L$47,10,FALSE()))</f>
        <v>8</v>
      </c>
      <c r="AE56" s="2069" t="str">
        <f aca="false">IF(AE55="","",VLOOKUP(AE55,'【記載例】シフト記号表（勤務時間帯）'!$C$6:$L$47,10,FALSE()))</f>
        <v/>
      </c>
      <c r="AF56" s="2069" t="n">
        <f aca="false">IF(AF55="","",VLOOKUP(AF55,'【記載例】シフト記号表（勤務時間帯）'!$C$6:$L$47,10,FALSE()))</f>
        <v>8</v>
      </c>
      <c r="AG56" s="2070" t="str">
        <f aca="false">IF(AG55="","",VLOOKUP(AG55,'【記載例】シフト記号表（勤務時間帯）'!$C$6:$L$47,10,FALSE()))</f>
        <v/>
      </c>
      <c r="AH56" s="2068" t="str">
        <f aca="false">IF(AH55="","",VLOOKUP(AH55,'【記載例】シフト記号表（勤務時間帯）'!$C$6:$L$47,10,FALSE()))</f>
        <v/>
      </c>
      <c r="AI56" s="2069" t="n">
        <f aca="false">IF(AI55="","",VLOOKUP(AI55,'【記載例】シフト記号表（勤務時間帯）'!$C$6:$L$47,10,FALSE()))</f>
        <v>8</v>
      </c>
      <c r="AJ56" s="2069" t="n">
        <f aca="false">IF(AJ55="","",VLOOKUP(AJ55,'【記載例】シフト記号表（勤務時間帯）'!$C$6:$L$47,10,FALSE()))</f>
        <v>8</v>
      </c>
      <c r="AK56" s="2069" t="n">
        <f aca="false">IF(AK55="","",VLOOKUP(AK55,'【記載例】シフト記号表（勤務時間帯）'!$C$6:$L$47,10,FALSE()))</f>
        <v>8</v>
      </c>
      <c r="AL56" s="2069" t="n">
        <f aca="false">IF(AL55="","",VLOOKUP(AL55,'【記載例】シフト記号表（勤務時間帯）'!$C$6:$L$47,10,FALSE()))</f>
        <v>8</v>
      </c>
      <c r="AM56" s="2069" t="str">
        <f aca="false">IF(AM55="","",VLOOKUP(AM55,'【記載例】シフト記号表（勤務時間帯）'!$C$6:$L$47,10,FALSE()))</f>
        <v/>
      </c>
      <c r="AN56" s="2070" t="n">
        <f aca="false">IF(AN55="","",VLOOKUP(AN55,'【記載例】シフト記号表（勤務時間帯）'!$C$6:$L$47,10,FALSE()))</f>
        <v>8</v>
      </c>
      <c r="AO56" s="2068" t="n">
        <f aca="false">IF(AO55="","",VLOOKUP(AO55,'【記載例】シフト記号表（勤務時間帯）'!$C$6:$L$47,10,FALSE()))</f>
        <v>8</v>
      </c>
      <c r="AP56" s="2069" t="str">
        <f aca="false">IF(AP55="","",VLOOKUP(AP55,'【記載例】シフト記号表（勤務時間帯）'!$C$6:$L$47,10,FALSE()))</f>
        <v/>
      </c>
      <c r="AQ56" s="2069" t="n">
        <f aca="false">IF(AQ55="","",VLOOKUP(AQ55,'【記載例】シフト記号表（勤務時間帯）'!$C$6:$L$47,10,FALSE()))</f>
        <v>8</v>
      </c>
      <c r="AR56" s="2069" t="n">
        <f aca="false">IF(AR55="","",VLOOKUP(AR55,'【記載例】シフト記号表（勤務時間帯）'!$C$6:$L$47,10,FALSE()))</f>
        <v>8</v>
      </c>
      <c r="AS56" s="2069" t="n">
        <f aca="false">IF(AS55="","",VLOOKUP(AS55,'【記載例】シフト記号表（勤務時間帯）'!$C$6:$L$47,10,FALSE()))</f>
        <v>8</v>
      </c>
      <c r="AT56" s="2069" t="n">
        <f aca="false">IF(AT55="","",VLOOKUP(AT55,'【記載例】シフト記号表（勤務時間帯）'!$C$6:$L$47,10,FALSE()))</f>
        <v>8</v>
      </c>
      <c r="AU56" s="2070" t="str">
        <f aca="false">IF(AU55="","",VLOOKUP(AU55,'【記載例】シフト記号表（勤務時間帯）'!$C$6:$L$47,10,FALSE()))</f>
        <v/>
      </c>
      <c r="AV56" s="2068" t="n">
        <f aca="false">IF(AV55="","",VLOOKUP(AV55,'【記載例】シフト記号表（勤務時間帯）'!$C$6:$L$47,10,FALSE()))</f>
        <v>8</v>
      </c>
      <c r="AW56" s="2069" t="str">
        <f aca="false">IF(AW55="","",VLOOKUP(AW55,'【記載例】シフト記号表（勤務時間帯）'!$C$6:$L$47,10,FALSE()))</f>
        <v/>
      </c>
      <c r="AX56" s="2069" t="str">
        <f aca="false">IF(AX55="","",VLOOKUP(AX55,'【記載例】シフト記号表（勤務時間帯）'!$C$6:$L$47,10,FALSE()))</f>
        <v/>
      </c>
      <c r="AY56" s="2069" t="n">
        <f aca="false">IF(AY55="","",VLOOKUP(AY55,'【記載例】シフト記号表（勤務時間帯）'!$C$6:$L$47,10,FALSE()))</f>
        <v>8</v>
      </c>
      <c r="AZ56" s="2069" t="n">
        <f aca="false">IF(AZ55="","",VLOOKUP(AZ55,'【記載例】シフト記号表（勤務時間帯）'!$C$6:$L$47,10,FALSE()))</f>
        <v>8</v>
      </c>
      <c r="BA56" s="2069" t="n">
        <f aca="false">IF(BA55="","",VLOOKUP(BA55,'【記載例】シフト記号表（勤務時間帯）'!$C$6:$L$47,10,FALSE()))</f>
        <v>8</v>
      </c>
      <c r="BB56" s="2070" t="n">
        <f aca="false">IF(BB55="","",VLOOKUP(BB55,'【記載例】シフト記号表（勤務時間帯）'!$C$6:$L$47,10,FALSE()))</f>
        <v>8</v>
      </c>
      <c r="BC56" s="2068" t="str">
        <f aca="false">IF(BC55="","",VLOOKUP(BC55,'【記載例】シフト記号表（勤務時間帯）'!$C$6:$L$47,10,FALSE()))</f>
        <v/>
      </c>
      <c r="BD56" s="2069" t="str">
        <f aca="false">IF(BD55="","",VLOOKUP(BD55,'【記載例】シフト記号表（勤務時間帯）'!$C$6:$L$47,10,FALSE()))</f>
        <v/>
      </c>
      <c r="BE56" s="2069" t="str">
        <f aca="false">IF(BE55="","",VLOOKUP(BE55,'【記載例】シフト記号表（勤務時間帯）'!$C$6:$L$47,10,FALSE()))</f>
        <v/>
      </c>
      <c r="BF56" s="2071" t="n">
        <f aca="false">IF($BI$3="４週",SUM(AA56:BB56),IF($BI$3="暦月",SUM(AA56:BE56),""))</f>
        <v>160</v>
      </c>
      <c r="BG56" s="2071"/>
      <c r="BH56" s="2072" t="n">
        <f aca="false">IF($BI$3="４週",BF56/4,IF($BI$3="暦月",(BF56/($BI$8/7)),""))</f>
        <v>40</v>
      </c>
      <c r="BI56" s="2072"/>
      <c r="BJ56" s="2089"/>
      <c r="BK56" s="2089"/>
      <c r="BL56" s="2089"/>
      <c r="BM56" s="2089"/>
      <c r="BN56" s="2089"/>
    </row>
    <row r="57" customFormat="false" ht="20.25" hidden="false" customHeight="true" outlineLevel="0" collapsed="false">
      <c r="B57" s="2033" t="n">
        <f aca="false">B55+1</f>
        <v>21</v>
      </c>
      <c r="C57" s="2073"/>
      <c r="D57" s="2073" t="s">
        <v>2236</v>
      </c>
      <c r="E57" s="2073"/>
      <c r="F57" s="2073"/>
      <c r="G57" s="2074" t="s">
        <v>1024</v>
      </c>
      <c r="H57" s="2074"/>
      <c r="I57" s="2063"/>
      <c r="J57" s="2064"/>
      <c r="K57" s="2063"/>
      <c r="L57" s="2064"/>
      <c r="M57" s="2077" t="s">
        <v>2199</v>
      </c>
      <c r="N57" s="2077"/>
      <c r="O57" s="2078" t="s">
        <v>403</v>
      </c>
      <c r="P57" s="2078"/>
      <c r="Q57" s="2078"/>
      <c r="R57" s="2078"/>
      <c r="S57" s="2079" t="s">
        <v>2238</v>
      </c>
      <c r="T57" s="2079"/>
      <c r="U57" s="2079"/>
      <c r="V57" s="2079"/>
      <c r="W57" s="2079"/>
      <c r="X57" s="2093" t="s">
        <v>2202</v>
      </c>
      <c r="Z57" s="2094"/>
      <c r="AA57" s="2083"/>
      <c r="AB57" s="2084" t="s">
        <v>2224</v>
      </c>
      <c r="AC57" s="2084" t="s">
        <v>2225</v>
      </c>
      <c r="AD57" s="2084" t="s">
        <v>2128</v>
      </c>
      <c r="AE57" s="2084" t="s">
        <v>2122</v>
      </c>
      <c r="AF57" s="2084"/>
      <c r="AG57" s="2085" t="s">
        <v>2128</v>
      </c>
      <c r="AH57" s="2083" t="s">
        <v>2128</v>
      </c>
      <c r="AI57" s="2084"/>
      <c r="AJ57" s="2084" t="s">
        <v>2224</v>
      </c>
      <c r="AK57" s="2084" t="s">
        <v>2225</v>
      </c>
      <c r="AL57" s="2084" t="s">
        <v>2128</v>
      </c>
      <c r="AM57" s="2084" t="s">
        <v>2122</v>
      </c>
      <c r="AN57" s="2085"/>
      <c r="AO57" s="2083" t="s">
        <v>2128</v>
      </c>
      <c r="AP57" s="2084" t="s">
        <v>2122</v>
      </c>
      <c r="AQ57" s="2084"/>
      <c r="AR57" s="2084" t="s">
        <v>2224</v>
      </c>
      <c r="AS57" s="2084" t="s">
        <v>2225</v>
      </c>
      <c r="AT57" s="2084" t="s">
        <v>2128</v>
      </c>
      <c r="AU57" s="2085"/>
      <c r="AV57" s="2083"/>
      <c r="AW57" s="2084" t="s">
        <v>2128</v>
      </c>
      <c r="AX57" s="2084" t="s">
        <v>2122</v>
      </c>
      <c r="AY57" s="2084"/>
      <c r="AZ57" s="2084" t="s">
        <v>2224</v>
      </c>
      <c r="BA57" s="2084" t="s">
        <v>2225</v>
      </c>
      <c r="BB57" s="2085" t="s">
        <v>2128</v>
      </c>
      <c r="BC57" s="2083"/>
      <c r="BD57" s="2084"/>
      <c r="BE57" s="2086"/>
      <c r="BF57" s="2087"/>
      <c r="BG57" s="2087"/>
      <c r="BH57" s="2088"/>
      <c r="BI57" s="2088"/>
      <c r="BJ57" s="2089"/>
      <c r="BK57" s="2089"/>
      <c r="BL57" s="2089"/>
      <c r="BM57" s="2089"/>
      <c r="BN57" s="2089"/>
    </row>
    <row r="58" customFormat="false" ht="20.25" hidden="false" customHeight="true" outlineLevel="0" collapsed="false">
      <c r="B58" s="2033"/>
      <c r="C58" s="2073"/>
      <c r="D58" s="2073"/>
      <c r="E58" s="2073"/>
      <c r="F58" s="2073"/>
      <c r="G58" s="2074"/>
      <c r="H58" s="2074"/>
      <c r="I58" s="2063"/>
      <c r="J58" s="2064" t="str">
        <f aca="false">G57</f>
        <v>介護職員</v>
      </c>
      <c r="K58" s="2063"/>
      <c r="L58" s="2064" t="str">
        <f aca="false">M57</f>
        <v>A</v>
      </c>
      <c r="M58" s="2077"/>
      <c r="N58" s="2077"/>
      <c r="O58" s="2078"/>
      <c r="P58" s="2078"/>
      <c r="Q58" s="2078"/>
      <c r="R58" s="2078"/>
      <c r="S58" s="2079"/>
      <c r="T58" s="2079"/>
      <c r="U58" s="2079"/>
      <c r="V58" s="2079"/>
      <c r="W58" s="2079"/>
      <c r="X58" s="2090" t="s">
        <v>2203</v>
      </c>
      <c r="Y58" s="2091"/>
      <c r="Z58" s="2092"/>
      <c r="AA58" s="2068" t="str">
        <f aca="false">IF(AA57="","",VLOOKUP(AA57,'【記載例】シフト記号表（勤務時間帯）'!$C$6:$L$47,10,FALSE()))</f>
        <v/>
      </c>
      <c r="AB58" s="2069" t="n">
        <f aca="false">IF(AB57="","",VLOOKUP(AB57,'【記載例】シフト記号表（勤務時間帯）'!$C$6:$L$47,10,FALSE()))</f>
        <v>8</v>
      </c>
      <c r="AC58" s="2069" t="n">
        <f aca="false">IF(AC57="","",VLOOKUP(AC57,'【記載例】シフト記号表（勤務時間帯）'!$C$6:$L$47,10,FALSE()))</f>
        <v>8</v>
      </c>
      <c r="AD58" s="2069" t="n">
        <f aca="false">IF(AD57="","",VLOOKUP(AD57,'【記載例】シフト記号表（勤務時間帯）'!$C$6:$L$47,10,FALSE()))</f>
        <v>8</v>
      </c>
      <c r="AE58" s="2069" t="n">
        <f aca="false">IF(AE57="","",VLOOKUP(AE57,'【記載例】シフト記号表（勤務時間帯）'!$C$6:$L$47,10,FALSE()))</f>
        <v>8</v>
      </c>
      <c r="AF58" s="2069" t="str">
        <f aca="false">IF(AF57="","",VLOOKUP(AF57,'【記載例】シフト記号表（勤務時間帯）'!$C$6:$L$47,10,FALSE()))</f>
        <v/>
      </c>
      <c r="AG58" s="2070" t="n">
        <f aca="false">IF(AG57="","",VLOOKUP(AG57,'【記載例】シフト記号表（勤務時間帯）'!$C$6:$L$47,10,FALSE()))</f>
        <v>8</v>
      </c>
      <c r="AH58" s="2068" t="n">
        <f aca="false">IF(AH57="","",VLOOKUP(AH57,'【記載例】シフト記号表（勤務時間帯）'!$C$6:$L$47,10,FALSE()))</f>
        <v>8</v>
      </c>
      <c r="AI58" s="2069" t="str">
        <f aca="false">IF(AI57="","",VLOOKUP(AI57,'【記載例】シフト記号表（勤務時間帯）'!$C$6:$L$47,10,FALSE()))</f>
        <v/>
      </c>
      <c r="AJ58" s="2069" t="n">
        <f aca="false">IF(AJ57="","",VLOOKUP(AJ57,'【記載例】シフト記号表（勤務時間帯）'!$C$6:$L$47,10,FALSE()))</f>
        <v>8</v>
      </c>
      <c r="AK58" s="2069" t="n">
        <f aca="false">IF(AK57="","",VLOOKUP(AK57,'【記載例】シフト記号表（勤務時間帯）'!$C$6:$L$47,10,FALSE()))</f>
        <v>8</v>
      </c>
      <c r="AL58" s="2069" t="n">
        <f aca="false">IF(AL57="","",VLOOKUP(AL57,'【記載例】シフト記号表（勤務時間帯）'!$C$6:$L$47,10,FALSE()))</f>
        <v>8</v>
      </c>
      <c r="AM58" s="2069" t="n">
        <f aca="false">IF(AM57="","",VLOOKUP(AM57,'【記載例】シフト記号表（勤務時間帯）'!$C$6:$L$47,10,FALSE()))</f>
        <v>8</v>
      </c>
      <c r="AN58" s="2070" t="str">
        <f aca="false">IF(AN57="","",VLOOKUP(AN57,'【記載例】シフト記号表（勤務時間帯）'!$C$6:$L$47,10,FALSE()))</f>
        <v/>
      </c>
      <c r="AO58" s="2068" t="n">
        <f aca="false">IF(AO57="","",VLOOKUP(AO57,'【記載例】シフト記号表（勤務時間帯）'!$C$6:$L$47,10,FALSE()))</f>
        <v>8</v>
      </c>
      <c r="AP58" s="2069" t="n">
        <f aca="false">IF(AP57="","",VLOOKUP(AP57,'【記載例】シフト記号表（勤務時間帯）'!$C$6:$L$47,10,FALSE()))</f>
        <v>8</v>
      </c>
      <c r="AQ58" s="2069" t="str">
        <f aca="false">IF(AQ57="","",VLOOKUP(AQ57,'【記載例】シフト記号表（勤務時間帯）'!$C$6:$L$47,10,FALSE()))</f>
        <v/>
      </c>
      <c r="AR58" s="2069" t="n">
        <f aca="false">IF(AR57="","",VLOOKUP(AR57,'【記載例】シフト記号表（勤務時間帯）'!$C$6:$L$47,10,FALSE()))</f>
        <v>8</v>
      </c>
      <c r="AS58" s="2069" t="n">
        <f aca="false">IF(AS57="","",VLOOKUP(AS57,'【記載例】シフト記号表（勤務時間帯）'!$C$6:$L$47,10,FALSE()))</f>
        <v>8</v>
      </c>
      <c r="AT58" s="2069" t="n">
        <f aca="false">IF(AT57="","",VLOOKUP(AT57,'【記載例】シフト記号表（勤務時間帯）'!$C$6:$L$47,10,FALSE()))</f>
        <v>8</v>
      </c>
      <c r="AU58" s="2070" t="str">
        <f aca="false">IF(AU57="","",VLOOKUP(AU57,'【記載例】シフト記号表（勤務時間帯）'!$C$6:$L$47,10,FALSE()))</f>
        <v/>
      </c>
      <c r="AV58" s="2068" t="str">
        <f aca="false">IF(AV57="","",VLOOKUP(AV57,'【記載例】シフト記号表（勤務時間帯）'!$C$6:$L$47,10,FALSE()))</f>
        <v/>
      </c>
      <c r="AW58" s="2069" t="n">
        <f aca="false">IF(AW57="","",VLOOKUP(AW57,'【記載例】シフト記号表（勤務時間帯）'!$C$6:$L$47,10,FALSE()))</f>
        <v>8</v>
      </c>
      <c r="AX58" s="2069" t="n">
        <f aca="false">IF(AX57="","",VLOOKUP(AX57,'【記載例】シフト記号表（勤務時間帯）'!$C$6:$L$47,10,FALSE()))</f>
        <v>8</v>
      </c>
      <c r="AY58" s="2069" t="str">
        <f aca="false">IF(AY57="","",VLOOKUP(AY57,'【記載例】シフト記号表（勤務時間帯）'!$C$6:$L$47,10,FALSE()))</f>
        <v/>
      </c>
      <c r="AZ58" s="2069" t="n">
        <f aca="false">IF(AZ57="","",VLOOKUP(AZ57,'【記載例】シフト記号表（勤務時間帯）'!$C$6:$L$47,10,FALSE()))</f>
        <v>8</v>
      </c>
      <c r="BA58" s="2069" t="n">
        <f aca="false">IF(BA57="","",VLOOKUP(BA57,'【記載例】シフト記号表（勤務時間帯）'!$C$6:$L$47,10,FALSE()))</f>
        <v>8</v>
      </c>
      <c r="BB58" s="2070" t="n">
        <f aca="false">IF(BB57="","",VLOOKUP(BB57,'【記載例】シフト記号表（勤務時間帯）'!$C$6:$L$47,10,FALSE()))</f>
        <v>8</v>
      </c>
      <c r="BC58" s="2068" t="str">
        <f aca="false">IF(BC57="","",VLOOKUP(BC57,'【記載例】シフト記号表（勤務時間帯）'!$C$6:$L$47,10,FALSE()))</f>
        <v/>
      </c>
      <c r="BD58" s="2069" t="str">
        <f aca="false">IF(BD57="","",VLOOKUP(BD57,'【記載例】シフト記号表（勤務時間帯）'!$C$6:$L$47,10,FALSE()))</f>
        <v/>
      </c>
      <c r="BE58" s="2069" t="str">
        <f aca="false">IF(BE57="","",VLOOKUP(BE57,'【記載例】シフト記号表（勤務時間帯）'!$C$6:$L$47,10,FALSE()))</f>
        <v/>
      </c>
      <c r="BF58" s="2071" t="n">
        <f aca="false">IF($BI$3="４週",SUM(AA58:BB58),IF($BI$3="暦月",SUM(AA58:BE58),""))</f>
        <v>160</v>
      </c>
      <c r="BG58" s="2071"/>
      <c r="BH58" s="2072" t="n">
        <f aca="false">IF($BI$3="４週",BF58/4,IF($BI$3="暦月",(BF58/($BI$8/7)),""))</f>
        <v>40</v>
      </c>
      <c r="BI58" s="2072"/>
      <c r="BJ58" s="2089"/>
      <c r="BK58" s="2089"/>
      <c r="BL58" s="2089"/>
      <c r="BM58" s="2089"/>
      <c r="BN58" s="2089"/>
    </row>
    <row r="59" customFormat="false" ht="20.25" hidden="false" customHeight="true" outlineLevel="0" collapsed="false">
      <c r="B59" s="2033" t="n">
        <f aca="false">B57+1</f>
        <v>22</v>
      </c>
      <c r="C59" s="2073"/>
      <c r="D59" s="2073" t="s">
        <v>2236</v>
      </c>
      <c r="E59" s="2073"/>
      <c r="F59" s="2073"/>
      <c r="G59" s="2074" t="s">
        <v>1024</v>
      </c>
      <c r="H59" s="2074"/>
      <c r="I59" s="2063"/>
      <c r="J59" s="2064"/>
      <c r="K59" s="2063"/>
      <c r="L59" s="2064"/>
      <c r="M59" s="2077" t="s">
        <v>2199</v>
      </c>
      <c r="N59" s="2077"/>
      <c r="O59" s="2078" t="s">
        <v>403</v>
      </c>
      <c r="P59" s="2078"/>
      <c r="Q59" s="2078"/>
      <c r="R59" s="2078"/>
      <c r="S59" s="2079" t="s">
        <v>2239</v>
      </c>
      <c r="T59" s="2079"/>
      <c r="U59" s="2079"/>
      <c r="V59" s="2079"/>
      <c r="W59" s="2079"/>
      <c r="X59" s="2093" t="s">
        <v>2202</v>
      </c>
      <c r="Z59" s="2094"/>
      <c r="AA59" s="2083" t="s">
        <v>2128</v>
      </c>
      <c r="AB59" s="2084"/>
      <c r="AC59" s="2084" t="s">
        <v>2224</v>
      </c>
      <c r="AD59" s="2084" t="s">
        <v>2225</v>
      </c>
      <c r="AE59" s="2084" t="s">
        <v>2128</v>
      </c>
      <c r="AF59" s="2084" t="s">
        <v>2122</v>
      </c>
      <c r="AG59" s="2085"/>
      <c r="AH59" s="2083" t="s">
        <v>2122</v>
      </c>
      <c r="AI59" s="2084" t="s">
        <v>2128</v>
      </c>
      <c r="AJ59" s="2084"/>
      <c r="AK59" s="2084" t="s">
        <v>2224</v>
      </c>
      <c r="AL59" s="2084" t="s">
        <v>2225</v>
      </c>
      <c r="AM59" s="2084" t="s">
        <v>2128</v>
      </c>
      <c r="AN59" s="2085"/>
      <c r="AO59" s="2083" t="s">
        <v>2122</v>
      </c>
      <c r="AP59" s="2084" t="s">
        <v>2128</v>
      </c>
      <c r="AQ59" s="2084"/>
      <c r="AR59" s="2084"/>
      <c r="AS59" s="2084" t="s">
        <v>2224</v>
      </c>
      <c r="AT59" s="2084" t="s">
        <v>2225</v>
      </c>
      <c r="AU59" s="2085" t="s">
        <v>2122</v>
      </c>
      <c r="AV59" s="2083" t="s">
        <v>2122</v>
      </c>
      <c r="AW59" s="2084"/>
      <c r="AX59" s="2084" t="s">
        <v>2128</v>
      </c>
      <c r="AY59" s="2084" t="s">
        <v>2122</v>
      </c>
      <c r="AZ59" s="2084"/>
      <c r="BA59" s="2084" t="s">
        <v>2224</v>
      </c>
      <c r="BB59" s="2085" t="s">
        <v>2225</v>
      </c>
      <c r="BC59" s="2083"/>
      <c r="BD59" s="2084"/>
      <c r="BE59" s="2086"/>
      <c r="BF59" s="2087"/>
      <c r="BG59" s="2087"/>
      <c r="BH59" s="2088"/>
      <c r="BI59" s="2088"/>
      <c r="BJ59" s="2089"/>
      <c r="BK59" s="2089"/>
      <c r="BL59" s="2089"/>
      <c r="BM59" s="2089"/>
      <c r="BN59" s="2089"/>
    </row>
    <row r="60" customFormat="false" ht="20.25" hidden="false" customHeight="true" outlineLevel="0" collapsed="false">
      <c r="B60" s="2033"/>
      <c r="C60" s="2073"/>
      <c r="D60" s="2073"/>
      <c r="E60" s="2073"/>
      <c r="F60" s="2073"/>
      <c r="G60" s="2074"/>
      <c r="H60" s="2074"/>
      <c r="I60" s="2063"/>
      <c r="J60" s="2064" t="str">
        <f aca="false">G59</f>
        <v>介護職員</v>
      </c>
      <c r="K60" s="2063"/>
      <c r="L60" s="2064" t="str">
        <f aca="false">M59</f>
        <v>A</v>
      </c>
      <c r="M60" s="2077"/>
      <c r="N60" s="2077"/>
      <c r="O60" s="2078"/>
      <c r="P60" s="2078"/>
      <c r="Q60" s="2078"/>
      <c r="R60" s="2078"/>
      <c r="S60" s="2079"/>
      <c r="T60" s="2079"/>
      <c r="U60" s="2079"/>
      <c r="V60" s="2079"/>
      <c r="W60" s="2079"/>
      <c r="X60" s="2090" t="s">
        <v>2203</v>
      </c>
      <c r="Y60" s="2091"/>
      <c r="Z60" s="2092"/>
      <c r="AA60" s="2068" t="n">
        <f aca="false">IF(AA59="","",VLOOKUP(AA59,'【記載例】シフト記号表（勤務時間帯）'!$C$6:$L$47,10,FALSE()))</f>
        <v>8</v>
      </c>
      <c r="AB60" s="2069" t="str">
        <f aca="false">IF(AB59="","",VLOOKUP(AB59,'【記載例】シフト記号表（勤務時間帯）'!$C$6:$L$47,10,FALSE()))</f>
        <v/>
      </c>
      <c r="AC60" s="2069" t="n">
        <f aca="false">IF(AC59="","",VLOOKUP(AC59,'【記載例】シフト記号表（勤務時間帯）'!$C$6:$L$47,10,FALSE()))</f>
        <v>8</v>
      </c>
      <c r="AD60" s="2069" t="n">
        <f aca="false">IF(AD59="","",VLOOKUP(AD59,'【記載例】シフト記号表（勤務時間帯）'!$C$6:$L$47,10,FALSE()))</f>
        <v>8</v>
      </c>
      <c r="AE60" s="2069" t="n">
        <f aca="false">IF(AE59="","",VLOOKUP(AE59,'【記載例】シフト記号表（勤務時間帯）'!$C$6:$L$47,10,FALSE()))</f>
        <v>8</v>
      </c>
      <c r="AF60" s="2069" t="n">
        <f aca="false">IF(AF59="","",VLOOKUP(AF59,'【記載例】シフト記号表（勤務時間帯）'!$C$6:$L$47,10,FALSE()))</f>
        <v>8</v>
      </c>
      <c r="AG60" s="2070" t="str">
        <f aca="false">IF(AG59="","",VLOOKUP(AG59,'【記載例】シフト記号表（勤務時間帯）'!$C$6:$L$47,10,FALSE()))</f>
        <v/>
      </c>
      <c r="AH60" s="2068" t="n">
        <f aca="false">IF(AH59="","",VLOOKUP(AH59,'【記載例】シフト記号表（勤務時間帯）'!$C$6:$L$47,10,FALSE()))</f>
        <v>8</v>
      </c>
      <c r="AI60" s="2069" t="n">
        <f aca="false">IF(AI59="","",VLOOKUP(AI59,'【記載例】シフト記号表（勤務時間帯）'!$C$6:$L$47,10,FALSE()))</f>
        <v>8</v>
      </c>
      <c r="AJ60" s="2069" t="str">
        <f aca="false">IF(AJ59="","",VLOOKUP(AJ59,'【記載例】シフト記号表（勤務時間帯）'!$C$6:$L$47,10,FALSE()))</f>
        <v/>
      </c>
      <c r="AK60" s="2069" t="n">
        <f aca="false">IF(AK59="","",VLOOKUP(AK59,'【記載例】シフト記号表（勤務時間帯）'!$C$6:$L$47,10,FALSE()))</f>
        <v>8</v>
      </c>
      <c r="AL60" s="2069" t="n">
        <f aca="false">IF(AL59="","",VLOOKUP(AL59,'【記載例】シフト記号表（勤務時間帯）'!$C$6:$L$47,10,FALSE()))</f>
        <v>8</v>
      </c>
      <c r="AM60" s="2069" t="n">
        <f aca="false">IF(AM59="","",VLOOKUP(AM59,'【記載例】シフト記号表（勤務時間帯）'!$C$6:$L$47,10,FALSE()))</f>
        <v>8</v>
      </c>
      <c r="AN60" s="2070" t="str">
        <f aca="false">IF(AN59="","",VLOOKUP(AN59,'【記載例】シフト記号表（勤務時間帯）'!$C$6:$L$47,10,FALSE()))</f>
        <v/>
      </c>
      <c r="AO60" s="2068" t="n">
        <f aca="false">IF(AO59="","",VLOOKUP(AO59,'【記載例】シフト記号表（勤務時間帯）'!$C$6:$L$47,10,FALSE()))</f>
        <v>8</v>
      </c>
      <c r="AP60" s="2069" t="n">
        <f aca="false">IF(AP59="","",VLOOKUP(AP59,'【記載例】シフト記号表（勤務時間帯）'!$C$6:$L$47,10,FALSE()))</f>
        <v>8</v>
      </c>
      <c r="AQ60" s="2069" t="str">
        <f aca="false">IF(AQ59="","",VLOOKUP(AQ59,'【記載例】シフト記号表（勤務時間帯）'!$C$6:$L$47,10,FALSE()))</f>
        <v/>
      </c>
      <c r="AR60" s="2069" t="str">
        <f aca="false">IF(AR59="","",VLOOKUP(AR59,'【記載例】シフト記号表（勤務時間帯）'!$C$6:$L$47,10,FALSE()))</f>
        <v/>
      </c>
      <c r="AS60" s="2069" t="n">
        <f aca="false">IF(AS59="","",VLOOKUP(AS59,'【記載例】シフト記号表（勤務時間帯）'!$C$6:$L$47,10,FALSE()))</f>
        <v>8</v>
      </c>
      <c r="AT60" s="2069" t="n">
        <f aca="false">IF(AT59="","",VLOOKUP(AT59,'【記載例】シフト記号表（勤務時間帯）'!$C$6:$L$47,10,FALSE()))</f>
        <v>8</v>
      </c>
      <c r="AU60" s="2070" t="n">
        <f aca="false">IF(AU59="","",VLOOKUP(AU59,'【記載例】シフト記号表（勤務時間帯）'!$C$6:$L$47,10,FALSE()))</f>
        <v>8</v>
      </c>
      <c r="AV60" s="2068" t="n">
        <f aca="false">IF(AV59="","",VLOOKUP(AV59,'【記載例】シフト記号表（勤務時間帯）'!$C$6:$L$47,10,FALSE()))</f>
        <v>8</v>
      </c>
      <c r="AW60" s="2069" t="str">
        <f aca="false">IF(AW59="","",VLOOKUP(AW59,'【記載例】シフト記号表（勤務時間帯）'!$C$6:$L$47,10,FALSE()))</f>
        <v/>
      </c>
      <c r="AX60" s="2069" t="n">
        <f aca="false">IF(AX59="","",VLOOKUP(AX59,'【記載例】シフト記号表（勤務時間帯）'!$C$6:$L$47,10,FALSE()))</f>
        <v>8</v>
      </c>
      <c r="AY60" s="2069" t="n">
        <f aca="false">IF(AY59="","",VLOOKUP(AY59,'【記載例】シフト記号表（勤務時間帯）'!$C$6:$L$47,10,FALSE()))</f>
        <v>8</v>
      </c>
      <c r="AZ60" s="2069" t="str">
        <f aca="false">IF(AZ59="","",VLOOKUP(AZ59,'【記載例】シフト記号表（勤務時間帯）'!$C$6:$L$47,10,FALSE()))</f>
        <v/>
      </c>
      <c r="BA60" s="2069" t="n">
        <f aca="false">IF(BA59="","",VLOOKUP(BA59,'【記載例】シフト記号表（勤務時間帯）'!$C$6:$L$47,10,FALSE()))</f>
        <v>8</v>
      </c>
      <c r="BB60" s="2070" t="n">
        <f aca="false">IF(BB59="","",VLOOKUP(BB59,'【記載例】シフト記号表（勤務時間帯）'!$C$6:$L$47,10,FALSE()))</f>
        <v>8</v>
      </c>
      <c r="BC60" s="2068" t="str">
        <f aca="false">IF(BC59="","",VLOOKUP(BC59,'【記載例】シフト記号表（勤務時間帯）'!$C$6:$L$47,10,FALSE()))</f>
        <v/>
      </c>
      <c r="BD60" s="2069" t="str">
        <f aca="false">IF(BD59="","",VLOOKUP(BD59,'【記載例】シフト記号表（勤務時間帯）'!$C$6:$L$47,10,FALSE()))</f>
        <v/>
      </c>
      <c r="BE60" s="2069" t="str">
        <f aca="false">IF(BE59="","",VLOOKUP(BE59,'【記載例】シフト記号表（勤務時間帯）'!$C$6:$L$47,10,FALSE()))</f>
        <v/>
      </c>
      <c r="BF60" s="2071" t="n">
        <f aca="false">IF($BI$3="４週",SUM(AA60:BB60),IF($BI$3="暦月",SUM(AA60:BE60),""))</f>
        <v>160</v>
      </c>
      <c r="BG60" s="2071"/>
      <c r="BH60" s="2072" t="n">
        <f aca="false">IF($BI$3="４週",BF60/4,IF($BI$3="暦月",(BF60/($BI$8/7)),""))</f>
        <v>40</v>
      </c>
      <c r="BI60" s="2072"/>
      <c r="BJ60" s="2089"/>
      <c r="BK60" s="2089"/>
      <c r="BL60" s="2089"/>
      <c r="BM60" s="2089"/>
      <c r="BN60" s="2089"/>
    </row>
    <row r="61" customFormat="false" ht="20.25" hidden="false" customHeight="true" outlineLevel="0" collapsed="false">
      <c r="B61" s="2033" t="n">
        <f aca="false">B59+1</f>
        <v>23</v>
      </c>
      <c r="C61" s="2073"/>
      <c r="D61" s="2073" t="s">
        <v>2236</v>
      </c>
      <c r="E61" s="2073"/>
      <c r="F61" s="2073"/>
      <c r="G61" s="2074" t="s">
        <v>1024</v>
      </c>
      <c r="H61" s="2074"/>
      <c r="I61" s="2063"/>
      <c r="J61" s="2064"/>
      <c r="K61" s="2063"/>
      <c r="L61" s="2064"/>
      <c r="M61" s="2077" t="s">
        <v>2199</v>
      </c>
      <c r="N61" s="2077"/>
      <c r="O61" s="2078" t="s">
        <v>403</v>
      </c>
      <c r="P61" s="2078"/>
      <c r="Q61" s="2078"/>
      <c r="R61" s="2078"/>
      <c r="S61" s="2079" t="s">
        <v>2240</v>
      </c>
      <c r="T61" s="2079"/>
      <c r="U61" s="2079"/>
      <c r="V61" s="2079"/>
      <c r="W61" s="2079"/>
      <c r="X61" s="2093" t="s">
        <v>2202</v>
      </c>
      <c r="Z61" s="2094"/>
      <c r="AA61" s="2083" t="s">
        <v>2122</v>
      </c>
      <c r="AB61" s="2084" t="s">
        <v>2128</v>
      </c>
      <c r="AC61" s="2084"/>
      <c r="AD61" s="2084" t="s">
        <v>2224</v>
      </c>
      <c r="AE61" s="2084" t="s">
        <v>2225</v>
      </c>
      <c r="AF61" s="2084"/>
      <c r="AG61" s="2085" t="s">
        <v>2122</v>
      </c>
      <c r="AH61" s="2083" t="s">
        <v>2128</v>
      </c>
      <c r="AI61" s="2084" t="s">
        <v>2128</v>
      </c>
      <c r="AJ61" s="2084" t="s">
        <v>2122</v>
      </c>
      <c r="AK61" s="2084"/>
      <c r="AL61" s="2084" t="s">
        <v>2224</v>
      </c>
      <c r="AM61" s="2084" t="s">
        <v>2225</v>
      </c>
      <c r="AN61" s="2085"/>
      <c r="AO61" s="2083" t="s">
        <v>2128</v>
      </c>
      <c r="AP61" s="2084"/>
      <c r="AQ61" s="2084" t="s">
        <v>2128</v>
      </c>
      <c r="AR61" s="2084" t="s">
        <v>2128</v>
      </c>
      <c r="AS61" s="2084"/>
      <c r="AT61" s="2084" t="s">
        <v>2224</v>
      </c>
      <c r="AU61" s="2085" t="s">
        <v>2225</v>
      </c>
      <c r="AV61" s="2083" t="s">
        <v>2128</v>
      </c>
      <c r="AW61" s="2084" t="s">
        <v>2122</v>
      </c>
      <c r="AX61" s="2084"/>
      <c r="AY61" s="2084" t="s">
        <v>2128</v>
      </c>
      <c r="AZ61" s="2084" t="s">
        <v>2128</v>
      </c>
      <c r="BA61" s="2084"/>
      <c r="BB61" s="2085" t="s">
        <v>2224</v>
      </c>
      <c r="BC61" s="2083"/>
      <c r="BD61" s="2084"/>
      <c r="BE61" s="2086"/>
      <c r="BF61" s="2087"/>
      <c r="BG61" s="2087"/>
      <c r="BH61" s="2088"/>
      <c r="BI61" s="2088"/>
      <c r="BJ61" s="2089"/>
      <c r="BK61" s="2089"/>
      <c r="BL61" s="2089"/>
      <c r="BM61" s="2089"/>
      <c r="BN61" s="2089"/>
    </row>
    <row r="62" customFormat="false" ht="20.25" hidden="false" customHeight="true" outlineLevel="0" collapsed="false">
      <c r="B62" s="2033"/>
      <c r="C62" s="2073"/>
      <c r="D62" s="2073"/>
      <c r="E62" s="2073"/>
      <c r="F62" s="2073"/>
      <c r="G62" s="2074"/>
      <c r="H62" s="2074"/>
      <c r="I62" s="2063"/>
      <c r="J62" s="2064" t="str">
        <f aca="false">G61</f>
        <v>介護職員</v>
      </c>
      <c r="K62" s="2063"/>
      <c r="L62" s="2064" t="str">
        <f aca="false">M61</f>
        <v>A</v>
      </c>
      <c r="M62" s="2077"/>
      <c r="N62" s="2077"/>
      <c r="O62" s="2078"/>
      <c r="P62" s="2078"/>
      <c r="Q62" s="2078"/>
      <c r="R62" s="2078"/>
      <c r="S62" s="2079"/>
      <c r="T62" s="2079"/>
      <c r="U62" s="2079"/>
      <c r="V62" s="2079"/>
      <c r="W62" s="2079"/>
      <c r="X62" s="2090" t="s">
        <v>2203</v>
      </c>
      <c r="Y62" s="2091"/>
      <c r="Z62" s="2092"/>
      <c r="AA62" s="2068" t="n">
        <f aca="false">IF(AA61="","",VLOOKUP(AA61,'【記載例】シフト記号表（勤務時間帯）'!$C$6:$L$47,10,FALSE()))</f>
        <v>8</v>
      </c>
      <c r="AB62" s="2069" t="n">
        <f aca="false">IF(AB61="","",VLOOKUP(AB61,'【記載例】シフト記号表（勤務時間帯）'!$C$6:$L$47,10,FALSE()))</f>
        <v>8</v>
      </c>
      <c r="AC62" s="2069" t="str">
        <f aca="false">IF(AC61="","",VLOOKUP(AC61,'【記載例】シフト記号表（勤務時間帯）'!$C$6:$L$47,10,FALSE()))</f>
        <v/>
      </c>
      <c r="AD62" s="2069" t="n">
        <f aca="false">IF(AD61="","",VLOOKUP(AD61,'【記載例】シフト記号表（勤務時間帯）'!$C$6:$L$47,10,FALSE()))</f>
        <v>8</v>
      </c>
      <c r="AE62" s="2069" t="n">
        <f aca="false">IF(AE61="","",VLOOKUP(AE61,'【記載例】シフト記号表（勤務時間帯）'!$C$6:$L$47,10,FALSE()))</f>
        <v>8</v>
      </c>
      <c r="AF62" s="2069" t="str">
        <f aca="false">IF(AF61="","",VLOOKUP(AF61,'【記載例】シフト記号表（勤務時間帯）'!$C$6:$L$47,10,FALSE()))</f>
        <v/>
      </c>
      <c r="AG62" s="2070" t="n">
        <f aca="false">IF(AG61="","",VLOOKUP(AG61,'【記載例】シフト記号表（勤務時間帯）'!$C$6:$L$47,10,FALSE()))</f>
        <v>8</v>
      </c>
      <c r="AH62" s="2068" t="n">
        <f aca="false">IF(AH61="","",VLOOKUP(AH61,'【記載例】シフト記号表（勤務時間帯）'!$C$6:$L$47,10,FALSE()))</f>
        <v>8</v>
      </c>
      <c r="AI62" s="2069" t="n">
        <f aca="false">IF(AI61="","",VLOOKUP(AI61,'【記載例】シフト記号表（勤務時間帯）'!$C$6:$L$47,10,FALSE()))</f>
        <v>8</v>
      </c>
      <c r="AJ62" s="2069" t="n">
        <f aca="false">IF(AJ61="","",VLOOKUP(AJ61,'【記載例】シフト記号表（勤務時間帯）'!$C$6:$L$47,10,FALSE()))</f>
        <v>8</v>
      </c>
      <c r="AK62" s="2069" t="str">
        <f aca="false">IF(AK61="","",VLOOKUP(AK61,'【記載例】シフト記号表（勤務時間帯）'!$C$6:$L$47,10,FALSE()))</f>
        <v/>
      </c>
      <c r="AL62" s="2069" t="n">
        <f aca="false">IF(AL61="","",VLOOKUP(AL61,'【記載例】シフト記号表（勤務時間帯）'!$C$6:$L$47,10,FALSE()))</f>
        <v>8</v>
      </c>
      <c r="AM62" s="2069" t="n">
        <f aca="false">IF(AM61="","",VLOOKUP(AM61,'【記載例】シフト記号表（勤務時間帯）'!$C$6:$L$47,10,FALSE()))</f>
        <v>8</v>
      </c>
      <c r="AN62" s="2070" t="str">
        <f aca="false">IF(AN61="","",VLOOKUP(AN61,'【記載例】シフト記号表（勤務時間帯）'!$C$6:$L$47,10,FALSE()))</f>
        <v/>
      </c>
      <c r="AO62" s="2068" t="n">
        <f aca="false">IF(AO61="","",VLOOKUP(AO61,'【記載例】シフト記号表（勤務時間帯）'!$C$6:$L$47,10,FALSE()))</f>
        <v>8</v>
      </c>
      <c r="AP62" s="2069" t="str">
        <f aca="false">IF(AP61="","",VLOOKUP(AP61,'【記載例】シフト記号表（勤務時間帯）'!$C$6:$L$47,10,FALSE()))</f>
        <v/>
      </c>
      <c r="AQ62" s="2069" t="n">
        <f aca="false">IF(AQ61="","",VLOOKUP(AQ61,'【記載例】シフト記号表（勤務時間帯）'!$C$6:$L$47,10,FALSE()))</f>
        <v>8</v>
      </c>
      <c r="AR62" s="2069" t="n">
        <f aca="false">IF(AR61="","",VLOOKUP(AR61,'【記載例】シフト記号表（勤務時間帯）'!$C$6:$L$47,10,FALSE()))</f>
        <v>8</v>
      </c>
      <c r="AS62" s="2069" t="str">
        <f aca="false">IF(AS61="","",VLOOKUP(AS61,'【記載例】シフト記号表（勤務時間帯）'!$C$6:$L$47,10,FALSE()))</f>
        <v/>
      </c>
      <c r="AT62" s="2069" t="n">
        <f aca="false">IF(AT61="","",VLOOKUP(AT61,'【記載例】シフト記号表（勤務時間帯）'!$C$6:$L$47,10,FALSE()))</f>
        <v>8</v>
      </c>
      <c r="AU62" s="2070" t="n">
        <f aca="false">IF(AU61="","",VLOOKUP(AU61,'【記載例】シフト記号表（勤務時間帯）'!$C$6:$L$47,10,FALSE()))</f>
        <v>8</v>
      </c>
      <c r="AV62" s="2068" t="n">
        <f aca="false">IF(AV61="","",VLOOKUP(AV61,'【記載例】シフト記号表（勤務時間帯）'!$C$6:$L$47,10,FALSE()))</f>
        <v>8</v>
      </c>
      <c r="AW62" s="2069" t="n">
        <f aca="false">IF(AW61="","",VLOOKUP(AW61,'【記載例】シフト記号表（勤務時間帯）'!$C$6:$L$47,10,FALSE()))</f>
        <v>8</v>
      </c>
      <c r="AX62" s="2069" t="str">
        <f aca="false">IF(AX61="","",VLOOKUP(AX61,'【記載例】シフト記号表（勤務時間帯）'!$C$6:$L$47,10,FALSE()))</f>
        <v/>
      </c>
      <c r="AY62" s="2069" t="n">
        <f aca="false">IF(AY61="","",VLOOKUP(AY61,'【記載例】シフト記号表（勤務時間帯）'!$C$6:$L$47,10,FALSE()))</f>
        <v>8</v>
      </c>
      <c r="AZ62" s="2069" t="n">
        <f aca="false">IF(AZ61="","",VLOOKUP(AZ61,'【記載例】シフト記号表（勤務時間帯）'!$C$6:$L$47,10,FALSE()))</f>
        <v>8</v>
      </c>
      <c r="BA62" s="2069" t="str">
        <f aca="false">IF(BA61="","",VLOOKUP(BA61,'【記載例】シフト記号表（勤務時間帯）'!$C$6:$L$47,10,FALSE()))</f>
        <v/>
      </c>
      <c r="BB62" s="2070" t="n">
        <f aca="false">IF(BB61="","",VLOOKUP(BB61,'【記載例】シフト記号表（勤務時間帯）'!$C$6:$L$47,10,FALSE()))</f>
        <v>8</v>
      </c>
      <c r="BC62" s="2068" t="str">
        <f aca="false">IF(BC61="","",VLOOKUP(BC61,'【記載例】シフト記号表（勤務時間帯）'!$C$6:$L$47,10,FALSE()))</f>
        <v/>
      </c>
      <c r="BD62" s="2069" t="str">
        <f aca="false">IF(BD61="","",VLOOKUP(BD61,'【記載例】シフト記号表（勤務時間帯）'!$C$6:$L$47,10,FALSE()))</f>
        <v/>
      </c>
      <c r="BE62" s="2069" t="str">
        <f aca="false">IF(BE61="","",VLOOKUP(BE61,'【記載例】シフト記号表（勤務時間帯）'!$C$6:$L$47,10,FALSE()))</f>
        <v/>
      </c>
      <c r="BF62" s="2071" t="n">
        <f aca="false">IF($BI$3="４週",SUM(AA62:BB62),IF($BI$3="暦月",SUM(AA62:BE62),""))</f>
        <v>160</v>
      </c>
      <c r="BG62" s="2071"/>
      <c r="BH62" s="2072" t="n">
        <f aca="false">IF($BI$3="４週",BF62/4,IF($BI$3="暦月",(BF62/($BI$8/7)),""))</f>
        <v>40</v>
      </c>
      <c r="BI62" s="2072"/>
      <c r="BJ62" s="2089"/>
      <c r="BK62" s="2089"/>
      <c r="BL62" s="2089"/>
      <c r="BM62" s="2089"/>
      <c r="BN62" s="2089"/>
    </row>
    <row r="63" customFormat="false" ht="20.25" hidden="false" customHeight="true" outlineLevel="0" collapsed="false">
      <c r="B63" s="2033" t="n">
        <f aca="false">B61+1</f>
        <v>24</v>
      </c>
      <c r="C63" s="2073"/>
      <c r="D63" s="2073" t="s">
        <v>2236</v>
      </c>
      <c r="E63" s="2073"/>
      <c r="F63" s="2073"/>
      <c r="G63" s="2074" t="s">
        <v>1024</v>
      </c>
      <c r="H63" s="2074"/>
      <c r="I63" s="2063"/>
      <c r="J63" s="2064"/>
      <c r="K63" s="2063"/>
      <c r="L63" s="2064"/>
      <c r="M63" s="2077" t="s">
        <v>2205</v>
      </c>
      <c r="N63" s="2077"/>
      <c r="O63" s="2078" t="s">
        <v>403</v>
      </c>
      <c r="P63" s="2078"/>
      <c r="Q63" s="2078"/>
      <c r="R63" s="2078"/>
      <c r="S63" s="2079" t="s">
        <v>2241</v>
      </c>
      <c r="T63" s="2079"/>
      <c r="U63" s="2079"/>
      <c r="V63" s="2079"/>
      <c r="W63" s="2079"/>
      <c r="X63" s="2093" t="s">
        <v>2202</v>
      </c>
      <c r="Z63" s="2094"/>
      <c r="AA63" s="2083"/>
      <c r="AB63" s="2084" t="s">
        <v>2122</v>
      </c>
      <c r="AC63" s="2084" t="s">
        <v>2128</v>
      </c>
      <c r="AD63" s="2084"/>
      <c r="AE63" s="2084" t="s">
        <v>2128</v>
      </c>
      <c r="AF63" s="2084" t="s">
        <v>2128</v>
      </c>
      <c r="AG63" s="2085"/>
      <c r="AH63" s="2083"/>
      <c r="AI63" s="2084" t="s">
        <v>2122</v>
      </c>
      <c r="AJ63" s="2084" t="s">
        <v>2128</v>
      </c>
      <c r="AK63" s="2084" t="s">
        <v>2128</v>
      </c>
      <c r="AL63" s="2084"/>
      <c r="AM63" s="2084"/>
      <c r="AN63" s="2085" t="s">
        <v>2122</v>
      </c>
      <c r="AO63" s="2083"/>
      <c r="AP63" s="2084"/>
      <c r="AQ63" s="2084" t="s">
        <v>2122</v>
      </c>
      <c r="AR63" s="2084" t="s">
        <v>2122</v>
      </c>
      <c r="AS63" s="2084" t="s">
        <v>2128</v>
      </c>
      <c r="AT63" s="2084"/>
      <c r="AU63" s="2085" t="s">
        <v>2128</v>
      </c>
      <c r="AV63" s="2083"/>
      <c r="AW63" s="2084" t="s">
        <v>2128</v>
      </c>
      <c r="AX63" s="2084" t="s">
        <v>2128</v>
      </c>
      <c r="AY63" s="2084"/>
      <c r="AZ63" s="2084" t="s">
        <v>2128</v>
      </c>
      <c r="BA63" s="2084" t="s">
        <v>2122</v>
      </c>
      <c r="BB63" s="2085"/>
      <c r="BC63" s="2083"/>
      <c r="BD63" s="2084"/>
      <c r="BE63" s="2086"/>
      <c r="BF63" s="2087"/>
      <c r="BG63" s="2087"/>
      <c r="BH63" s="2088"/>
      <c r="BI63" s="2088"/>
      <c r="BJ63" s="2089"/>
      <c r="BK63" s="2089"/>
      <c r="BL63" s="2089"/>
      <c r="BM63" s="2089"/>
      <c r="BN63" s="2089"/>
    </row>
    <row r="64" customFormat="false" ht="20.25" hidden="false" customHeight="true" outlineLevel="0" collapsed="false">
      <c r="B64" s="2033"/>
      <c r="C64" s="2073"/>
      <c r="D64" s="2073"/>
      <c r="E64" s="2073"/>
      <c r="F64" s="2073"/>
      <c r="G64" s="2074"/>
      <c r="H64" s="2074"/>
      <c r="I64" s="2063"/>
      <c r="J64" s="2064" t="str">
        <f aca="false">G63</f>
        <v>介護職員</v>
      </c>
      <c r="K64" s="2063"/>
      <c r="L64" s="2064" t="str">
        <f aca="false">M63</f>
        <v>C</v>
      </c>
      <c r="M64" s="2077"/>
      <c r="N64" s="2077"/>
      <c r="O64" s="2078"/>
      <c r="P64" s="2078"/>
      <c r="Q64" s="2078"/>
      <c r="R64" s="2078"/>
      <c r="S64" s="2079"/>
      <c r="T64" s="2079"/>
      <c r="U64" s="2079"/>
      <c r="V64" s="2079"/>
      <c r="W64" s="2079"/>
      <c r="X64" s="2090" t="s">
        <v>2203</v>
      </c>
      <c r="Y64" s="2091"/>
      <c r="Z64" s="2092"/>
      <c r="AA64" s="2068" t="str">
        <f aca="false">IF(AA63="","",VLOOKUP(AA63,'【記載例】シフト記号表（勤務時間帯）'!$C$6:$L$47,10,FALSE()))</f>
        <v/>
      </c>
      <c r="AB64" s="2069" t="n">
        <f aca="false">IF(AB63="","",VLOOKUP(AB63,'【記載例】シフト記号表（勤務時間帯）'!$C$6:$L$47,10,FALSE()))</f>
        <v>8</v>
      </c>
      <c r="AC64" s="2069" t="n">
        <f aca="false">IF(AC63="","",VLOOKUP(AC63,'【記載例】シフト記号表（勤務時間帯）'!$C$6:$L$47,10,FALSE()))</f>
        <v>8</v>
      </c>
      <c r="AD64" s="2069" t="str">
        <f aca="false">IF(AD63="","",VLOOKUP(AD63,'【記載例】シフト記号表（勤務時間帯）'!$C$6:$L$47,10,FALSE()))</f>
        <v/>
      </c>
      <c r="AE64" s="2069" t="n">
        <f aca="false">IF(AE63="","",VLOOKUP(AE63,'【記載例】シフト記号表（勤務時間帯）'!$C$6:$L$47,10,FALSE()))</f>
        <v>8</v>
      </c>
      <c r="AF64" s="2069" t="n">
        <f aca="false">IF(AF63="","",VLOOKUP(AF63,'【記載例】シフト記号表（勤務時間帯）'!$C$6:$L$47,10,FALSE()))</f>
        <v>8</v>
      </c>
      <c r="AG64" s="2070" t="str">
        <f aca="false">IF(AG63="","",VLOOKUP(AG63,'【記載例】シフト記号表（勤務時間帯）'!$C$6:$L$47,10,FALSE()))</f>
        <v/>
      </c>
      <c r="AH64" s="2068" t="str">
        <f aca="false">IF(AH63="","",VLOOKUP(AH63,'【記載例】シフト記号表（勤務時間帯）'!$C$6:$L$47,10,FALSE()))</f>
        <v/>
      </c>
      <c r="AI64" s="2069" t="n">
        <f aca="false">IF(AI63="","",VLOOKUP(AI63,'【記載例】シフト記号表（勤務時間帯）'!$C$6:$L$47,10,FALSE()))</f>
        <v>8</v>
      </c>
      <c r="AJ64" s="2069" t="n">
        <f aca="false">IF(AJ63="","",VLOOKUP(AJ63,'【記載例】シフト記号表（勤務時間帯）'!$C$6:$L$47,10,FALSE()))</f>
        <v>8</v>
      </c>
      <c r="AK64" s="2069" t="n">
        <f aca="false">IF(AK63="","",VLOOKUP(AK63,'【記載例】シフト記号表（勤務時間帯）'!$C$6:$L$47,10,FALSE()))</f>
        <v>8</v>
      </c>
      <c r="AL64" s="2069" t="str">
        <f aca="false">IF(AL63="","",VLOOKUP(AL63,'【記載例】シフト記号表（勤務時間帯）'!$C$6:$L$47,10,FALSE()))</f>
        <v/>
      </c>
      <c r="AM64" s="2069" t="str">
        <f aca="false">IF(AM63="","",VLOOKUP(AM63,'【記載例】シフト記号表（勤務時間帯）'!$C$6:$L$47,10,FALSE()))</f>
        <v/>
      </c>
      <c r="AN64" s="2070" t="n">
        <f aca="false">IF(AN63="","",VLOOKUP(AN63,'【記載例】シフト記号表（勤務時間帯）'!$C$6:$L$47,10,FALSE()))</f>
        <v>8</v>
      </c>
      <c r="AO64" s="2068" t="str">
        <f aca="false">IF(AO63="","",VLOOKUP(AO63,'【記載例】シフト記号表（勤務時間帯）'!$C$6:$L$47,10,FALSE()))</f>
        <v/>
      </c>
      <c r="AP64" s="2069" t="str">
        <f aca="false">IF(AP63="","",VLOOKUP(AP63,'【記載例】シフト記号表（勤務時間帯）'!$C$6:$L$47,10,FALSE()))</f>
        <v/>
      </c>
      <c r="AQ64" s="2069" t="n">
        <f aca="false">IF(AQ63="","",VLOOKUP(AQ63,'【記載例】シフト記号表（勤務時間帯）'!$C$6:$L$47,10,FALSE()))</f>
        <v>8</v>
      </c>
      <c r="AR64" s="2069" t="n">
        <f aca="false">IF(AR63="","",VLOOKUP(AR63,'【記載例】シフト記号表（勤務時間帯）'!$C$6:$L$47,10,FALSE()))</f>
        <v>8</v>
      </c>
      <c r="AS64" s="2069" t="n">
        <f aca="false">IF(AS63="","",VLOOKUP(AS63,'【記載例】シフト記号表（勤務時間帯）'!$C$6:$L$47,10,FALSE()))</f>
        <v>8</v>
      </c>
      <c r="AT64" s="2069" t="str">
        <f aca="false">IF(AT63="","",VLOOKUP(AT63,'【記載例】シフト記号表（勤務時間帯）'!$C$6:$L$47,10,FALSE()))</f>
        <v/>
      </c>
      <c r="AU64" s="2070" t="n">
        <f aca="false">IF(AU63="","",VLOOKUP(AU63,'【記載例】シフト記号表（勤務時間帯）'!$C$6:$L$47,10,FALSE()))</f>
        <v>8</v>
      </c>
      <c r="AV64" s="2068" t="str">
        <f aca="false">IF(AV63="","",VLOOKUP(AV63,'【記載例】シフト記号表（勤務時間帯）'!$C$6:$L$47,10,FALSE()))</f>
        <v/>
      </c>
      <c r="AW64" s="2069" t="n">
        <f aca="false">IF(AW63="","",VLOOKUP(AW63,'【記載例】シフト記号表（勤務時間帯）'!$C$6:$L$47,10,FALSE()))</f>
        <v>8</v>
      </c>
      <c r="AX64" s="2069" t="n">
        <f aca="false">IF(AX63="","",VLOOKUP(AX63,'【記載例】シフト記号表（勤務時間帯）'!$C$6:$L$47,10,FALSE()))</f>
        <v>8</v>
      </c>
      <c r="AY64" s="2069" t="str">
        <f aca="false">IF(AY63="","",VLOOKUP(AY63,'【記載例】シフト記号表（勤務時間帯）'!$C$6:$L$47,10,FALSE()))</f>
        <v/>
      </c>
      <c r="AZ64" s="2069" t="n">
        <f aca="false">IF(AZ63="","",VLOOKUP(AZ63,'【記載例】シフト記号表（勤務時間帯）'!$C$6:$L$47,10,FALSE()))</f>
        <v>8</v>
      </c>
      <c r="BA64" s="2069" t="n">
        <f aca="false">IF(BA63="","",VLOOKUP(BA63,'【記載例】シフト記号表（勤務時間帯）'!$C$6:$L$47,10,FALSE()))</f>
        <v>8</v>
      </c>
      <c r="BB64" s="2070" t="str">
        <f aca="false">IF(BB63="","",VLOOKUP(BB63,'【記載例】シフト記号表（勤務時間帯）'!$C$6:$L$47,10,FALSE()))</f>
        <v/>
      </c>
      <c r="BC64" s="2068" t="str">
        <f aca="false">IF(BC63="","",VLOOKUP(BC63,'【記載例】シフト記号表（勤務時間帯）'!$C$6:$L$47,10,FALSE()))</f>
        <v/>
      </c>
      <c r="BD64" s="2069" t="str">
        <f aca="false">IF(BD63="","",VLOOKUP(BD63,'【記載例】シフト記号表（勤務時間帯）'!$C$6:$L$47,10,FALSE()))</f>
        <v/>
      </c>
      <c r="BE64" s="2069" t="str">
        <f aca="false">IF(BE63="","",VLOOKUP(BE63,'【記載例】シフト記号表（勤務時間帯）'!$C$6:$L$47,10,FALSE()))</f>
        <v/>
      </c>
      <c r="BF64" s="2071" t="n">
        <f aca="false">IF($BI$3="４週",SUM(AA64:BB64),IF($BI$3="暦月",SUM(AA64:BE64),""))</f>
        <v>128</v>
      </c>
      <c r="BG64" s="2071"/>
      <c r="BH64" s="2072" t="n">
        <f aca="false">IF($BI$3="４週",BF64/4,IF($BI$3="暦月",(BF64/($BI$8/7)),""))</f>
        <v>32</v>
      </c>
      <c r="BI64" s="2072"/>
      <c r="BJ64" s="2089"/>
      <c r="BK64" s="2089"/>
      <c r="BL64" s="2089"/>
      <c r="BM64" s="2089"/>
      <c r="BN64" s="2089"/>
    </row>
    <row r="65" customFormat="false" ht="20.25" hidden="false" customHeight="true" outlineLevel="0" collapsed="false">
      <c r="B65" s="2033" t="n">
        <f aca="false">B63+1</f>
        <v>25</v>
      </c>
      <c r="C65" s="2073" t="s">
        <v>36</v>
      </c>
      <c r="D65" s="2073" t="s">
        <v>2242</v>
      </c>
      <c r="E65" s="2073"/>
      <c r="F65" s="2073"/>
      <c r="G65" s="2074" t="s">
        <v>1024</v>
      </c>
      <c r="H65" s="2074"/>
      <c r="I65" s="2063"/>
      <c r="J65" s="2064"/>
      <c r="K65" s="2063"/>
      <c r="L65" s="2064"/>
      <c r="M65" s="2077" t="s">
        <v>2199</v>
      </c>
      <c r="N65" s="2077"/>
      <c r="O65" s="2078" t="s">
        <v>1023</v>
      </c>
      <c r="P65" s="2078"/>
      <c r="Q65" s="2078"/>
      <c r="R65" s="2078"/>
      <c r="S65" s="2079" t="s">
        <v>2243</v>
      </c>
      <c r="T65" s="2079"/>
      <c r="U65" s="2079"/>
      <c r="V65" s="2079"/>
      <c r="W65" s="2079"/>
      <c r="X65" s="2093" t="s">
        <v>2202</v>
      </c>
      <c r="Z65" s="2094"/>
      <c r="AA65" s="2083" t="s">
        <v>2128</v>
      </c>
      <c r="AB65" s="2084" t="s">
        <v>2128</v>
      </c>
      <c r="AC65" s="2084"/>
      <c r="AD65" s="2084"/>
      <c r="AE65" s="2084" t="s">
        <v>2224</v>
      </c>
      <c r="AF65" s="2084" t="s">
        <v>2225</v>
      </c>
      <c r="AG65" s="2085" t="s">
        <v>2122</v>
      </c>
      <c r="AH65" s="2083" t="s">
        <v>2122</v>
      </c>
      <c r="AI65" s="2084"/>
      <c r="AJ65" s="2084" t="s">
        <v>2128</v>
      </c>
      <c r="AK65" s="2084" t="s">
        <v>2128</v>
      </c>
      <c r="AL65" s="2084"/>
      <c r="AM65" s="2084" t="s">
        <v>2224</v>
      </c>
      <c r="AN65" s="2085" t="s">
        <v>2225</v>
      </c>
      <c r="AO65" s="2083" t="s">
        <v>2122</v>
      </c>
      <c r="AP65" s="2084" t="s">
        <v>2122</v>
      </c>
      <c r="AQ65" s="2084"/>
      <c r="AR65" s="2084" t="s">
        <v>2128</v>
      </c>
      <c r="AS65" s="2084"/>
      <c r="AT65" s="2084"/>
      <c r="AU65" s="2085" t="s">
        <v>2224</v>
      </c>
      <c r="AV65" s="2083" t="s">
        <v>2225</v>
      </c>
      <c r="AW65" s="2084" t="s">
        <v>2122</v>
      </c>
      <c r="AX65" s="2084" t="s">
        <v>2122</v>
      </c>
      <c r="AY65" s="2084"/>
      <c r="AZ65" s="2084" t="s">
        <v>2122</v>
      </c>
      <c r="BA65" s="2084" t="s">
        <v>2128</v>
      </c>
      <c r="BB65" s="2085" t="s">
        <v>2128</v>
      </c>
      <c r="BC65" s="2083"/>
      <c r="BD65" s="2084"/>
      <c r="BE65" s="2086"/>
      <c r="BF65" s="2087"/>
      <c r="BG65" s="2087"/>
      <c r="BH65" s="2088"/>
      <c r="BI65" s="2088"/>
      <c r="BJ65" s="2089"/>
      <c r="BK65" s="2089"/>
      <c r="BL65" s="2089"/>
      <c r="BM65" s="2089"/>
      <c r="BN65" s="2089"/>
    </row>
    <row r="66" customFormat="false" ht="20.25" hidden="false" customHeight="true" outlineLevel="0" collapsed="false">
      <c r="B66" s="2033"/>
      <c r="C66" s="2073"/>
      <c r="D66" s="2073"/>
      <c r="E66" s="2073"/>
      <c r="F66" s="2073"/>
      <c r="G66" s="2074"/>
      <c r="H66" s="2074"/>
      <c r="I66" s="2063"/>
      <c r="J66" s="2064" t="str">
        <f aca="false">G65</f>
        <v>介護職員</v>
      </c>
      <c r="K66" s="2063"/>
      <c r="L66" s="2064" t="str">
        <f aca="false">M65</f>
        <v>A</v>
      </c>
      <c r="M66" s="2077"/>
      <c r="N66" s="2077"/>
      <c r="O66" s="2078"/>
      <c r="P66" s="2078"/>
      <c r="Q66" s="2078"/>
      <c r="R66" s="2078"/>
      <c r="S66" s="2079"/>
      <c r="T66" s="2079"/>
      <c r="U66" s="2079"/>
      <c r="V66" s="2079"/>
      <c r="W66" s="2079"/>
      <c r="X66" s="2090" t="s">
        <v>2203</v>
      </c>
      <c r="Y66" s="2091"/>
      <c r="Z66" s="2092"/>
      <c r="AA66" s="2068" t="n">
        <f aca="false">IF(AA65="","",VLOOKUP(AA65,'【記載例】シフト記号表（勤務時間帯）'!$C$6:$L$47,10,FALSE()))</f>
        <v>8</v>
      </c>
      <c r="AB66" s="2069" t="n">
        <f aca="false">IF(AB65="","",VLOOKUP(AB65,'【記載例】シフト記号表（勤務時間帯）'!$C$6:$L$47,10,FALSE()))</f>
        <v>8</v>
      </c>
      <c r="AC66" s="2069" t="str">
        <f aca="false">IF(AC65="","",VLOOKUP(AC65,'【記載例】シフト記号表（勤務時間帯）'!$C$6:$L$47,10,FALSE()))</f>
        <v/>
      </c>
      <c r="AD66" s="2069" t="str">
        <f aca="false">IF(AD65="","",VLOOKUP(AD65,'【記載例】シフト記号表（勤務時間帯）'!$C$6:$L$47,10,FALSE()))</f>
        <v/>
      </c>
      <c r="AE66" s="2069" t="n">
        <f aca="false">IF(AE65="","",VLOOKUP(AE65,'【記載例】シフト記号表（勤務時間帯）'!$C$6:$L$47,10,FALSE()))</f>
        <v>8</v>
      </c>
      <c r="AF66" s="2069" t="n">
        <f aca="false">IF(AF65="","",VLOOKUP(AF65,'【記載例】シフト記号表（勤務時間帯）'!$C$6:$L$47,10,FALSE()))</f>
        <v>8</v>
      </c>
      <c r="AG66" s="2070" t="n">
        <f aca="false">IF(AG65="","",VLOOKUP(AG65,'【記載例】シフト記号表（勤務時間帯）'!$C$6:$L$47,10,FALSE()))</f>
        <v>8</v>
      </c>
      <c r="AH66" s="2068" t="n">
        <f aca="false">IF(AH65="","",VLOOKUP(AH65,'【記載例】シフト記号表（勤務時間帯）'!$C$6:$L$47,10,FALSE()))</f>
        <v>8</v>
      </c>
      <c r="AI66" s="2069" t="str">
        <f aca="false">IF(AI65="","",VLOOKUP(AI65,'【記載例】シフト記号表（勤務時間帯）'!$C$6:$L$47,10,FALSE()))</f>
        <v/>
      </c>
      <c r="AJ66" s="2069" t="n">
        <f aca="false">IF(AJ65="","",VLOOKUP(AJ65,'【記載例】シフト記号表（勤務時間帯）'!$C$6:$L$47,10,FALSE()))</f>
        <v>8</v>
      </c>
      <c r="AK66" s="2069" t="n">
        <f aca="false">IF(AK65="","",VLOOKUP(AK65,'【記載例】シフト記号表（勤務時間帯）'!$C$6:$L$47,10,FALSE()))</f>
        <v>8</v>
      </c>
      <c r="AL66" s="2069" t="str">
        <f aca="false">IF(AL65="","",VLOOKUP(AL65,'【記載例】シフト記号表（勤務時間帯）'!$C$6:$L$47,10,FALSE()))</f>
        <v/>
      </c>
      <c r="AM66" s="2069" t="n">
        <f aca="false">IF(AM65="","",VLOOKUP(AM65,'【記載例】シフト記号表（勤務時間帯）'!$C$6:$L$47,10,FALSE()))</f>
        <v>8</v>
      </c>
      <c r="AN66" s="2070" t="n">
        <f aca="false">IF(AN65="","",VLOOKUP(AN65,'【記載例】シフト記号表（勤務時間帯）'!$C$6:$L$47,10,FALSE()))</f>
        <v>8</v>
      </c>
      <c r="AO66" s="2068" t="n">
        <f aca="false">IF(AO65="","",VLOOKUP(AO65,'【記載例】シフト記号表（勤務時間帯）'!$C$6:$L$47,10,FALSE()))</f>
        <v>8</v>
      </c>
      <c r="AP66" s="2069" t="n">
        <f aca="false">IF(AP65="","",VLOOKUP(AP65,'【記載例】シフト記号表（勤務時間帯）'!$C$6:$L$47,10,FALSE()))</f>
        <v>8</v>
      </c>
      <c r="AQ66" s="2069" t="str">
        <f aca="false">IF(AQ65="","",VLOOKUP(AQ65,'【記載例】シフト記号表（勤務時間帯）'!$C$6:$L$47,10,FALSE()))</f>
        <v/>
      </c>
      <c r="AR66" s="2069" t="n">
        <f aca="false">IF(AR65="","",VLOOKUP(AR65,'【記載例】シフト記号表（勤務時間帯）'!$C$6:$L$47,10,FALSE()))</f>
        <v>8</v>
      </c>
      <c r="AS66" s="2069" t="str">
        <f aca="false">IF(AS65="","",VLOOKUP(AS65,'【記載例】シフト記号表（勤務時間帯）'!$C$6:$L$47,10,FALSE()))</f>
        <v/>
      </c>
      <c r="AT66" s="2069" t="str">
        <f aca="false">IF(AT65="","",VLOOKUP(AT65,'【記載例】シフト記号表（勤務時間帯）'!$C$6:$L$47,10,FALSE()))</f>
        <v/>
      </c>
      <c r="AU66" s="2070" t="n">
        <f aca="false">IF(AU65="","",VLOOKUP(AU65,'【記載例】シフト記号表（勤務時間帯）'!$C$6:$L$47,10,FALSE()))</f>
        <v>8</v>
      </c>
      <c r="AV66" s="2068" t="n">
        <f aca="false">IF(AV65="","",VLOOKUP(AV65,'【記載例】シフト記号表（勤務時間帯）'!$C$6:$L$47,10,FALSE()))</f>
        <v>8</v>
      </c>
      <c r="AW66" s="2069" t="n">
        <f aca="false">IF(AW65="","",VLOOKUP(AW65,'【記載例】シフト記号表（勤務時間帯）'!$C$6:$L$47,10,FALSE()))</f>
        <v>8</v>
      </c>
      <c r="AX66" s="2069" t="n">
        <f aca="false">IF(AX65="","",VLOOKUP(AX65,'【記載例】シフト記号表（勤務時間帯）'!$C$6:$L$47,10,FALSE()))</f>
        <v>8</v>
      </c>
      <c r="AY66" s="2069" t="str">
        <f aca="false">IF(AY65="","",VLOOKUP(AY65,'【記載例】シフト記号表（勤務時間帯）'!$C$6:$L$47,10,FALSE()))</f>
        <v/>
      </c>
      <c r="AZ66" s="2069" t="n">
        <f aca="false">IF(AZ65="","",VLOOKUP(AZ65,'【記載例】シフト記号表（勤務時間帯）'!$C$6:$L$47,10,FALSE()))</f>
        <v>8</v>
      </c>
      <c r="BA66" s="2069" t="n">
        <f aca="false">IF(BA65="","",VLOOKUP(BA65,'【記載例】シフト記号表（勤務時間帯）'!$C$6:$L$47,10,FALSE()))</f>
        <v>8</v>
      </c>
      <c r="BB66" s="2070" t="n">
        <f aca="false">IF(BB65="","",VLOOKUP(BB65,'【記載例】シフト記号表（勤務時間帯）'!$C$6:$L$47,10,FALSE()))</f>
        <v>8</v>
      </c>
      <c r="BC66" s="2068" t="str">
        <f aca="false">IF(BC65="","",VLOOKUP(BC65,'【記載例】シフト記号表（勤務時間帯）'!$C$6:$L$47,10,FALSE()))</f>
        <v/>
      </c>
      <c r="BD66" s="2069" t="str">
        <f aca="false">IF(BD65="","",VLOOKUP(BD65,'【記載例】シフト記号表（勤務時間帯）'!$C$6:$L$47,10,FALSE()))</f>
        <v/>
      </c>
      <c r="BE66" s="2069" t="str">
        <f aca="false">IF(BE65="","",VLOOKUP(BE65,'【記載例】シフト記号表（勤務時間帯）'!$C$6:$L$47,10,FALSE()))</f>
        <v/>
      </c>
      <c r="BF66" s="2071" t="n">
        <f aca="false">IF($BI$3="４週",SUM(AA66:BB66),IF($BI$3="暦月",SUM(AA66:BE66),""))</f>
        <v>160</v>
      </c>
      <c r="BG66" s="2071"/>
      <c r="BH66" s="2072" t="n">
        <f aca="false">IF($BI$3="４週",BF66/4,IF($BI$3="暦月",(BF66/($BI$8/7)),""))</f>
        <v>40</v>
      </c>
      <c r="BI66" s="2072"/>
      <c r="BJ66" s="2089"/>
      <c r="BK66" s="2089"/>
      <c r="BL66" s="2089"/>
      <c r="BM66" s="2089"/>
      <c r="BN66" s="2089"/>
    </row>
    <row r="67" customFormat="false" ht="20.25" hidden="false" customHeight="true" outlineLevel="0" collapsed="false">
      <c r="B67" s="2033" t="n">
        <f aca="false">B65+1</f>
        <v>26</v>
      </c>
      <c r="C67" s="2073"/>
      <c r="D67" s="2073" t="s">
        <v>2242</v>
      </c>
      <c r="E67" s="2073"/>
      <c r="F67" s="2073"/>
      <c r="G67" s="2074" t="s">
        <v>1024</v>
      </c>
      <c r="H67" s="2074"/>
      <c r="I67" s="2063"/>
      <c r="J67" s="2064"/>
      <c r="K67" s="2063"/>
      <c r="L67" s="2064"/>
      <c r="M67" s="2077" t="s">
        <v>2199</v>
      </c>
      <c r="N67" s="2077"/>
      <c r="O67" s="2078" t="s">
        <v>403</v>
      </c>
      <c r="P67" s="2078"/>
      <c r="Q67" s="2078"/>
      <c r="R67" s="2078"/>
      <c r="S67" s="2079" t="s">
        <v>2244</v>
      </c>
      <c r="T67" s="2079"/>
      <c r="U67" s="2079"/>
      <c r="V67" s="2079"/>
      <c r="W67" s="2079"/>
      <c r="X67" s="2093" t="s">
        <v>2202</v>
      </c>
      <c r="Z67" s="2094"/>
      <c r="AA67" s="2083"/>
      <c r="AB67" s="2084" t="s">
        <v>2122</v>
      </c>
      <c r="AC67" s="2084" t="s">
        <v>2128</v>
      </c>
      <c r="AD67" s="2084" t="s">
        <v>2128</v>
      </c>
      <c r="AE67" s="2084"/>
      <c r="AF67" s="2084" t="s">
        <v>2224</v>
      </c>
      <c r="AG67" s="2085" t="s">
        <v>2225</v>
      </c>
      <c r="AH67" s="2083" t="s">
        <v>2128</v>
      </c>
      <c r="AI67" s="2084"/>
      <c r="AJ67" s="2084" t="s">
        <v>2128</v>
      </c>
      <c r="AK67" s="2084" t="s">
        <v>2128</v>
      </c>
      <c r="AL67" s="2084"/>
      <c r="AM67" s="2084"/>
      <c r="AN67" s="2085" t="s">
        <v>2224</v>
      </c>
      <c r="AO67" s="2083" t="s">
        <v>2225</v>
      </c>
      <c r="AP67" s="2084" t="s">
        <v>2128</v>
      </c>
      <c r="AQ67" s="2084" t="s">
        <v>2128</v>
      </c>
      <c r="AR67" s="2084" t="s">
        <v>2128</v>
      </c>
      <c r="AS67" s="2084" t="s">
        <v>2122</v>
      </c>
      <c r="AT67" s="2084" t="s">
        <v>2122</v>
      </c>
      <c r="AU67" s="2085"/>
      <c r="AV67" s="2083" t="s">
        <v>2224</v>
      </c>
      <c r="AW67" s="2084" t="s">
        <v>2225</v>
      </c>
      <c r="AX67" s="2084" t="s">
        <v>2122</v>
      </c>
      <c r="AY67" s="2084" t="s">
        <v>2128</v>
      </c>
      <c r="AZ67" s="2084"/>
      <c r="BA67" s="2084"/>
      <c r="BB67" s="2085" t="s">
        <v>2122</v>
      </c>
      <c r="BC67" s="2083"/>
      <c r="BD67" s="2084"/>
      <c r="BE67" s="2086"/>
      <c r="BF67" s="2087"/>
      <c r="BG67" s="2087"/>
      <c r="BH67" s="2088"/>
      <c r="BI67" s="2088"/>
      <c r="BJ67" s="2089"/>
      <c r="BK67" s="2089"/>
      <c r="BL67" s="2089"/>
      <c r="BM67" s="2089"/>
      <c r="BN67" s="2089"/>
    </row>
    <row r="68" customFormat="false" ht="20.25" hidden="false" customHeight="true" outlineLevel="0" collapsed="false">
      <c r="B68" s="2033"/>
      <c r="C68" s="2073"/>
      <c r="D68" s="2073"/>
      <c r="E68" s="2073"/>
      <c r="F68" s="2073"/>
      <c r="G68" s="2074"/>
      <c r="H68" s="2074"/>
      <c r="I68" s="2063"/>
      <c r="J68" s="2064" t="str">
        <f aca="false">G67</f>
        <v>介護職員</v>
      </c>
      <c r="K68" s="2063"/>
      <c r="L68" s="2064" t="str">
        <f aca="false">M67</f>
        <v>A</v>
      </c>
      <c r="M68" s="2077"/>
      <c r="N68" s="2077"/>
      <c r="O68" s="2078"/>
      <c r="P68" s="2078"/>
      <c r="Q68" s="2078"/>
      <c r="R68" s="2078"/>
      <c r="S68" s="2079"/>
      <c r="T68" s="2079"/>
      <c r="U68" s="2079"/>
      <c r="V68" s="2079"/>
      <c r="W68" s="2079"/>
      <c r="X68" s="2090" t="s">
        <v>2203</v>
      </c>
      <c r="Y68" s="2091"/>
      <c r="Z68" s="2092"/>
      <c r="AA68" s="2068" t="str">
        <f aca="false">IF(AA67="","",VLOOKUP(AA67,'【記載例】シフト記号表（勤務時間帯）'!$C$6:$L$47,10,FALSE()))</f>
        <v/>
      </c>
      <c r="AB68" s="2069" t="n">
        <f aca="false">IF(AB67="","",VLOOKUP(AB67,'【記載例】シフト記号表（勤務時間帯）'!$C$6:$L$47,10,FALSE()))</f>
        <v>8</v>
      </c>
      <c r="AC68" s="2069" t="n">
        <f aca="false">IF(AC67="","",VLOOKUP(AC67,'【記載例】シフト記号表（勤務時間帯）'!$C$6:$L$47,10,FALSE()))</f>
        <v>8</v>
      </c>
      <c r="AD68" s="2069" t="n">
        <f aca="false">IF(AD67="","",VLOOKUP(AD67,'【記載例】シフト記号表（勤務時間帯）'!$C$6:$L$47,10,FALSE()))</f>
        <v>8</v>
      </c>
      <c r="AE68" s="2069" t="str">
        <f aca="false">IF(AE67="","",VLOOKUP(AE67,'【記載例】シフト記号表（勤務時間帯）'!$C$6:$L$47,10,FALSE()))</f>
        <v/>
      </c>
      <c r="AF68" s="2069" t="n">
        <f aca="false">IF(AF67="","",VLOOKUP(AF67,'【記載例】シフト記号表（勤務時間帯）'!$C$6:$L$47,10,FALSE()))</f>
        <v>8</v>
      </c>
      <c r="AG68" s="2070" t="n">
        <f aca="false">IF(AG67="","",VLOOKUP(AG67,'【記載例】シフト記号表（勤務時間帯）'!$C$6:$L$47,10,FALSE()))</f>
        <v>8</v>
      </c>
      <c r="AH68" s="2068" t="n">
        <f aca="false">IF(AH67="","",VLOOKUP(AH67,'【記載例】シフト記号表（勤務時間帯）'!$C$6:$L$47,10,FALSE()))</f>
        <v>8</v>
      </c>
      <c r="AI68" s="2069" t="str">
        <f aca="false">IF(AI67="","",VLOOKUP(AI67,'【記載例】シフト記号表（勤務時間帯）'!$C$6:$L$47,10,FALSE()))</f>
        <v/>
      </c>
      <c r="AJ68" s="2069" t="n">
        <f aca="false">IF(AJ67="","",VLOOKUP(AJ67,'【記載例】シフト記号表（勤務時間帯）'!$C$6:$L$47,10,FALSE()))</f>
        <v>8</v>
      </c>
      <c r="AK68" s="2069" t="n">
        <f aca="false">IF(AK67="","",VLOOKUP(AK67,'【記載例】シフト記号表（勤務時間帯）'!$C$6:$L$47,10,FALSE()))</f>
        <v>8</v>
      </c>
      <c r="AL68" s="2069" t="str">
        <f aca="false">IF(AL67="","",VLOOKUP(AL67,'【記載例】シフト記号表（勤務時間帯）'!$C$6:$L$47,10,FALSE()))</f>
        <v/>
      </c>
      <c r="AM68" s="2069" t="str">
        <f aca="false">IF(AM67="","",VLOOKUP(AM67,'【記載例】シフト記号表（勤務時間帯）'!$C$6:$L$47,10,FALSE()))</f>
        <v/>
      </c>
      <c r="AN68" s="2070" t="n">
        <f aca="false">IF(AN67="","",VLOOKUP(AN67,'【記載例】シフト記号表（勤務時間帯）'!$C$6:$L$47,10,FALSE()))</f>
        <v>8</v>
      </c>
      <c r="AO68" s="2068" t="n">
        <f aca="false">IF(AO67="","",VLOOKUP(AO67,'【記載例】シフト記号表（勤務時間帯）'!$C$6:$L$47,10,FALSE()))</f>
        <v>8</v>
      </c>
      <c r="AP68" s="2069" t="n">
        <f aca="false">IF(AP67="","",VLOOKUP(AP67,'【記載例】シフト記号表（勤務時間帯）'!$C$6:$L$47,10,FALSE()))</f>
        <v>8</v>
      </c>
      <c r="AQ68" s="2069" t="n">
        <f aca="false">IF(AQ67="","",VLOOKUP(AQ67,'【記載例】シフト記号表（勤務時間帯）'!$C$6:$L$47,10,FALSE()))</f>
        <v>8</v>
      </c>
      <c r="AR68" s="2069" t="n">
        <f aca="false">IF(AR67="","",VLOOKUP(AR67,'【記載例】シフト記号表（勤務時間帯）'!$C$6:$L$47,10,FALSE()))</f>
        <v>8</v>
      </c>
      <c r="AS68" s="2069" t="n">
        <f aca="false">IF(AS67="","",VLOOKUP(AS67,'【記載例】シフト記号表（勤務時間帯）'!$C$6:$L$47,10,FALSE()))</f>
        <v>8</v>
      </c>
      <c r="AT68" s="2069" t="n">
        <f aca="false">IF(AT67="","",VLOOKUP(AT67,'【記載例】シフト記号表（勤務時間帯）'!$C$6:$L$47,10,FALSE()))</f>
        <v>8</v>
      </c>
      <c r="AU68" s="2070" t="str">
        <f aca="false">IF(AU67="","",VLOOKUP(AU67,'【記載例】シフト記号表（勤務時間帯）'!$C$6:$L$47,10,FALSE()))</f>
        <v/>
      </c>
      <c r="AV68" s="2068" t="n">
        <f aca="false">IF(AV67="","",VLOOKUP(AV67,'【記載例】シフト記号表（勤務時間帯）'!$C$6:$L$47,10,FALSE()))</f>
        <v>8</v>
      </c>
      <c r="AW68" s="2069" t="n">
        <f aca="false">IF(AW67="","",VLOOKUP(AW67,'【記載例】シフト記号表（勤務時間帯）'!$C$6:$L$47,10,FALSE()))</f>
        <v>8</v>
      </c>
      <c r="AX68" s="2069" t="n">
        <f aca="false">IF(AX67="","",VLOOKUP(AX67,'【記載例】シフト記号表（勤務時間帯）'!$C$6:$L$47,10,FALSE()))</f>
        <v>8</v>
      </c>
      <c r="AY68" s="2069" t="n">
        <f aca="false">IF(AY67="","",VLOOKUP(AY67,'【記載例】シフト記号表（勤務時間帯）'!$C$6:$L$47,10,FALSE()))</f>
        <v>8</v>
      </c>
      <c r="AZ68" s="2069" t="str">
        <f aca="false">IF(AZ67="","",VLOOKUP(AZ67,'【記載例】シフト記号表（勤務時間帯）'!$C$6:$L$47,10,FALSE()))</f>
        <v/>
      </c>
      <c r="BA68" s="2069" t="str">
        <f aca="false">IF(BA67="","",VLOOKUP(BA67,'【記載例】シフト記号表（勤務時間帯）'!$C$6:$L$47,10,FALSE()))</f>
        <v/>
      </c>
      <c r="BB68" s="2070" t="n">
        <f aca="false">IF(BB67="","",VLOOKUP(BB67,'【記載例】シフト記号表（勤務時間帯）'!$C$6:$L$47,10,FALSE()))</f>
        <v>8</v>
      </c>
      <c r="BC68" s="2068" t="str">
        <f aca="false">IF(BC67="","",VLOOKUP(BC67,'【記載例】シフト記号表（勤務時間帯）'!$C$6:$L$47,10,FALSE()))</f>
        <v/>
      </c>
      <c r="BD68" s="2069" t="str">
        <f aca="false">IF(BD67="","",VLOOKUP(BD67,'【記載例】シフト記号表（勤務時間帯）'!$C$6:$L$47,10,FALSE()))</f>
        <v/>
      </c>
      <c r="BE68" s="2069" t="str">
        <f aca="false">IF(BE67="","",VLOOKUP(BE67,'【記載例】シフト記号表（勤務時間帯）'!$C$6:$L$47,10,FALSE()))</f>
        <v/>
      </c>
      <c r="BF68" s="2071" t="n">
        <f aca="false">IF($BI$3="４週",SUM(AA68:BB68),IF($BI$3="暦月",SUM(AA68:BE68),""))</f>
        <v>160</v>
      </c>
      <c r="BG68" s="2071"/>
      <c r="BH68" s="2072" t="n">
        <f aca="false">IF($BI$3="４週",BF68/4,IF($BI$3="暦月",(BF68/($BI$8/7)),""))</f>
        <v>40</v>
      </c>
      <c r="BI68" s="2072"/>
      <c r="BJ68" s="2089"/>
      <c r="BK68" s="2089"/>
      <c r="BL68" s="2089"/>
      <c r="BM68" s="2089"/>
      <c r="BN68" s="2089"/>
    </row>
    <row r="69" customFormat="false" ht="20.25" hidden="false" customHeight="true" outlineLevel="0" collapsed="false">
      <c r="B69" s="2033" t="n">
        <f aca="false">B67+1</f>
        <v>27</v>
      </c>
      <c r="C69" s="2073"/>
      <c r="D69" s="2073" t="s">
        <v>2242</v>
      </c>
      <c r="E69" s="2073"/>
      <c r="F69" s="2073"/>
      <c r="G69" s="2074" t="s">
        <v>1024</v>
      </c>
      <c r="H69" s="2074"/>
      <c r="I69" s="2063"/>
      <c r="J69" s="2064"/>
      <c r="K69" s="2063"/>
      <c r="L69" s="2064"/>
      <c r="M69" s="2077" t="s">
        <v>2199</v>
      </c>
      <c r="N69" s="2077"/>
      <c r="O69" s="2078" t="s">
        <v>403</v>
      </c>
      <c r="P69" s="2078"/>
      <c r="Q69" s="2078"/>
      <c r="R69" s="2078"/>
      <c r="S69" s="2079" t="s">
        <v>2245</v>
      </c>
      <c r="T69" s="2079"/>
      <c r="U69" s="2079"/>
      <c r="V69" s="2079"/>
      <c r="W69" s="2079"/>
      <c r="X69" s="2093" t="s">
        <v>2202</v>
      </c>
      <c r="Z69" s="2094"/>
      <c r="AA69" s="2083" t="s">
        <v>2122</v>
      </c>
      <c r="AB69" s="2084"/>
      <c r="AC69" s="2084" t="s">
        <v>2122</v>
      </c>
      <c r="AD69" s="2084"/>
      <c r="AE69" s="2084" t="s">
        <v>2128</v>
      </c>
      <c r="AF69" s="2084"/>
      <c r="AG69" s="2085" t="s">
        <v>2224</v>
      </c>
      <c r="AH69" s="2083" t="s">
        <v>2225</v>
      </c>
      <c r="AI69" s="2084" t="s">
        <v>2128</v>
      </c>
      <c r="AJ69" s="2084" t="s">
        <v>2128</v>
      </c>
      <c r="AK69" s="2084" t="s">
        <v>2122</v>
      </c>
      <c r="AL69" s="2084" t="s">
        <v>2122</v>
      </c>
      <c r="AM69" s="2084"/>
      <c r="AN69" s="2085" t="s">
        <v>2128</v>
      </c>
      <c r="AO69" s="2083" t="s">
        <v>2224</v>
      </c>
      <c r="AP69" s="2084" t="s">
        <v>2225</v>
      </c>
      <c r="AQ69" s="2084" t="s">
        <v>2122</v>
      </c>
      <c r="AR69" s="2084"/>
      <c r="AS69" s="2084" t="s">
        <v>2128</v>
      </c>
      <c r="AT69" s="2084" t="s">
        <v>2128</v>
      </c>
      <c r="AU69" s="2085"/>
      <c r="AV69" s="2083"/>
      <c r="AW69" s="2084" t="s">
        <v>2224</v>
      </c>
      <c r="AX69" s="2084" t="s">
        <v>2225</v>
      </c>
      <c r="AY69" s="2084" t="s">
        <v>2122</v>
      </c>
      <c r="AZ69" s="2084" t="s">
        <v>2128</v>
      </c>
      <c r="BA69" s="2084" t="s">
        <v>2128</v>
      </c>
      <c r="BB69" s="2085"/>
      <c r="BC69" s="2083"/>
      <c r="BD69" s="2084"/>
      <c r="BE69" s="2086"/>
      <c r="BF69" s="2087"/>
      <c r="BG69" s="2087"/>
      <c r="BH69" s="2088"/>
      <c r="BI69" s="2088"/>
      <c r="BJ69" s="2089"/>
      <c r="BK69" s="2089"/>
      <c r="BL69" s="2089"/>
      <c r="BM69" s="2089"/>
      <c r="BN69" s="2089"/>
    </row>
    <row r="70" customFormat="false" ht="20.25" hidden="false" customHeight="true" outlineLevel="0" collapsed="false">
      <c r="B70" s="2033"/>
      <c r="C70" s="2073"/>
      <c r="D70" s="2073"/>
      <c r="E70" s="2073"/>
      <c r="F70" s="2073"/>
      <c r="G70" s="2074"/>
      <c r="H70" s="2074"/>
      <c r="I70" s="2063"/>
      <c r="J70" s="2064" t="str">
        <f aca="false">G69</f>
        <v>介護職員</v>
      </c>
      <c r="K70" s="2063"/>
      <c r="L70" s="2064" t="str">
        <f aca="false">M69</f>
        <v>A</v>
      </c>
      <c r="M70" s="2077"/>
      <c r="N70" s="2077"/>
      <c r="O70" s="2078"/>
      <c r="P70" s="2078"/>
      <c r="Q70" s="2078"/>
      <c r="R70" s="2078"/>
      <c r="S70" s="2079"/>
      <c r="T70" s="2079"/>
      <c r="U70" s="2079"/>
      <c r="V70" s="2079"/>
      <c r="W70" s="2079"/>
      <c r="X70" s="2090" t="s">
        <v>2203</v>
      </c>
      <c r="Y70" s="2091"/>
      <c r="Z70" s="2092"/>
      <c r="AA70" s="2068" t="n">
        <f aca="false">IF(AA69="","",VLOOKUP(AA69,'【記載例】シフト記号表（勤務時間帯）'!$C$6:$L$47,10,FALSE()))</f>
        <v>8</v>
      </c>
      <c r="AB70" s="2069" t="str">
        <f aca="false">IF(AB69="","",VLOOKUP(AB69,'【記載例】シフト記号表（勤務時間帯）'!$C$6:$L$47,10,FALSE()))</f>
        <v/>
      </c>
      <c r="AC70" s="2069" t="n">
        <f aca="false">IF(AC69="","",VLOOKUP(AC69,'【記載例】シフト記号表（勤務時間帯）'!$C$6:$L$47,10,FALSE()))</f>
        <v>8</v>
      </c>
      <c r="AD70" s="2069" t="str">
        <f aca="false">IF(AD69="","",VLOOKUP(AD69,'【記載例】シフト記号表（勤務時間帯）'!$C$6:$L$47,10,FALSE()))</f>
        <v/>
      </c>
      <c r="AE70" s="2069" t="n">
        <f aca="false">IF(AE69="","",VLOOKUP(AE69,'【記載例】シフト記号表（勤務時間帯）'!$C$6:$L$47,10,FALSE()))</f>
        <v>8</v>
      </c>
      <c r="AF70" s="2069" t="str">
        <f aca="false">IF(AF69="","",VLOOKUP(AF69,'【記載例】シフト記号表（勤務時間帯）'!$C$6:$L$47,10,FALSE()))</f>
        <v/>
      </c>
      <c r="AG70" s="2070" t="n">
        <f aca="false">IF(AG69="","",VLOOKUP(AG69,'【記載例】シフト記号表（勤務時間帯）'!$C$6:$L$47,10,FALSE()))</f>
        <v>8</v>
      </c>
      <c r="AH70" s="2068" t="n">
        <f aca="false">IF(AH69="","",VLOOKUP(AH69,'【記載例】シフト記号表（勤務時間帯）'!$C$6:$L$47,10,FALSE()))</f>
        <v>8</v>
      </c>
      <c r="AI70" s="2069" t="n">
        <f aca="false">IF(AI69="","",VLOOKUP(AI69,'【記載例】シフト記号表（勤務時間帯）'!$C$6:$L$47,10,FALSE()))</f>
        <v>8</v>
      </c>
      <c r="AJ70" s="2069" t="n">
        <f aca="false">IF(AJ69="","",VLOOKUP(AJ69,'【記載例】シフト記号表（勤務時間帯）'!$C$6:$L$47,10,FALSE()))</f>
        <v>8</v>
      </c>
      <c r="AK70" s="2069" t="n">
        <f aca="false">IF(AK69="","",VLOOKUP(AK69,'【記載例】シフト記号表（勤務時間帯）'!$C$6:$L$47,10,FALSE()))</f>
        <v>8</v>
      </c>
      <c r="AL70" s="2069" t="n">
        <f aca="false">IF(AL69="","",VLOOKUP(AL69,'【記載例】シフト記号表（勤務時間帯）'!$C$6:$L$47,10,FALSE()))</f>
        <v>8</v>
      </c>
      <c r="AM70" s="2069" t="str">
        <f aca="false">IF(AM69="","",VLOOKUP(AM69,'【記載例】シフト記号表（勤務時間帯）'!$C$6:$L$47,10,FALSE()))</f>
        <v/>
      </c>
      <c r="AN70" s="2070" t="n">
        <f aca="false">IF(AN69="","",VLOOKUP(AN69,'【記載例】シフト記号表（勤務時間帯）'!$C$6:$L$47,10,FALSE()))</f>
        <v>8</v>
      </c>
      <c r="AO70" s="2068" t="n">
        <f aca="false">IF(AO69="","",VLOOKUP(AO69,'【記載例】シフト記号表（勤務時間帯）'!$C$6:$L$47,10,FALSE()))</f>
        <v>8</v>
      </c>
      <c r="AP70" s="2069" t="n">
        <f aca="false">IF(AP69="","",VLOOKUP(AP69,'【記載例】シフト記号表（勤務時間帯）'!$C$6:$L$47,10,FALSE()))</f>
        <v>8</v>
      </c>
      <c r="AQ70" s="2069" t="n">
        <f aca="false">IF(AQ69="","",VLOOKUP(AQ69,'【記載例】シフト記号表（勤務時間帯）'!$C$6:$L$47,10,FALSE()))</f>
        <v>8</v>
      </c>
      <c r="AR70" s="2069" t="str">
        <f aca="false">IF(AR69="","",VLOOKUP(AR69,'【記載例】シフト記号表（勤務時間帯）'!$C$6:$L$47,10,FALSE()))</f>
        <v/>
      </c>
      <c r="AS70" s="2069" t="n">
        <f aca="false">IF(AS69="","",VLOOKUP(AS69,'【記載例】シフト記号表（勤務時間帯）'!$C$6:$L$47,10,FALSE()))</f>
        <v>8</v>
      </c>
      <c r="AT70" s="2069" t="n">
        <f aca="false">IF(AT69="","",VLOOKUP(AT69,'【記載例】シフト記号表（勤務時間帯）'!$C$6:$L$47,10,FALSE()))</f>
        <v>8</v>
      </c>
      <c r="AU70" s="2070" t="str">
        <f aca="false">IF(AU69="","",VLOOKUP(AU69,'【記載例】シフト記号表（勤務時間帯）'!$C$6:$L$47,10,FALSE()))</f>
        <v/>
      </c>
      <c r="AV70" s="2068" t="str">
        <f aca="false">IF(AV69="","",VLOOKUP(AV69,'【記載例】シフト記号表（勤務時間帯）'!$C$6:$L$47,10,FALSE()))</f>
        <v/>
      </c>
      <c r="AW70" s="2069" t="n">
        <f aca="false">IF(AW69="","",VLOOKUP(AW69,'【記載例】シフト記号表（勤務時間帯）'!$C$6:$L$47,10,FALSE()))</f>
        <v>8</v>
      </c>
      <c r="AX70" s="2069" t="n">
        <f aca="false">IF(AX69="","",VLOOKUP(AX69,'【記載例】シフト記号表（勤務時間帯）'!$C$6:$L$47,10,FALSE()))</f>
        <v>8</v>
      </c>
      <c r="AY70" s="2069" t="n">
        <f aca="false">IF(AY69="","",VLOOKUP(AY69,'【記載例】シフト記号表（勤務時間帯）'!$C$6:$L$47,10,FALSE()))</f>
        <v>8</v>
      </c>
      <c r="AZ70" s="2069" t="n">
        <f aca="false">IF(AZ69="","",VLOOKUP(AZ69,'【記載例】シフト記号表（勤務時間帯）'!$C$6:$L$47,10,FALSE()))</f>
        <v>8</v>
      </c>
      <c r="BA70" s="2069" t="n">
        <f aca="false">IF(BA69="","",VLOOKUP(BA69,'【記載例】シフト記号表（勤務時間帯）'!$C$6:$L$47,10,FALSE()))</f>
        <v>8</v>
      </c>
      <c r="BB70" s="2070" t="str">
        <f aca="false">IF(BB69="","",VLOOKUP(BB69,'【記載例】シフト記号表（勤務時間帯）'!$C$6:$L$47,10,FALSE()))</f>
        <v/>
      </c>
      <c r="BC70" s="2068" t="str">
        <f aca="false">IF(BC69="","",VLOOKUP(BC69,'【記載例】シフト記号表（勤務時間帯）'!$C$6:$L$47,10,FALSE()))</f>
        <v/>
      </c>
      <c r="BD70" s="2069" t="str">
        <f aca="false">IF(BD69="","",VLOOKUP(BD69,'【記載例】シフト記号表（勤務時間帯）'!$C$6:$L$47,10,FALSE()))</f>
        <v/>
      </c>
      <c r="BE70" s="2069" t="str">
        <f aca="false">IF(BE69="","",VLOOKUP(BE69,'【記載例】シフト記号表（勤務時間帯）'!$C$6:$L$47,10,FALSE()))</f>
        <v/>
      </c>
      <c r="BF70" s="2071" t="n">
        <f aca="false">IF($BI$3="４週",SUM(AA70:BB70),IF($BI$3="暦月",SUM(AA70:BE70),""))</f>
        <v>160</v>
      </c>
      <c r="BG70" s="2071"/>
      <c r="BH70" s="2072" t="n">
        <f aca="false">IF($BI$3="４週",BF70/4,IF($BI$3="暦月",(BF70/($BI$8/7)),""))</f>
        <v>40</v>
      </c>
      <c r="BI70" s="2072"/>
      <c r="BJ70" s="2089"/>
      <c r="BK70" s="2089"/>
      <c r="BL70" s="2089"/>
      <c r="BM70" s="2089"/>
      <c r="BN70" s="2089"/>
    </row>
    <row r="71" customFormat="false" ht="20.25" hidden="false" customHeight="true" outlineLevel="0" collapsed="false">
      <c r="B71" s="2033" t="n">
        <f aca="false">B69+1</f>
        <v>28</v>
      </c>
      <c r="C71" s="2073"/>
      <c r="D71" s="2073" t="s">
        <v>2242</v>
      </c>
      <c r="E71" s="2073"/>
      <c r="F71" s="2073"/>
      <c r="G71" s="2074" t="s">
        <v>1024</v>
      </c>
      <c r="H71" s="2074"/>
      <c r="I71" s="2063"/>
      <c r="J71" s="2064"/>
      <c r="K71" s="2063"/>
      <c r="L71" s="2064"/>
      <c r="M71" s="2077" t="s">
        <v>2199</v>
      </c>
      <c r="N71" s="2077"/>
      <c r="O71" s="2078" t="s">
        <v>403</v>
      </c>
      <c r="P71" s="2078"/>
      <c r="Q71" s="2078"/>
      <c r="R71" s="2078"/>
      <c r="S71" s="2079" t="s">
        <v>2246</v>
      </c>
      <c r="T71" s="2079"/>
      <c r="U71" s="2079"/>
      <c r="V71" s="2079"/>
      <c r="W71" s="2079"/>
      <c r="X71" s="2093" t="s">
        <v>2202</v>
      </c>
      <c r="Z71" s="2094"/>
      <c r="AA71" s="2083" t="s">
        <v>2225</v>
      </c>
      <c r="AB71" s="2084"/>
      <c r="AC71" s="2084" t="s">
        <v>2128</v>
      </c>
      <c r="AD71" s="2084" t="s">
        <v>2122</v>
      </c>
      <c r="AE71" s="2084" t="s">
        <v>2122</v>
      </c>
      <c r="AF71" s="2084" t="s">
        <v>2122</v>
      </c>
      <c r="AG71" s="2085"/>
      <c r="AH71" s="2083" t="s">
        <v>2224</v>
      </c>
      <c r="AI71" s="2084" t="s">
        <v>2225</v>
      </c>
      <c r="AJ71" s="2084" t="s">
        <v>2122</v>
      </c>
      <c r="AK71" s="2084"/>
      <c r="AL71" s="2084" t="s">
        <v>2128</v>
      </c>
      <c r="AM71" s="2084" t="s">
        <v>2128</v>
      </c>
      <c r="AN71" s="2085"/>
      <c r="AO71" s="2083"/>
      <c r="AP71" s="2084" t="s">
        <v>2224</v>
      </c>
      <c r="AQ71" s="2084" t="s">
        <v>2225</v>
      </c>
      <c r="AR71" s="2084" t="s">
        <v>2122</v>
      </c>
      <c r="AS71" s="2084"/>
      <c r="AT71" s="2084" t="s">
        <v>2128</v>
      </c>
      <c r="AU71" s="2085" t="s">
        <v>2128</v>
      </c>
      <c r="AV71" s="2083" t="s">
        <v>2128</v>
      </c>
      <c r="AW71" s="2084"/>
      <c r="AX71" s="2084" t="s">
        <v>2224</v>
      </c>
      <c r="AY71" s="2084" t="s">
        <v>2225</v>
      </c>
      <c r="AZ71" s="2084" t="s">
        <v>2122</v>
      </c>
      <c r="BA71" s="2084"/>
      <c r="BB71" s="2085" t="s">
        <v>2128</v>
      </c>
      <c r="BC71" s="2083"/>
      <c r="BD71" s="2084"/>
      <c r="BE71" s="2086"/>
      <c r="BF71" s="2087"/>
      <c r="BG71" s="2087"/>
      <c r="BH71" s="2088"/>
      <c r="BI71" s="2088"/>
      <c r="BJ71" s="2089"/>
      <c r="BK71" s="2089"/>
      <c r="BL71" s="2089"/>
      <c r="BM71" s="2089"/>
      <c r="BN71" s="2089"/>
    </row>
    <row r="72" customFormat="false" ht="20.25" hidden="false" customHeight="true" outlineLevel="0" collapsed="false">
      <c r="B72" s="2033"/>
      <c r="C72" s="2073"/>
      <c r="D72" s="2073"/>
      <c r="E72" s="2073"/>
      <c r="F72" s="2073"/>
      <c r="G72" s="2074"/>
      <c r="H72" s="2074"/>
      <c r="I72" s="2063"/>
      <c r="J72" s="2064" t="str">
        <f aca="false">G71</f>
        <v>介護職員</v>
      </c>
      <c r="K72" s="2063"/>
      <c r="L72" s="2064" t="str">
        <f aca="false">M71</f>
        <v>A</v>
      </c>
      <c r="M72" s="2077"/>
      <c r="N72" s="2077"/>
      <c r="O72" s="2078"/>
      <c r="P72" s="2078"/>
      <c r="Q72" s="2078"/>
      <c r="R72" s="2078"/>
      <c r="S72" s="2079"/>
      <c r="T72" s="2079"/>
      <c r="U72" s="2079"/>
      <c r="V72" s="2079"/>
      <c r="W72" s="2079"/>
      <c r="X72" s="2090" t="s">
        <v>2203</v>
      </c>
      <c r="Y72" s="2091"/>
      <c r="Z72" s="2092"/>
      <c r="AA72" s="2068" t="n">
        <f aca="false">IF(AA71="","",VLOOKUP(AA71,'【記載例】シフト記号表（勤務時間帯）'!$C$6:$L$47,10,FALSE()))</f>
        <v>8</v>
      </c>
      <c r="AB72" s="2069" t="str">
        <f aca="false">IF(AB71="","",VLOOKUP(AB71,'【記載例】シフト記号表（勤務時間帯）'!$C$6:$L$47,10,FALSE()))</f>
        <v/>
      </c>
      <c r="AC72" s="2069" t="n">
        <f aca="false">IF(AC71="","",VLOOKUP(AC71,'【記載例】シフト記号表（勤務時間帯）'!$C$6:$L$47,10,FALSE()))</f>
        <v>8</v>
      </c>
      <c r="AD72" s="2069" t="n">
        <f aca="false">IF(AD71="","",VLOOKUP(AD71,'【記載例】シフト記号表（勤務時間帯）'!$C$6:$L$47,10,FALSE()))</f>
        <v>8</v>
      </c>
      <c r="AE72" s="2069" t="n">
        <f aca="false">IF(AE71="","",VLOOKUP(AE71,'【記載例】シフト記号表（勤務時間帯）'!$C$6:$L$47,10,FALSE()))</f>
        <v>8</v>
      </c>
      <c r="AF72" s="2069" t="n">
        <f aca="false">IF(AF71="","",VLOOKUP(AF71,'【記載例】シフト記号表（勤務時間帯）'!$C$6:$L$47,10,FALSE()))</f>
        <v>8</v>
      </c>
      <c r="AG72" s="2070" t="str">
        <f aca="false">IF(AG71="","",VLOOKUP(AG71,'【記載例】シフト記号表（勤務時間帯）'!$C$6:$L$47,10,FALSE()))</f>
        <v/>
      </c>
      <c r="AH72" s="2068" t="n">
        <f aca="false">IF(AH71="","",VLOOKUP(AH71,'【記載例】シフト記号表（勤務時間帯）'!$C$6:$L$47,10,FALSE()))</f>
        <v>8</v>
      </c>
      <c r="AI72" s="2069" t="n">
        <f aca="false">IF(AI71="","",VLOOKUP(AI71,'【記載例】シフト記号表（勤務時間帯）'!$C$6:$L$47,10,FALSE()))</f>
        <v>8</v>
      </c>
      <c r="AJ72" s="2069" t="n">
        <f aca="false">IF(AJ71="","",VLOOKUP(AJ71,'【記載例】シフト記号表（勤務時間帯）'!$C$6:$L$47,10,FALSE()))</f>
        <v>8</v>
      </c>
      <c r="AK72" s="2069" t="str">
        <f aca="false">IF(AK71="","",VLOOKUP(AK71,'【記載例】シフト記号表（勤務時間帯）'!$C$6:$L$47,10,FALSE()))</f>
        <v/>
      </c>
      <c r="AL72" s="2069" t="n">
        <f aca="false">IF(AL71="","",VLOOKUP(AL71,'【記載例】シフト記号表（勤務時間帯）'!$C$6:$L$47,10,FALSE()))</f>
        <v>8</v>
      </c>
      <c r="AM72" s="2069" t="n">
        <f aca="false">IF(AM71="","",VLOOKUP(AM71,'【記載例】シフト記号表（勤務時間帯）'!$C$6:$L$47,10,FALSE()))</f>
        <v>8</v>
      </c>
      <c r="AN72" s="2070" t="str">
        <f aca="false">IF(AN71="","",VLOOKUP(AN71,'【記載例】シフト記号表（勤務時間帯）'!$C$6:$L$47,10,FALSE()))</f>
        <v/>
      </c>
      <c r="AO72" s="2068" t="str">
        <f aca="false">IF(AO71="","",VLOOKUP(AO71,'【記載例】シフト記号表（勤務時間帯）'!$C$6:$L$47,10,FALSE()))</f>
        <v/>
      </c>
      <c r="AP72" s="2069" t="n">
        <f aca="false">IF(AP71="","",VLOOKUP(AP71,'【記載例】シフト記号表（勤務時間帯）'!$C$6:$L$47,10,FALSE()))</f>
        <v>8</v>
      </c>
      <c r="AQ72" s="2069" t="n">
        <f aca="false">IF(AQ71="","",VLOOKUP(AQ71,'【記載例】シフト記号表（勤務時間帯）'!$C$6:$L$47,10,FALSE()))</f>
        <v>8</v>
      </c>
      <c r="AR72" s="2069" t="n">
        <f aca="false">IF(AR71="","",VLOOKUP(AR71,'【記載例】シフト記号表（勤務時間帯）'!$C$6:$L$47,10,FALSE()))</f>
        <v>8</v>
      </c>
      <c r="AS72" s="2069" t="str">
        <f aca="false">IF(AS71="","",VLOOKUP(AS71,'【記載例】シフト記号表（勤務時間帯）'!$C$6:$L$47,10,FALSE()))</f>
        <v/>
      </c>
      <c r="AT72" s="2069" t="n">
        <f aca="false">IF(AT71="","",VLOOKUP(AT71,'【記載例】シフト記号表（勤務時間帯）'!$C$6:$L$47,10,FALSE()))</f>
        <v>8</v>
      </c>
      <c r="AU72" s="2070" t="n">
        <f aca="false">IF(AU71="","",VLOOKUP(AU71,'【記載例】シフト記号表（勤務時間帯）'!$C$6:$L$47,10,FALSE()))</f>
        <v>8</v>
      </c>
      <c r="AV72" s="2068" t="n">
        <f aca="false">IF(AV71="","",VLOOKUP(AV71,'【記載例】シフト記号表（勤務時間帯）'!$C$6:$L$47,10,FALSE()))</f>
        <v>8</v>
      </c>
      <c r="AW72" s="2069" t="str">
        <f aca="false">IF(AW71="","",VLOOKUP(AW71,'【記載例】シフト記号表（勤務時間帯）'!$C$6:$L$47,10,FALSE()))</f>
        <v/>
      </c>
      <c r="AX72" s="2069" t="n">
        <f aca="false">IF(AX71="","",VLOOKUP(AX71,'【記載例】シフト記号表（勤務時間帯）'!$C$6:$L$47,10,FALSE()))</f>
        <v>8</v>
      </c>
      <c r="AY72" s="2069" t="n">
        <f aca="false">IF(AY71="","",VLOOKUP(AY71,'【記載例】シフト記号表（勤務時間帯）'!$C$6:$L$47,10,FALSE()))</f>
        <v>8</v>
      </c>
      <c r="AZ72" s="2069" t="n">
        <f aca="false">IF(AZ71="","",VLOOKUP(AZ71,'【記載例】シフト記号表（勤務時間帯）'!$C$6:$L$47,10,FALSE()))</f>
        <v>8</v>
      </c>
      <c r="BA72" s="2069" t="str">
        <f aca="false">IF(BA71="","",VLOOKUP(BA71,'【記載例】シフト記号表（勤務時間帯）'!$C$6:$L$47,10,FALSE()))</f>
        <v/>
      </c>
      <c r="BB72" s="2070" t="n">
        <f aca="false">IF(BB71="","",VLOOKUP(BB71,'【記載例】シフト記号表（勤務時間帯）'!$C$6:$L$47,10,FALSE()))</f>
        <v>8</v>
      </c>
      <c r="BC72" s="2068" t="str">
        <f aca="false">IF(BC71="","",VLOOKUP(BC71,'【記載例】シフト記号表（勤務時間帯）'!$C$6:$L$47,10,FALSE()))</f>
        <v/>
      </c>
      <c r="BD72" s="2069" t="str">
        <f aca="false">IF(BD71="","",VLOOKUP(BD71,'【記載例】シフト記号表（勤務時間帯）'!$C$6:$L$47,10,FALSE()))</f>
        <v/>
      </c>
      <c r="BE72" s="2069" t="str">
        <f aca="false">IF(BE71="","",VLOOKUP(BE71,'【記載例】シフト記号表（勤務時間帯）'!$C$6:$L$47,10,FALSE()))</f>
        <v/>
      </c>
      <c r="BF72" s="2071" t="n">
        <f aca="false">IF($BI$3="４週",SUM(AA72:BB72),IF($BI$3="暦月",SUM(AA72:BE72),""))</f>
        <v>160</v>
      </c>
      <c r="BG72" s="2071"/>
      <c r="BH72" s="2072" t="n">
        <f aca="false">IF($BI$3="４週",BF72/4,IF($BI$3="暦月",(BF72/($BI$8/7)),""))</f>
        <v>40</v>
      </c>
      <c r="BI72" s="2072"/>
      <c r="BJ72" s="2089"/>
      <c r="BK72" s="2089"/>
      <c r="BL72" s="2089"/>
      <c r="BM72" s="2089"/>
      <c r="BN72" s="2089"/>
    </row>
    <row r="73" customFormat="false" ht="20.25" hidden="false" customHeight="true" outlineLevel="0" collapsed="false">
      <c r="B73" s="2033" t="n">
        <f aca="false">B71+1</f>
        <v>29</v>
      </c>
      <c r="C73" s="2073"/>
      <c r="D73" s="2073" t="s">
        <v>2242</v>
      </c>
      <c r="E73" s="2073"/>
      <c r="F73" s="2073"/>
      <c r="G73" s="2095" t="s">
        <v>1024</v>
      </c>
      <c r="H73" s="2095"/>
      <c r="I73" s="2063"/>
      <c r="J73" s="2064"/>
      <c r="K73" s="2063"/>
      <c r="L73" s="2064"/>
      <c r="M73" s="2096" t="s">
        <v>2205</v>
      </c>
      <c r="N73" s="2096"/>
      <c r="O73" s="2097" t="s">
        <v>403</v>
      </c>
      <c r="P73" s="2097"/>
      <c r="Q73" s="2097"/>
      <c r="R73" s="2097"/>
      <c r="S73" s="2079" t="s">
        <v>2247</v>
      </c>
      <c r="T73" s="2079"/>
      <c r="U73" s="2079"/>
      <c r="V73" s="2079"/>
      <c r="W73" s="2079"/>
      <c r="X73" s="2093" t="s">
        <v>2202</v>
      </c>
      <c r="Z73" s="2094"/>
      <c r="AA73" s="2083" t="s">
        <v>2128</v>
      </c>
      <c r="AB73" s="2084"/>
      <c r="AC73" s="2084"/>
      <c r="AD73" s="2084" t="s">
        <v>2128</v>
      </c>
      <c r="AE73" s="2084"/>
      <c r="AF73" s="2084" t="s">
        <v>2128</v>
      </c>
      <c r="AG73" s="2085" t="s">
        <v>2128</v>
      </c>
      <c r="AH73" s="2083"/>
      <c r="AI73" s="2084" t="s">
        <v>2128</v>
      </c>
      <c r="AJ73" s="2084"/>
      <c r="AK73" s="2084"/>
      <c r="AL73" s="2084" t="s">
        <v>2128</v>
      </c>
      <c r="AM73" s="2084" t="s">
        <v>2122</v>
      </c>
      <c r="AN73" s="2085" t="s">
        <v>2122</v>
      </c>
      <c r="AO73" s="2083" t="s">
        <v>2128</v>
      </c>
      <c r="AP73" s="2084"/>
      <c r="AQ73" s="2084" t="s">
        <v>2128</v>
      </c>
      <c r="AR73" s="2084"/>
      <c r="AS73" s="2084" t="s">
        <v>2128</v>
      </c>
      <c r="AT73" s="2084"/>
      <c r="AU73" s="2085" t="s">
        <v>2122</v>
      </c>
      <c r="AV73" s="2083" t="s">
        <v>2122</v>
      </c>
      <c r="AW73" s="2084" t="s">
        <v>2128</v>
      </c>
      <c r="AX73" s="2084"/>
      <c r="AY73" s="2084" t="s">
        <v>2128</v>
      </c>
      <c r="AZ73" s="2084"/>
      <c r="BA73" s="2084" t="s">
        <v>2122</v>
      </c>
      <c r="BB73" s="2085"/>
      <c r="BC73" s="2083"/>
      <c r="BD73" s="2084"/>
      <c r="BE73" s="2086"/>
      <c r="BF73" s="2087"/>
      <c r="BG73" s="2087"/>
      <c r="BH73" s="2088"/>
      <c r="BI73" s="2088"/>
      <c r="BJ73" s="2098"/>
      <c r="BK73" s="2098"/>
      <c r="BL73" s="2098"/>
      <c r="BM73" s="2098"/>
      <c r="BN73" s="2098"/>
    </row>
    <row r="74" customFormat="false" ht="20.25" hidden="false" customHeight="true" outlineLevel="0" collapsed="false">
      <c r="B74" s="2033"/>
      <c r="C74" s="2073"/>
      <c r="D74" s="2073"/>
      <c r="E74" s="2073"/>
      <c r="F74" s="2073"/>
      <c r="G74" s="2095"/>
      <c r="H74" s="2095"/>
      <c r="I74" s="2099"/>
      <c r="J74" s="2100" t="str">
        <f aca="false">G73</f>
        <v>介護職員</v>
      </c>
      <c r="K74" s="2099"/>
      <c r="L74" s="2100" t="str">
        <f aca="false">M73</f>
        <v>C</v>
      </c>
      <c r="M74" s="2096"/>
      <c r="N74" s="2096"/>
      <c r="O74" s="2097"/>
      <c r="P74" s="2097"/>
      <c r="Q74" s="2097"/>
      <c r="R74" s="2097"/>
      <c r="S74" s="2079"/>
      <c r="T74" s="2079"/>
      <c r="U74" s="2079"/>
      <c r="V74" s="2079"/>
      <c r="W74" s="2079"/>
      <c r="X74" s="2090" t="s">
        <v>2203</v>
      </c>
      <c r="Y74" s="2091"/>
      <c r="Z74" s="2092"/>
      <c r="AA74" s="2068" t="n">
        <f aca="false">IF(AA73="","",VLOOKUP(AA73,'【記載例】シフト記号表（勤務時間帯）'!$C$6:$L$47,10,FALSE()))</f>
        <v>8</v>
      </c>
      <c r="AB74" s="2069" t="str">
        <f aca="false">IF(AB73="","",VLOOKUP(AB73,'【記載例】シフト記号表（勤務時間帯）'!$C$6:$L$47,10,FALSE()))</f>
        <v/>
      </c>
      <c r="AC74" s="2069" t="str">
        <f aca="false">IF(AC73="","",VLOOKUP(AC73,'【記載例】シフト記号表（勤務時間帯）'!$C$6:$L$47,10,FALSE()))</f>
        <v/>
      </c>
      <c r="AD74" s="2069" t="n">
        <f aca="false">IF(AD73="","",VLOOKUP(AD73,'【記載例】シフト記号表（勤務時間帯）'!$C$6:$L$47,10,FALSE()))</f>
        <v>8</v>
      </c>
      <c r="AE74" s="2069" t="str">
        <f aca="false">IF(AE73="","",VLOOKUP(AE73,'【記載例】シフト記号表（勤務時間帯）'!$C$6:$L$47,10,FALSE()))</f>
        <v/>
      </c>
      <c r="AF74" s="2069" t="n">
        <f aca="false">IF(AF73="","",VLOOKUP(AF73,'【記載例】シフト記号表（勤務時間帯）'!$C$6:$L$47,10,FALSE()))</f>
        <v>8</v>
      </c>
      <c r="AG74" s="2070" t="n">
        <f aca="false">IF(AG73="","",VLOOKUP(AG73,'【記載例】シフト記号表（勤務時間帯）'!$C$6:$L$47,10,FALSE()))</f>
        <v>8</v>
      </c>
      <c r="AH74" s="2068" t="str">
        <f aca="false">IF(AH73="","",VLOOKUP(AH73,'【記載例】シフト記号表（勤務時間帯）'!$C$6:$L$47,10,FALSE()))</f>
        <v/>
      </c>
      <c r="AI74" s="2069" t="n">
        <f aca="false">IF(AI73="","",VLOOKUP(AI73,'【記載例】シフト記号表（勤務時間帯）'!$C$6:$L$47,10,FALSE()))</f>
        <v>8</v>
      </c>
      <c r="AJ74" s="2069" t="str">
        <f aca="false">IF(AJ73="","",VLOOKUP(AJ73,'【記載例】シフト記号表（勤務時間帯）'!$C$6:$L$47,10,FALSE()))</f>
        <v/>
      </c>
      <c r="AK74" s="2069" t="str">
        <f aca="false">IF(AK73="","",VLOOKUP(AK73,'【記載例】シフト記号表（勤務時間帯）'!$C$6:$L$47,10,FALSE()))</f>
        <v/>
      </c>
      <c r="AL74" s="2069" t="n">
        <f aca="false">IF(AL73="","",VLOOKUP(AL73,'【記載例】シフト記号表（勤務時間帯）'!$C$6:$L$47,10,FALSE()))</f>
        <v>8</v>
      </c>
      <c r="AM74" s="2069" t="n">
        <f aca="false">IF(AM73="","",VLOOKUP(AM73,'【記載例】シフト記号表（勤務時間帯）'!$C$6:$L$47,10,FALSE()))</f>
        <v>8</v>
      </c>
      <c r="AN74" s="2070" t="n">
        <f aca="false">IF(AN73="","",VLOOKUP(AN73,'【記載例】シフト記号表（勤務時間帯）'!$C$6:$L$47,10,FALSE()))</f>
        <v>8</v>
      </c>
      <c r="AO74" s="2068" t="n">
        <f aca="false">IF(AO73="","",VLOOKUP(AO73,'【記載例】シフト記号表（勤務時間帯）'!$C$6:$L$47,10,FALSE()))</f>
        <v>8</v>
      </c>
      <c r="AP74" s="2069" t="str">
        <f aca="false">IF(AP73="","",VLOOKUP(AP73,'【記載例】シフト記号表（勤務時間帯）'!$C$6:$L$47,10,FALSE()))</f>
        <v/>
      </c>
      <c r="AQ74" s="2069" t="n">
        <f aca="false">IF(AQ73="","",VLOOKUP(AQ73,'【記載例】シフト記号表（勤務時間帯）'!$C$6:$L$47,10,FALSE()))</f>
        <v>8</v>
      </c>
      <c r="AR74" s="2069" t="str">
        <f aca="false">IF(AR73="","",VLOOKUP(AR73,'【記載例】シフト記号表（勤務時間帯）'!$C$6:$L$47,10,FALSE()))</f>
        <v/>
      </c>
      <c r="AS74" s="2069" t="n">
        <f aca="false">IF(AS73="","",VLOOKUP(AS73,'【記載例】シフト記号表（勤務時間帯）'!$C$6:$L$47,10,FALSE()))</f>
        <v>8</v>
      </c>
      <c r="AT74" s="2069" t="str">
        <f aca="false">IF(AT73="","",VLOOKUP(AT73,'【記載例】シフト記号表（勤務時間帯）'!$C$6:$L$47,10,FALSE()))</f>
        <v/>
      </c>
      <c r="AU74" s="2070" t="n">
        <f aca="false">IF(AU73="","",VLOOKUP(AU73,'【記載例】シフト記号表（勤務時間帯）'!$C$6:$L$47,10,FALSE()))</f>
        <v>8</v>
      </c>
      <c r="AV74" s="2068" t="n">
        <f aca="false">IF(AV73="","",VLOOKUP(AV73,'【記載例】シフト記号表（勤務時間帯）'!$C$6:$L$47,10,FALSE()))</f>
        <v>8</v>
      </c>
      <c r="AW74" s="2069" t="n">
        <f aca="false">IF(AW73="","",VLOOKUP(AW73,'【記載例】シフト記号表（勤務時間帯）'!$C$6:$L$47,10,FALSE()))</f>
        <v>8</v>
      </c>
      <c r="AX74" s="2069" t="str">
        <f aca="false">IF(AX73="","",VLOOKUP(AX73,'【記載例】シフト記号表（勤務時間帯）'!$C$6:$L$47,10,FALSE()))</f>
        <v/>
      </c>
      <c r="AY74" s="2069" t="n">
        <f aca="false">IF(AY73="","",VLOOKUP(AY73,'【記載例】シフト記号表（勤務時間帯）'!$C$6:$L$47,10,FALSE()))</f>
        <v>8</v>
      </c>
      <c r="AZ74" s="2069" t="str">
        <f aca="false">IF(AZ73="","",VLOOKUP(AZ73,'【記載例】シフト記号表（勤務時間帯）'!$C$6:$L$47,10,FALSE()))</f>
        <v/>
      </c>
      <c r="BA74" s="2069" t="n">
        <f aca="false">IF(BA73="","",VLOOKUP(BA73,'【記載例】シフト記号表（勤務時間帯）'!$C$6:$L$47,10,FALSE()))</f>
        <v>8</v>
      </c>
      <c r="BB74" s="2070" t="str">
        <f aca="false">IF(BB73="","",VLOOKUP(BB73,'【記載例】シフト記号表（勤務時間帯）'!$C$6:$L$47,10,FALSE()))</f>
        <v/>
      </c>
      <c r="BC74" s="2068" t="str">
        <f aca="false">IF(BC73="","",VLOOKUP(BC73,'【記載例】シフト記号表（勤務時間帯）'!$C$6:$L$47,10,FALSE()))</f>
        <v/>
      </c>
      <c r="BD74" s="2069" t="str">
        <f aca="false">IF(BD73="","",VLOOKUP(BD73,'【記載例】シフト記号表（勤務時間帯）'!$C$6:$L$47,10,FALSE()))</f>
        <v/>
      </c>
      <c r="BE74" s="2069" t="str">
        <f aca="false">IF(BE73="","",VLOOKUP(BE73,'【記載例】シフト記号表（勤務時間帯）'!$C$6:$L$47,10,FALSE()))</f>
        <v/>
      </c>
      <c r="BF74" s="2101" t="n">
        <f aca="false">IF($BI$3="４週",SUM(AA74:BB74),IF($BI$3="暦月",SUM(AA74:BE74),""))</f>
        <v>128</v>
      </c>
      <c r="BG74" s="2101"/>
      <c r="BH74" s="2102" t="n">
        <f aca="false">IF($BI$3="４週",BF74/4,IF($BI$3="暦月",(BF74/($BI$8/7)),""))</f>
        <v>32</v>
      </c>
      <c r="BI74" s="2102"/>
      <c r="BJ74" s="2098"/>
      <c r="BK74" s="2098"/>
      <c r="BL74" s="2098"/>
      <c r="BM74" s="2098"/>
      <c r="BN74" s="2098"/>
    </row>
    <row r="75" customFormat="false" ht="20.25" hidden="false" customHeight="true" outlineLevel="0" collapsed="false">
      <c r="B75" s="2103" t="n">
        <f aca="false">B73+1</f>
        <v>30</v>
      </c>
      <c r="C75" s="2104"/>
      <c r="D75" s="2104"/>
      <c r="E75" s="2104"/>
      <c r="F75" s="2104"/>
      <c r="G75" s="2105"/>
      <c r="H75" s="2105"/>
      <c r="I75" s="2075"/>
      <c r="J75" s="2076"/>
      <c r="K75" s="2075"/>
      <c r="L75" s="2076"/>
      <c r="M75" s="2106"/>
      <c r="N75" s="2106"/>
      <c r="O75" s="2107"/>
      <c r="P75" s="2107"/>
      <c r="Q75" s="2107"/>
      <c r="R75" s="2107"/>
      <c r="S75" s="2108"/>
      <c r="T75" s="2108"/>
      <c r="U75" s="2108"/>
      <c r="V75" s="2108"/>
      <c r="W75" s="2108"/>
      <c r="X75" s="2109" t="s">
        <v>2202</v>
      </c>
      <c r="Y75" s="2110"/>
      <c r="Z75" s="2111"/>
      <c r="AA75" s="2083"/>
      <c r="AB75" s="2084"/>
      <c r="AC75" s="2084"/>
      <c r="AD75" s="2084"/>
      <c r="AE75" s="2084"/>
      <c r="AF75" s="2084"/>
      <c r="AG75" s="2085"/>
      <c r="AH75" s="2083"/>
      <c r="AI75" s="2084"/>
      <c r="AJ75" s="2084"/>
      <c r="AK75" s="2084"/>
      <c r="AL75" s="2084"/>
      <c r="AM75" s="2084"/>
      <c r="AN75" s="2085"/>
      <c r="AO75" s="2083"/>
      <c r="AP75" s="2084"/>
      <c r="AQ75" s="2084"/>
      <c r="AR75" s="2084"/>
      <c r="AS75" s="2084"/>
      <c r="AT75" s="2084"/>
      <c r="AU75" s="2085"/>
      <c r="AV75" s="2083"/>
      <c r="AW75" s="2084"/>
      <c r="AX75" s="2084"/>
      <c r="AY75" s="2084"/>
      <c r="AZ75" s="2084"/>
      <c r="BA75" s="2084"/>
      <c r="BB75" s="2085"/>
      <c r="BC75" s="2083"/>
      <c r="BD75" s="2084"/>
      <c r="BE75" s="2086"/>
      <c r="BF75" s="2087"/>
      <c r="BG75" s="2087"/>
      <c r="BH75" s="2088"/>
      <c r="BI75" s="2088"/>
      <c r="BJ75" s="2112"/>
      <c r="BK75" s="2112"/>
      <c r="BL75" s="2112"/>
      <c r="BM75" s="2112"/>
      <c r="BN75" s="2112"/>
    </row>
    <row r="76" customFormat="false" ht="20.25" hidden="false" customHeight="true" outlineLevel="0" collapsed="false">
      <c r="B76" s="2103"/>
      <c r="C76" s="2104"/>
      <c r="D76" s="2104"/>
      <c r="E76" s="2104"/>
      <c r="F76" s="2104"/>
      <c r="G76" s="2105"/>
      <c r="H76" s="2105"/>
      <c r="I76" s="2113"/>
      <c r="J76" s="2114" t="n">
        <f aca="false">G76</f>
        <v>0</v>
      </c>
      <c r="K76" s="2113"/>
      <c r="L76" s="2114" t="n">
        <f aca="false">M76</f>
        <v>0</v>
      </c>
      <c r="M76" s="2106"/>
      <c r="N76" s="2106"/>
      <c r="O76" s="2107"/>
      <c r="P76" s="2107"/>
      <c r="Q76" s="2107"/>
      <c r="R76" s="2107"/>
      <c r="S76" s="2108"/>
      <c r="T76" s="2108"/>
      <c r="U76" s="2108"/>
      <c r="V76" s="2108"/>
      <c r="W76" s="2108"/>
      <c r="X76" s="2115" t="s">
        <v>2203</v>
      </c>
      <c r="Y76" s="2116"/>
      <c r="Z76" s="2117"/>
      <c r="AA76" s="2118" t="str">
        <f aca="false">IF(AA75="","",VLOOKUP(AA75,'【記載例】シフト記号表（勤務時間帯）'!$C$6:$L$47,10,FALSE()))</f>
        <v/>
      </c>
      <c r="AB76" s="2119" t="str">
        <f aca="false">IF(AB75="","",VLOOKUP(AB75,'【記載例】シフト記号表（勤務時間帯）'!$C$6:$L$47,10,FALSE()))</f>
        <v/>
      </c>
      <c r="AC76" s="2119" t="str">
        <f aca="false">IF(AC75="","",VLOOKUP(AC75,'【記載例】シフト記号表（勤務時間帯）'!$C$6:$L$47,10,FALSE()))</f>
        <v/>
      </c>
      <c r="AD76" s="2119" t="str">
        <f aca="false">IF(AD75="","",VLOOKUP(AD75,'【記載例】シフト記号表（勤務時間帯）'!$C$6:$L$47,10,FALSE()))</f>
        <v/>
      </c>
      <c r="AE76" s="2119" t="str">
        <f aca="false">IF(AE75="","",VLOOKUP(AE75,'【記載例】シフト記号表（勤務時間帯）'!$C$6:$L$47,10,FALSE()))</f>
        <v/>
      </c>
      <c r="AF76" s="2119" t="str">
        <f aca="false">IF(AF75="","",VLOOKUP(AF75,'【記載例】シフト記号表（勤務時間帯）'!$C$6:$L$47,10,FALSE()))</f>
        <v/>
      </c>
      <c r="AG76" s="2120" t="str">
        <f aca="false">IF(AG75="","",VLOOKUP(AG75,'【記載例】シフト記号表（勤務時間帯）'!$C$6:$L$47,10,FALSE()))</f>
        <v/>
      </c>
      <c r="AH76" s="2118" t="str">
        <f aca="false">IF(AH75="","",VLOOKUP(AH75,'【記載例】シフト記号表（勤務時間帯）'!$C$6:$L$47,10,FALSE()))</f>
        <v/>
      </c>
      <c r="AI76" s="2119" t="str">
        <f aca="false">IF(AI75="","",VLOOKUP(AI75,'【記載例】シフト記号表（勤務時間帯）'!$C$6:$L$47,10,FALSE()))</f>
        <v/>
      </c>
      <c r="AJ76" s="2119" t="str">
        <f aca="false">IF(AJ75="","",VLOOKUP(AJ75,'【記載例】シフト記号表（勤務時間帯）'!$C$6:$L$47,10,FALSE()))</f>
        <v/>
      </c>
      <c r="AK76" s="2119" t="str">
        <f aca="false">IF(AK75="","",VLOOKUP(AK75,'【記載例】シフト記号表（勤務時間帯）'!$C$6:$L$47,10,FALSE()))</f>
        <v/>
      </c>
      <c r="AL76" s="2119" t="str">
        <f aca="false">IF(AL75="","",VLOOKUP(AL75,'【記載例】シフト記号表（勤務時間帯）'!$C$6:$L$47,10,FALSE()))</f>
        <v/>
      </c>
      <c r="AM76" s="2119" t="str">
        <f aca="false">IF(AM75="","",VLOOKUP(AM75,'【記載例】シフト記号表（勤務時間帯）'!$C$6:$L$47,10,FALSE()))</f>
        <v/>
      </c>
      <c r="AN76" s="2120" t="str">
        <f aca="false">IF(AN75="","",VLOOKUP(AN75,'【記載例】シフト記号表（勤務時間帯）'!$C$6:$L$47,10,FALSE()))</f>
        <v/>
      </c>
      <c r="AO76" s="2118" t="str">
        <f aca="false">IF(AO75="","",VLOOKUP(AO75,'【記載例】シフト記号表（勤務時間帯）'!$C$6:$L$47,10,FALSE()))</f>
        <v/>
      </c>
      <c r="AP76" s="2119" t="str">
        <f aca="false">IF(AP75="","",VLOOKUP(AP75,'【記載例】シフト記号表（勤務時間帯）'!$C$6:$L$47,10,FALSE()))</f>
        <v/>
      </c>
      <c r="AQ76" s="2119" t="str">
        <f aca="false">IF(AQ75="","",VLOOKUP(AQ75,'【記載例】シフト記号表（勤務時間帯）'!$C$6:$L$47,10,FALSE()))</f>
        <v/>
      </c>
      <c r="AR76" s="2119" t="str">
        <f aca="false">IF(AR75="","",VLOOKUP(AR75,'【記載例】シフト記号表（勤務時間帯）'!$C$6:$L$47,10,FALSE()))</f>
        <v/>
      </c>
      <c r="AS76" s="2119" t="str">
        <f aca="false">IF(AS75="","",VLOOKUP(AS75,'【記載例】シフト記号表（勤務時間帯）'!$C$6:$L$47,10,FALSE()))</f>
        <v/>
      </c>
      <c r="AT76" s="2119" t="str">
        <f aca="false">IF(AT75="","",VLOOKUP(AT75,'【記載例】シフト記号表（勤務時間帯）'!$C$6:$L$47,10,FALSE()))</f>
        <v/>
      </c>
      <c r="AU76" s="2120" t="str">
        <f aca="false">IF(AU75="","",VLOOKUP(AU75,'【記載例】シフト記号表（勤務時間帯）'!$C$6:$L$47,10,FALSE()))</f>
        <v/>
      </c>
      <c r="AV76" s="2118" t="str">
        <f aca="false">IF(AV75="","",VLOOKUP(AV75,'【記載例】シフト記号表（勤務時間帯）'!$C$6:$L$47,10,FALSE()))</f>
        <v/>
      </c>
      <c r="AW76" s="2119" t="str">
        <f aca="false">IF(AW75="","",VLOOKUP(AW75,'【記載例】シフト記号表（勤務時間帯）'!$C$6:$L$47,10,FALSE()))</f>
        <v/>
      </c>
      <c r="AX76" s="2119" t="str">
        <f aca="false">IF(AX75="","",VLOOKUP(AX75,'【記載例】シフト記号表（勤務時間帯）'!$C$6:$L$47,10,FALSE()))</f>
        <v/>
      </c>
      <c r="AY76" s="2119" t="str">
        <f aca="false">IF(AY75="","",VLOOKUP(AY75,'【記載例】シフト記号表（勤務時間帯）'!$C$6:$L$47,10,FALSE()))</f>
        <v/>
      </c>
      <c r="AZ76" s="2119" t="str">
        <f aca="false">IF(AZ75="","",VLOOKUP(AZ75,'【記載例】シフト記号表（勤務時間帯）'!$C$6:$L$47,10,FALSE()))</f>
        <v/>
      </c>
      <c r="BA76" s="2119" t="str">
        <f aca="false">IF(BA75="","",VLOOKUP(BA75,'【記載例】シフト記号表（勤務時間帯）'!$C$6:$L$47,10,FALSE()))</f>
        <v/>
      </c>
      <c r="BB76" s="2120" t="str">
        <f aca="false">IF(BB75="","",VLOOKUP(BB75,'【記載例】シフト記号表（勤務時間帯）'!$C$6:$L$47,10,FALSE()))</f>
        <v/>
      </c>
      <c r="BC76" s="2118" t="str">
        <f aca="false">IF(BC75="","",VLOOKUP(BC75,'【記載例】シフト記号表（勤務時間帯）'!$C$6:$L$47,10,FALSE()))</f>
        <v/>
      </c>
      <c r="BD76" s="2119" t="str">
        <f aca="false">IF(BD75="","",VLOOKUP(BD75,'【記載例】シフト記号表（勤務時間帯）'!$C$6:$L$47,10,FALSE()))</f>
        <v/>
      </c>
      <c r="BE76" s="2121" t="str">
        <f aca="false">IF(BE75="","",VLOOKUP(BE75,'【記載例】シフト記号表（勤務時間帯）'!$C$6:$L$47,10,FALSE()))</f>
        <v/>
      </c>
      <c r="BF76" s="2122" t="n">
        <f aca="false">IF($BI$3="４週",SUM(AA76:BB76),IF($BI$3="暦月",SUM(AA76:BE76),""))</f>
        <v>0</v>
      </c>
      <c r="BG76" s="2122"/>
      <c r="BH76" s="2123" t="n">
        <f aca="false">IF($BI$3="４週",BF76/4,IF($BI$3="暦月",(BF76/($BI$8/7)),""))</f>
        <v>0</v>
      </c>
      <c r="BI76" s="2123"/>
      <c r="BJ76" s="2112"/>
      <c r="BK76" s="2112"/>
      <c r="BL76" s="2112"/>
      <c r="BM76" s="2112"/>
      <c r="BN76" s="2112"/>
    </row>
    <row r="77" customFormat="false" ht="20.25" hidden="false" customHeight="true" outlineLevel="0" collapsed="false">
      <c r="B77" s="2124"/>
      <c r="C77" s="2124"/>
      <c r="D77" s="2124"/>
      <c r="E77" s="2124"/>
      <c r="F77" s="2124"/>
      <c r="G77" s="2125"/>
      <c r="H77" s="2125"/>
      <c r="I77" s="2125"/>
      <c r="J77" s="2125"/>
      <c r="K77" s="2125"/>
      <c r="L77" s="2125"/>
      <c r="M77" s="2126"/>
      <c r="N77" s="2126"/>
      <c r="O77" s="2125"/>
      <c r="P77" s="2125"/>
      <c r="Q77" s="2125"/>
      <c r="R77" s="2125"/>
      <c r="S77" s="2127"/>
      <c r="T77" s="2127"/>
      <c r="U77" s="2127"/>
      <c r="V77" s="2128"/>
      <c r="W77" s="2128"/>
      <c r="X77" s="2128"/>
      <c r="Y77" s="2129"/>
      <c r="Z77" s="2130"/>
      <c r="AA77" s="2131"/>
      <c r="AB77" s="2131"/>
      <c r="AC77" s="2131"/>
      <c r="AD77" s="2131"/>
      <c r="AE77" s="2131"/>
      <c r="AF77" s="2131"/>
      <c r="AG77" s="2131"/>
      <c r="AH77" s="2131"/>
      <c r="AI77" s="2131"/>
      <c r="AJ77" s="2131"/>
      <c r="AK77" s="2131"/>
      <c r="AL77" s="2131"/>
      <c r="AM77" s="2131"/>
      <c r="AN77" s="2131"/>
      <c r="AO77" s="2131"/>
      <c r="AP77" s="2131"/>
      <c r="AQ77" s="2131"/>
      <c r="AR77" s="2131"/>
      <c r="AS77" s="2131"/>
      <c r="AT77" s="2131"/>
      <c r="AU77" s="2131"/>
      <c r="AV77" s="2131"/>
      <c r="AW77" s="2131"/>
      <c r="AX77" s="2131"/>
      <c r="AY77" s="2131"/>
      <c r="AZ77" s="2131"/>
      <c r="BA77" s="2131"/>
      <c r="BB77" s="2131"/>
      <c r="BC77" s="2131"/>
      <c r="BD77" s="2131"/>
      <c r="BE77" s="2131"/>
      <c r="BF77" s="2131"/>
      <c r="BG77" s="2131"/>
      <c r="BH77" s="2132"/>
      <c r="BI77" s="2132"/>
      <c r="BJ77" s="2127"/>
      <c r="BK77" s="2127"/>
      <c r="BL77" s="2127"/>
      <c r="BM77" s="2127"/>
      <c r="BN77" s="2127"/>
    </row>
    <row r="78" customFormat="false" ht="20.25" hidden="false" customHeight="true" outlineLevel="0" collapsed="false">
      <c r="B78" s="2124"/>
      <c r="C78" s="2124"/>
      <c r="D78" s="2124"/>
      <c r="E78" s="2124"/>
      <c r="F78" s="2124"/>
      <c r="G78" s="2125"/>
      <c r="H78" s="2125"/>
      <c r="I78" s="2125"/>
      <c r="J78" s="2125"/>
      <c r="K78" s="2125"/>
      <c r="L78" s="2125"/>
      <c r="M78" s="2133"/>
      <c r="N78" s="2005" t="s">
        <v>2248</v>
      </c>
      <c r="O78" s="2005"/>
      <c r="P78" s="2005"/>
      <c r="Q78" s="2005"/>
      <c r="R78" s="2005"/>
      <c r="S78" s="2005"/>
      <c r="T78" s="2005"/>
      <c r="U78" s="2005"/>
      <c r="V78" s="2005"/>
      <c r="W78" s="2005"/>
      <c r="X78" s="2011"/>
      <c r="Y78" s="2005"/>
      <c r="Z78" s="2005"/>
      <c r="AA78" s="2005"/>
      <c r="AB78" s="2005"/>
      <c r="AC78" s="2005"/>
      <c r="AD78" s="2134"/>
      <c r="AE78" s="2134"/>
      <c r="AF78" s="2134"/>
      <c r="AG78" s="2134"/>
      <c r="AH78" s="2134"/>
      <c r="AI78" s="2134"/>
      <c r="AJ78" s="2134"/>
      <c r="AK78" s="2134"/>
      <c r="AL78" s="2134"/>
      <c r="AM78" s="2134"/>
      <c r="AN78" s="2134"/>
      <c r="AO78" s="2134"/>
      <c r="AP78" s="2134"/>
      <c r="AQ78" s="2134"/>
      <c r="AR78" s="2134"/>
      <c r="AS78" s="2134"/>
      <c r="AT78" s="2134"/>
      <c r="AU78" s="2134"/>
      <c r="AV78" s="2134"/>
      <c r="AW78" s="2134"/>
      <c r="AX78" s="2134"/>
      <c r="AY78" s="2134"/>
      <c r="AZ78" s="2134"/>
      <c r="BA78" s="2134"/>
      <c r="BB78" s="2134"/>
      <c r="BC78" s="2134"/>
      <c r="BD78" s="2134"/>
      <c r="BE78" s="2134"/>
      <c r="BF78" s="2134"/>
      <c r="BG78" s="2134"/>
      <c r="BH78" s="2135"/>
      <c r="BI78" s="2132"/>
      <c r="BJ78" s="2127"/>
      <c r="BK78" s="2127"/>
      <c r="BL78" s="2127"/>
      <c r="BM78" s="2127"/>
      <c r="BN78" s="2127"/>
    </row>
    <row r="79" customFormat="false" ht="20.25" hidden="false" customHeight="true" outlineLevel="0" collapsed="false">
      <c r="B79" s="2124"/>
      <c r="C79" s="2124"/>
      <c r="D79" s="2124"/>
      <c r="E79" s="2124"/>
      <c r="F79" s="2124"/>
      <c r="G79" s="2125"/>
      <c r="H79" s="2125"/>
      <c r="I79" s="2125"/>
      <c r="J79" s="2125"/>
      <c r="K79" s="2125"/>
      <c r="L79" s="2125"/>
      <c r="M79" s="2133"/>
      <c r="N79" s="2005"/>
      <c r="O79" s="2005" t="s">
        <v>2249</v>
      </c>
      <c r="P79" s="2005"/>
      <c r="Q79" s="2005"/>
      <c r="R79" s="2005"/>
      <c r="S79" s="2005"/>
      <c r="T79" s="2005"/>
      <c r="U79" s="2005"/>
      <c r="V79" s="2005"/>
      <c r="W79" s="2005"/>
      <c r="X79" s="2011"/>
      <c r="Y79" s="2005"/>
      <c r="Z79" s="2005"/>
      <c r="AA79" s="2005"/>
      <c r="AB79" s="2005"/>
      <c r="AC79" s="2005"/>
      <c r="AD79" s="2134"/>
      <c r="AE79" s="2005" t="s">
        <v>2250</v>
      </c>
      <c r="AF79" s="2005"/>
      <c r="AG79" s="2005"/>
      <c r="AH79" s="2005"/>
      <c r="AI79" s="2005"/>
      <c r="AJ79" s="2005"/>
      <c r="AK79" s="2005"/>
      <c r="AL79" s="2005"/>
      <c r="AM79" s="2005"/>
      <c r="AN79" s="2011"/>
      <c r="AO79" s="2005"/>
      <c r="AP79" s="2005"/>
      <c r="AQ79" s="2005"/>
      <c r="AR79" s="2005"/>
      <c r="AS79" s="2134"/>
      <c r="AT79" s="2134"/>
      <c r="AU79" s="2005" t="s">
        <v>2251</v>
      </c>
      <c r="AV79" s="2134"/>
      <c r="AW79" s="2134"/>
      <c r="AX79" s="2134"/>
      <c r="AY79" s="2134"/>
      <c r="AZ79" s="2134"/>
      <c r="BA79" s="2134"/>
      <c r="BB79" s="2134"/>
      <c r="BC79" s="2134"/>
      <c r="BD79" s="2134"/>
      <c r="BE79" s="2134"/>
      <c r="BF79" s="2134"/>
      <c r="BG79" s="2134"/>
      <c r="BH79" s="2135"/>
      <c r="BI79" s="2132"/>
      <c r="BJ79" s="2136"/>
      <c r="BK79" s="2136"/>
      <c r="BL79" s="2136"/>
      <c r="BM79" s="2136"/>
      <c r="BN79" s="2127"/>
    </row>
    <row r="80" customFormat="false" ht="20.25" hidden="false" customHeight="true" outlineLevel="0" collapsed="false">
      <c r="B80" s="2124"/>
      <c r="C80" s="2124"/>
      <c r="D80" s="2124"/>
      <c r="E80" s="2124"/>
      <c r="F80" s="2124"/>
      <c r="G80" s="2125"/>
      <c r="H80" s="2125"/>
      <c r="I80" s="2125"/>
      <c r="J80" s="2125"/>
      <c r="K80" s="2125"/>
      <c r="L80" s="2125"/>
      <c r="M80" s="2133"/>
      <c r="N80" s="2005"/>
      <c r="O80" s="2137" t="s">
        <v>2252</v>
      </c>
      <c r="P80" s="2137"/>
      <c r="Q80" s="2138" t="s">
        <v>2253</v>
      </c>
      <c r="R80" s="2138"/>
      <c r="S80" s="2138"/>
      <c r="T80" s="2138"/>
      <c r="U80" s="2005"/>
      <c r="V80" s="2139" t="s">
        <v>2254</v>
      </c>
      <c r="W80" s="2139"/>
      <c r="X80" s="2139"/>
      <c r="Y80" s="2139"/>
      <c r="Z80" s="2005"/>
      <c r="AA80" s="2138" t="s">
        <v>2255</v>
      </c>
      <c r="AB80" s="2138"/>
      <c r="AC80" s="2005"/>
      <c r="AD80" s="2134"/>
      <c r="AE80" s="2137" t="s">
        <v>2252</v>
      </c>
      <c r="AF80" s="2137"/>
      <c r="AG80" s="2138" t="s">
        <v>2253</v>
      </c>
      <c r="AH80" s="2138"/>
      <c r="AI80" s="2138"/>
      <c r="AJ80" s="2138"/>
      <c r="AK80" s="2005"/>
      <c r="AL80" s="2139" t="s">
        <v>2254</v>
      </c>
      <c r="AM80" s="2139"/>
      <c r="AN80" s="2139"/>
      <c r="AO80" s="2139"/>
      <c r="AP80" s="2005"/>
      <c r="AQ80" s="2138" t="s">
        <v>2255</v>
      </c>
      <c r="AR80" s="2138"/>
      <c r="AS80" s="2134"/>
      <c r="AT80" s="2134"/>
      <c r="AU80" s="2134"/>
      <c r="AV80" s="2134"/>
      <c r="AW80" s="2134"/>
      <c r="AX80" s="2134"/>
      <c r="AY80" s="2134"/>
      <c r="AZ80" s="2134"/>
      <c r="BA80" s="2134"/>
      <c r="BB80" s="2134"/>
      <c r="BC80" s="2134"/>
      <c r="BD80" s="2134"/>
      <c r="BE80" s="2134"/>
      <c r="BF80" s="2134"/>
      <c r="BG80" s="2134"/>
      <c r="BH80" s="2135"/>
      <c r="BI80" s="2132"/>
      <c r="BJ80" s="2140"/>
      <c r="BK80" s="2140"/>
      <c r="BL80" s="2140"/>
      <c r="BM80" s="2140"/>
      <c r="BN80" s="2127"/>
    </row>
    <row r="81" customFormat="false" ht="20.25" hidden="false" customHeight="true" outlineLevel="0" collapsed="false">
      <c r="B81" s="2124"/>
      <c r="C81" s="2124"/>
      <c r="D81" s="2124"/>
      <c r="E81" s="2124"/>
      <c r="F81" s="2124"/>
      <c r="G81" s="2125"/>
      <c r="H81" s="2125"/>
      <c r="I81" s="2125"/>
      <c r="J81" s="2125"/>
      <c r="K81" s="2125"/>
      <c r="L81" s="2125"/>
      <c r="M81" s="2133"/>
      <c r="N81" s="2005"/>
      <c r="O81" s="2137"/>
      <c r="P81" s="2137"/>
      <c r="Q81" s="2137" t="s">
        <v>2256</v>
      </c>
      <c r="R81" s="2137"/>
      <c r="S81" s="2137" t="s">
        <v>2257</v>
      </c>
      <c r="T81" s="2137"/>
      <c r="U81" s="2005"/>
      <c r="V81" s="2137" t="s">
        <v>2256</v>
      </c>
      <c r="W81" s="2137"/>
      <c r="X81" s="2137" t="s">
        <v>2257</v>
      </c>
      <c r="Y81" s="2137"/>
      <c r="Z81" s="2005"/>
      <c r="AA81" s="2138" t="s">
        <v>2258</v>
      </c>
      <c r="AB81" s="2138"/>
      <c r="AC81" s="2005"/>
      <c r="AD81" s="2134"/>
      <c r="AE81" s="2137"/>
      <c r="AF81" s="2137"/>
      <c r="AG81" s="2137" t="s">
        <v>2256</v>
      </c>
      <c r="AH81" s="2137"/>
      <c r="AI81" s="2137" t="s">
        <v>2257</v>
      </c>
      <c r="AJ81" s="2137"/>
      <c r="AK81" s="2005"/>
      <c r="AL81" s="2137" t="s">
        <v>2256</v>
      </c>
      <c r="AM81" s="2137"/>
      <c r="AN81" s="2137" t="s">
        <v>2257</v>
      </c>
      <c r="AO81" s="2137"/>
      <c r="AP81" s="2005"/>
      <c r="AQ81" s="2138" t="s">
        <v>2258</v>
      </c>
      <c r="AR81" s="2138"/>
      <c r="AS81" s="2134"/>
      <c r="AT81" s="2134"/>
      <c r="AU81" s="2138" t="s">
        <v>2217</v>
      </c>
      <c r="AV81" s="2138"/>
      <c r="AW81" s="2138"/>
      <c r="AX81" s="2138"/>
      <c r="AY81" s="2005"/>
      <c r="AZ81" s="2138" t="s">
        <v>1024</v>
      </c>
      <c r="BA81" s="2138"/>
      <c r="BB81" s="2138"/>
      <c r="BC81" s="2138"/>
      <c r="BD81" s="2005"/>
      <c r="BE81" s="2137" t="s">
        <v>1055</v>
      </c>
      <c r="BF81" s="2137"/>
      <c r="BG81" s="2137"/>
      <c r="BH81" s="2137"/>
      <c r="BI81" s="2132"/>
      <c r="BJ81" s="2141"/>
      <c r="BK81" s="2141"/>
      <c r="BL81" s="2141"/>
      <c r="BM81" s="2141"/>
      <c r="BN81" s="2127"/>
    </row>
    <row r="82" customFormat="false" ht="20.25" hidden="false" customHeight="true" outlineLevel="0" collapsed="false">
      <c r="B82" s="2124"/>
      <c r="C82" s="2124"/>
      <c r="D82" s="2124"/>
      <c r="E82" s="2124"/>
      <c r="F82" s="2124"/>
      <c r="G82" s="2125"/>
      <c r="H82" s="2125"/>
      <c r="I82" s="2125"/>
      <c r="J82" s="2125"/>
      <c r="K82" s="2125"/>
      <c r="L82" s="2125"/>
      <c r="M82" s="2133"/>
      <c r="N82" s="2005"/>
      <c r="O82" s="2036" t="s">
        <v>2199</v>
      </c>
      <c r="P82" s="2036"/>
      <c r="Q82" s="2142" t="n">
        <f aca="false">SUMIFS($BF$17:$BF$76,$J$17:$J$76,"看護職員",$L$17:$L$76,"A")</f>
        <v>320</v>
      </c>
      <c r="R82" s="2142"/>
      <c r="S82" s="2143" t="n">
        <f aca="false">SUMIFS($BH$17:$BH$76,$J$17:$J$76,"看護職員",$L$17:$L$76,"A")</f>
        <v>80</v>
      </c>
      <c r="T82" s="2143"/>
      <c r="U82" s="2144"/>
      <c r="V82" s="2145" t="n">
        <v>0</v>
      </c>
      <c r="W82" s="2145"/>
      <c r="X82" s="2145" t="n">
        <v>0</v>
      </c>
      <c r="Y82" s="2145"/>
      <c r="Z82" s="2144"/>
      <c r="AA82" s="2145" t="n">
        <v>2</v>
      </c>
      <c r="AB82" s="2145"/>
      <c r="AC82" s="2005"/>
      <c r="AD82" s="2134"/>
      <c r="AE82" s="2036" t="s">
        <v>2199</v>
      </c>
      <c r="AF82" s="2036"/>
      <c r="AG82" s="2142" t="n">
        <f aca="false">SUMIFS($BF$17:$BF$76,$J$17:$J$76,"介護職員",$L$17:$L$76,"A")</f>
        <v>2560</v>
      </c>
      <c r="AH82" s="2142"/>
      <c r="AI82" s="2143" t="n">
        <f aca="false">SUMIFS($BH$17:$BH$76,$J$17:$J$76,"介護職員",$L$17:$L$76,"A")</f>
        <v>640</v>
      </c>
      <c r="AJ82" s="2143"/>
      <c r="AK82" s="2144"/>
      <c r="AL82" s="2145" t="n">
        <v>0</v>
      </c>
      <c r="AM82" s="2145"/>
      <c r="AN82" s="2145" t="n">
        <v>0</v>
      </c>
      <c r="AO82" s="2145"/>
      <c r="AP82" s="2144"/>
      <c r="AQ82" s="2145" t="n">
        <v>16</v>
      </c>
      <c r="AR82" s="2145"/>
      <c r="AS82" s="2134"/>
      <c r="AT82" s="2134"/>
      <c r="AU82" s="2146" t="n">
        <f aca="false">Y96</f>
        <v>2.5</v>
      </c>
      <c r="AV82" s="2146"/>
      <c r="AW82" s="2146"/>
      <c r="AX82" s="2146"/>
      <c r="AY82" s="2147" t="s">
        <v>2259</v>
      </c>
      <c r="AZ82" s="2146" t="n">
        <f aca="false">AO96</f>
        <v>19.2</v>
      </c>
      <c r="BA82" s="2146"/>
      <c r="BB82" s="2146"/>
      <c r="BC82" s="2146"/>
      <c r="BD82" s="2147" t="s">
        <v>2260</v>
      </c>
      <c r="BE82" s="2148" t="n">
        <f aca="false">ROUNDDOWN(AU82+AZ82,1)</f>
        <v>21.7</v>
      </c>
      <c r="BF82" s="2148"/>
      <c r="BG82" s="2148"/>
      <c r="BH82" s="2148"/>
      <c r="BI82" s="2132"/>
      <c r="BJ82" s="2149"/>
      <c r="BK82" s="2149"/>
      <c r="BL82" s="2149"/>
      <c r="BM82" s="2149"/>
      <c r="BN82" s="2127"/>
    </row>
    <row r="83" customFormat="false" ht="20.25" hidden="false" customHeight="true" outlineLevel="0" collapsed="false">
      <c r="B83" s="2124"/>
      <c r="C83" s="2124"/>
      <c r="D83" s="2124"/>
      <c r="E83" s="2124"/>
      <c r="F83" s="2124"/>
      <c r="G83" s="2125"/>
      <c r="H83" s="2125"/>
      <c r="I83" s="2125"/>
      <c r="J83" s="2125"/>
      <c r="K83" s="2125"/>
      <c r="L83" s="2125"/>
      <c r="M83" s="2133"/>
      <c r="N83" s="2005"/>
      <c r="O83" s="2036" t="s">
        <v>2210</v>
      </c>
      <c r="P83" s="2036"/>
      <c r="Q83" s="2142" t="n">
        <f aca="false">SUMIFS($BF$17:$BF$76,$J$17:$J$76,"看護職員",$L$17:$L$76,"B")</f>
        <v>80</v>
      </c>
      <c r="R83" s="2142"/>
      <c r="S83" s="2143" t="n">
        <f aca="false">SUMIFS($BH$17:$BH$76,$J$17:$J$76,"看護職員",$L$17:$L$76,"B")</f>
        <v>20</v>
      </c>
      <c r="T83" s="2143"/>
      <c r="U83" s="2144"/>
      <c r="V83" s="2145" t="n">
        <v>80</v>
      </c>
      <c r="W83" s="2145"/>
      <c r="X83" s="2145" t="n">
        <v>20</v>
      </c>
      <c r="Y83" s="2145"/>
      <c r="Z83" s="2144"/>
      <c r="AA83" s="2145" t="n">
        <v>0</v>
      </c>
      <c r="AB83" s="2145"/>
      <c r="AC83" s="2005"/>
      <c r="AD83" s="2134"/>
      <c r="AE83" s="2036" t="s">
        <v>2210</v>
      </c>
      <c r="AF83" s="2036"/>
      <c r="AG83" s="2142" t="n">
        <f aca="false">SUMIFS($BF$17:$BF$76,$J$17:$J$76,"介護職員",$L$17:$L$76,"B")</f>
        <v>0</v>
      </c>
      <c r="AH83" s="2142"/>
      <c r="AI83" s="2143" t="n">
        <f aca="false">SUMIFS($BH$17:$BH$76,$J$17:$J$76,"介護職員",$L$17:$L$76,"B")</f>
        <v>0</v>
      </c>
      <c r="AJ83" s="2143"/>
      <c r="AK83" s="2144"/>
      <c r="AL83" s="2145" t="n">
        <v>0</v>
      </c>
      <c r="AM83" s="2145"/>
      <c r="AN83" s="2145" t="n">
        <v>0</v>
      </c>
      <c r="AO83" s="2145"/>
      <c r="AP83" s="2144"/>
      <c r="AQ83" s="2145" t="n">
        <v>0</v>
      </c>
      <c r="AR83" s="2145"/>
      <c r="AS83" s="2134"/>
      <c r="AT83" s="2134"/>
      <c r="AU83" s="2134"/>
      <c r="AV83" s="2134"/>
      <c r="AW83" s="2134"/>
      <c r="AX83" s="2134"/>
      <c r="AY83" s="2134"/>
      <c r="AZ83" s="2134"/>
      <c r="BA83" s="2134"/>
      <c r="BB83" s="2134"/>
      <c r="BC83" s="2134"/>
      <c r="BD83" s="2134"/>
      <c r="BE83" s="2134"/>
      <c r="BF83" s="2134"/>
      <c r="BG83" s="2134"/>
      <c r="BH83" s="2135"/>
      <c r="BI83" s="2132"/>
      <c r="BJ83" s="2127"/>
      <c r="BK83" s="2127"/>
      <c r="BL83" s="2127"/>
      <c r="BM83" s="2127"/>
      <c r="BN83" s="2127"/>
    </row>
    <row r="84" customFormat="false" ht="20.25" hidden="false" customHeight="true" outlineLevel="0" collapsed="false">
      <c r="B84" s="2124"/>
      <c r="C84" s="2124"/>
      <c r="D84" s="2124"/>
      <c r="E84" s="2124"/>
      <c r="F84" s="2124"/>
      <c r="G84" s="2125"/>
      <c r="H84" s="2125"/>
      <c r="I84" s="2125"/>
      <c r="J84" s="2125"/>
      <c r="K84" s="2125"/>
      <c r="L84" s="2125"/>
      <c r="M84" s="2133"/>
      <c r="N84" s="2005"/>
      <c r="O84" s="2036" t="s">
        <v>2205</v>
      </c>
      <c r="P84" s="2036"/>
      <c r="Q84" s="2142" t="n">
        <f aca="false">SUMIFS($BF$17:$BF$76,$J$17:$J$76,"看護職員",$L$17:$L$76,"C")</f>
        <v>0</v>
      </c>
      <c r="R84" s="2142"/>
      <c r="S84" s="2143" t="n">
        <f aca="false">SUMIFS($BH$17:$BH$76,$J$17:$J$76,"看護職員",$L$17:$L$76,"C")</f>
        <v>0</v>
      </c>
      <c r="T84" s="2143"/>
      <c r="U84" s="2144"/>
      <c r="V84" s="2145" t="n">
        <v>0</v>
      </c>
      <c r="W84" s="2145"/>
      <c r="X84" s="2150" t="n">
        <v>0</v>
      </c>
      <c r="Y84" s="2150"/>
      <c r="Z84" s="2144"/>
      <c r="AA84" s="2151" t="s">
        <v>1045</v>
      </c>
      <c r="AB84" s="2151"/>
      <c r="AC84" s="2005"/>
      <c r="AD84" s="2134"/>
      <c r="AE84" s="2036" t="s">
        <v>2205</v>
      </c>
      <c r="AF84" s="2036"/>
      <c r="AG84" s="2142" t="n">
        <f aca="false">SUMIFS($BF$17:$BF$76,$J$17:$J$76,"介護職員",$L$17:$L$76,"C")</f>
        <v>512</v>
      </c>
      <c r="AH84" s="2142"/>
      <c r="AI84" s="2143" t="n">
        <f aca="false">SUMIFS($BH$17:$BH$76,$J$17:$J$76,"介護職員",$L$17:$L$76,"C")</f>
        <v>128</v>
      </c>
      <c r="AJ84" s="2143"/>
      <c r="AK84" s="2144"/>
      <c r="AL84" s="2145" t="n">
        <v>512</v>
      </c>
      <c r="AM84" s="2145"/>
      <c r="AN84" s="2150" t="n">
        <v>128</v>
      </c>
      <c r="AO84" s="2150"/>
      <c r="AP84" s="2144"/>
      <c r="AQ84" s="2151" t="s">
        <v>1045</v>
      </c>
      <c r="AR84" s="2151"/>
      <c r="AS84" s="2134"/>
      <c r="AT84" s="2134"/>
      <c r="AU84" s="2134"/>
      <c r="AV84" s="2134"/>
      <c r="AW84" s="2134"/>
      <c r="AX84" s="2134"/>
      <c r="AY84" s="2134"/>
      <c r="AZ84" s="2134"/>
      <c r="BA84" s="2134"/>
      <c r="BB84" s="2134"/>
      <c r="BC84" s="2134"/>
      <c r="BD84" s="2134"/>
      <c r="BE84" s="2134"/>
      <c r="BF84" s="2134"/>
      <c r="BG84" s="2134"/>
      <c r="BH84" s="2135"/>
      <c r="BI84" s="2132"/>
      <c r="BJ84" s="2127"/>
      <c r="BK84" s="2127"/>
      <c r="BL84" s="2127"/>
      <c r="BM84" s="2127"/>
      <c r="BN84" s="2127"/>
    </row>
    <row r="85" customFormat="false" ht="20.25" hidden="false" customHeight="true" outlineLevel="0" collapsed="false">
      <c r="B85" s="2124"/>
      <c r="C85" s="2124"/>
      <c r="D85" s="2124"/>
      <c r="E85" s="2124"/>
      <c r="F85" s="2124"/>
      <c r="G85" s="2125"/>
      <c r="H85" s="2125"/>
      <c r="I85" s="2125"/>
      <c r="J85" s="2125"/>
      <c r="K85" s="2125"/>
      <c r="L85" s="2125"/>
      <c r="M85" s="2133"/>
      <c r="N85" s="2005"/>
      <c r="O85" s="2036" t="s">
        <v>2261</v>
      </c>
      <c r="P85" s="2036"/>
      <c r="Q85" s="2142" t="n">
        <f aca="false">SUMIFS($BF$17:$BF$76,$J$17:$J$76,"看護職員",$L$17:$L$76,"D")</f>
        <v>0</v>
      </c>
      <c r="R85" s="2142"/>
      <c r="S85" s="2143" t="n">
        <f aca="false">SUMIFS($BH$17:$BH$76,$J$17:$J$76,"看護職員",$L$17:$L$76,"D")</f>
        <v>0</v>
      </c>
      <c r="T85" s="2143"/>
      <c r="U85" s="2144"/>
      <c r="V85" s="2145" t="n">
        <v>0</v>
      </c>
      <c r="W85" s="2145"/>
      <c r="X85" s="2150" t="n">
        <v>0</v>
      </c>
      <c r="Y85" s="2150"/>
      <c r="Z85" s="2144"/>
      <c r="AA85" s="2151" t="s">
        <v>1045</v>
      </c>
      <c r="AB85" s="2151"/>
      <c r="AC85" s="2005"/>
      <c r="AD85" s="2134"/>
      <c r="AE85" s="2036" t="s">
        <v>2261</v>
      </c>
      <c r="AF85" s="2036"/>
      <c r="AG85" s="2142" t="n">
        <f aca="false">SUMIFS($BF$17:$BF$76,$J$17:$J$76,"介護職員",$L$17:$L$76,"D")</f>
        <v>0</v>
      </c>
      <c r="AH85" s="2142"/>
      <c r="AI85" s="2143" t="n">
        <f aca="false">SUMIFS($BH$17:$BH$76,$J$17:$J$76,"介護職員",$L$17:$L$76,"D")</f>
        <v>0</v>
      </c>
      <c r="AJ85" s="2143"/>
      <c r="AK85" s="2144"/>
      <c r="AL85" s="2145" t="n">
        <v>0</v>
      </c>
      <c r="AM85" s="2145"/>
      <c r="AN85" s="2150" t="n">
        <v>0</v>
      </c>
      <c r="AO85" s="2150"/>
      <c r="AP85" s="2144"/>
      <c r="AQ85" s="2151" t="s">
        <v>1045</v>
      </c>
      <c r="AR85" s="2151"/>
      <c r="AS85" s="2134"/>
      <c r="AT85" s="2134"/>
      <c r="AU85" s="2005" t="s">
        <v>2262</v>
      </c>
      <c r="AV85" s="2005"/>
      <c r="AW85" s="2005"/>
      <c r="AX85" s="2005"/>
      <c r="AY85" s="2005"/>
      <c r="AZ85" s="2005"/>
      <c r="BA85" s="2134"/>
      <c r="BB85" s="2134"/>
      <c r="BC85" s="2134"/>
      <c r="BD85" s="2134"/>
      <c r="BE85" s="2134"/>
      <c r="BF85" s="2134"/>
      <c r="BG85" s="2134"/>
      <c r="BH85" s="2135"/>
      <c r="BI85" s="2132"/>
      <c r="BJ85" s="2127"/>
      <c r="BK85" s="2127"/>
      <c r="BL85" s="2127"/>
      <c r="BM85" s="2127"/>
      <c r="BN85" s="2127"/>
    </row>
    <row r="86" customFormat="false" ht="20.25" hidden="false" customHeight="true" outlineLevel="0" collapsed="false">
      <c r="B86" s="2124"/>
      <c r="C86" s="2124"/>
      <c r="D86" s="2124"/>
      <c r="E86" s="2124"/>
      <c r="F86" s="2124"/>
      <c r="G86" s="2125"/>
      <c r="H86" s="2125"/>
      <c r="I86" s="2125"/>
      <c r="J86" s="2125"/>
      <c r="K86" s="2125"/>
      <c r="L86" s="2125"/>
      <c r="M86" s="2133"/>
      <c r="N86" s="2005"/>
      <c r="O86" s="2036" t="s">
        <v>1055</v>
      </c>
      <c r="P86" s="2036"/>
      <c r="Q86" s="2142" t="n">
        <f aca="false">SUM(Q82:R85)</f>
        <v>400</v>
      </c>
      <c r="R86" s="2142"/>
      <c r="S86" s="2143" t="n">
        <f aca="false">SUM(S82:T85)</f>
        <v>100</v>
      </c>
      <c r="T86" s="2143"/>
      <c r="U86" s="2144"/>
      <c r="V86" s="2142" t="n">
        <f aca="false">SUM(V82:W85)</f>
        <v>80</v>
      </c>
      <c r="W86" s="2142"/>
      <c r="X86" s="2143" t="n">
        <f aca="false">SUM(X82:Y85)</f>
        <v>20</v>
      </c>
      <c r="Y86" s="2143"/>
      <c r="Z86" s="2144"/>
      <c r="AA86" s="2142" t="n">
        <f aca="false">SUM(AA82:AB83)</f>
        <v>2</v>
      </c>
      <c r="AB86" s="2142"/>
      <c r="AC86" s="2005"/>
      <c r="AD86" s="2134"/>
      <c r="AE86" s="2036" t="s">
        <v>1055</v>
      </c>
      <c r="AF86" s="2036"/>
      <c r="AG86" s="2142" t="n">
        <f aca="false">SUM(AG82:AH85)</f>
        <v>3072</v>
      </c>
      <c r="AH86" s="2142"/>
      <c r="AI86" s="2143" t="n">
        <f aca="false">SUM(AI82:AJ85)</f>
        <v>768</v>
      </c>
      <c r="AJ86" s="2143"/>
      <c r="AK86" s="2144"/>
      <c r="AL86" s="2142" t="n">
        <f aca="false">SUM(AL82:AM85)</f>
        <v>512</v>
      </c>
      <c r="AM86" s="2142"/>
      <c r="AN86" s="2143" t="n">
        <f aca="false">SUM(AN82:AO85)</f>
        <v>128</v>
      </c>
      <c r="AO86" s="2143"/>
      <c r="AP86" s="2144"/>
      <c r="AQ86" s="2142" t="n">
        <f aca="false">SUM(AQ82:AR83)</f>
        <v>16</v>
      </c>
      <c r="AR86" s="2142"/>
      <c r="AS86" s="2134"/>
      <c r="AT86" s="2134"/>
      <c r="AU86" s="2036" t="s">
        <v>2263</v>
      </c>
      <c r="AV86" s="2036"/>
      <c r="AW86" s="2036" t="s">
        <v>2264</v>
      </c>
      <c r="AX86" s="2036"/>
      <c r="AY86" s="2036"/>
      <c r="AZ86" s="2036"/>
      <c r="BA86" s="2134"/>
      <c r="BB86" s="2134"/>
      <c r="BC86" s="2134"/>
      <c r="BD86" s="2134"/>
      <c r="BE86" s="2134"/>
      <c r="BF86" s="2134"/>
      <c r="BG86" s="2134"/>
      <c r="BH86" s="2135"/>
      <c r="BI86" s="2132"/>
      <c r="BJ86" s="2127"/>
      <c r="BK86" s="2127"/>
      <c r="BL86" s="2127"/>
      <c r="BM86" s="2127"/>
      <c r="BN86" s="2127"/>
    </row>
    <row r="87" customFormat="false" ht="20.25" hidden="false" customHeight="true" outlineLevel="0" collapsed="false">
      <c r="B87" s="2124"/>
      <c r="C87" s="2124"/>
      <c r="D87" s="2124"/>
      <c r="E87" s="2124"/>
      <c r="F87" s="2124"/>
      <c r="G87" s="2125"/>
      <c r="H87" s="2125"/>
      <c r="I87" s="2125"/>
      <c r="J87" s="2125"/>
      <c r="K87" s="2125"/>
      <c r="L87" s="2125"/>
      <c r="M87" s="2133"/>
      <c r="N87" s="2133"/>
      <c r="O87" s="2152"/>
      <c r="P87" s="2152"/>
      <c r="Q87" s="2152"/>
      <c r="R87" s="2152"/>
      <c r="S87" s="2153"/>
      <c r="T87" s="2153"/>
      <c r="U87" s="2153"/>
      <c r="V87" s="2154"/>
      <c r="W87" s="2154"/>
      <c r="X87" s="2154"/>
      <c r="Y87" s="2154"/>
      <c r="Z87" s="2155"/>
      <c r="AA87" s="2134"/>
      <c r="AB87" s="2134"/>
      <c r="AC87" s="2134"/>
      <c r="AD87" s="2134"/>
      <c r="AE87" s="2152"/>
      <c r="AF87" s="2152"/>
      <c r="AG87" s="2152"/>
      <c r="AH87" s="2152"/>
      <c r="AI87" s="2153"/>
      <c r="AJ87" s="2153"/>
      <c r="AK87" s="2153"/>
      <c r="AL87" s="2154"/>
      <c r="AM87" s="2154"/>
      <c r="AN87" s="2154"/>
      <c r="AO87" s="2154"/>
      <c r="AP87" s="2155"/>
      <c r="AQ87" s="2134"/>
      <c r="AR87" s="2134"/>
      <c r="AS87" s="2134"/>
      <c r="AT87" s="2134"/>
      <c r="AU87" s="2036" t="s">
        <v>2199</v>
      </c>
      <c r="AV87" s="2036"/>
      <c r="AW87" s="2036" t="s">
        <v>2265</v>
      </c>
      <c r="AX87" s="2036"/>
      <c r="AY87" s="2036"/>
      <c r="AZ87" s="2036"/>
      <c r="BA87" s="2134"/>
      <c r="BB87" s="2134"/>
      <c r="BC87" s="2134"/>
      <c r="BD87" s="2134"/>
      <c r="BE87" s="2134"/>
      <c r="BF87" s="2134"/>
      <c r="BG87" s="2134"/>
      <c r="BH87" s="2135"/>
      <c r="BI87" s="2132"/>
      <c r="BJ87" s="2127"/>
      <c r="BK87" s="2127"/>
      <c r="BL87" s="2127"/>
      <c r="BM87" s="2127"/>
      <c r="BN87" s="2127"/>
    </row>
    <row r="88" customFormat="false" ht="20.25" hidden="false" customHeight="true" outlineLevel="0" collapsed="false">
      <c r="B88" s="2124"/>
      <c r="C88" s="2124"/>
      <c r="D88" s="2124"/>
      <c r="E88" s="2124"/>
      <c r="F88" s="2124"/>
      <c r="G88" s="2125"/>
      <c r="H88" s="2125"/>
      <c r="I88" s="2125"/>
      <c r="J88" s="2125"/>
      <c r="K88" s="2125"/>
      <c r="L88" s="2125"/>
      <c r="M88" s="2133"/>
      <c r="N88" s="2133"/>
      <c r="O88" s="2011" t="s">
        <v>2266</v>
      </c>
      <c r="P88" s="2005"/>
      <c r="Q88" s="2005"/>
      <c r="R88" s="2005"/>
      <c r="S88" s="2005"/>
      <c r="T88" s="2005"/>
      <c r="U88" s="2156" t="s">
        <v>2267</v>
      </c>
      <c r="V88" s="2157" t="s">
        <v>2268</v>
      </c>
      <c r="W88" s="2157"/>
      <c r="X88" s="2156"/>
      <c r="Y88" s="2156"/>
      <c r="Z88" s="2005"/>
      <c r="AA88" s="2005"/>
      <c r="AB88" s="2005"/>
      <c r="AC88" s="2134"/>
      <c r="AD88" s="2134"/>
      <c r="AE88" s="2011" t="s">
        <v>2266</v>
      </c>
      <c r="AF88" s="2005"/>
      <c r="AG88" s="2005"/>
      <c r="AH88" s="2005"/>
      <c r="AI88" s="2005"/>
      <c r="AJ88" s="2005"/>
      <c r="AK88" s="2156" t="s">
        <v>2267</v>
      </c>
      <c r="AL88" s="2158" t="str">
        <f aca="false">V88</f>
        <v>週</v>
      </c>
      <c r="AM88" s="2158"/>
      <c r="AN88" s="2156"/>
      <c r="AO88" s="2156"/>
      <c r="AP88" s="2005"/>
      <c r="AQ88" s="2005"/>
      <c r="AR88" s="2005"/>
      <c r="AS88" s="2134"/>
      <c r="AT88" s="2134"/>
      <c r="AU88" s="2036" t="s">
        <v>2210</v>
      </c>
      <c r="AV88" s="2036"/>
      <c r="AW88" s="2036" t="s">
        <v>2269</v>
      </c>
      <c r="AX88" s="2036"/>
      <c r="AY88" s="2036"/>
      <c r="AZ88" s="2036"/>
      <c r="BA88" s="2134"/>
      <c r="BB88" s="2134"/>
      <c r="BC88" s="2134"/>
      <c r="BD88" s="2134"/>
      <c r="BE88" s="2134"/>
      <c r="BF88" s="2134"/>
      <c r="BG88" s="2134"/>
      <c r="BH88" s="2135"/>
      <c r="BI88" s="2132"/>
      <c r="BJ88" s="2127"/>
      <c r="BK88" s="2127"/>
      <c r="BL88" s="2127"/>
      <c r="BM88" s="2127"/>
      <c r="BN88" s="2127"/>
    </row>
    <row r="89" customFormat="false" ht="20.25" hidden="false" customHeight="true" outlineLevel="0" collapsed="false">
      <c r="B89" s="2124"/>
      <c r="C89" s="2124"/>
      <c r="D89" s="2124"/>
      <c r="E89" s="2124"/>
      <c r="F89" s="2124"/>
      <c r="G89" s="2125"/>
      <c r="H89" s="2125"/>
      <c r="I89" s="2125"/>
      <c r="J89" s="2125"/>
      <c r="K89" s="2125"/>
      <c r="L89" s="2125"/>
      <c r="M89" s="2133"/>
      <c r="N89" s="2133"/>
      <c r="O89" s="2005" t="s">
        <v>2270</v>
      </c>
      <c r="P89" s="2005"/>
      <c r="Q89" s="2005"/>
      <c r="R89" s="2005"/>
      <c r="S89" s="2005"/>
      <c r="T89" s="2005" t="s">
        <v>2271</v>
      </c>
      <c r="U89" s="2005"/>
      <c r="V89" s="2005"/>
      <c r="W89" s="2005"/>
      <c r="X89" s="2011"/>
      <c r="Y89" s="2005"/>
      <c r="Z89" s="2005"/>
      <c r="AA89" s="2005"/>
      <c r="AB89" s="2005"/>
      <c r="AC89" s="2134"/>
      <c r="AD89" s="2134"/>
      <c r="AE89" s="2005" t="s">
        <v>2270</v>
      </c>
      <c r="AF89" s="2005"/>
      <c r="AG89" s="2005"/>
      <c r="AH89" s="2005"/>
      <c r="AI89" s="2005"/>
      <c r="AJ89" s="2005" t="s">
        <v>2271</v>
      </c>
      <c r="AK89" s="2005"/>
      <c r="AL89" s="2005"/>
      <c r="AM89" s="2005"/>
      <c r="AN89" s="2011"/>
      <c r="AO89" s="2005"/>
      <c r="AP89" s="2005"/>
      <c r="AQ89" s="2005"/>
      <c r="AR89" s="2005"/>
      <c r="AS89" s="2134"/>
      <c r="AT89" s="2134"/>
      <c r="AU89" s="2036" t="s">
        <v>2205</v>
      </c>
      <c r="AV89" s="2036"/>
      <c r="AW89" s="2036" t="s">
        <v>2272</v>
      </c>
      <c r="AX89" s="2036"/>
      <c r="AY89" s="2036"/>
      <c r="AZ89" s="2036"/>
      <c r="BA89" s="2134"/>
      <c r="BB89" s="2134"/>
      <c r="BC89" s="2134"/>
      <c r="BD89" s="2134"/>
      <c r="BE89" s="2134"/>
      <c r="BF89" s="2134"/>
      <c r="BG89" s="2134"/>
      <c r="BH89" s="2135"/>
      <c r="BI89" s="2132"/>
      <c r="BJ89" s="2127"/>
      <c r="BK89" s="2127"/>
      <c r="BL89" s="2127"/>
      <c r="BM89" s="2127"/>
      <c r="BN89" s="2127"/>
    </row>
    <row r="90" customFormat="false" ht="20.25" hidden="false" customHeight="true" outlineLevel="0" collapsed="false">
      <c r="B90" s="2124"/>
      <c r="C90" s="2124"/>
      <c r="D90" s="2124"/>
      <c r="E90" s="2124"/>
      <c r="F90" s="2124"/>
      <c r="G90" s="2125"/>
      <c r="H90" s="2125"/>
      <c r="I90" s="2125"/>
      <c r="J90" s="2125"/>
      <c r="K90" s="2125"/>
      <c r="L90" s="2125"/>
      <c r="M90" s="2133"/>
      <c r="N90" s="2133"/>
      <c r="O90" s="2005" t="str">
        <f aca="false">IF($V$88="週","対象時間数（週平均）","対象時間数（当月合計）")</f>
        <v>対象時間数（週平均）</v>
      </c>
      <c r="P90" s="2005"/>
      <c r="Q90" s="2005"/>
      <c r="R90" s="2005"/>
      <c r="S90" s="2005"/>
      <c r="T90" s="2005" t="str">
        <f aca="false">IF($V$88="週","週に勤務すべき時間数","当月に勤務すべき時間数")</f>
        <v>週に勤務すべき時間数</v>
      </c>
      <c r="U90" s="2005"/>
      <c r="V90" s="2005"/>
      <c r="W90" s="2005"/>
      <c r="X90" s="2011"/>
      <c r="Y90" s="2005" t="s">
        <v>2273</v>
      </c>
      <c r="Z90" s="2005"/>
      <c r="AA90" s="2005"/>
      <c r="AB90" s="2005"/>
      <c r="AC90" s="2134"/>
      <c r="AD90" s="2134"/>
      <c r="AE90" s="2005" t="str">
        <f aca="false">IF(AL88="週","対象時間数（週平均）","対象時間数（当月合計）")</f>
        <v>対象時間数（週平均）</v>
      </c>
      <c r="AF90" s="2005"/>
      <c r="AG90" s="2005"/>
      <c r="AH90" s="2005"/>
      <c r="AI90" s="2005"/>
      <c r="AJ90" s="2005" t="str">
        <f aca="false">IF($AL$88="週","週に勤務すべき時間数","当月に勤務すべき時間数")</f>
        <v>週に勤務すべき時間数</v>
      </c>
      <c r="AK90" s="2005"/>
      <c r="AL90" s="2005"/>
      <c r="AM90" s="2005"/>
      <c r="AN90" s="2011"/>
      <c r="AO90" s="2005" t="s">
        <v>2273</v>
      </c>
      <c r="AP90" s="2005"/>
      <c r="AQ90" s="2005"/>
      <c r="AR90" s="2005"/>
      <c r="AS90" s="2134"/>
      <c r="AT90" s="2134"/>
      <c r="AU90" s="2036" t="s">
        <v>2261</v>
      </c>
      <c r="AV90" s="2036"/>
      <c r="AW90" s="2036" t="s">
        <v>2274</v>
      </c>
      <c r="AX90" s="2036"/>
      <c r="AY90" s="2036"/>
      <c r="AZ90" s="2036"/>
      <c r="BA90" s="2134"/>
      <c r="BB90" s="2134"/>
      <c r="BC90" s="2134"/>
      <c r="BD90" s="2134"/>
      <c r="BE90" s="2134"/>
      <c r="BF90" s="2134"/>
      <c r="BG90" s="2134"/>
      <c r="BH90" s="2135"/>
      <c r="BI90" s="2132"/>
      <c r="BJ90" s="2127"/>
      <c r="BK90" s="2127"/>
      <c r="BL90" s="2127"/>
      <c r="BM90" s="2127"/>
      <c r="BN90" s="2127"/>
    </row>
    <row r="91" customFormat="false" ht="20.25" hidden="false" customHeight="true" outlineLevel="0" collapsed="false">
      <c r="M91" s="2005"/>
      <c r="N91" s="2005"/>
      <c r="O91" s="2151" t="n">
        <f aca="false">IF($V$88="週",X86,V86)</f>
        <v>20</v>
      </c>
      <c r="P91" s="2151"/>
      <c r="Q91" s="2151"/>
      <c r="R91" s="2151"/>
      <c r="S91" s="2147" t="s">
        <v>2275</v>
      </c>
      <c r="T91" s="2036" t="n">
        <f aca="false">IF($V$88="週",$BE$6,$BI$6)</f>
        <v>40</v>
      </c>
      <c r="U91" s="2036"/>
      <c r="V91" s="2036"/>
      <c r="W91" s="2036"/>
      <c r="X91" s="2147" t="s">
        <v>2260</v>
      </c>
      <c r="Y91" s="2159" t="n">
        <f aca="false">ROUNDDOWN(O91/T91,1)</f>
        <v>0.5</v>
      </c>
      <c r="Z91" s="2159"/>
      <c r="AA91" s="2159"/>
      <c r="AB91" s="2159"/>
      <c r="AC91" s="2005"/>
      <c r="AD91" s="2005"/>
      <c r="AE91" s="2151" t="n">
        <f aca="false">IF($AL$88="週",AN86,AL86)</f>
        <v>128</v>
      </c>
      <c r="AF91" s="2151"/>
      <c r="AG91" s="2151"/>
      <c r="AH91" s="2151"/>
      <c r="AI91" s="2147" t="s">
        <v>2275</v>
      </c>
      <c r="AJ91" s="2036" t="n">
        <f aca="false">IF($AL$88="週",$BE$6,$BI$6)</f>
        <v>40</v>
      </c>
      <c r="AK91" s="2036"/>
      <c r="AL91" s="2036"/>
      <c r="AM91" s="2036"/>
      <c r="AN91" s="2147" t="s">
        <v>2260</v>
      </c>
      <c r="AO91" s="2159" t="n">
        <f aca="false">ROUNDDOWN(AE91/AJ91,1)</f>
        <v>3.2</v>
      </c>
      <c r="AP91" s="2159"/>
      <c r="AQ91" s="2159"/>
      <c r="AR91" s="2159"/>
      <c r="AS91" s="2005"/>
      <c r="AT91" s="2005"/>
      <c r="AU91" s="2005"/>
      <c r="AV91" s="2005"/>
      <c r="AW91" s="2005"/>
      <c r="AX91" s="2005"/>
      <c r="AY91" s="2005"/>
      <c r="AZ91" s="2005"/>
      <c r="BA91" s="2005"/>
      <c r="BB91" s="2005"/>
      <c r="BC91" s="2005"/>
      <c r="BD91" s="2005"/>
      <c r="BE91" s="2005"/>
      <c r="BF91" s="2005"/>
      <c r="BG91" s="2005"/>
      <c r="BH91" s="2005"/>
    </row>
    <row r="92" customFormat="false" ht="20.25" hidden="false" customHeight="true" outlineLevel="0" collapsed="false">
      <c r="M92" s="2005"/>
      <c r="N92" s="2005"/>
      <c r="O92" s="2005"/>
      <c r="P92" s="2005"/>
      <c r="Q92" s="2005"/>
      <c r="R92" s="2005"/>
      <c r="S92" s="2005"/>
      <c r="T92" s="2005"/>
      <c r="U92" s="2005"/>
      <c r="V92" s="2005"/>
      <c r="W92" s="2005"/>
      <c r="X92" s="2011"/>
      <c r="Y92" s="2005" t="s">
        <v>2276</v>
      </c>
      <c r="Z92" s="2005"/>
      <c r="AA92" s="2005"/>
      <c r="AB92" s="2005"/>
      <c r="AC92" s="2005"/>
      <c r="AD92" s="2005"/>
      <c r="AE92" s="2005"/>
      <c r="AF92" s="2005"/>
      <c r="AG92" s="2005"/>
      <c r="AH92" s="2005"/>
      <c r="AI92" s="2005"/>
      <c r="AJ92" s="2005"/>
      <c r="AK92" s="2005"/>
      <c r="AL92" s="2005"/>
      <c r="AM92" s="2005"/>
      <c r="AN92" s="2011"/>
      <c r="AO92" s="2005" t="s">
        <v>2276</v>
      </c>
      <c r="AP92" s="2005"/>
      <c r="AQ92" s="2005"/>
      <c r="AR92" s="2005"/>
      <c r="AS92" s="2005"/>
      <c r="AT92" s="2005"/>
      <c r="AU92" s="2005"/>
      <c r="AV92" s="2005"/>
      <c r="AW92" s="2005"/>
      <c r="AX92" s="2005"/>
      <c r="AY92" s="2005"/>
      <c r="AZ92" s="2005"/>
      <c r="BA92" s="2005"/>
      <c r="BB92" s="2005"/>
      <c r="BC92" s="2005"/>
      <c r="BD92" s="2005"/>
      <c r="BE92" s="2005"/>
      <c r="BF92" s="2005"/>
      <c r="BG92" s="2005"/>
      <c r="BH92" s="2005"/>
    </row>
    <row r="93" customFormat="false" ht="20.25" hidden="false" customHeight="true" outlineLevel="0" collapsed="false">
      <c r="M93" s="2005"/>
      <c r="N93" s="2005"/>
      <c r="O93" s="2005" t="s">
        <v>2277</v>
      </c>
      <c r="P93" s="2005"/>
      <c r="Q93" s="2005"/>
      <c r="R93" s="2005"/>
      <c r="S93" s="2005"/>
      <c r="T93" s="2005"/>
      <c r="U93" s="2005"/>
      <c r="V93" s="2005"/>
      <c r="W93" s="2005"/>
      <c r="X93" s="2011"/>
      <c r="Y93" s="2005"/>
      <c r="Z93" s="2005"/>
      <c r="AA93" s="2005"/>
      <c r="AB93" s="2005"/>
      <c r="AC93" s="2005"/>
      <c r="AD93" s="2005"/>
      <c r="AE93" s="2005" t="s">
        <v>2278</v>
      </c>
      <c r="AF93" s="2005"/>
      <c r="AG93" s="2005"/>
      <c r="AH93" s="2005"/>
      <c r="AI93" s="2005"/>
      <c r="AJ93" s="2005"/>
      <c r="AK93" s="2005"/>
      <c r="AL93" s="2005"/>
      <c r="AM93" s="2005"/>
      <c r="AN93" s="2011"/>
      <c r="AO93" s="2005"/>
      <c r="AP93" s="2005"/>
      <c r="AQ93" s="2005"/>
      <c r="AR93" s="2005"/>
      <c r="AS93" s="2005"/>
      <c r="AT93" s="2005"/>
      <c r="AU93" s="2005"/>
      <c r="AV93" s="2005"/>
      <c r="AW93" s="2005"/>
      <c r="AX93" s="2005"/>
      <c r="AY93" s="2005"/>
      <c r="AZ93" s="2005"/>
      <c r="BA93" s="2005"/>
      <c r="BB93" s="2005"/>
      <c r="BC93" s="2005"/>
      <c r="BD93" s="2005"/>
      <c r="BE93" s="2005"/>
      <c r="BF93" s="2005"/>
      <c r="BG93" s="2005"/>
      <c r="BH93" s="2005"/>
    </row>
    <row r="94" customFormat="false" ht="20.25" hidden="false" customHeight="true" outlineLevel="0" collapsed="false">
      <c r="M94" s="2005"/>
      <c r="N94" s="2005"/>
      <c r="O94" s="2005" t="s">
        <v>2255</v>
      </c>
      <c r="P94" s="2005"/>
      <c r="Q94" s="2005"/>
      <c r="R94" s="2005"/>
      <c r="S94" s="2005"/>
      <c r="T94" s="2005"/>
      <c r="U94" s="2005"/>
      <c r="V94" s="2005"/>
      <c r="W94" s="2005"/>
      <c r="X94" s="2011"/>
      <c r="Y94" s="2138"/>
      <c r="Z94" s="2138"/>
      <c r="AA94" s="2138"/>
      <c r="AB94" s="2138"/>
      <c r="AC94" s="2005"/>
      <c r="AD94" s="2005"/>
      <c r="AE94" s="2005" t="s">
        <v>2255</v>
      </c>
      <c r="AF94" s="2005"/>
      <c r="AG94" s="2005"/>
      <c r="AH94" s="2005"/>
      <c r="AI94" s="2005"/>
      <c r="AJ94" s="2005"/>
      <c r="AK94" s="2005"/>
      <c r="AL94" s="2005"/>
      <c r="AM94" s="2005"/>
      <c r="AN94" s="2011"/>
      <c r="AO94" s="2138"/>
      <c r="AP94" s="2138"/>
      <c r="AQ94" s="2138"/>
      <c r="AR94" s="2138"/>
      <c r="AS94" s="2005"/>
      <c r="AT94" s="2005"/>
      <c r="AU94" s="2005"/>
      <c r="AV94" s="2005"/>
      <c r="AW94" s="2005"/>
      <c r="AX94" s="2005"/>
      <c r="AY94" s="2005"/>
      <c r="AZ94" s="2005"/>
      <c r="BA94" s="2005"/>
      <c r="BB94" s="2005"/>
      <c r="BC94" s="2005"/>
      <c r="BD94" s="2005"/>
      <c r="BE94" s="2005"/>
      <c r="BF94" s="2005"/>
      <c r="BG94" s="2005"/>
      <c r="BH94" s="2005"/>
    </row>
    <row r="95" customFormat="false" ht="20.25" hidden="false" customHeight="true" outlineLevel="0" collapsed="false">
      <c r="M95" s="2005"/>
      <c r="N95" s="2005"/>
      <c r="O95" s="2005" t="s">
        <v>2258</v>
      </c>
      <c r="P95" s="2005"/>
      <c r="Q95" s="2005"/>
      <c r="R95" s="2005"/>
      <c r="S95" s="2005"/>
      <c r="T95" s="2005" t="s">
        <v>2279</v>
      </c>
      <c r="U95" s="2005"/>
      <c r="V95" s="2005"/>
      <c r="W95" s="2005"/>
      <c r="X95" s="2005"/>
      <c r="Y95" s="2137" t="s">
        <v>1055</v>
      </c>
      <c r="Z95" s="2137"/>
      <c r="AA95" s="2137"/>
      <c r="AB95" s="2137"/>
      <c r="AC95" s="2005"/>
      <c r="AD95" s="2005"/>
      <c r="AE95" s="2005" t="s">
        <v>2258</v>
      </c>
      <c r="AF95" s="2005"/>
      <c r="AG95" s="2005"/>
      <c r="AH95" s="2005"/>
      <c r="AI95" s="2005"/>
      <c r="AJ95" s="2005" t="s">
        <v>2279</v>
      </c>
      <c r="AK95" s="2005"/>
      <c r="AL95" s="2005"/>
      <c r="AM95" s="2005"/>
      <c r="AN95" s="2005"/>
      <c r="AO95" s="2137" t="s">
        <v>1055</v>
      </c>
      <c r="AP95" s="2137"/>
      <c r="AQ95" s="2137"/>
      <c r="AR95" s="2137"/>
      <c r="AS95" s="2005"/>
      <c r="AT95" s="2005"/>
      <c r="AU95" s="2005"/>
      <c r="AV95" s="2005"/>
      <c r="AW95" s="2005"/>
      <c r="AX95" s="2005"/>
      <c r="AY95" s="2005"/>
      <c r="AZ95" s="2005"/>
      <c r="BA95" s="2005"/>
      <c r="BB95" s="2005"/>
      <c r="BC95" s="2005"/>
      <c r="BD95" s="2005"/>
      <c r="BE95" s="2005"/>
      <c r="BF95" s="2005"/>
      <c r="BG95" s="2005"/>
      <c r="BH95" s="2005"/>
    </row>
    <row r="96" customFormat="false" ht="20.25" hidden="false" customHeight="true" outlineLevel="0" collapsed="false">
      <c r="M96" s="2005"/>
      <c r="N96" s="2005"/>
      <c r="O96" s="2036" t="n">
        <f aca="false">AA86</f>
        <v>2</v>
      </c>
      <c r="P96" s="2036"/>
      <c r="Q96" s="2036"/>
      <c r="R96" s="2036"/>
      <c r="S96" s="2147" t="s">
        <v>2259</v>
      </c>
      <c r="T96" s="2159" t="n">
        <f aca="false">Y91</f>
        <v>0.5</v>
      </c>
      <c r="U96" s="2159"/>
      <c r="V96" s="2159"/>
      <c r="W96" s="2159"/>
      <c r="X96" s="2147" t="s">
        <v>2260</v>
      </c>
      <c r="Y96" s="2148" t="n">
        <f aca="false">ROUNDDOWN(O96+T96,1)</f>
        <v>2.5</v>
      </c>
      <c r="Z96" s="2148"/>
      <c r="AA96" s="2148"/>
      <c r="AB96" s="2148"/>
      <c r="AC96" s="2154"/>
      <c r="AD96" s="2154"/>
      <c r="AE96" s="2158" t="n">
        <f aca="false">AQ86</f>
        <v>16</v>
      </c>
      <c r="AF96" s="2158"/>
      <c r="AG96" s="2158"/>
      <c r="AH96" s="2158"/>
      <c r="AI96" s="2155" t="s">
        <v>2259</v>
      </c>
      <c r="AJ96" s="2160" t="n">
        <f aca="false">AO91</f>
        <v>3.2</v>
      </c>
      <c r="AK96" s="2160"/>
      <c r="AL96" s="2160"/>
      <c r="AM96" s="2160"/>
      <c r="AN96" s="2155" t="s">
        <v>2260</v>
      </c>
      <c r="AO96" s="2148" t="n">
        <f aca="false">ROUNDDOWN(AE96+AJ96,1)</f>
        <v>19.2</v>
      </c>
      <c r="AP96" s="2148"/>
      <c r="AQ96" s="2148"/>
      <c r="AR96" s="2148"/>
      <c r="AS96" s="2005"/>
      <c r="AT96" s="2005"/>
      <c r="AU96" s="2005"/>
      <c r="AV96" s="2005"/>
      <c r="AW96" s="2005"/>
      <c r="AX96" s="2005"/>
      <c r="AY96" s="2005"/>
      <c r="AZ96" s="2005"/>
      <c r="BA96" s="2005"/>
      <c r="BB96" s="2005"/>
      <c r="BC96" s="2005"/>
      <c r="BD96" s="2005"/>
      <c r="BE96" s="2005"/>
      <c r="BF96" s="2005"/>
      <c r="BG96" s="2005"/>
      <c r="BH96" s="2005"/>
    </row>
    <row r="97" customFormat="false" ht="20.25" hidden="false" customHeight="true" outlineLevel="0" collapsed="false"/>
    <row r="98" customFormat="false" ht="20.25" hidden="false" customHeight="true" outlineLevel="0" collapsed="false"/>
    <row r="99" customFormat="false" ht="20.25" hidden="false" customHeight="true" outlineLevel="0" collapsed="false"/>
    <row r="100" customFormat="false" ht="20.25" hidden="false" customHeight="true" outlineLevel="0" collapsed="false"/>
    <row r="101" customFormat="false" ht="20.25" hidden="false" customHeight="true" outlineLevel="0" collapsed="false"/>
    <row r="102" customFormat="false" ht="20.25" hidden="false" customHeight="true" outlineLevel="0" collapsed="false"/>
    <row r="103" customFormat="false" ht="20.25" hidden="false" customHeight="true" outlineLevel="0" collapsed="false"/>
    <row r="104" customFormat="false" ht="20.25" hidden="false" customHeight="true" outlineLevel="0" collapsed="false"/>
    <row r="105" customFormat="false" ht="20.25" hidden="false" customHeight="true" outlineLevel="0" collapsed="false"/>
    <row r="106" customFormat="false" ht="20.25" hidden="false" customHeight="true" outlineLevel="0" collapsed="false"/>
    <row r="107" customFormat="false" ht="20.25" hidden="false" customHeight="true" outlineLevel="0" collapsed="false"/>
    <row r="108" customFormat="false" ht="20.25" hidden="false" customHeight="true" outlineLevel="0" collapsed="false"/>
    <row r="109" customFormat="false" ht="20.25" hidden="false" customHeight="true" outlineLevel="0" collapsed="false"/>
    <row r="110" customFormat="false" ht="20.25" hidden="false" customHeight="true" outlineLevel="0" collapsed="false"/>
    <row r="111" customFormat="false" ht="20.25" hidden="false" customHeight="true" outlineLevel="0" collapsed="false"/>
    <row r="112" customFormat="false" ht="20.25" hidden="false" customHeight="true" outlineLevel="0" collapsed="false"/>
    <row r="113" customFormat="false" ht="20.25" hidden="false" customHeight="true" outlineLevel="0" collapsed="false"/>
    <row r="114" customFormat="false" ht="20.25" hidden="false" customHeight="true" outlineLevel="0" collapsed="false"/>
    <row r="115" customFormat="false" ht="20.25" hidden="false" customHeight="true" outlineLevel="0" collapsed="false"/>
    <row r="116" customFormat="false" ht="20.25" hidden="false" customHeight="true" outlineLevel="0" collapsed="false"/>
    <row r="143" customFormat="false" ht="14.25" hidden="false" customHeight="false" outlineLevel="0" collapsed="false">
      <c r="G143" s="2013"/>
      <c r="H143" s="2013"/>
      <c r="I143" s="2013"/>
      <c r="J143" s="2013"/>
      <c r="K143" s="2013"/>
      <c r="L143" s="2013"/>
      <c r="M143" s="2013"/>
      <c r="N143" s="2013"/>
      <c r="O143" s="2161"/>
      <c r="P143" s="2161"/>
      <c r="Q143" s="2161"/>
      <c r="R143" s="2161"/>
      <c r="S143" s="2161"/>
      <c r="T143" s="2161"/>
      <c r="U143" s="2161"/>
      <c r="V143" s="2161"/>
      <c r="W143" s="2161"/>
      <c r="X143" s="2161"/>
      <c r="Y143" s="2161"/>
      <c r="Z143" s="2161"/>
      <c r="AA143" s="2161"/>
      <c r="AB143" s="2161"/>
      <c r="AC143" s="2161"/>
      <c r="AD143" s="2161"/>
      <c r="AE143" s="2161"/>
      <c r="AF143" s="2161"/>
      <c r="AG143" s="2161"/>
      <c r="AH143" s="2161"/>
      <c r="AI143" s="2161"/>
      <c r="AJ143" s="2161"/>
      <c r="AK143" s="2161"/>
      <c r="AL143" s="2161"/>
      <c r="AM143" s="2161"/>
      <c r="AN143" s="2161"/>
      <c r="AO143" s="2161"/>
      <c r="AP143" s="2161"/>
      <c r="AQ143" s="2161"/>
      <c r="AR143" s="2161"/>
      <c r="AS143" s="2161"/>
      <c r="AT143" s="2161"/>
      <c r="AU143" s="2161"/>
      <c r="AV143" s="2161"/>
      <c r="AW143" s="2161"/>
      <c r="AX143" s="2161"/>
      <c r="AY143" s="2161"/>
      <c r="AZ143" s="2161"/>
      <c r="BA143" s="2161"/>
      <c r="BB143" s="2161"/>
      <c r="BC143" s="2161"/>
      <c r="BD143" s="2161"/>
      <c r="BE143" s="2161"/>
      <c r="BF143" s="2161"/>
      <c r="BG143" s="2161"/>
      <c r="BH143" s="2161"/>
      <c r="BI143" s="2161"/>
      <c r="BJ143" s="2161"/>
      <c r="BK143" s="2161"/>
    </row>
    <row r="144" customFormat="false" ht="14.25" hidden="false" customHeight="false" outlineLevel="0" collapsed="false">
      <c r="G144" s="2013"/>
      <c r="H144" s="2013"/>
      <c r="I144" s="2013"/>
      <c r="J144" s="2013"/>
      <c r="K144" s="2013"/>
      <c r="L144" s="2013"/>
      <c r="M144" s="2013"/>
      <c r="N144" s="2013"/>
      <c r="O144" s="2161"/>
      <c r="P144" s="2161"/>
      <c r="Q144" s="2161"/>
      <c r="R144" s="2161"/>
      <c r="S144" s="2161"/>
      <c r="T144" s="2161"/>
      <c r="U144" s="2161"/>
      <c r="V144" s="2161"/>
      <c r="W144" s="2161"/>
      <c r="X144" s="2161"/>
      <c r="Y144" s="2161"/>
      <c r="Z144" s="2161"/>
      <c r="AA144" s="2161"/>
      <c r="AB144" s="2161"/>
      <c r="AC144" s="2161"/>
      <c r="AD144" s="2161"/>
      <c r="AE144" s="2161"/>
      <c r="AF144" s="2161"/>
      <c r="AG144" s="2161"/>
      <c r="AH144" s="2161"/>
      <c r="AI144" s="2161"/>
      <c r="AJ144" s="2161"/>
      <c r="AK144" s="2161"/>
      <c r="AL144" s="2161"/>
      <c r="AM144" s="2161"/>
      <c r="AN144" s="2161"/>
      <c r="AO144" s="2161"/>
      <c r="AP144" s="2161"/>
      <c r="AQ144" s="2161"/>
      <c r="AR144" s="2161"/>
      <c r="AS144" s="2161"/>
      <c r="AT144" s="2161"/>
      <c r="AU144" s="2161"/>
      <c r="AV144" s="2161"/>
      <c r="AW144" s="2161"/>
      <c r="AX144" s="2161"/>
      <c r="AY144" s="2161"/>
      <c r="AZ144" s="2161"/>
      <c r="BA144" s="2161"/>
      <c r="BB144" s="2161"/>
      <c r="BC144" s="2161"/>
      <c r="BD144" s="2161"/>
      <c r="BE144" s="2161"/>
      <c r="BF144" s="2161"/>
      <c r="BG144" s="2161"/>
      <c r="BH144" s="2161"/>
      <c r="BI144" s="2161"/>
      <c r="BJ144" s="2161"/>
      <c r="BK144" s="2161"/>
    </row>
    <row r="145" customFormat="false" ht="14.25" hidden="false" customHeight="false" outlineLevel="0" collapsed="false">
      <c r="G145" s="2162"/>
      <c r="H145" s="2162"/>
      <c r="I145" s="2162"/>
      <c r="J145" s="2162"/>
      <c r="K145" s="2162"/>
      <c r="L145" s="2162"/>
      <c r="M145" s="2162"/>
      <c r="N145" s="2162"/>
      <c r="O145" s="2013"/>
      <c r="P145" s="2013"/>
    </row>
    <row r="146" customFormat="false" ht="14.25" hidden="false" customHeight="false" outlineLevel="0" collapsed="false">
      <c r="G146" s="2162"/>
      <c r="H146" s="2162"/>
      <c r="I146" s="2162"/>
      <c r="J146" s="2162"/>
      <c r="K146" s="2162"/>
      <c r="L146" s="2162"/>
      <c r="M146" s="2162"/>
      <c r="N146" s="2162"/>
      <c r="O146" s="2013"/>
      <c r="P146" s="2013"/>
    </row>
    <row r="147" customFormat="false" ht="14.25" hidden="false" customHeight="false" outlineLevel="0" collapsed="false">
      <c r="G147" s="2013"/>
      <c r="H147" s="2013"/>
      <c r="I147" s="2013"/>
      <c r="J147" s="2013"/>
      <c r="K147" s="2013"/>
      <c r="L147" s="2013"/>
      <c r="M147" s="2013"/>
      <c r="N147" s="2013"/>
    </row>
    <row r="148" customFormat="false" ht="14.25" hidden="false" customHeight="false" outlineLevel="0" collapsed="false">
      <c r="G148" s="2013"/>
      <c r="H148" s="2013"/>
      <c r="I148" s="2013"/>
      <c r="J148" s="2013"/>
      <c r="K148" s="2013"/>
      <c r="L148" s="2013"/>
      <c r="M148" s="2013"/>
      <c r="N148" s="2013"/>
    </row>
    <row r="149" customFormat="false" ht="14.25" hidden="false" customHeight="false" outlineLevel="0" collapsed="false">
      <c r="G149" s="2013"/>
      <c r="H149" s="2013"/>
      <c r="I149" s="2013"/>
      <c r="J149" s="2013"/>
      <c r="K149" s="2013"/>
      <c r="L149" s="2013"/>
      <c r="M149" s="2013"/>
      <c r="N149" s="2013"/>
    </row>
    <row r="150" customFormat="false" ht="14.25" hidden="false" customHeight="false" outlineLevel="0" collapsed="false">
      <c r="G150" s="2013"/>
      <c r="H150" s="2013"/>
      <c r="I150" s="2013"/>
      <c r="J150" s="2013"/>
      <c r="K150" s="2013"/>
      <c r="L150" s="2013"/>
      <c r="M150" s="2013"/>
      <c r="N150" s="2013"/>
    </row>
  </sheetData>
  <mergeCells count="502">
    <mergeCell ref="AX1:BM1"/>
    <mergeCell ref="AG2:AH2"/>
    <mergeCell ref="AJ2:AK2"/>
    <mergeCell ref="AN2:AO2"/>
    <mergeCell ref="AX2:BM2"/>
    <mergeCell ref="BI3:BL3"/>
    <mergeCell ref="BI4:BL4"/>
    <mergeCell ref="BE6:BF6"/>
    <mergeCell ref="BI6:BJ6"/>
    <mergeCell ref="BI8:BJ8"/>
    <mergeCell ref="BI10:BJ10"/>
    <mergeCell ref="B12:B16"/>
    <mergeCell ref="C12:C16"/>
    <mergeCell ref="D12:F16"/>
    <mergeCell ref="G12:H16"/>
    <mergeCell ref="M12:N16"/>
    <mergeCell ref="O12:R16"/>
    <mergeCell ref="S12:W16"/>
    <mergeCell ref="AA12:BE12"/>
    <mergeCell ref="BF12:BG16"/>
    <mergeCell ref="BH12:BI16"/>
    <mergeCell ref="BJ12:BN16"/>
    <mergeCell ref="AA13:AG13"/>
    <mergeCell ref="AH13:AN13"/>
    <mergeCell ref="AO13:AU13"/>
    <mergeCell ref="AV13:BB13"/>
    <mergeCell ref="BC13:BE13"/>
    <mergeCell ref="B17:B18"/>
    <mergeCell ref="C17:C18"/>
    <mergeCell ref="D17:F18"/>
    <mergeCell ref="G17:H18"/>
    <mergeCell ref="M17:N18"/>
    <mergeCell ref="O17:R18"/>
    <mergeCell ref="S17:W18"/>
    <mergeCell ref="BF17:BG17"/>
    <mergeCell ref="BH17:BI17"/>
    <mergeCell ref="BJ17:BN18"/>
    <mergeCell ref="BF18:BG18"/>
    <mergeCell ref="BH18:BI18"/>
    <mergeCell ref="B19:B20"/>
    <mergeCell ref="C19:C20"/>
    <mergeCell ref="D19:F20"/>
    <mergeCell ref="G19:H20"/>
    <mergeCell ref="M19:N20"/>
    <mergeCell ref="O19:R20"/>
    <mergeCell ref="S19:W20"/>
    <mergeCell ref="BF19:BG19"/>
    <mergeCell ref="BH19:BI19"/>
    <mergeCell ref="BJ19:BN20"/>
    <mergeCell ref="BF20:BG20"/>
    <mergeCell ref="BH20:BI20"/>
    <mergeCell ref="B21:B22"/>
    <mergeCell ref="C21:C22"/>
    <mergeCell ref="D21:F22"/>
    <mergeCell ref="G21:H22"/>
    <mergeCell ref="M21:N22"/>
    <mergeCell ref="O21:R22"/>
    <mergeCell ref="S21:W22"/>
    <mergeCell ref="BF21:BG21"/>
    <mergeCell ref="BH21:BI21"/>
    <mergeCell ref="BJ21:BN22"/>
    <mergeCell ref="BF22:BG22"/>
    <mergeCell ref="BH22:BI22"/>
    <mergeCell ref="B23:B24"/>
    <mergeCell ref="C23:C24"/>
    <mergeCell ref="D23:F24"/>
    <mergeCell ref="G23:H24"/>
    <mergeCell ref="M23:N24"/>
    <mergeCell ref="O23:R24"/>
    <mergeCell ref="S23:W24"/>
    <mergeCell ref="BF23:BG23"/>
    <mergeCell ref="BH23:BI23"/>
    <mergeCell ref="BJ23:BN24"/>
    <mergeCell ref="BF24:BG24"/>
    <mergeCell ref="BH24:BI24"/>
    <mergeCell ref="B25:B26"/>
    <mergeCell ref="C25:C26"/>
    <mergeCell ref="D25:F26"/>
    <mergeCell ref="G25:H26"/>
    <mergeCell ref="M25:N26"/>
    <mergeCell ref="O25:R26"/>
    <mergeCell ref="S25:W26"/>
    <mergeCell ref="BF25:BG25"/>
    <mergeCell ref="BH25:BI25"/>
    <mergeCell ref="BJ25:BN26"/>
    <mergeCell ref="BF26:BG26"/>
    <mergeCell ref="BH26:BI26"/>
    <mergeCell ref="B27:B28"/>
    <mergeCell ref="C27:C28"/>
    <mergeCell ref="D27:F28"/>
    <mergeCell ref="G27:H28"/>
    <mergeCell ref="M27:N28"/>
    <mergeCell ref="O27:R28"/>
    <mergeCell ref="S27:W28"/>
    <mergeCell ref="BF27:BG27"/>
    <mergeCell ref="BH27:BI27"/>
    <mergeCell ref="BJ27:BN28"/>
    <mergeCell ref="BF28:BG28"/>
    <mergeCell ref="BH28:BI28"/>
    <mergeCell ref="B29:B30"/>
    <mergeCell ref="C29:C30"/>
    <mergeCell ref="D29:F30"/>
    <mergeCell ref="G29:H30"/>
    <mergeCell ref="M29:N30"/>
    <mergeCell ref="O29:R30"/>
    <mergeCell ref="S29:W30"/>
    <mergeCell ref="BF29:BG29"/>
    <mergeCell ref="BH29:BI29"/>
    <mergeCell ref="BJ29:BN30"/>
    <mergeCell ref="BF30:BG30"/>
    <mergeCell ref="BH30:BI30"/>
    <mergeCell ref="B31:B32"/>
    <mergeCell ref="C31:C32"/>
    <mergeCell ref="D31:F32"/>
    <mergeCell ref="G31:H32"/>
    <mergeCell ref="M31:N32"/>
    <mergeCell ref="O31:R32"/>
    <mergeCell ref="S31:W32"/>
    <mergeCell ref="BF31:BG31"/>
    <mergeCell ref="BH31:BI31"/>
    <mergeCell ref="BJ31:BN32"/>
    <mergeCell ref="BF32:BG32"/>
    <mergeCell ref="BH32:BI32"/>
    <mergeCell ref="B33:B34"/>
    <mergeCell ref="C33:C34"/>
    <mergeCell ref="D33:F34"/>
    <mergeCell ref="G33:H34"/>
    <mergeCell ref="M33:N34"/>
    <mergeCell ref="O33:R34"/>
    <mergeCell ref="S33:W34"/>
    <mergeCell ref="BF33:BG33"/>
    <mergeCell ref="BH33:BI33"/>
    <mergeCell ref="BJ33:BN34"/>
    <mergeCell ref="BF34:BG34"/>
    <mergeCell ref="BH34:BI34"/>
    <mergeCell ref="B35:B36"/>
    <mergeCell ref="C35:C36"/>
    <mergeCell ref="D35:F36"/>
    <mergeCell ref="G35:H36"/>
    <mergeCell ref="M35:N36"/>
    <mergeCell ref="O35:R36"/>
    <mergeCell ref="S35:W36"/>
    <mergeCell ref="BF35:BG35"/>
    <mergeCell ref="BH35:BI35"/>
    <mergeCell ref="BJ35:BN36"/>
    <mergeCell ref="BF36:BG36"/>
    <mergeCell ref="BH36:BI36"/>
    <mergeCell ref="B37:B38"/>
    <mergeCell ref="C37:C38"/>
    <mergeCell ref="D37:F38"/>
    <mergeCell ref="G37:H38"/>
    <mergeCell ref="M37:N38"/>
    <mergeCell ref="O37:R38"/>
    <mergeCell ref="S37:W38"/>
    <mergeCell ref="BF37:BG37"/>
    <mergeCell ref="BH37:BI37"/>
    <mergeCell ref="BJ37:BN38"/>
    <mergeCell ref="BF38:BG38"/>
    <mergeCell ref="BH38:BI38"/>
    <mergeCell ref="B39:B40"/>
    <mergeCell ref="C39:C40"/>
    <mergeCell ref="D39:F40"/>
    <mergeCell ref="G39:H40"/>
    <mergeCell ref="M39:N40"/>
    <mergeCell ref="O39:R40"/>
    <mergeCell ref="S39:W40"/>
    <mergeCell ref="BF39:BG39"/>
    <mergeCell ref="BH39:BI39"/>
    <mergeCell ref="BJ39:BN40"/>
    <mergeCell ref="BF40:BG40"/>
    <mergeCell ref="BH40:BI40"/>
    <mergeCell ref="B41:B42"/>
    <mergeCell ref="C41:C42"/>
    <mergeCell ref="D41:F42"/>
    <mergeCell ref="G41:H42"/>
    <mergeCell ref="M41:N42"/>
    <mergeCell ref="O41:R42"/>
    <mergeCell ref="S41:W42"/>
    <mergeCell ref="BF41:BG41"/>
    <mergeCell ref="BH41:BI41"/>
    <mergeCell ref="BJ41:BN42"/>
    <mergeCell ref="BF42:BG42"/>
    <mergeCell ref="BH42:BI42"/>
    <mergeCell ref="B43:B44"/>
    <mergeCell ref="C43:C44"/>
    <mergeCell ref="D43:F44"/>
    <mergeCell ref="G43:H44"/>
    <mergeCell ref="M43:N44"/>
    <mergeCell ref="O43:R44"/>
    <mergeCell ref="S43:W44"/>
    <mergeCell ref="BF43:BG43"/>
    <mergeCell ref="BH43:BI43"/>
    <mergeCell ref="BJ43:BN44"/>
    <mergeCell ref="BF44:BG44"/>
    <mergeCell ref="BH44:BI44"/>
    <mergeCell ref="B45:B46"/>
    <mergeCell ref="C45:C46"/>
    <mergeCell ref="D45:F46"/>
    <mergeCell ref="G45:H46"/>
    <mergeCell ref="M45:N46"/>
    <mergeCell ref="O45:R46"/>
    <mergeCell ref="S45:W46"/>
    <mergeCell ref="BF45:BG45"/>
    <mergeCell ref="BH45:BI45"/>
    <mergeCell ref="BJ45:BN46"/>
    <mergeCell ref="BF46:BG46"/>
    <mergeCell ref="BH46:BI46"/>
    <mergeCell ref="B47:B48"/>
    <mergeCell ref="C47:C48"/>
    <mergeCell ref="D47:F48"/>
    <mergeCell ref="G47:H48"/>
    <mergeCell ref="M47:N48"/>
    <mergeCell ref="O47:R48"/>
    <mergeCell ref="S47:W48"/>
    <mergeCell ref="BF47:BG47"/>
    <mergeCell ref="BH47:BI47"/>
    <mergeCell ref="BJ47:BN48"/>
    <mergeCell ref="BF48:BG48"/>
    <mergeCell ref="BH48:BI48"/>
    <mergeCell ref="B49:B50"/>
    <mergeCell ref="C49:C50"/>
    <mergeCell ref="D49:F50"/>
    <mergeCell ref="G49:H50"/>
    <mergeCell ref="M49:N50"/>
    <mergeCell ref="O49:R50"/>
    <mergeCell ref="S49:W50"/>
    <mergeCell ref="BF49:BG49"/>
    <mergeCell ref="BH49:BI49"/>
    <mergeCell ref="BJ49:BN50"/>
    <mergeCell ref="BF50:BG50"/>
    <mergeCell ref="BH50:BI50"/>
    <mergeCell ref="B51:B52"/>
    <mergeCell ref="C51:C52"/>
    <mergeCell ref="D51:F52"/>
    <mergeCell ref="G51:H52"/>
    <mergeCell ref="M51:N52"/>
    <mergeCell ref="O51:R52"/>
    <mergeCell ref="S51:W52"/>
    <mergeCell ref="BF51:BG51"/>
    <mergeCell ref="BH51:BI51"/>
    <mergeCell ref="BJ51:BN52"/>
    <mergeCell ref="BF52:BG52"/>
    <mergeCell ref="BH52:BI52"/>
    <mergeCell ref="B53:B54"/>
    <mergeCell ref="C53:C54"/>
    <mergeCell ref="D53:F54"/>
    <mergeCell ref="G53:H54"/>
    <mergeCell ref="M53:N54"/>
    <mergeCell ref="O53:R54"/>
    <mergeCell ref="S53:W54"/>
    <mergeCell ref="BF53:BG53"/>
    <mergeCell ref="BH53:BI53"/>
    <mergeCell ref="BJ53:BN54"/>
    <mergeCell ref="BF54:BG54"/>
    <mergeCell ref="BH54:BI54"/>
    <mergeCell ref="B55:B56"/>
    <mergeCell ref="C55:C56"/>
    <mergeCell ref="D55:F56"/>
    <mergeCell ref="G55:H56"/>
    <mergeCell ref="M55:N56"/>
    <mergeCell ref="O55:R56"/>
    <mergeCell ref="S55:W56"/>
    <mergeCell ref="BF55:BG55"/>
    <mergeCell ref="BH55:BI55"/>
    <mergeCell ref="BJ55:BN56"/>
    <mergeCell ref="BF56:BG56"/>
    <mergeCell ref="BH56:BI56"/>
    <mergeCell ref="B57:B58"/>
    <mergeCell ref="C57:C58"/>
    <mergeCell ref="D57:F58"/>
    <mergeCell ref="G57:H58"/>
    <mergeCell ref="M57:N58"/>
    <mergeCell ref="O57:R58"/>
    <mergeCell ref="S57:W58"/>
    <mergeCell ref="BF57:BG57"/>
    <mergeCell ref="BH57:BI57"/>
    <mergeCell ref="BJ57:BN58"/>
    <mergeCell ref="BF58:BG58"/>
    <mergeCell ref="BH58:BI58"/>
    <mergeCell ref="B59:B60"/>
    <mergeCell ref="C59:C60"/>
    <mergeCell ref="D59:F60"/>
    <mergeCell ref="G59:H60"/>
    <mergeCell ref="M59:N60"/>
    <mergeCell ref="O59:R60"/>
    <mergeCell ref="S59:W60"/>
    <mergeCell ref="BF59:BG59"/>
    <mergeCell ref="BH59:BI59"/>
    <mergeCell ref="BJ59:BN60"/>
    <mergeCell ref="BF60:BG60"/>
    <mergeCell ref="BH60:BI60"/>
    <mergeCell ref="B61:B62"/>
    <mergeCell ref="C61:C62"/>
    <mergeCell ref="D61:F62"/>
    <mergeCell ref="G61:H62"/>
    <mergeCell ref="M61:N62"/>
    <mergeCell ref="O61:R62"/>
    <mergeCell ref="S61:W62"/>
    <mergeCell ref="BF61:BG61"/>
    <mergeCell ref="BH61:BI61"/>
    <mergeCell ref="BJ61:BN62"/>
    <mergeCell ref="BF62:BG62"/>
    <mergeCell ref="BH62:BI62"/>
    <mergeCell ref="B63:B64"/>
    <mergeCell ref="C63:C64"/>
    <mergeCell ref="D63:F64"/>
    <mergeCell ref="G63:H64"/>
    <mergeCell ref="M63:N64"/>
    <mergeCell ref="O63:R64"/>
    <mergeCell ref="S63:W64"/>
    <mergeCell ref="BF63:BG63"/>
    <mergeCell ref="BH63:BI63"/>
    <mergeCell ref="BJ63:BN64"/>
    <mergeCell ref="BF64:BG64"/>
    <mergeCell ref="BH64:BI64"/>
    <mergeCell ref="B65:B66"/>
    <mergeCell ref="C65:C66"/>
    <mergeCell ref="D65:F66"/>
    <mergeCell ref="G65:H66"/>
    <mergeCell ref="M65:N66"/>
    <mergeCell ref="O65:R66"/>
    <mergeCell ref="S65:W66"/>
    <mergeCell ref="BF65:BG65"/>
    <mergeCell ref="BH65:BI65"/>
    <mergeCell ref="BJ65:BN66"/>
    <mergeCell ref="BF66:BG66"/>
    <mergeCell ref="BH66:BI66"/>
    <mergeCell ref="B67:B68"/>
    <mergeCell ref="C67:C68"/>
    <mergeCell ref="D67:F68"/>
    <mergeCell ref="G67:H68"/>
    <mergeCell ref="M67:N68"/>
    <mergeCell ref="O67:R68"/>
    <mergeCell ref="S67:W68"/>
    <mergeCell ref="BF67:BG67"/>
    <mergeCell ref="BH67:BI67"/>
    <mergeCell ref="BJ67:BN68"/>
    <mergeCell ref="BF68:BG68"/>
    <mergeCell ref="BH68:BI68"/>
    <mergeCell ref="B69:B70"/>
    <mergeCell ref="C69:C70"/>
    <mergeCell ref="D69:F70"/>
    <mergeCell ref="G69:H70"/>
    <mergeCell ref="M69:N70"/>
    <mergeCell ref="O69:R70"/>
    <mergeCell ref="S69:W70"/>
    <mergeCell ref="BF69:BG69"/>
    <mergeCell ref="BH69:BI69"/>
    <mergeCell ref="BJ69:BN70"/>
    <mergeCell ref="BF70:BG70"/>
    <mergeCell ref="BH70:BI70"/>
    <mergeCell ref="B71:B72"/>
    <mergeCell ref="C71:C72"/>
    <mergeCell ref="D71:F72"/>
    <mergeCell ref="G71:H72"/>
    <mergeCell ref="M71:N72"/>
    <mergeCell ref="O71:R72"/>
    <mergeCell ref="S71:W72"/>
    <mergeCell ref="BF71:BG71"/>
    <mergeCell ref="BH71:BI71"/>
    <mergeCell ref="BJ71:BN72"/>
    <mergeCell ref="BF72:BG72"/>
    <mergeCell ref="BH72:BI72"/>
    <mergeCell ref="B73:B74"/>
    <mergeCell ref="C73:C74"/>
    <mergeCell ref="D73:F74"/>
    <mergeCell ref="G73:H74"/>
    <mergeCell ref="M73:N74"/>
    <mergeCell ref="O73:R74"/>
    <mergeCell ref="S73:W74"/>
    <mergeCell ref="BF73:BG73"/>
    <mergeCell ref="BH73:BI73"/>
    <mergeCell ref="BJ73:BN74"/>
    <mergeCell ref="BF74:BG74"/>
    <mergeCell ref="BH74:BI74"/>
    <mergeCell ref="B75:B76"/>
    <mergeCell ref="C75:C76"/>
    <mergeCell ref="D75:F76"/>
    <mergeCell ref="G75:H76"/>
    <mergeCell ref="M75:N76"/>
    <mergeCell ref="O75:R76"/>
    <mergeCell ref="S75:W76"/>
    <mergeCell ref="BF75:BG75"/>
    <mergeCell ref="BH75:BI75"/>
    <mergeCell ref="BJ75:BN76"/>
    <mergeCell ref="BF76:BG76"/>
    <mergeCell ref="BH76:BI76"/>
    <mergeCell ref="BJ79:BM79"/>
    <mergeCell ref="O80:P81"/>
    <mergeCell ref="Q80:T80"/>
    <mergeCell ref="V80:Y80"/>
    <mergeCell ref="AA80:AB80"/>
    <mergeCell ref="AE80:AF81"/>
    <mergeCell ref="AG80:AJ80"/>
    <mergeCell ref="AL80:AO80"/>
    <mergeCell ref="AQ80:AR80"/>
    <mergeCell ref="BJ80:BM80"/>
    <mergeCell ref="Q81:R81"/>
    <mergeCell ref="S81:T81"/>
    <mergeCell ref="V81:W81"/>
    <mergeCell ref="X81:Y81"/>
    <mergeCell ref="AA81:AB81"/>
    <mergeCell ref="AG81:AH81"/>
    <mergeCell ref="AI81:AJ81"/>
    <mergeCell ref="AL81:AM81"/>
    <mergeCell ref="AN81:AO81"/>
    <mergeCell ref="AQ81:AR81"/>
    <mergeCell ref="AU81:AX81"/>
    <mergeCell ref="AZ81:BC81"/>
    <mergeCell ref="BE81:BH81"/>
    <mergeCell ref="BJ81:BM81"/>
    <mergeCell ref="O82:P82"/>
    <mergeCell ref="Q82:R82"/>
    <mergeCell ref="S82:T82"/>
    <mergeCell ref="V82:W82"/>
    <mergeCell ref="X82:Y82"/>
    <mergeCell ref="AA82:AB82"/>
    <mergeCell ref="AE82:AF82"/>
    <mergeCell ref="AG82:AH82"/>
    <mergeCell ref="AI82:AJ82"/>
    <mergeCell ref="AL82:AM82"/>
    <mergeCell ref="AN82:AO82"/>
    <mergeCell ref="AQ82:AR82"/>
    <mergeCell ref="AU82:AX82"/>
    <mergeCell ref="AZ82:BC82"/>
    <mergeCell ref="BE82:BH82"/>
    <mergeCell ref="O83:P83"/>
    <mergeCell ref="Q83:R83"/>
    <mergeCell ref="S83:T83"/>
    <mergeCell ref="V83:W83"/>
    <mergeCell ref="X83:Y83"/>
    <mergeCell ref="AA83:AB83"/>
    <mergeCell ref="AE83:AF83"/>
    <mergeCell ref="AG83:AH83"/>
    <mergeCell ref="AI83:AJ83"/>
    <mergeCell ref="AL83:AM83"/>
    <mergeCell ref="AN83:AO83"/>
    <mergeCell ref="AQ83:AR83"/>
    <mergeCell ref="O84:P84"/>
    <mergeCell ref="Q84:R84"/>
    <mergeCell ref="S84:T84"/>
    <mergeCell ref="V84:W84"/>
    <mergeCell ref="X84:Y84"/>
    <mergeCell ref="AA84:AB84"/>
    <mergeCell ref="AE84:AF84"/>
    <mergeCell ref="AG84:AH84"/>
    <mergeCell ref="AI84:AJ84"/>
    <mergeCell ref="AL84:AM84"/>
    <mergeCell ref="AN84:AO84"/>
    <mergeCell ref="AQ84:AR84"/>
    <mergeCell ref="O85:P85"/>
    <mergeCell ref="Q85:R85"/>
    <mergeCell ref="S85:T85"/>
    <mergeCell ref="V85:W85"/>
    <mergeCell ref="X85:Y85"/>
    <mergeCell ref="AA85:AB85"/>
    <mergeCell ref="AE85:AF85"/>
    <mergeCell ref="AG85:AH85"/>
    <mergeCell ref="AI85:AJ85"/>
    <mergeCell ref="AL85:AM85"/>
    <mergeCell ref="AN85:AO85"/>
    <mergeCell ref="AQ85:AR85"/>
    <mergeCell ref="O86:P86"/>
    <mergeCell ref="Q86:R86"/>
    <mergeCell ref="S86:T86"/>
    <mergeCell ref="V86:W86"/>
    <mergeCell ref="X86:Y86"/>
    <mergeCell ref="AA86:AB86"/>
    <mergeCell ref="AE86:AF86"/>
    <mergeCell ref="AG86:AH86"/>
    <mergeCell ref="AI86:AJ86"/>
    <mergeCell ref="AL86:AM86"/>
    <mergeCell ref="AN86:AO86"/>
    <mergeCell ref="AQ86:AR86"/>
    <mergeCell ref="AU86:AV86"/>
    <mergeCell ref="AW86:AZ86"/>
    <mergeCell ref="AU87:AV87"/>
    <mergeCell ref="AW87:AZ87"/>
    <mergeCell ref="V88:W88"/>
    <mergeCell ref="AL88:AM88"/>
    <mergeCell ref="AU88:AV88"/>
    <mergeCell ref="AW88:AZ88"/>
    <mergeCell ref="AU89:AV89"/>
    <mergeCell ref="AW89:AZ89"/>
    <mergeCell ref="AU90:AV90"/>
    <mergeCell ref="AW90:AZ90"/>
    <mergeCell ref="O91:R91"/>
    <mergeCell ref="T91:W91"/>
    <mergeCell ref="Y91:AB91"/>
    <mergeCell ref="AE91:AH91"/>
    <mergeCell ref="AJ91:AM91"/>
    <mergeCell ref="AO91:AR91"/>
    <mergeCell ref="Y94:AB94"/>
    <mergeCell ref="AO94:AR94"/>
    <mergeCell ref="Y95:AB95"/>
    <mergeCell ref="AO95:AR95"/>
    <mergeCell ref="O96:R96"/>
    <mergeCell ref="T96:W96"/>
    <mergeCell ref="Y96:AB96"/>
    <mergeCell ref="AE96:AH96"/>
    <mergeCell ref="AJ96:AM96"/>
    <mergeCell ref="AO96:AR96"/>
  </mergeCells>
  <conditionalFormatting sqref="O91:R91 Q82:AB86 AA18:BI18 AA20:BI20 AA22:BI22 AA24:BI24 AA26:BI26 AA28:BI28 AA30:BI30 AA32:BI32 AA34:BI34 AA36:BI36 AA38:BI38 AA40:BI40 AA42:BI42 AA44:BI44 AA46:BI46 AA48:BI48 AA50:BI50 AA52:BI52 AA54:BI54 AA56:BI56 AA58:BI58 AA60:BI60 AA62:BI62 AA64:BI64 AA66:BI66 AA68:BI68 AA70:BI70 AA72:BI72 AA74:BI74 AA76:BI76 AE91:AH91 AG82:AR86">
    <cfRule type="expression" priority="2" aboveAverage="0" equalAverage="0" bottom="0" percent="0" rank="0" text="" dxfId="0">
      <formula>INDIRECT(ADDRESS(ROW(),COLUMN()))=TRUNC(INDIRECT(ADDRESS(ROW(),COLUMN())))</formula>
    </cfRule>
  </conditionalFormatting>
  <conditionalFormatting sqref="AA90:AD90 AQ90:BE90">
    <cfRule type="expression" priority="3" aboveAverage="0" equalAverage="0" bottom="0" percent="0" rank="0" text="" dxfId="1">
      <formula>OR(#ref!=$B77,#ref!=$B77)</formula>
    </cfRule>
  </conditionalFormatting>
  <conditionalFormatting sqref="AA80:AB80 AD80 AA89:AD89 AQ80:BE80 AQ89:BE89">
    <cfRule type="expression" priority="4" aboveAverage="0" equalAverage="0" bottom="0" percent="0" rank="0" text="" dxfId="2">
      <formula>OR(#ref!=$B78,#ref!=$B78)</formula>
    </cfRule>
  </conditionalFormatting>
  <dataValidations count="12">
    <dataValidation allowBlank="true" error="入力可能範囲　32～40" errorStyle="stop" operator="between" showDropDown="false" showErrorMessage="true" showInputMessage="true" sqref="BI10" type="none">
      <formula1>0</formula1>
      <formula2>0</formula2>
    </dataValidation>
    <dataValidation allowBlank="true" errorStyle="stop" operator="between" showDropDown="false" showErrorMessage="false" showInputMessage="true" sqref="M17:N76" type="list">
      <formula1>"A,B,C,D"</formula1>
      <formula2>0</formula2>
    </dataValidation>
    <dataValidation allowBlank="true" error="リストにない場合のみ、入力してください。" errorStyle="warning" operator="between" showDropDown="false" showErrorMessage="false" showInputMessage="true" sqref="O17:R76" type="list">
      <formula1>INDIRECT(G17)</formula1>
      <formula2>0</formula2>
    </dataValidation>
    <dataValidation allowBlank="true" errorStyle="stop" operator="between" showDropDown="false" showErrorMessage="false" showInputMessage="true" sqref="G17:H76" type="list">
      <formula1>職種</formula1>
      <formula2>0</formula2>
    </dataValidation>
    <dataValidation allowBlank="true" errorStyle="stop" operator="between" showDropDown="false" showErrorMessage="false" showInputMessage="true" sqref="C17:C90" type="list">
      <formula1>"◎,○"</formula1>
      <formula2>0</formula2>
    </dataValidation>
    <dataValidation allowBlank="true" errorStyle="stop" operator="between" showDropDown="false" showErrorMessage="true" showInputMessage="true" sqref="V88:W88" type="list">
      <formula1>"週,暦月"</formula1>
      <formula2>0</formula2>
    </dataValidation>
    <dataValidation allowBlank="true" errorStyle="stop" operator="between" showDropDown="false" showErrorMessage="true" showInputMessage="true" sqref="AA17:BE17 AA19:BE19 AA21:BE21 AA23:BE23 AA25:BE25 AA27:BE27 AA29:BE29 AA31:BE31 AA33:BE33 AA35:BE35 AA37:BE37 AA39:BE39 AA41:BE41 AA43:BE43 AA45:BE45 AA47:BE47 AA49:BE49 AA51:BE51 AA53:BE53 AA55:BE55 AA57:BE57 AA59:BE59 AA61:BE61 AA63:BE63 AA65:BE65 AA67:BE67 AA69:BE69 AA71:BE71 AA73:BE73 AA75:BE75" type="list">
      <formula1>【記載例】シフト記号表</formula1>
      <formula2>0</formula2>
    </dataValidation>
    <dataValidation allowBlank="true" errorStyle="stop" operator="between" showDropDown="false" showErrorMessage="true" showInputMessage="true" sqref="BI3:BL3" type="list">
      <formula1>"４週,暦月"</formula1>
      <formula2>0</formula2>
    </dataValidation>
    <dataValidation allowBlank="true" errorStyle="stop" operator="between" showDropDown="false" showErrorMessage="true" showInputMessage="true" sqref="AJ3:AJ4" type="list">
      <formula1>#ref!</formula1>
      <formula2>0</formula2>
    </dataValidation>
    <dataValidation allowBlank="true" error="入力可能範囲　32～40" errorStyle="stop" operator="between" showDropDown="false" showErrorMessage="true" showInputMessage="true" sqref="BE6:BF6" type="decimal">
      <formula1>32</formula1>
      <formula2>40</formula2>
    </dataValidation>
    <dataValidation allowBlank="true" errorStyle="stop" operator="between" showDropDown="false" showErrorMessage="true" showInputMessage="true" sqref="BI4:BL4" type="list">
      <formula1>"予定,実績,予定・実績"</formula1>
      <formula2>0</formula2>
    </dataValidation>
    <dataValidation allowBlank="true" error="プルダウンにないケースは直接入力してください。" errorStyle="information" operator="between" showDropDown="false" showErrorMessage="false" showInputMessage="true" sqref="AX1:BM1" type="list">
      <formula1>'プルダウン・リスト（従来型・ユニット型共通）'!$C$4:$C$17</formula1>
      <formula2>0</formula2>
    </dataValidation>
  </dataValidations>
  <printOptions headings="false" gridLines="false" gridLinesSet="true" horizontalCentered="true" verticalCentered="false"/>
  <pageMargins left="0.157638888888889" right="0.157638888888889" top="0.590277777777778" bottom="0.472916666666667" header="0.511811023622047" footer="0.157638888888889"/>
  <pageSetup paperSize="9" scale="100" fitToWidth="1" fitToHeight="0" pageOrder="downThenOver" orientation="landscape" blackAndWhite="false" draft="false" cellComments="none" horizontalDpi="300" verticalDpi="300" copies="1"/>
  <headerFooter differentFirst="false" differentOddEven="false">
    <oddHeader/>
    <oddFooter>&amp;R&amp;16&amp;P/&amp;N</oddFooter>
  </headerFooter>
  <drawing r:id="rId1"/>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N5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8.75" customHeight="false" zeroHeight="false" outlineLevelRow="0" outlineLevelCol="0"/>
  <cols>
    <col collapsed="false" customWidth="true" hidden="false" outlineLevel="0" max="1" min="1" style="2163" width="1.66"/>
    <col collapsed="false" customWidth="true" hidden="false" outlineLevel="0" max="2" min="2" style="2164" width="5.66"/>
    <col collapsed="false" customWidth="true" hidden="false" outlineLevel="0" max="3" min="3" style="2164" width="10.66"/>
    <col collapsed="false" customWidth="true" hidden="true" outlineLevel="0" max="4" min="4" style="2164" width="10.66"/>
    <col collapsed="false" customWidth="true" hidden="false" outlineLevel="0" max="5" min="5" style="2164" width="3.33"/>
    <col collapsed="false" customWidth="true" hidden="false" outlineLevel="0" max="6" min="6" style="2163" width="15.66"/>
    <col collapsed="false" customWidth="true" hidden="false" outlineLevel="0" max="7" min="7" style="2163" width="3.33"/>
    <col collapsed="false" customWidth="true" hidden="false" outlineLevel="0" max="8" min="8" style="2163" width="15.66"/>
    <col collapsed="false" customWidth="true" hidden="false" outlineLevel="0" max="9" min="9" style="2163" width="3.33"/>
    <col collapsed="false" customWidth="true" hidden="false" outlineLevel="0" max="10" min="10" style="2164" width="15.66"/>
    <col collapsed="false" customWidth="true" hidden="false" outlineLevel="0" max="11" min="11" style="2163" width="3.33"/>
    <col collapsed="false" customWidth="true" hidden="false" outlineLevel="0" max="12" min="12" style="2163" width="15.66"/>
    <col collapsed="false" customWidth="true" hidden="false" outlineLevel="0" max="13" min="13" style="2163" width="3.33"/>
    <col collapsed="false" customWidth="true" hidden="false" outlineLevel="0" max="14" min="14" style="2163" width="50.66"/>
    <col collapsed="false" customWidth="false" hidden="false" outlineLevel="0" max="16384" min="15" style="2163" width="9"/>
  </cols>
  <sheetData>
    <row r="1" customFormat="false" ht="19.7" hidden="false" customHeight="false" outlineLevel="0" collapsed="false">
      <c r="B1" s="2165" t="s">
        <v>2280</v>
      </c>
    </row>
    <row r="2" customFormat="false" ht="19.7" hidden="false" customHeight="false" outlineLevel="0" collapsed="false">
      <c r="B2" s="2166" t="s">
        <v>2281</v>
      </c>
      <c r="F2" s="2167"/>
      <c r="J2" s="2168"/>
    </row>
    <row r="3" customFormat="false" ht="19.7" hidden="false" customHeight="false" outlineLevel="0" collapsed="false">
      <c r="B3" s="2167" t="s">
        <v>2282</v>
      </c>
      <c r="F3" s="2168" t="s">
        <v>2283</v>
      </c>
      <c r="J3" s="2168"/>
    </row>
    <row r="4" customFormat="false" ht="19.7" hidden="false" customHeight="false" outlineLevel="0" collapsed="false">
      <c r="B4" s="2166"/>
      <c r="F4" s="2169" t="s">
        <v>2284</v>
      </c>
      <c r="G4" s="2169"/>
      <c r="H4" s="2169"/>
      <c r="I4" s="2169"/>
      <c r="J4" s="2169"/>
      <c r="K4" s="2169"/>
      <c r="L4" s="2169"/>
      <c r="N4" s="2169" t="s">
        <v>2285</v>
      </c>
    </row>
    <row r="5" customFormat="false" ht="19.7" hidden="false" customHeight="false" outlineLevel="0" collapsed="false">
      <c r="B5" s="2164" t="s">
        <v>2183</v>
      </c>
      <c r="C5" s="2164" t="s">
        <v>2263</v>
      </c>
      <c r="F5" s="2164" t="s">
        <v>2286</v>
      </c>
      <c r="G5" s="2164"/>
      <c r="H5" s="2164" t="s">
        <v>2287</v>
      </c>
      <c r="J5" s="2164" t="s">
        <v>2288</v>
      </c>
      <c r="L5" s="2164" t="s">
        <v>2284</v>
      </c>
      <c r="N5" s="2169"/>
    </row>
    <row r="6" customFormat="false" ht="19.7" hidden="false" customHeight="false" outlineLevel="0" collapsed="false">
      <c r="B6" s="2170" t="n">
        <v>1</v>
      </c>
      <c r="C6" s="2171" t="s">
        <v>2122</v>
      </c>
      <c r="D6" s="2172" t="str">
        <f aca="false">C6</f>
        <v>a</v>
      </c>
      <c r="E6" s="2170" t="s">
        <v>2011</v>
      </c>
      <c r="F6" s="2173" t="n">
        <v>0.291666666666667</v>
      </c>
      <c r="G6" s="2170" t="s">
        <v>1171</v>
      </c>
      <c r="H6" s="2173" t="n">
        <v>0.666666666666667</v>
      </c>
      <c r="I6" s="2174" t="s">
        <v>2010</v>
      </c>
      <c r="J6" s="2173" t="n">
        <v>0.0416666666666667</v>
      </c>
      <c r="K6" s="2175" t="s">
        <v>404</v>
      </c>
      <c r="L6" s="2169" t="n">
        <f aca="false">IF(OR(F6="",H6=""),"",(H6+IF(F6&gt;H6,1,0)-F6-J6)*24)</f>
        <v>8</v>
      </c>
      <c r="N6" s="2176"/>
    </row>
    <row r="7" customFormat="false" ht="19.7" hidden="false" customHeight="false" outlineLevel="0" collapsed="false">
      <c r="B7" s="2170" t="n">
        <v>2</v>
      </c>
      <c r="C7" s="2171" t="s">
        <v>2124</v>
      </c>
      <c r="D7" s="2172" t="str">
        <f aca="false">C7</f>
        <v>b</v>
      </c>
      <c r="E7" s="2170" t="s">
        <v>2011</v>
      </c>
      <c r="F7" s="2173" t="n">
        <v>0.375</v>
      </c>
      <c r="G7" s="2170" t="s">
        <v>1171</v>
      </c>
      <c r="H7" s="2173" t="n">
        <v>0.75</v>
      </c>
      <c r="I7" s="2174" t="s">
        <v>2010</v>
      </c>
      <c r="J7" s="2173" t="n">
        <v>0.0416666666666667</v>
      </c>
      <c r="K7" s="2175" t="s">
        <v>404</v>
      </c>
      <c r="L7" s="2169" t="n">
        <f aca="false">IF(OR(F7="",H7=""),"",(H7+IF(F7&gt;H7,1,0)-F7-J7)*24)</f>
        <v>8</v>
      </c>
      <c r="N7" s="2176"/>
    </row>
    <row r="8" customFormat="false" ht="19.7" hidden="false" customHeight="false" outlineLevel="0" collapsed="false">
      <c r="B8" s="2170" t="n">
        <v>3</v>
      </c>
      <c r="C8" s="2171" t="s">
        <v>2126</v>
      </c>
      <c r="D8" s="2172" t="str">
        <f aca="false">C8</f>
        <v>c</v>
      </c>
      <c r="E8" s="2170" t="s">
        <v>2011</v>
      </c>
      <c r="F8" s="2173" t="n">
        <v>0.416666666666667</v>
      </c>
      <c r="G8" s="2170" t="s">
        <v>1171</v>
      </c>
      <c r="H8" s="2173" t="n">
        <v>0.791666666666667</v>
      </c>
      <c r="I8" s="2174" t="s">
        <v>2010</v>
      </c>
      <c r="J8" s="2173" t="n">
        <v>0.0416666666666667</v>
      </c>
      <c r="K8" s="2175" t="s">
        <v>404</v>
      </c>
      <c r="L8" s="2169" t="n">
        <f aca="false">IF(OR(F8="",H8=""),"",(H8+IF(F8&gt;H8,1,0)-F8-J8)*24)</f>
        <v>8</v>
      </c>
      <c r="N8" s="2176"/>
    </row>
    <row r="9" customFormat="false" ht="19.7" hidden="false" customHeight="false" outlineLevel="0" collapsed="false">
      <c r="B9" s="2170" t="n">
        <v>4</v>
      </c>
      <c r="C9" s="2171" t="s">
        <v>2128</v>
      </c>
      <c r="D9" s="2172" t="str">
        <f aca="false">C9</f>
        <v>d</v>
      </c>
      <c r="E9" s="2170" t="s">
        <v>2011</v>
      </c>
      <c r="F9" s="2173" t="n">
        <v>0.5</v>
      </c>
      <c r="G9" s="2170" t="s">
        <v>1171</v>
      </c>
      <c r="H9" s="2173" t="n">
        <v>0.875</v>
      </c>
      <c r="I9" s="2174" t="s">
        <v>2010</v>
      </c>
      <c r="J9" s="2173" t="n">
        <v>0.0416666666666667</v>
      </c>
      <c r="K9" s="2175" t="s">
        <v>404</v>
      </c>
      <c r="L9" s="2169" t="n">
        <f aca="false">IF(OR(F9="",H9=""),"",(H9+IF(F9&gt;H9,1,0)-F9-J9)*24)</f>
        <v>8</v>
      </c>
      <c r="N9" s="2176"/>
    </row>
    <row r="10" customFormat="false" ht="19.7" hidden="false" customHeight="false" outlineLevel="0" collapsed="false">
      <c r="B10" s="2170" t="n">
        <v>5</v>
      </c>
      <c r="C10" s="2171" t="s">
        <v>988</v>
      </c>
      <c r="D10" s="2172" t="str">
        <f aca="false">C10</f>
        <v>e</v>
      </c>
      <c r="E10" s="2170" t="s">
        <v>2011</v>
      </c>
      <c r="F10" s="2173" t="n">
        <v>0.375</v>
      </c>
      <c r="G10" s="2170" t="s">
        <v>1171</v>
      </c>
      <c r="H10" s="2173" t="n">
        <v>0.541666666666667</v>
      </c>
      <c r="I10" s="2174" t="s">
        <v>2010</v>
      </c>
      <c r="J10" s="2173" t="n">
        <v>0</v>
      </c>
      <c r="K10" s="2175" t="s">
        <v>404</v>
      </c>
      <c r="L10" s="2169" t="n">
        <f aca="false">IF(OR(F10="",H10=""),"",(H10+IF(F10&gt;H10,1,0)-F10-J10)*24)</f>
        <v>4</v>
      </c>
      <c r="N10" s="2176"/>
    </row>
    <row r="11" customFormat="false" ht="19.7" hidden="false" customHeight="false" outlineLevel="0" collapsed="false">
      <c r="B11" s="2170" t="n">
        <v>6</v>
      </c>
      <c r="C11" s="2171" t="s">
        <v>2212</v>
      </c>
      <c r="D11" s="2172" t="str">
        <f aca="false">C11</f>
        <v>f</v>
      </c>
      <c r="E11" s="2170" t="s">
        <v>2011</v>
      </c>
      <c r="F11" s="2173" t="n">
        <v>0.541666666666667</v>
      </c>
      <c r="G11" s="2170" t="s">
        <v>1171</v>
      </c>
      <c r="H11" s="2173" t="n">
        <v>0.75</v>
      </c>
      <c r="I11" s="2174" t="s">
        <v>2010</v>
      </c>
      <c r="J11" s="2173" t="n">
        <v>0.0416666666666667</v>
      </c>
      <c r="K11" s="2175" t="s">
        <v>404</v>
      </c>
      <c r="L11" s="2169" t="n">
        <f aca="false">IF(OR(F11="",H11=""),"",(H11+IF(F11&gt;H11,1,0)-F11-J11)*24)</f>
        <v>4</v>
      </c>
      <c r="N11" s="2176"/>
    </row>
    <row r="12" customFormat="false" ht="19.7" hidden="false" customHeight="false" outlineLevel="0" collapsed="false">
      <c r="B12" s="2170" t="n">
        <v>7</v>
      </c>
      <c r="C12" s="2171" t="s">
        <v>2289</v>
      </c>
      <c r="D12" s="2172" t="str">
        <f aca="false">C12</f>
        <v>g</v>
      </c>
      <c r="E12" s="2170" t="s">
        <v>2011</v>
      </c>
      <c r="F12" s="2173" t="n">
        <v>0.583333333333333</v>
      </c>
      <c r="G12" s="2170" t="s">
        <v>1171</v>
      </c>
      <c r="H12" s="2173" t="n">
        <v>0.833333333333333</v>
      </c>
      <c r="I12" s="2174" t="s">
        <v>2010</v>
      </c>
      <c r="J12" s="2173" t="n">
        <v>0</v>
      </c>
      <c r="K12" s="2175" t="s">
        <v>404</v>
      </c>
      <c r="L12" s="2169" t="n">
        <f aca="false">IF(OR(F12="",H12=""),"",(H12+IF(F12&gt;H12,1,0)-F12-J12)*24)</f>
        <v>6</v>
      </c>
      <c r="N12" s="2176"/>
    </row>
    <row r="13" customFormat="false" ht="19.7" hidden="false" customHeight="false" outlineLevel="0" collapsed="false">
      <c r="B13" s="2170" t="n">
        <v>8</v>
      </c>
      <c r="C13" s="2171" t="s">
        <v>2224</v>
      </c>
      <c r="D13" s="2172" t="str">
        <f aca="false">C13</f>
        <v>h</v>
      </c>
      <c r="E13" s="2170" t="s">
        <v>2011</v>
      </c>
      <c r="F13" s="2173" t="n">
        <v>0.666666666666667</v>
      </c>
      <c r="G13" s="2170" t="s">
        <v>1171</v>
      </c>
      <c r="H13" s="2173" t="n">
        <v>1</v>
      </c>
      <c r="I13" s="2174" t="s">
        <v>2010</v>
      </c>
      <c r="J13" s="2173" t="n">
        <v>0</v>
      </c>
      <c r="K13" s="2175" t="s">
        <v>404</v>
      </c>
      <c r="L13" s="2169" t="n">
        <f aca="false">IF(OR(F13="",H13=""),"",(H13+IF(F13&gt;H13,1,0)-F13-J13)*24)</f>
        <v>8</v>
      </c>
      <c r="N13" s="2176" t="s">
        <v>2290</v>
      </c>
    </row>
    <row r="14" customFormat="false" ht="19.7" hidden="false" customHeight="false" outlineLevel="0" collapsed="false">
      <c r="B14" s="2170" t="n">
        <v>9</v>
      </c>
      <c r="C14" s="2171" t="s">
        <v>2225</v>
      </c>
      <c r="D14" s="2172" t="str">
        <f aca="false">C14</f>
        <v>i</v>
      </c>
      <c r="E14" s="2170" t="s">
        <v>2011</v>
      </c>
      <c r="F14" s="2173" t="n">
        <v>0</v>
      </c>
      <c r="G14" s="2170" t="s">
        <v>1171</v>
      </c>
      <c r="H14" s="2173" t="n">
        <v>0.375</v>
      </c>
      <c r="I14" s="2174" t="s">
        <v>2010</v>
      </c>
      <c r="J14" s="2173" t="n">
        <v>0.0416666666666667</v>
      </c>
      <c r="K14" s="2175" t="s">
        <v>404</v>
      </c>
      <c r="L14" s="2169" t="n">
        <f aca="false">IF(OR(F14="",H14=""),"",(H14+IF(F14&gt;H14,1,0)-F14-J14)*24)</f>
        <v>8</v>
      </c>
      <c r="N14" s="2176" t="s">
        <v>2290</v>
      </c>
    </row>
    <row r="15" customFormat="false" ht="19.7" hidden="false" customHeight="false" outlineLevel="0" collapsed="false">
      <c r="B15" s="2170" t="n">
        <v>10</v>
      </c>
      <c r="C15" s="2171" t="s">
        <v>2291</v>
      </c>
      <c r="D15" s="2172" t="str">
        <f aca="false">C15</f>
        <v>j</v>
      </c>
      <c r="E15" s="2170" t="s">
        <v>2011</v>
      </c>
      <c r="F15" s="2173"/>
      <c r="G15" s="2170" t="s">
        <v>1171</v>
      </c>
      <c r="H15" s="2173"/>
      <c r="I15" s="2174" t="s">
        <v>2010</v>
      </c>
      <c r="J15" s="2173" t="n">
        <v>0</v>
      </c>
      <c r="K15" s="2175" t="s">
        <v>404</v>
      </c>
      <c r="L15" s="2169" t="str">
        <f aca="false">IF(OR(F15="",H15=""),"",(H15+IF(F15&gt;H15,1,0)-F15-J15)*24)</f>
        <v/>
      </c>
      <c r="N15" s="2176"/>
    </row>
    <row r="16" customFormat="false" ht="19.7" hidden="false" customHeight="false" outlineLevel="0" collapsed="false">
      <c r="B16" s="2170" t="n">
        <v>11</v>
      </c>
      <c r="C16" s="2171" t="s">
        <v>2292</v>
      </c>
      <c r="D16" s="2172" t="str">
        <f aca="false">C16</f>
        <v>k</v>
      </c>
      <c r="E16" s="2170" t="s">
        <v>2011</v>
      </c>
      <c r="F16" s="2173"/>
      <c r="G16" s="2170" t="s">
        <v>1171</v>
      </c>
      <c r="H16" s="2173"/>
      <c r="I16" s="2174" t="s">
        <v>2010</v>
      </c>
      <c r="J16" s="2173" t="n">
        <v>0</v>
      </c>
      <c r="K16" s="2175" t="s">
        <v>404</v>
      </c>
      <c r="L16" s="2169" t="str">
        <f aca="false">IF(OR(F16="",H16=""),"",(H16+IF(F16&gt;H16,1,0)-F16-J16)*24)</f>
        <v/>
      </c>
      <c r="N16" s="2176"/>
    </row>
    <row r="17" customFormat="false" ht="19.7" hidden="false" customHeight="false" outlineLevel="0" collapsed="false">
      <c r="B17" s="2170" t="n">
        <v>12</v>
      </c>
      <c r="C17" s="2171" t="s">
        <v>2293</v>
      </c>
      <c r="D17" s="2172" t="str">
        <f aca="false">C17</f>
        <v>l</v>
      </c>
      <c r="E17" s="2170" t="s">
        <v>2011</v>
      </c>
      <c r="F17" s="2173"/>
      <c r="G17" s="2170" t="s">
        <v>1171</v>
      </c>
      <c r="H17" s="2173"/>
      <c r="I17" s="2174" t="s">
        <v>2010</v>
      </c>
      <c r="J17" s="2173" t="n">
        <v>0</v>
      </c>
      <c r="K17" s="2175" t="s">
        <v>404</v>
      </c>
      <c r="L17" s="2169" t="str">
        <f aca="false">IF(OR(F17="",H17=""),"",(H17+IF(F17&gt;H17,1,0)-F17-J17)*24)</f>
        <v/>
      </c>
      <c r="N17" s="2176"/>
    </row>
    <row r="18" customFormat="false" ht="19.7" hidden="false" customHeight="false" outlineLevel="0" collapsed="false">
      <c r="B18" s="2170" t="n">
        <v>13</v>
      </c>
      <c r="C18" s="2171" t="s">
        <v>2294</v>
      </c>
      <c r="D18" s="2172" t="str">
        <f aca="false">C18</f>
        <v>m</v>
      </c>
      <c r="E18" s="2170" t="s">
        <v>2011</v>
      </c>
      <c r="F18" s="2173"/>
      <c r="G18" s="2170" t="s">
        <v>1171</v>
      </c>
      <c r="H18" s="2173"/>
      <c r="I18" s="2174" t="s">
        <v>2010</v>
      </c>
      <c r="J18" s="2173" t="n">
        <v>0</v>
      </c>
      <c r="K18" s="2175" t="s">
        <v>404</v>
      </c>
      <c r="L18" s="2169" t="str">
        <f aca="false">IF(OR(F18="",H18=""),"",(H18+IF(F18&gt;H18,1,0)-F18-J18)*24)</f>
        <v/>
      </c>
      <c r="N18" s="2176"/>
    </row>
    <row r="19" customFormat="false" ht="19.7" hidden="false" customHeight="false" outlineLevel="0" collapsed="false">
      <c r="B19" s="2170" t="n">
        <v>14</v>
      </c>
      <c r="C19" s="2171" t="s">
        <v>2295</v>
      </c>
      <c r="D19" s="2172" t="str">
        <f aca="false">C19</f>
        <v>n</v>
      </c>
      <c r="E19" s="2170" t="s">
        <v>2011</v>
      </c>
      <c r="F19" s="2173"/>
      <c r="G19" s="2170" t="s">
        <v>1171</v>
      </c>
      <c r="H19" s="2173"/>
      <c r="I19" s="2174" t="s">
        <v>2010</v>
      </c>
      <c r="J19" s="2173" t="n">
        <v>0</v>
      </c>
      <c r="K19" s="2175" t="s">
        <v>404</v>
      </c>
      <c r="L19" s="2169" t="str">
        <f aca="false">IF(OR(F19="",H19=""),"",(H19+IF(F19&gt;H19,1,0)-F19-J19)*24)</f>
        <v/>
      </c>
      <c r="N19" s="2176"/>
    </row>
    <row r="20" customFormat="false" ht="19.7" hidden="false" customHeight="false" outlineLevel="0" collapsed="false">
      <c r="B20" s="2170" t="n">
        <v>15</v>
      </c>
      <c r="C20" s="2171" t="s">
        <v>2296</v>
      </c>
      <c r="D20" s="2172" t="str">
        <f aca="false">C20</f>
        <v>o</v>
      </c>
      <c r="E20" s="2170" t="s">
        <v>2011</v>
      </c>
      <c r="F20" s="2173"/>
      <c r="G20" s="2170" t="s">
        <v>1171</v>
      </c>
      <c r="H20" s="2173"/>
      <c r="I20" s="2174" t="s">
        <v>2010</v>
      </c>
      <c r="J20" s="2173" t="n">
        <v>0</v>
      </c>
      <c r="K20" s="2175" t="s">
        <v>404</v>
      </c>
      <c r="L20" s="2169" t="str">
        <f aca="false">IF(OR(F20="",H20=""),"",(H20+IF(F20&gt;H20,1,0)-F20-J20)*24)</f>
        <v/>
      </c>
      <c r="N20" s="2176"/>
    </row>
    <row r="21" customFormat="false" ht="19.7" hidden="false" customHeight="false" outlineLevel="0" collapsed="false">
      <c r="B21" s="2170" t="n">
        <v>16</v>
      </c>
      <c r="C21" s="2171" t="s">
        <v>2297</v>
      </c>
      <c r="D21" s="2172" t="str">
        <f aca="false">C21</f>
        <v>p</v>
      </c>
      <c r="E21" s="2170" t="s">
        <v>2011</v>
      </c>
      <c r="F21" s="2173"/>
      <c r="G21" s="2170" t="s">
        <v>1171</v>
      </c>
      <c r="H21" s="2173"/>
      <c r="I21" s="2174" t="s">
        <v>2010</v>
      </c>
      <c r="J21" s="2173" t="n">
        <v>0</v>
      </c>
      <c r="K21" s="2175" t="s">
        <v>404</v>
      </c>
      <c r="L21" s="2169" t="str">
        <f aca="false">IF(OR(F21="",H21=""),"",(H21+IF(F21&gt;H21,1,0)-F21-J21)*24)</f>
        <v/>
      </c>
      <c r="N21" s="2176"/>
    </row>
    <row r="22" customFormat="false" ht="19.7" hidden="false" customHeight="false" outlineLevel="0" collapsed="false">
      <c r="B22" s="2170" t="n">
        <v>17</v>
      </c>
      <c r="C22" s="2171" t="s">
        <v>2298</v>
      </c>
      <c r="D22" s="2172" t="str">
        <f aca="false">C22</f>
        <v>q</v>
      </c>
      <c r="E22" s="2170" t="s">
        <v>2011</v>
      </c>
      <c r="F22" s="2173"/>
      <c r="G22" s="2170" t="s">
        <v>1171</v>
      </c>
      <c r="H22" s="2173"/>
      <c r="I22" s="2174" t="s">
        <v>2010</v>
      </c>
      <c r="J22" s="2173" t="n">
        <v>0</v>
      </c>
      <c r="K22" s="2175" t="s">
        <v>404</v>
      </c>
      <c r="L22" s="2169" t="str">
        <f aca="false">IF(OR(F22="",H22=""),"",(H22+IF(F22&gt;H22,1,0)-F22-J22)*24)</f>
        <v/>
      </c>
      <c r="N22" s="2176"/>
    </row>
    <row r="23" customFormat="false" ht="19.7" hidden="false" customHeight="false" outlineLevel="0" collapsed="false">
      <c r="B23" s="2170" t="n">
        <v>18</v>
      </c>
      <c r="C23" s="2171" t="s">
        <v>2299</v>
      </c>
      <c r="D23" s="2172" t="str">
        <f aca="false">C23</f>
        <v>r</v>
      </c>
      <c r="E23" s="2170" t="s">
        <v>2011</v>
      </c>
      <c r="F23" s="2177"/>
      <c r="G23" s="2170" t="s">
        <v>1171</v>
      </c>
      <c r="H23" s="2177"/>
      <c r="I23" s="2174" t="s">
        <v>2010</v>
      </c>
      <c r="J23" s="2177"/>
      <c r="K23" s="2175" t="s">
        <v>404</v>
      </c>
      <c r="L23" s="2171" t="n">
        <v>1</v>
      </c>
      <c r="N23" s="2176"/>
    </row>
    <row r="24" customFormat="false" ht="19.7" hidden="false" customHeight="false" outlineLevel="0" collapsed="false">
      <c r="B24" s="2170" t="n">
        <v>19</v>
      </c>
      <c r="C24" s="2171" t="s">
        <v>2300</v>
      </c>
      <c r="D24" s="2172" t="str">
        <f aca="false">C24</f>
        <v>s</v>
      </c>
      <c r="E24" s="2170" t="s">
        <v>2011</v>
      </c>
      <c r="F24" s="2177"/>
      <c r="G24" s="2170" t="s">
        <v>1171</v>
      </c>
      <c r="H24" s="2177"/>
      <c r="I24" s="2174" t="s">
        <v>2010</v>
      </c>
      <c r="J24" s="2177"/>
      <c r="K24" s="2175" t="s">
        <v>404</v>
      </c>
      <c r="L24" s="2171" t="n">
        <v>2</v>
      </c>
      <c r="N24" s="2176"/>
    </row>
    <row r="25" customFormat="false" ht="19.7" hidden="false" customHeight="false" outlineLevel="0" collapsed="false">
      <c r="B25" s="2170" t="n">
        <v>20</v>
      </c>
      <c r="C25" s="2171" t="s">
        <v>2301</v>
      </c>
      <c r="D25" s="2172" t="str">
        <f aca="false">C25</f>
        <v>t</v>
      </c>
      <c r="E25" s="2170" t="s">
        <v>2011</v>
      </c>
      <c r="F25" s="2177"/>
      <c r="G25" s="2170" t="s">
        <v>1171</v>
      </c>
      <c r="H25" s="2177"/>
      <c r="I25" s="2174" t="s">
        <v>2010</v>
      </c>
      <c r="J25" s="2177"/>
      <c r="K25" s="2175" t="s">
        <v>404</v>
      </c>
      <c r="L25" s="2171" t="n">
        <v>3</v>
      </c>
      <c r="N25" s="2176"/>
    </row>
    <row r="26" customFormat="false" ht="19.7" hidden="false" customHeight="false" outlineLevel="0" collapsed="false">
      <c r="B26" s="2170" t="n">
        <v>21</v>
      </c>
      <c r="C26" s="2171" t="s">
        <v>2302</v>
      </c>
      <c r="D26" s="2172" t="str">
        <f aca="false">C26</f>
        <v>u</v>
      </c>
      <c r="E26" s="2170" t="s">
        <v>2011</v>
      </c>
      <c r="F26" s="2177"/>
      <c r="G26" s="2170" t="s">
        <v>1171</v>
      </c>
      <c r="H26" s="2177"/>
      <c r="I26" s="2174" t="s">
        <v>2010</v>
      </c>
      <c r="J26" s="2177"/>
      <c r="K26" s="2175" t="s">
        <v>404</v>
      </c>
      <c r="L26" s="2171" t="n">
        <v>4</v>
      </c>
      <c r="N26" s="2176"/>
    </row>
    <row r="27" customFormat="false" ht="19.7" hidden="false" customHeight="false" outlineLevel="0" collapsed="false">
      <c r="B27" s="2170" t="n">
        <v>22</v>
      </c>
      <c r="C27" s="2171" t="s">
        <v>2303</v>
      </c>
      <c r="D27" s="2172" t="str">
        <f aca="false">C27</f>
        <v>v</v>
      </c>
      <c r="E27" s="2170" t="s">
        <v>2011</v>
      </c>
      <c r="F27" s="2177"/>
      <c r="G27" s="2170" t="s">
        <v>1171</v>
      </c>
      <c r="H27" s="2177"/>
      <c r="I27" s="2174" t="s">
        <v>2010</v>
      </c>
      <c r="J27" s="2177"/>
      <c r="K27" s="2175" t="s">
        <v>404</v>
      </c>
      <c r="L27" s="2171" t="n">
        <v>5</v>
      </c>
      <c r="N27" s="2176"/>
    </row>
    <row r="28" customFormat="false" ht="19.7" hidden="false" customHeight="false" outlineLevel="0" collapsed="false">
      <c r="B28" s="2170" t="n">
        <v>23</v>
      </c>
      <c r="C28" s="2171" t="s">
        <v>2304</v>
      </c>
      <c r="D28" s="2172" t="str">
        <f aca="false">C28</f>
        <v>w</v>
      </c>
      <c r="E28" s="2170" t="s">
        <v>2011</v>
      </c>
      <c r="F28" s="2177"/>
      <c r="G28" s="2170" t="s">
        <v>1171</v>
      </c>
      <c r="H28" s="2177"/>
      <c r="I28" s="2174" t="s">
        <v>2010</v>
      </c>
      <c r="J28" s="2177"/>
      <c r="K28" s="2175" t="s">
        <v>404</v>
      </c>
      <c r="L28" s="2171" t="n">
        <v>6</v>
      </c>
      <c r="N28" s="2176"/>
    </row>
    <row r="29" customFormat="false" ht="19.7" hidden="false" customHeight="false" outlineLevel="0" collapsed="false">
      <c r="B29" s="2170" t="n">
        <v>24</v>
      </c>
      <c r="C29" s="2171" t="s">
        <v>2305</v>
      </c>
      <c r="D29" s="2172" t="str">
        <f aca="false">C29</f>
        <v>x</v>
      </c>
      <c r="E29" s="2170" t="s">
        <v>2011</v>
      </c>
      <c r="F29" s="2177"/>
      <c r="G29" s="2170" t="s">
        <v>1171</v>
      </c>
      <c r="H29" s="2177"/>
      <c r="I29" s="2174" t="s">
        <v>2010</v>
      </c>
      <c r="J29" s="2177"/>
      <c r="K29" s="2175" t="s">
        <v>404</v>
      </c>
      <c r="L29" s="2171" t="n">
        <v>7</v>
      </c>
      <c r="N29" s="2176"/>
    </row>
    <row r="30" customFormat="false" ht="19.7" hidden="false" customHeight="false" outlineLevel="0" collapsed="false">
      <c r="B30" s="2170" t="n">
        <v>25</v>
      </c>
      <c r="C30" s="2171" t="s">
        <v>2306</v>
      </c>
      <c r="D30" s="2172" t="str">
        <f aca="false">C30</f>
        <v>y</v>
      </c>
      <c r="E30" s="2170" t="s">
        <v>2011</v>
      </c>
      <c r="F30" s="2177"/>
      <c r="G30" s="2170" t="s">
        <v>1171</v>
      </c>
      <c r="H30" s="2177"/>
      <c r="I30" s="2174" t="s">
        <v>2010</v>
      </c>
      <c r="J30" s="2177"/>
      <c r="K30" s="2175" t="s">
        <v>404</v>
      </c>
      <c r="L30" s="2171" t="n">
        <v>8</v>
      </c>
      <c r="N30" s="2176"/>
    </row>
    <row r="31" customFormat="false" ht="19.7" hidden="false" customHeight="false" outlineLevel="0" collapsed="false">
      <c r="B31" s="2170" t="n">
        <v>26</v>
      </c>
      <c r="C31" s="2171" t="s">
        <v>2307</v>
      </c>
      <c r="D31" s="2172" t="str">
        <f aca="false">C31</f>
        <v>z</v>
      </c>
      <c r="E31" s="2170" t="s">
        <v>2011</v>
      </c>
      <c r="F31" s="2177"/>
      <c r="G31" s="2170" t="s">
        <v>1171</v>
      </c>
      <c r="H31" s="2177"/>
      <c r="I31" s="2174" t="s">
        <v>2010</v>
      </c>
      <c r="J31" s="2177"/>
      <c r="K31" s="2175" t="s">
        <v>404</v>
      </c>
      <c r="L31" s="2171" t="n">
        <v>1</v>
      </c>
      <c r="N31" s="2176"/>
    </row>
    <row r="32" customFormat="false" ht="19.7" hidden="false" customHeight="false" outlineLevel="0" collapsed="false">
      <c r="B32" s="2170" t="n">
        <v>27</v>
      </c>
      <c r="C32" s="2171" t="s">
        <v>2305</v>
      </c>
      <c r="D32" s="2172" t="str">
        <f aca="false">C32</f>
        <v>x</v>
      </c>
      <c r="E32" s="2170" t="s">
        <v>2011</v>
      </c>
      <c r="F32" s="2177"/>
      <c r="G32" s="2170" t="s">
        <v>1171</v>
      </c>
      <c r="H32" s="2177"/>
      <c r="I32" s="2174" t="s">
        <v>2010</v>
      </c>
      <c r="J32" s="2177"/>
      <c r="K32" s="2175" t="s">
        <v>404</v>
      </c>
      <c r="L32" s="2171" t="n">
        <v>2</v>
      </c>
      <c r="N32" s="2176"/>
    </row>
    <row r="33" customFormat="false" ht="19.7" hidden="false" customHeight="false" outlineLevel="0" collapsed="false">
      <c r="B33" s="2170" t="n">
        <v>28</v>
      </c>
      <c r="C33" s="2171" t="s">
        <v>2308</v>
      </c>
      <c r="D33" s="2172" t="str">
        <f aca="false">C33</f>
        <v>aa</v>
      </c>
      <c r="E33" s="2170" t="s">
        <v>2011</v>
      </c>
      <c r="F33" s="2177"/>
      <c r="G33" s="2170" t="s">
        <v>1171</v>
      </c>
      <c r="H33" s="2177"/>
      <c r="I33" s="2174" t="s">
        <v>2010</v>
      </c>
      <c r="J33" s="2177"/>
      <c r="K33" s="2175" t="s">
        <v>404</v>
      </c>
      <c r="L33" s="2171" t="n">
        <v>3</v>
      </c>
      <c r="N33" s="2176"/>
    </row>
    <row r="34" customFormat="false" ht="19.7" hidden="false" customHeight="false" outlineLevel="0" collapsed="false">
      <c r="B34" s="2170" t="n">
        <v>29</v>
      </c>
      <c r="C34" s="2171" t="s">
        <v>986</v>
      </c>
      <c r="D34" s="2172" t="str">
        <f aca="false">C34</f>
        <v>ab</v>
      </c>
      <c r="E34" s="2170" t="s">
        <v>2011</v>
      </c>
      <c r="F34" s="2177"/>
      <c r="G34" s="2170" t="s">
        <v>1171</v>
      </c>
      <c r="H34" s="2177"/>
      <c r="I34" s="2174" t="s">
        <v>2010</v>
      </c>
      <c r="J34" s="2177"/>
      <c r="K34" s="2175" t="s">
        <v>404</v>
      </c>
      <c r="L34" s="2171" t="n">
        <v>4</v>
      </c>
      <c r="N34" s="2176"/>
    </row>
    <row r="35" customFormat="false" ht="19.7" hidden="false" customHeight="false" outlineLevel="0" collapsed="false">
      <c r="B35" s="2170" t="n">
        <v>30</v>
      </c>
      <c r="C35" s="2171" t="s">
        <v>2309</v>
      </c>
      <c r="D35" s="2172" t="str">
        <f aca="false">C35</f>
        <v>ac</v>
      </c>
      <c r="E35" s="2170" t="s">
        <v>2011</v>
      </c>
      <c r="F35" s="2177"/>
      <c r="G35" s="2170" t="s">
        <v>1171</v>
      </c>
      <c r="H35" s="2177"/>
      <c r="I35" s="2174" t="s">
        <v>2010</v>
      </c>
      <c r="J35" s="2177"/>
      <c r="K35" s="2175" t="s">
        <v>404</v>
      </c>
      <c r="L35" s="2171" t="n">
        <v>5</v>
      </c>
      <c r="N35" s="2176"/>
    </row>
    <row r="36" customFormat="false" ht="19.7" hidden="false" customHeight="false" outlineLevel="0" collapsed="false">
      <c r="B36" s="2170" t="n">
        <v>31</v>
      </c>
      <c r="C36" s="2171" t="s">
        <v>2310</v>
      </c>
      <c r="D36" s="2172" t="str">
        <f aca="false">C36</f>
        <v>ad</v>
      </c>
      <c r="E36" s="2170" t="s">
        <v>2011</v>
      </c>
      <c r="F36" s="2177"/>
      <c r="G36" s="2170" t="s">
        <v>1171</v>
      </c>
      <c r="H36" s="2177"/>
      <c r="I36" s="2174" t="s">
        <v>2010</v>
      </c>
      <c r="J36" s="2177"/>
      <c r="K36" s="2175" t="s">
        <v>404</v>
      </c>
      <c r="L36" s="2171" t="n">
        <v>6</v>
      </c>
      <c r="N36" s="2176"/>
    </row>
    <row r="37" customFormat="false" ht="19.7" hidden="false" customHeight="false" outlineLevel="0" collapsed="false">
      <c r="B37" s="2170" t="n">
        <v>32</v>
      </c>
      <c r="C37" s="2171" t="s">
        <v>2311</v>
      </c>
      <c r="D37" s="2172" t="str">
        <f aca="false">C37</f>
        <v>ae</v>
      </c>
      <c r="E37" s="2170" t="s">
        <v>2011</v>
      </c>
      <c r="F37" s="2177"/>
      <c r="G37" s="2170" t="s">
        <v>1171</v>
      </c>
      <c r="H37" s="2177"/>
      <c r="I37" s="2174" t="s">
        <v>2010</v>
      </c>
      <c r="J37" s="2177"/>
      <c r="K37" s="2175" t="s">
        <v>404</v>
      </c>
      <c r="L37" s="2171" t="n">
        <v>7</v>
      </c>
      <c r="N37" s="2176"/>
    </row>
    <row r="38" customFormat="false" ht="19.7" hidden="false" customHeight="false" outlineLevel="0" collapsed="false">
      <c r="B38" s="2170" t="n">
        <v>33</v>
      </c>
      <c r="C38" s="2171" t="s">
        <v>2312</v>
      </c>
      <c r="D38" s="2172" t="str">
        <f aca="false">C38</f>
        <v>af</v>
      </c>
      <c r="E38" s="2170" t="s">
        <v>2011</v>
      </c>
      <c r="F38" s="2177"/>
      <c r="G38" s="2170" t="s">
        <v>1171</v>
      </c>
      <c r="H38" s="2177"/>
      <c r="I38" s="2174" t="s">
        <v>2010</v>
      </c>
      <c r="J38" s="2177"/>
      <c r="K38" s="2175" t="s">
        <v>404</v>
      </c>
      <c r="L38" s="2171" t="n">
        <v>8</v>
      </c>
      <c r="N38" s="2176"/>
    </row>
    <row r="39" customFormat="false" ht="19.7" hidden="false" customHeight="false" outlineLevel="0" collapsed="false">
      <c r="B39" s="2170" t="n">
        <v>34</v>
      </c>
      <c r="C39" s="2178" t="s">
        <v>2313</v>
      </c>
      <c r="D39" s="2172"/>
      <c r="E39" s="2170" t="s">
        <v>2011</v>
      </c>
      <c r="F39" s="2173" t="n">
        <v>0.291666666666667</v>
      </c>
      <c r="G39" s="2170" t="s">
        <v>1171</v>
      </c>
      <c r="H39" s="2173" t="n">
        <v>0.395833333333333</v>
      </c>
      <c r="I39" s="2174" t="s">
        <v>2010</v>
      </c>
      <c r="J39" s="2173" t="n">
        <v>0</v>
      </c>
      <c r="K39" s="2175" t="s">
        <v>404</v>
      </c>
      <c r="L39" s="2169" t="n">
        <f aca="false">IF(OR(F39="",H39=""),"",(H39+IF(F39&gt;H39,1,0)-F39-J39)*24)</f>
        <v>2.5</v>
      </c>
      <c r="N39" s="2176"/>
    </row>
    <row r="40" customFormat="false" ht="19.7" hidden="false" customHeight="false" outlineLevel="0" collapsed="false">
      <c r="B40" s="2170"/>
      <c r="C40" s="2179" t="s">
        <v>1045</v>
      </c>
      <c r="D40" s="2172"/>
      <c r="E40" s="2170" t="s">
        <v>2011</v>
      </c>
      <c r="F40" s="2173" t="n">
        <v>0.6875</v>
      </c>
      <c r="G40" s="2170" t="s">
        <v>1171</v>
      </c>
      <c r="H40" s="2173" t="n">
        <v>0.833333333333333</v>
      </c>
      <c r="I40" s="2174" t="s">
        <v>2010</v>
      </c>
      <c r="J40" s="2173" t="n">
        <v>0</v>
      </c>
      <c r="K40" s="2175" t="s">
        <v>404</v>
      </c>
      <c r="L40" s="2169" t="n">
        <f aca="false">IF(OR(F40="",H40=""),"",(H40+IF(F40&gt;H40,1,0)-F40-J40)*24)</f>
        <v>3.5</v>
      </c>
      <c r="N40" s="2176"/>
    </row>
    <row r="41" customFormat="false" ht="19.7" hidden="false" customHeight="false" outlineLevel="0" collapsed="false">
      <c r="B41" s="2170"/>
      <c r="C41" s="2180" t="s">
        <v>1045</v>
      </c>
      <c r="D41" s="2172" t="str">
        <f aca="false">C39</f>
        <v>ag</v>
      </c>
      <c r="E41" s="2170" t="s">
        <v>2011</v>
      </c>
      <c r="F41" s="2173" t="s">
        <v>1045</v>
      </c>
      <c r="G41" s="2170" t="s">
        <v>1171</v>
      </c>
      <c r="H41" s="2173" t="s">
        <v>1045</v>
      </c>
      <c r="I41" s="2174" t="s">
        <v>2010</v>
      </c>
      <c r="J41" s="2173" t="s">
        <v>1045</v>
      </c>
      <c r="K41" s="2175" t="s">
        <v>404</v>
      </c>
      <c r="L41" s="2169" t="n">
        <f aca="false">IF(OR(L39="",L40=""),"",L39+L40)</f>
        <v>6</v>
      </c>
      <c r="N41" s="2176" t="s">
        <v>2314</v>
      </c>
    </row>
    <row r="42" customFormat="false" ht="19.7" hidden="false" customHeight="false" outlineLevel="0" collapsed="false">
      <c r="B42" s="2170"/>
      <c r="C42" s="2178" t="s">
        <v>2315</v>
      </c>
      <c r="D42" s="2172"/>
      <c r="E42" s="2170" t="s">
        <v>2011</v>
      </c>
      <c r="F42" s="2173"/>
      <c r="G42" s="2170" t="s">
        <v>1171</v>
      </c>
      <c r="H42" s="2173"/>
      <c r="I42" s="2174" t="s">
        <v>2010</v>
      </c>
      <c r="J42" s="2173" t="n">
        <v>0</v>
      </c>
      <c r="K42" s="2175" t="s">
        <v>404</v>
      </c>
      <c r="L42" s="2169" t="str">
        <f aca="false">IF(OR(F42="",H42=""),"",(H42+IF(F42&gt;H42,1,0)-F42-J42)*24)</f>
        <v/>
      </c>
      <c r="N42" s="2176"/>
    </row>
    <row r="43" customFormat="false" ht="19.7" hidden="false" customHeight="false" outlineLevel="0" collapsed="false">
      <c r="B43" s="2170" t="n">
        <v>35</v>
      </c>
      <c r="C43" s="2179" t="s">
        <v>1045</v>
      </c>
      <c r="D43" s="2172"/>
      <c r="E43" s="2170" t="s">
        <v>2011</v>
      </c>
      <c r="F43" s="2173"/>
      <c r="G43" s="2170" t="s">
        <v>1171</v>
      </c>
      <c r="H43" s="2173"/>
      <c r="I43" s="2174" t="s">
        <v>2010</v>
      </c>
      <c r="J43" s="2173" t="n">
        <v>0</v>
      </c>
      <c r="K43" s="2175" t="s">
        <v>404</v>
      </c>
      <c r="L43" s="2169" t="str">
        <f aca="false">IF(OR(F43="",H43=""),"",(H43+IF(F43&gt;H43,1,0)-F43-J43)*24)</f>
        <v/>
      </c>
      <c r="N43" s="2176"/>
    </row>
    <row r="44" customFormat="false" ht="19.7" hidden="false" customHeight="false" outlineLevel="0" collapsed="false">
      <c r="B44" s="2170"/>
      <c r="C44" s="2180" t="s">
        <v>1045</v>
      </c>
      <c r="D44" s="2172" t="str">
        <f aca="false">C42</f>
        <v>ah</v>
      </c>
      <c r="E44" s="2170" t="s">
        <v>2011</v>
      </c>
      <c r="F44" s="2173" t="s">
        <v>1045</v>
      </c>
      <c r="G44" s="2170" t="s">
        <v>1171</v>
      </c>
      <c r="H44" s="2173" t="s">
        <v>1045</v>
      </c>
      <c r="I44" s="2174" t="s">
        <v>2010</v>
      </c>
      <c r="J44" s="2173" t="s">
        <v>1045</v>
      </c>
      <c r="K44" s="2175" t="s">
        <v>404</v>
      </c>
      <c r="L44" s="2169" t="str">
        <f aca="false">IF(OR(L42="",L43=""),"",L42+L43)</f>
        <v/>
      </c>
      <c r="N44" s="2176" t="s">
        <v>2314</v>
      </c>
    </row>
    <row r="45" customFormat="false" ht="19.7" hidden="false" customHeight="false" outlineLevel="0" collapsed="false">
      <c r="B45" s="2170"/>
      <c r="C45" s="2178" t="s">
        <v>2316</v>
      </c>
      <c r="D45" s="2172"/>
      <c r="E45" s="2170" t="s">
        <v>2011</v>
      </c>
      <c r="F45" s="2173"/>
      <c r="G45" s="2170" t="s">
        <v>1171</v>
      </c>
      <c r="H45" s="2173"/>
      <c r="I45" s="2174" t="s">
        <v>2010</v>
      </c>
      <c r="J45" s="2173" t="n">
        <v>0</v>
      </c>
      <c r="K45" s="2175" t="s">
        <v>404</v>
      </c>
      <c r="L45" s="2169" t="str">
        <f aca="false">IF(OR(F45="",H45=""),"",(H45+IF(F45&gt;H45,1,0)-F45-J45)*24)</f>
        <v/>
      </c>
      <c r="N45" s="2176"/>
    </row>
    <row r="46" customFormat="false" ht="19.7" hidden="false" customHeight="false" outlineLevel="0" collapsed="false">
      <c r="B46" s="2170" t="n">
        <v>36</v>
      </c>
      <c r="C46" s="2179" t="s">
        <v>1045</v>
      </c>
      <c r="D46" s="2172"/>
      <c r="E46" s="2170" t="s">
        <v>2011</v>
      </c>
      <c r="F46" s="2173"/>
      <c r="G46" s="2170" t="s">
        <v>1171</v>
      </c>
      <c r="H46" s="2173"/>
      <c r="I46" s="2174" t="s">
        <v>2010</v>
      </c>
      <c r="J46" s="2173" t="n">
        <v>0</v>
      </c>
      <c r="K46" s="2175" t="s">
        <v>404</v>
      </c>
      <c r="L46" s="2169" t="str">
        <f aca="false">IF(OR(F46="",H46=""),"",(H46+IF(F46&gt;H46,1,0)-F46-J46)*24)</f>
        <v/>
      </c>
      <c r="N46" s="2176"/>
    </row>
    <row r="47" customFormat="false" ht="19.7" hidden="false" customHeight="false" outlineLevel="0" collapsed="false">
      <c r="B47" s="2170"/>
      <c r="C47" s="2180" t="s">
        <v>1045</v>
      </c>
      <c r="D47" s="2172" t="str">
        <f aca="false">C45</f>
        <v>ai</v>
      </c>
      <c r="E47" s="2170" t="s">
        <v>2011</v>
      </c>
      <c r="F47" s="2173" t="s">
        <v>1045</v>
      </c>
      <c r="G47" s="2170" t="s">
        <v>1171</v>
      </c>
      <c r="H47" s="2173" t="s">
        <v>1045</v>
      </c>
      <c r="I47" s="2174" t="s">
        <v>2010</v>
      </c>
      <c r="J47" s="2173" t="s">
        <v>1045</v>
      </c>
      <c r="K47" s="2175" t="s">
        <v>404</v>
      </c>
      <c r="L47" s="2169" t="str">
        <f aca="false">IF(OR(L45="",L46=""),"",L45+L46)</f>
        <v/>
      </c>
      <c r="N47" s="2176" t="s">
        <v>2314</v>
      </c>
    </row>
    <row r="48" customFormat="false" ht="19.7" hidden="false" customHeight="false" outlineLevel="0" collapsed="false"/>
    <row r="49" customFormat="false" ht="19.7" hidden="false" customHeight="false" outlineLevel="0" collapsed="false">
      <c r="C49" s="2166" t="s">
        <v>2317</v>
      </c>
      <c r="D49" s="2166"/>
    </row>
    <row r="50" customFormat="false" ht="19.7" hidden="false" customHeight="false" outlineLevel="0" collapsed="false">
      <c r="C50" s="2166" t="s">
        <v>2318</v>
      </c>
      <c r="D50" s="2166"/>
    </row>
    <row r="51" customFormat="false" ht="19.7" hidden="false" customHeight="false" outlineLevel="0" collapsed="false">
      <c r="C51" s="2166" t="s">
        <v>2319</v>
      </c>
      <c r="D51" s="2166"/>
    </row>
    <row r="52" customFormat="false" ht="19.7" hidden="false" customHeight="false" outlineLevel="0" collapsed="false">
      <c r="C52" s="2166" t="s">
        <v>2320</v>
      </c>
      <c r="D52" s="2166"/>
    </row>
  </sheetData>
  <sheetProtection sheet="true" insertRows="false" deleteRows="false"/>
  <mergeCells count="2">
    <mergeCell ref="F4:L4"/>
    <mergeCell ref="N4:N5"/>
  </mergeCells>
  <printOptions headings="false" gridLines="false" gridLinesSet="true" horizontalCentered="true" verticalCentered="false"/>
  <pageMargins left="0.708333333333333" right="0.708333333333333" top="0.551388888888889"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CC"/>
    <pageSetUpPr fitToPage="true"/>
  </sheetPr>
  <dimension ref="B1:BO290"/>
  <sheetViews>
    <sheetView showFormulas="false" showGridLines="false" showRowColHeaders="true" showZeros="true" rightToLeft="false" tabSelected="false" showOutlineSymbols="true" defaultGridColor="true" view="pageBreakPreview" topLeftCell="A1" colorId="64" zoomScale="100" zoomScaleNormal="55" zoomScalePageLayoutView="100" workbookViewId="0">
      <selection pane="topLeft" activeCell="A1" activeCellId="0" sqref="A1"/>
    </sheetView>
  </sheetViews>
  <sheetFormatPr defaultColWidth="4.44921875" defaultRowHeight="14.25" customHeight="false" zeroHeight="false" outlineLevelRow="0" outlineLevelCol="0"/>
  <cols>
    <col collapsed="false" customWidth="true" hidden="false" outlineLevel="0" max="1" min="1" style="1988" width="0.89"/>
    <col collapsed="false" customWidth="true" hidden="false" outlineLevel="0" max="2" min="2" style="1988" width="5.78"/>
    <col collapsed="false" customWidth="true" hidden="false" outlineLevel="0" max="4" min="3" style="1988" width="8.11"/>
    <col collapsed="false" customWidth="true" hidden="true" outlineLevel="0" max="8" min="5" style="1988" width="3.22"/>
    <col collapsed="false" customWidth="true" hidden="false" outlineLevel="0" max="10" min="9" style="1988" width="3.22"/>
    <col collapsed="false" customWidth="true" hidden="false" outlineLevel="0" max="62" min="11" style="1988" width="5.78"/>
    <col collapsed="false" customWidth="true" hidden="false" outlineLevel="0" max="63" min="63" style="1988" width="1.11"/>
    <col collapsed="false" customWidth="false" hidden="false" outlineLevel="0" max="16384" min="64" style="1988" width="4.45"/>
  </cols>
  <sheetData>
    <row r="1" s="1989" customFormat="true" ht="20.25" hidden="false" customHeight="true" outlineLevel="0" collapsed="false">
      <c r="C1" s="1990" t="s">
        <v>2168</v>
      </c>
      <c r="D1" s="1990"/>
      <c r="E1" s="1990"/>
      <c r="F1" s="1990"/>
      <c r="G1" s="1990"/>
      <c r="H1" s="1990"/>
      <c r="I1" s="1990"/>
      <c r="J1" s="1990"/>
      <c r="M1" s="1991" t="s">
        <v>2169</v>
      </c>
      <c r="P1" s="1990"/>
      <c r="Q1" s="1990"/>
      <c r="R1" s="1990"/>
      <c r="S1" s="1990"/>
      <c r="T1" s="1990"/>
      <c r="U1" s="1990"/>
      <c r="V1" s="1990"/>
      <c r="W1" s="1990"/>
      <c r="AS1" s="1992" t="s">
        <v>2170</v>
      </c>
      <c r="AT1" s="1993" t="s">
        <v>932</v>
      </c>
      <c r="AU1" s="1993"/>
      <c r="AV1" s="1993"/>
      <c r="AW1" s="1993"/>
      <c r="AX1" s="1993"/>
      <c r="AY1" s="1993"/>
      <c r="AZ1" s="1993"/>
      <c r="BA1" s="1993"/>
      <c r="BB1" s="1993"/>
      <c r="BC1" s="1993"/>
      <c r="BD1" s="1993"/>
      <c r="BE1" s="1993"/>
      <c r="BF1" s="1993"/>
      <c r="BG1" s="1993"/>
      <c r="BH1" s="1993"/>
      <c r="BI1" s="1993"/>
      <c r="BJ1" s="1992" t="s">
        <v>404</v>
      </c>
    </row>
    <row r="2" s="1994" customFormat="true" ht="20.25" hidden="false" customHeight="true" outlineLevel="0" collapsed="false">
      <c r="J2" s="1991"/>
      <c r="M2" s="1991"/>
      <c r="N2" s="1991"/>
      <c r="P2" s="1992"/>
      <c r="Q2" s="1992"/>
      <c r="R2" s="1992"/>
      <c r="S2" s="1992"/>
      <c r="T2" s="1992"/>
      <c r="U2" s="1992"/>
      <c r="V2" s="1992"/>
      <c r="W2" s="1992"/>
      <c r="AB2" s="1992" t="s">
        <v>388</v>
      </c>
      <c r="AC2" s="1995" t="n">
        <v>6</v>
      </c>
      <c r="AD2" s="1995"/>
      <c r="AE2" s="1992" t="s">
        <v>2172</v>
      </c>
      <c r="AF2" s="1996" t="n">
        <f aca="false">IF(AC2=0,"",YEAR(DATE(2018+AC2,1,1)))</f>
        <v>2024</v>
      </c>
      <c r="AG2" s="1996"/>
      <c r="AH2" s="1994" t="s">
        <v>2014</v>
      </c>
      <c r="AI2" s="1994" t="s">
        <v>389</v>
      </c>
      <c r="AJ2" s="1995" t="n">
        <v>4</v>
      </c>
      <c r="AK2" s="1995"/>
      <c r="AL2" s="1994" t="s">
        <v>390</v>
      </c>
      <c r="AS2" s="1992" t="s">
        <v>2173</v>
      </c>
      <c r="AT2" s="1995" t="s">
        <v>2174</v>
      </c>
      <c r="AU2" s="1995"/>
      <c r="AV2" s="1995"/>
      <c r="AW2" s="1995"/>
      <c r="AX2" s="1995"/>
      <c r="AY2" s="1995"/>
      <c r="AZ2" s="1995"/>
      <c r="BA2" s="1995"/>
      <c r="BB2" s="1995"/>
      <c r="BC2" s="1995"/>
      <c r="BD2" s="1995"/>
      <c r="BE2" s="1995"/>
      <c r="BF2" s="1995"/>
      <c r="BG2" s="1995"/>
      <c r="BH2" s="1995"/>
      <c r="BI2" s="1995"/>
      <c r="BJ2" s="1992" t="s">
        <v>404</v>
      </c>
      <c r="BK2" s="1992"/>
      <c r="BL2" s="1992"/>
      <c r="BM2" s="1992"/>
    </row>
    <row r="3" s="1994" customFormat="true" ht="20.25" hidden="false" customHeight="true" outlineLevel="0" collapsed="false">
      <c r="J3" s="1991"/>
      <c r="M3" s="1991"/>
      <c r="O3" s="1992"/>
      <c r="P3" s="1992"/>
      <c r="Q3" s="1992"/>
      <c r="R3" s="1992"/>
      <c r="S3" s="1992"/>
      <c r="T3" s="1992"/>
      <c r="U3" s="1992"/>
      <c r="AC3" s="1997"/>
      <c r="AD3" s="1997"/>
      <c r="AE3" s="1997"/>
      <c r="AF3" s="1998"/>
      <c r="AG3" s="1997"/>
      <c r="BD3" s="1999" t="s">
        <v>1143</v>
      </c>
      <c r="BE3" s="2000" t="s">
        <v>2175</v>
      </c>
      <c r="BF3" s="2000"/>
      <c r="BG3" s="2000"/>
      <c r="BH3" s="2000"/>
      <c r="BI3" s="1992"/>
    </row>
    <row r="4" s="1994" customFormat="true" ht="20.25" hidden="false" customHeight="true" outlineLevel="0" collapsed="false">
      <c r="J4" s="1991"/>
      <c r="M4" s="1991"/>
      <c r="O4" s="1992"/>
      <c r="P4" s="1992"/>
      <c r="Q4" s="1992"/>
      <c r="R4" s="1992"/>
      <c r="S4" s="1992"/>
      <c r="T4" s="1992"/>
      <c r="U4" s="1992"/>
      <c r="AC4" s="1997"/>
      <c r="AD4" s="1997"/>
      <c r="AE4" s="1997"/>
      <c r="AF4" s="1998"/>
      <c r="AG4" s="1997"/>
      <c r="BD4" s="1999" t="s">
        <v>1151</v>
      </c>
      <c r="BE4" s="2000" t="s">
        <v>2176</v>
      </c>
      <c r="BF4" s="2000"/>
      <c r="BG4" s="2000"/>
      <c r="BH4" s="2000"/>
      <c r="BI4" s="1992"/>
    </row>
    <row r="5" s="1994" customFormat="true" ht="9" hidden="false" customHeight="true" outlineLevel="0" collapsed="false">
      <c r="J5" s="1991"/>
      <c r="M5" s="1991"/>
      <c r="O5" s="1992"/>
      <c r="P5" s="1992"/>
      <c r="Q5" s="1992"/>
      <c r="R5" s="1992"/>
      <c r="S5" s="1992"/>
      <c r="T5" s="1992"/>
      <c r="U5" s="1992"/>
      <c r="AC5" s="2001"/>
      <c r="AD5" s="2001"/>
      <c r="AJ5" s="1989"/>
      <c r="AK5" s="1989"/>
      <c r="AL5" s="1989"/>
      <c r="AM5" s="1989"/>
      <c r="AN5" s="1989"/>
      <c r="AO5" s="1989"/>
      <c r="AP5" s="1989"/>
      <c r="AQ5" s="1989"/>
      <c r="AR5" s="1989"/>
      <c r="AS5" s="1989"/>
      <c r="AT5" s="1989"/>
      <c r="AU5" s="1989"/>
      <c r="AV5" s="1989"/>
      <c r="AW5" s="1989"/>
      <c r="AX5" s="1989"/>
      <c r="AY5" s="1989"/>
      <c r="AZ5" s="1989"/>
      <c r="BA5" s="1989"/>
      <c r="BB5" s="1989"/>
      <c r="BC5" s="1989"/>
      <c r="BD5" s="1989"/>
      <c r="BE5" s="1989"/>
      <c r="BF5" s="1989"/>
      <c r="BG5" s="1989"/>
      <c r="BH5" s="2002"/>
      <c r="BI5" s="2002"/>
    </row>
    <row r="6" s="1994" customFormat="true" ht="21" hidden="false" customHeight="true" outlineLevel="0" collapsed="false">
      <c r="B6" s="1990"/>
      <c r="C6" s="1989"/>
      <c r="D6" s="1989"/>
      <c r="E6" s="1989"/>
      <c r="F6" s="1989"/>
      <c r="G6" s="1989"/>
      <c r="H6" s="1989"/>
      <c r="I6" s="1989"/>
      <c r="J6" s="1989"/>
      <c r="K6" s="2003"/>
      <c r="L6" s="2003"/>
      <c r="M6" s="2003"/>
      <c r="N6" s="2004"/>
      <c r="O6" s="2003"/>
      <c r="P6" s="2003"/>
      <c r="Q6" s="2003"/>
      <c r="AJ6" s="1989"/>
      <c r="AK6" s="1989"/>
      <c r="AL6" s="1989"/>
      <c r="AM6" s="1989"/>
      <c r="AN6" s="1989"/>
      <c r="AO6" s="1989" t="s">
        <v>2177</v>
      </c>
      <c r="AP6" s="1989"/>
      <c r="AQ6" s="1989"/>
      <c r="AR6" s="1989"/>
      <c r="AS6" s="1989"/>
      <c r="AT6" s="1989"/>
      <c r="AU6" s="1989"/>
      <c r="AW6" s="1999"/>
      <c r="AX6" s="1999"/>
      <c r="AY6" s="2005"/>
      <c r="AZ6" s="1989"/>
      <c r="BA6" s="2006" t="n">
        <v>40</v>
      </c>
      <c r="BB6" s="2006"/>
      <c r="BC6" s="2005" t="s">
        <v>2178</v>
      </c>
      <c r="BD6" s="1989"/>
      <c r="BE6" s="2006" t="n">
        <v>160</v>
      </c>
      <c r="BF6" s="2006"/>
      <c r="BG6" s="2005" t="s">
        <v>2179</v>
      </c>
      <c r="BH6" s="1989"/>
      <c r="BI6" s="2002"/>
    </row>
    <row r="7" s="1994" customFormat="true" ht="5.25" hidden="false" customHeight="true" outlineLevel="0" collapsed="false">
      <c r="B7" s="1990"/>
      <c r="C7" s="2007"/>
      <c r="D7" s="2007"/>
      <c r="E7" s="2007"/>
      <c r="F7" s="2007"/>
      <c r="G7" s="2007"/>
      <c r="H7" s="2007"/>
      <c r="I7" s="2007"/>
      <c r="J7" s="2003"/>
      <c r="K7" s="2003"/>
      <c r="L7" s="2003"/>
      <c r="M7" s="2004"/>
      <c r="N7" s="2003"/>
      <c r="O7" s="2003"/>
      <c r="P7" s="2003"/>
      <c r="Q7" s="2003"/>
      <c r="AJ7" s="1989"/>
      <c r="AK7" s="1989"/>
      <c r="AL7" s="1989"/>
      <c r="AM7" s="1989"/>
      <c r="AN7" s="1989"/>
      <c r="AO7" s="1989"/>
      <c r="AP7" s="1989"/>
      <c r="AQ7" s="1989"/>
      <c r="AR7" s="1989"/>
      <c r="AS7" s="1989"/>
      <c r="AT7" s="1989"/>
      <c r="AU7" s="1989"/>
      <c r="AV7" s="1989"/>
      <c r="AW7" s="1989"/>
      <c r="AX7" s="1989"/>
      <c r="AY7" s="1989"/>
      <c r="AZ7" s="1989"/>
      <c r="BA7" s="1989"/>
      <c r="BB7" s="1989"/>
      <c r="BC7" s="1989"/>
      <c r="BD7" s="1989"/>
      <c r="BE7" s="1989"/>
      <c r="BF7" s="1989"/>
      <c r="BG7" s="1989"/>
      <c r="BH7" s="2002"/>
      <c r="BI7" s="2002"/>
    </row>
    <row r="8" s="1994" customFormat="true" ht="21" hidden="false" customHeight="true" outlineLevel="0" collapsed="false">
      <c r="B8" s="2008"/>
      <c r="C8" s="2004"/>
      <c r="D8" s="2004"/>
      <c r="E8" s="2004"/>
      <c r="F8" s="2004"/>
      <c r="G8" s="2004"/>
      <c r="H8" s="2004"/>
      <c r="I8" s="2004"/>
      <c r="J8" s="2003"/>
      <c r="K8" s="2003"/>
      <c r="L8" s="2003"/>
      <c r="M8" s="2004"/>
      <c r="N8" s="2003"/>
      <c r="O8" s="2003"/>
      <c r="P8" s="2003"/>
      <c r="Q8" s="2003"/>
      <c r="AJ8" s="2009"/>
      <c r="AK8" s="2009"/>
      <c r="AL8" s="2009"/>
      <c r="AM8" s="1989"/>
      <c r="AN8" s="2002"/>
      <c r="AO8" s="2010"/>
      <c r="AP8" s="2010"/>
      <c r="AQ8" s="1990"/>
      <c r="AR8" s="1999"/>
      <c r="AS8" s="1999"/>
      <c r="AT8" s="1999"/>
      <c r="AU8" s="2011"/>
      <c r="AV8" s="2011"/>
      <c r="AW8" s="1989"/>
      <c r="AX8" s="1999"/>
      <c r="AY8" s="1999"/>
      <c r="AZ8" s="2004"/>
      <c r="BA8" s="1989"/>
      <c r="BB8" s="1989" t="s">
        <v>2180</v>
      </c>
      <c r="BC8" s="1989"/>
      <c r="BD8" s="1989"/>
      <c r="BE8" s="2012" t="n">
        <f aca="false">DAY(EOMONTH(DATE(AF2,AJ2,1),0))</f>
        <v>30</v>
      </c>
      <c r="BF8" s="2012"/>
      <c r="BG8" s="1989" t="s">
        <v>391</v>
      </c>
      <c r="BH8" s="1989"/>
      <c r="BI8" s="1989"/>
      <c r="BM8" s="1992"/>
      <c r="BN8" s="1992"/>
      <c r="BO8" s="1992"/>
    </row>
    <row r="9" s="1994" customFormat="true" ht="5.25" hidden="false" customHeight="true" outlineLevel="0" collapsed="false">
      <c r="B9" s="2008"/>
      <c r="C9" s="2004"/>
      <c r="D9" s="2004"/>
      <c r="E9" s="2004"/>
      <c r="F9" s="2004"/>
      <c r="G9" s="2004"/>
      <c r="H9" s="2004"/>
      <c r="I9" s="2004"/>
      <c r="J9" s="2003"/>
      <c r="K9" s="2003"/>
      <c r="L9" s="2003"/>
      <c r="M9" s="2004"/>
      <c r="N9" s="2003"/>
      <c r="O9" s="2003"/>
      <c r="P9" s="2003"/>
      <c r="Q9" s="2003"/>
      <c r="AJ9" s="2009"/>
      <c r="AK9" s="2009"/>
      <c r="AL9" s="2009"/>
      <c r="AM9" s="1989"/>
      <c r="AN9" s="2002"/>
      <c r="AO9" s="2010"/>
      <c r="AP9" s="2010"/>
      <c r="AQ9" s="1990"/>
      <c r="AR9" s="1999"/>
      <c r="AS9" s="1999"/>
      <c r="AT9" s="1999"/>
      <c r="AU9" s="2011"/>
      <c r="AV9" s="2011"/>
      <c r="AW9" s="1989"/>
      <c r="AX9" s="1999"/>
      <c r="AY9" s="1999"/>
      <c r="AZ9" s="2004"/>
      <c r="BA9" s="1989"/>
      <c r="BB9" s="1989"/>
      <c r="BC9" s="1989"/>
      <c r="BD9" s="1989"/>
      <c r="BE9" s="2004"/>
      <c r="BF9" s="2004"/>
      <c r="BG9" s="1989"/>
      <c r="BH9" s="1989"/>
      <c r="BI9" s="1989"/>
      <c r="BM9" s="1992"/>
      <c r="BN9" s="1992"/>
      <c r="BO9" s="1992"/>
    </row>
    <row r="10" s="1994" customFormat="true" ht="21" hidden="false" customHeight="true" outlineLevel="0" collapsed="false">
      <c r="B10" s="2008"/>
      <c r="C10" s="2004"/>
      <c r="D10" s="2004"/>
      <c r="E10" s="2004"/>
      <c r="F10" s="2004"/>
      <c r="G10" s="2004"/>
      <c r="H10" s="2004"/>
      <c r="I10" s="2004"/>
      <c r="J10" s="2003"/>
      <c r="K10" s="2003"/>
      <c r="L10" s="2003"/>
      <c r="M10" s="2004"/>
      <c r="N10" s="2003"/>
      <c r="O10" s="2003"/>
      <c r="P10" s="2003"/>
      <c r="Q10" s="2003"/>
      <c r="AJ10" s="2009"/>
      <c r="AK10" s="2009"/>
      <c r="AL10" s="2009"/>
      <c r="AM10" s="1989"/>
      <c r="AN10" s="2002"/>
      <c r="AO10" s="2010"/>
      <c r="AP10" s="2010"/>
      <c r="AQ10" s="1989" t="s">
        <v>2181</v>
      </c>
      <c r="AR10" s="1999"/>
      <c r="AS10" s="1989"/>
      <c r="AT10" s="1989"/>
      <c r="AU10" s="1989"/>
      <c r="AV10" s="1989"/>
      <c r="AW10" s="1989"/>
      <c r="AX10" s="2007"/>
      <c r="AY10" s="2007"/>
      <c r="AZ10" s="2007"/>
      <c r="BA10" s="1989"/>
      <c r="BB10" s="1989"/>
      <c r="BC10" s="2002" t="s">
        <v>2182</v>
      </c>
      <c r="BD10" s="1989"/>
      <c r="BE10" s="2006"/>
      <c r="BF10" s="2006"/>
      <c r="BG10" s="2005" t="s">
        <v>1036</v>
      </c>
      <c r="BH10" s="1989"/>
      <c r="BI10" s="1989"/>
      <c r="BM10" s="1992"/>
      <c r="BN10" s="1992"/>
      <c r="BO10" s="1992"/>
    </row>
    <row r="11" customFormat="false" ht="5.25" hidden="false" customHeight="true" outlineLevel="0" collapsed="false">
      <c r="C11" s="2013"/>
      <c r="D11" s="2013"/>
      <c r="E11" s="2013"/>
      <c r="F11" s="2013"/>
      <c r="G11" s="2013"/>
      <c r="H11" s="2013"/>
      <c r="I11" s="2013"/>
      <c r="J11" s="2013"/>
      <c r="AC11" s="2013"/>
      <c r="AT11" s="2013"/>
      <c r="BK11" s="2014"/>
      <c r="BL11" s="2014"/>
      <c r="BM11" s="2014"/>
    </row>
    <row r="12" customFormat="false" ht="21" hidden="false" customHeight="true" outlineLevel="0" collapsed="false">
      <c r="B12" s="2015" t="s">
        <v>2183</v>
      </c>
      <c r="C12" s="2018" t="s">
        <v>2321</v>
      </c>
      <c r="D12" s="2018"/>
      <c r="E12" s="2019"/>
      <c r="F12" s="2020"/>
      <c r="G12" s="2019"/>
      <c r="H12" s="2020"/>
      <c r="I12" s="2021" t="s">
        <v>2322</v>
      </c>
      <c r="J12" s="2021"/>
      <c r="K12" s="2022" t="s">
        <v>2323</v>
      </c>
      <c r="L12" s="2022"/>
      <c r="M12" s="2022"/>
      <c r="N12" s="2022"/>
      <c r="O12" s="2022" t="s">
        <v>2324</v>
      </c>
      <c r="P12" s="2022"/>
      <c r="Q12" s="2022"/>
      <c r="R12" s="2022"/>
      <c r="S12" s="2022"/>
      <c r="T12" s="2023"/>
      <c r="U12" s="2023"/>
      <c r="V12" s="2024"/>
      <c r="W12" s="2025" t="s">
        <v>2325</v>
      </c>
      <c r="X12" s="2025"/>
      <c r="Y12" s="2025"/>
      <c r="Z12" s="2025"/>
      <c r="AA12" s="2025"/>
      <c r="AB12" s="2025"/>
      <c r="AC12" s="2025"/>
      <c r="AD12" s="2025"/>
      <c r="AE12" s="2025"/>
      <c r="AF12" s="2025"/>
      <c r="AG12" s="2025"/>
      <c r="AH12" s="2025"/>
      <c r="AI12" s="2025"/>
      <c r="AJ12" s="2025"/>
      <c r="AK12" s="2025"/>
      <c r="AL12" s="2025"/>
      <c r="AM12" s="2025"/>
      <c r="AN12" s="2025"/>
      <c r="AO12" s="2025"/>
      <c r="AP12" s="2025"/>
      <c r="AQ12" s="2025"/>
      <c r="AR12" s="2025"/>
      <c r="AS12" s="2025"/>
      <c r="AT12" s="2025"/>
      <c r="AU12" s="2025"/>
      <c r="AV12" s="2025"/>
      <c r="AW12" s="2025"/>
      <c r="AX12" s="2025"/>
      <c r="AY12" s="2025"/>
      <c r="AZ12" s="2025"/>
      <c r="BA12" s="2025"/>
      <c r="BB12" s="2026" t="str">
        <f aca="false">IF(BE3="４週","(10)1～4週目の勤務時間数合計","(10)1か月の勤務時間数　合計")</f>
        <v>(10)1～4週目の勤務時間数合計</v>
      </c>
      <c r="BC12" s="2026"/>
      <c r="BD12" s="2027" t="s">
        <v>2326</v>
      </c>
      <c r="BE12" s="2027"/>
      <c r="BF12" s="2017" t="s">
        <v>2327</v>
      </c>
      <c r="BG12" s="2017"/>
      <c r="BH12" s="2017"/>
      <c r="BI12" s="2017"/>
      <c r="BJ12" s="2017"/>
    </row>
    <row r="13" customFormat="false" ht="20.25" hidden="false" customHeight="true" outlineLevel="0" collapsed="false">
      <c r="B13" s="2015"/>
      <c r="C13" s="2018"/>
      <c r="D13" s="2018"/>
      <c r="E13" s="2028"/>
      <c r="F13" s="2029"/>
      <c r="G13" s="2028"/>
      <c r="H13" s="2029"/>
      <c r="I13" s="2021"/>
      <c r="J13" s="2021"/>
      <c r="K13" s="2022"/>
      <c r="L13" s="2022"/>
      <c r="M13" s="2022"/>
      <c r="N13" s="2022"/>
      <c r="O13" s="2022"/>
      <c r="P13" s="2022"/>
      <c r="Q13" s="2022"/>
      <c r="R13" s="2022"/>
      <c r="S13" s="2022"/>
      <c r="T13" s="2030"/>
      <c r="U13" s="2030"/>
      <c r="V13" s="2031"/>
      <c r="W13" s="2032" t="s">
        <v>2193</v>
      </c>
      <c r="X13" s="2032"/>
      <c r="Y13" s="2032"/>
      <c r="Z13" s="2032"/>
      <c r="AA13" s="2032"/>
      <c r="AB13" s="2032"/>
      <c r="AC13" s="2032"/>
      <c r="AD13" s="2033" t="s">
        <v>2194</v>
      </c>
      <c r="AE13" s="2033"/>
      <c r="AF13" s="2033"/>
      <c r="AG13" s="2033"/>
      <c r="AH13" s="2033"/>
      <c r="AI13" s="2033"/>
      <c r="AJ13" s="2033"/>
      <c r="AK13" s="2033" t="s">
        <v>2195</v>
      </c>
      <c r="AL13" s="2033"/>
      <c r="AM13" s="2033"/>
      <c r="AN13" s="2033"/>
      <c r="AO13" s="2033"/>
      <c r="AP13" s="2033"/>
      <c r="AQ13" s="2033"/>
      <c r="AR13" s="2033" t="s">
        <v>2196</v>
      </c>
      <c r="AS13" s="2033"/>
      <c r="AT13" s="2033"/>
      <c r="AU13" s="2033"/>
      <c r="AV13" s="2033"/>
      <c r="AW13" s="2033"/>
      <c r="AX13" s="2033"/>
      <c r="AY13" s="2034" t="s">
        <v>2197</v>
      </c>
      <c r="AZ13" s="2034"/>
      <c r="BA13" s="2034"/>
      <c r="BB13" s="2026"/>
      <c r="BC13" s="2026"/>
      <c r="BD13" s="2027"/>
      <c r="BE13" s="2027"/>
      <c r="BF13" s="2017"/>
      <c r="BG13" s="2017"/>
      <c r="BH13" s="2017"/>
      <c r="BI13" s="2017"/>
      <c r="BJ13" s="2017"/>
    </row>
    <row r="14" customFormat="false" ht="20.25" hidden="false" customHeight="true" outlineLevel="0" collapsed="false">
      <c r="B14" s="2015"/>
      <c r="C14" s="2018"/>
      <c r="D14" s="2018"/>
      <c r="E14" s="2028"/>
      <c r="F14" s="2029"/>
      <c r="G14" s="2028"/>
      <c r="H14" s="2029"/>
      <c r="I14" s="2021"/>
      <c r="J14" s="2021"/>
      <c r="K14" s="2022"/>
      <c r="L14" s="2022"/>
      <c r="M14" s="2022"/>
      <c r="N14" s="2022"/>
      <c r="O14" s="2022"/>
      <c r="P14" s="2022"/>
      <c r="Q14" s="2022"/>
      <c r="R14" s="2022"/>
      <c r="S14" s="2022"/>
      <c r="T14" s="2030"/>
      <c r="U14" s="2030"/>
      <c r="V14" s="2031"/>
      <c r="W14" s="2035" t="n">
        <v>1</v>
      </c>
      <c r="X14" s="2036" t="n">
        <v>2</v>
      </c>
      <c r="Y14" s="2036" t="n">
        <v>3</v>
      </c>
      <c r="Z14" s="2036" t="n">
        <v>4</v>
      </c>
      <c r="AA14" s="2036" t="n">
        <v>5</v>
      </c>
      <c r="AB14" s="2036" t="n">
        <v>6</v>
      </c>
      <c r="AC14" s="2037" t="n">
        <v>7</v>
      </c>
      <c r="AD14" s="2038" t="n">
        <v>8</v>
      </c>
      <c r="AE14" s="2036" t="n">
        <v>9</v>
      </c>
      <c r="AF14" s="2036" t="n">
        <v>10</v>
      </c>
      <c r="AG14" s="2036" t="n">
        <v>11</v>
      </c>
      <c r="AH14" s="2036" t="n">
        <v>12</v>
      </c>
      <c r="AI14" s="2036" t="n">
        <v>13</v>
      </c>
      <c r="AJ14" s="2037" t="n">
        <v>14</v>
      </c>
      <c r="AK14" s="2035" t="n">
        <v>15</v>
      </c>
      <c r="AL14" s="2036" t="n">
        <v>16</v>
      </c>
      <c r="AM14" s="2036" t="n">
        <v>17</v>
      </c>
      <c r="AN14" s="2036" t="n">
        <v>18</v>
      </c>
      <c r="AO14" s="2036" t="n">
        <v>19</v>
      </c>
      <c r="AP14" s="2036" t="n">
        <v>20</v>
      </c>
      <c r="AQ14" s="2037" t="n">
        <v>21</v>
      </c>
      <c r="AR14" s="2038" t="n">
        <v>22</v>
      </c>
      <c r="AS14" s="2036" t="n">
        <v>23</v>
      </c>
      <c r="AT14" s="2036" t="n">
        <v>24</v>
      </c>
      <c r="AU14" s="2036" t="n">
        <v>25</v>
      </c>
      <c r="AV14" s="2036" t="n">
        <v>26</v>
      </c>
      <c r="AW14" s="2036" t="n">
        <v>27</v>
      </c>
      <c r="AX14" s="2037" t="n">
        <v>28</v>
      </c>
      <c r="AY14" s="2038" t="str">
        <f aca="false">IF($BE$3="実績",IF(DAY(DATE($AF$2,$AJ$2,29))=29,29,""),"")</f>
        <v/>
      </c>
      <c r="AZ14" s="2036" t="str">
        <f aca="false">IF($BE$3="実績",IF(DAY(DATE($AF$2,$AJ$2,30))=30,30,""),"")</f>
        <v/>
      </c>
      <c r="BA14" s="2037" t="str">
        <f aca="false">IF($BE$3="実績",IF(DAY(DATE($AF$2,$AJ$2,31))=31,31,""),"")</f>
        <v/>
      </c>
      <c r="BB14" s="2026"/>
      <c r="BC14" s="2026"/>
      <c r="BD14" s="2027"/>
      <c r="BE14" s="2027"/>
      <c r="BF14" s="2017"/>
      <c r="BG14" s="2017"/>
      <c r="BH14" s="2017"/>
      <c r="BI14" s="2017"/>
      <c r="BJ14" s="2017"/>
    </row>
    <row r="15" customFormat="false" ht="20.25" hidden="true" customHeight="true" outlineLevel="0" collapsed="false">
      <c r="B15" s="2015"/>
      <c r="C15" s="2018"/>
      <c r="D15" s="2018"/>
      <c r="E15" s="2028"/>
      <c r="F15" s="2029"/>
      <c r="G15" s="2028"/>
      <c r="H15" s="2029"/>
      <c r="I15" s="2021"/>
      <c r="J15" s="2021"/>
      <c r="K15" s="2022"/>
      <c r="L15" s="2022"/>
      <c r="M15" s="2022"/>
      <c r="N15" s="2022"/>
      <c r="O15" s="2022"/>
      <c r="P15" s="2022"/>
      <c r="Q15" s="2022"/>
      <c r="R15" s="2022"/>
      <c r="S15" s="2022"/>
      <c r="T15" s="2030"/>
      <c r="U15" s="2030"/>
      <c r="V15" s="2031"/>
      <c r="W15" s="2035" t="n">
        <f aca="false">WEEKDAY(DATE($AF$2,$AJ$2,1))</f>
        <v>2</v>
      </c>
      <c r="X15" s="2036" t="n">
        <f aca="false">WEEKDAY(DATE($AF$2,$AJ$2,2))</f>
        <v>3</v>
      </c>
      <c r="Y15" s="2036" t="n">
        <f aca="false">WEEKDAY(DATE($AF$2,$AJ$2,3))</f>
        <v>4</v>
      </c>
      <c r="Z15" s="2036" t="n">
        <f aca="false">WEEKDAY(DATE($AF$2,$AJ$2,4))</f>
        <v>5</v>
      </c>
      <c r="AA15" s="2036" t="n">
        <f aca="false">WEEKDAY(DATE($AF$2,$AJ$2,5))</f>
        <v>6</v>
      </c>
      <c r="AB15" s="2036" t="n">
        <f aca="false">WEEKDAY(DATE($AF$2,$AJ$2,6))</f>
        <v>7</v>
      </c>
      <c r="AC15" s="2037" t="n">
        <f aca="false">WEEKDAY(DATE($AF$2,$AJ$2,7))</f>
        <v>1</v>
      </c>
      <c r="AD15" s="2038" t="n">
        <f aca="false">WEEKDAY(DATE($AF$2,$AJ$2,8))</f>
        <v>2</v>
      </c>
      <c r="AE15" s="2036" t="n">
        <f aca="false">WEEKDAY(DATE($AF$2,$AJ$2,9))</f>
        <v>3</v>
      </c>
      <c r="AF15" s="2036" t="n">
        <f aca="false">WEEKDAY(DATE($AF$2,$AJ$2,10))</f>
        <v>4</v>
      </c>
      <c r="AG15" s="2036" t="n">
        <f aca="false">WEEKDAY(DATE($AF$2,$AJ$2,11))</f>
        <v>5</v>
      </c>
      <c r="AH15" s="2036" t="n">
        <f aca="false">WEEKDAY(DATE($AF$2,$AJ$2,12))</f>
        <v>6</v>
      </c>
      <c r="AI15" s="2036" t="n">
        <f aca="false">WEEKDAY(DATE($AF$2,$AJ$2,13))</f>
        <v>7</v>
      </c>
      <c r="AJ15" s="2037" t="n">
        <f aca="false">WEEKDAY(DATE($AF$2,$AJ$2,14))</f>
        <v>1</v>
      </c>
      <c r="AK15" s="2038" t="n">
        <f aca="false">WEEKDAY(DATE($AF$2,$AJ$2,15))</f>
        <v>2</v>
      </c>
      <c r="AL15" s="2036" t="n">
        <f aca="false">WEEKDAY(DATE($AF$2,$AJ$2,16))</f>
        <v>3</v>
      </c>
      <c r="AM15" s="2036" t="n">
        <f aca="false">WEEKDAY(DATE($AF$2,$AJ$2,17))</f>
        <v>4</v>
      </c>
      <c r="AN15" s="2036" t="n">
        <f aca="false">WEEKDAY(DATE($AF$2,$AJ$2,18))</f>
        <v>5</v>
      </c>
      <c r="AO15" s="2036" t="n">
        <f aca="false">WEEKDAY(DATE($AF$2,$AJ$2,19))</f>
        <v>6</v>
      </c>
      <c r="AP15" s="2036" t="n">
        <f aca="false">WEEKDAY(DATE($AF$2,$AJ$2,20))</f>
        <v>7</v>
      </c>
      <c r="AQ15" s="2037" t="n">
        <f aca="false">WEEKDAY(DATE($AF$2,$AJ$2,21))</f>
        <v>1</v>
      </c>
      <c r="AR15" s="2038" t="n">
        <f aca="false">WEEKDAY(DATE($AF$2,$AJ$2,22))</f>
        <v>2</v>
      </c>
      <c r="AS15" s="2036" t="n">
        <f aca="false">WEEKDAY(DATE($AF$2,$AJ$2,23))</f>
        <v>3</v>
      </c>
      <c r="AT15" s="2036" t="n">
        <f aca="false">WEEKDAY(DATE($AF$2,$AJ$2,24))</f>
        <v>4</v>
      </c>
      <c r="AU15" s="2036" t="n">
        <f aca="false">WEEKDAY(DATE($AF$2,$AJ$2,25))</f>
        <v>5</v>
      </c>
      <c r="AV15" s="2036" t="n">
        <f aca="false">WEEKDAY(DATE($AF$2,$AJ$2,26))</f>
        <v>6</v>
      </c>
      <c r="AW15" s="2036" t="n">
        <f aca="false">WEEKDAY(DATE($AF$2,$AJ$2,27))</f>
        <v>7</v>
      </c>
      <c r="AX15" s="2037" t="n">
        <f aca="false">WEEKDAY(DATE($AF$2,$AJ$2,28))</f>
        <v>1</v>
      </c>
      <c r="AY15" s="2038" t="n">
        <f aca="false">IF(AY14=29,WEEKDAY(DATE($AF$2,$AJ$2,29)),0)</f>
        <v>0</v>
      </c>
      <c r="AZ15" s="2036" t="n">
        <f aca="false">IF(AZ14=30,WEEKDAY(DATE($AF$2,$AJ$2,30)),0)</f>
        <v>0</v>
      </c>
      <c r="BA15" s="2037" t="n">
        <f aca="false">IF(BA14=31,WEEKDAY(DATE($AF$2,$AJ$2,31)),0)</f>
        <v>0</v>
      </c>
      <c r="BB15" s="2026"/>
      <c r="BC15" s="2026"/>
      <c r="BD15" s="2027"/>
      <c r="BE15" s="2027"/>
      <c r="BF15" s="2017"/>
      <c r="BG15" s="2017"/>
      <c r="BH15" s="2017"/>
      <c r="BI15" s="2017"/>
      <c r="BJ15" s="2017"/>
    </row>
    <row r="16" customFormat="false" ht="20.25" hidden="false" customHeight="true" outlineLevel="0" collapsed="false">
      <c r="B16" s="2015"/>
      <c r="C16" s="2018"/>
      <c r="D16" s="2018"/>
      <c r="E16" s="2039"/>
      <c r="F16" s="2040"/>
      <c r="G16" s="2039"/>
      <c r="H16" s="2040"/>
      <c r="I16" s="2021"/>
      <c r="J16" s="2021"/>
      <c r="K16" s="2022"/>
      <c r="L16" s="2022"/>
      <c r="M16" s="2022"/>
      <c r="N16" s="2022"/>
      <c r="O16" s="2022"/>
      <c r="P16" s="2022"/>
      <c r="Q16" s="2022"/>
      <c r="R16" s="2022"/>
      <c r="S16" s="2022"/>
      <c r="T16" s="2041"/>
      <c r="U16" s="2041"/>
      <c r="V16" s="2042"/>
      <c r="W16" s="2043" t="str">
        <f aca="false">IF(W15=1,"日",IF(W15=2,"月",IF(W15=3,"火",IF(W15=4,"水",IF(W15=5,"木",IF(W15=6,"金","土"))))))</f>
        <v>月</v>
      </c>
      <c r="X16" s="2044" t="str">
        <f aca="false">IF(X15=1,"日",IF(X15=2,"月",IF(X15=3,"火",IF(X15=4,"水",IF(X15=5,"木",IF(X15=6,"金","土"))))))</f>
        <v>火</v>
      </c>
      <c r="Y16" s="2044" t="str">
        <f aca="false">IF(Y15=1,"日",IF(Y15=2,"月",IF(Y15=3,"火",IF(Y15=4,"水",IF(Y15=5,"木",IF(Y15=6,"金","土"))))))</f>
        <v>水</v>
      </c>
      <c r="Z16" s="2044" t="str">
        <f aca="false">IF(Z15=1,"日",IF(Z15=2,"月",IF(Z15=3,"火",IF(Z15=4,"水",IF(Z15=5,"木",IF(Z15=6,"金","土"))))))</f>
        <v>木</v>
      </c>
      <c r="AA16" s="2044" t="str">
        <f aca="false">IF(AA15=1,"日",IF(AA15=2,"月",IF(AA15=3,"火",IF(AA15=4,"水",IF(AA15=5,"木",IF(AA15=6,"金","土"))))))</f>
        <v>金</v>
      </c>
      <c r="AB16" s="2044" t="str">
        <f aca="false">IF(AB15=1,"日",IF(AB15=2,"月",IF(AB15=3,"火",IF(AB15=4,"水",IF(AB15=5,"木",IF(AB15=6,"金","土"))))))</f>
        <v>土</v>
      </c>
      <c r="AC16" s="2045" t="str">
        <f aca="false">IF(AC15=1,"日",IF(AC15=2,"月",IF(AC15=3,"火",IF(AC15=4,"水",IF(AC15=5,"木",IF(AC15=6,"金","土"))))))</f>
        <v>日</v>
      </c>
      <c r="AD16" s="2046" t="str">
        <f aca="false">IF(AD15=1,"日",IF(AD15=2,"月",IF(AD15=3,"火",IF(AD15=4,"水",IF(AD15=5,"木",IF(AD15=6,"金","土"))))))</f>
        <v>月</v>
      </c>
      <c r="AE16" s="2044" t="str">
        <f aca="false">IF(AE15=1,"日",IF(AE15=2,"月",IF(AE15=3,"火",IF(AE15=4,"水",IF(AE15=5,"木",IF(AE15=6,"金","土"))))))</f>
        <v>火</v>
      </c>
      <c r="AF16" s="2044" t="str">
        <f aca="false">IF(AF15=1,"日",IF(AF15=2,"月",IF(AF15=3,"火",IF(AF15=4,"水",IF(AF15=5,"木",IF(AF15=6,"金","土"))))))</f>
        <v>水</v>
      </c>
      <c r="AG16" s="2044" t="str">
        <f aca="false">IF(AG15=1,"日",IF(AG15=2,"月",IF(AG15=3,"火",IF(AG15=4,"水",IF(AG15=5,"木",IF(AG15=6,"金","土"))))))</f>
        <v>木</v>
      </c>
      <c r="AH16" s="2044" t="str">
        <f aca="false">IF(AH15=1,"日",IF(AH15=2,"月",IF(AH15=3,"火",IF(AH15=4,"水",IF(AH15=5,"木",IF(AH15=6,"金","土"))))))</f>
        <v>金</v>
      </c>
      <c r="AI16" s="2044" t="str">
        <f aca="false">IF(AI15=1,"日",IF(AI15=2,"月",IF(AI15=3,"火",IF(AI15=4,"水",IF(AI15=5,"木",IF(AI15=6,"金","土"))))))</f>
        <v>土</v>
      </c>
      <c r="AJ16" s="2045" t="str">
        <f aca="false">IF(AJ15=1,"日",IF(AJ15=2,"月",IF(AJ15=3,"火",IF(AJ15=4,"水",IF(AJ15=5,"木",IF(AJ15=6,"金","土"))))))</f>
        <v>日</v>
      </c>
      <c r="AK16" s="2046" t="str">
        <f aca="false">IF(AK15=1,"日",IF(AK15=2,"月",IF(AK15=3,"火",IF(AK15=4,"水",IF(AK15=5,"木",IF(AK15=6,"金","土"))))))</f>
        <v>月</v>
      </c>
      <c r="AL16" s="2044" t="str">
        <f aca="false">IF(AL15=1,"日",IF(AL15=2,"月",IF(AL15=3,"火",IF(AL15=4,"水",IF(AL15=5,"木",IF(AL15=6,"金","土"))))))</f>
        <v>火</v>
      </c>
      <c r="AM16" s="2044" t="str">
        <f aca="false">IF(AM15=1,"日",IF(AM15=2,"月",IF(AM15=3,"火",IF(AM15=4,"水",IF(AM15=5,"木",IF(AM15=6,"金","土"))))))</f>
        <v>水</v>
      </c>
      <c r="AN16" s="2044" t="str">
        <f aca="false">IF(AN15=1,"日",IF(AN15=2,"月",IF(AN15=3,"火",IF(AN15=4,"水",IF(AN15=5,"木",IF(AN15=6,"金","土"))))))</f>
        <v>木</v>
      </c>
      <c r="AO16" s="2044" t="str">
        <f aca="false">IF(AO15=1,"日",IF(AO15=2,"月",IF(AO15=3,"火",IF(AO15=4,"水",IF(AO15=5,"木",IF(AO15=6,"金","土"))))))</f>
        <v>金</v>
      </c>
      <c r="AP16" s="2044" t="str">
        <f aca="false">IF(AP15=1,"日",IF(AP15=2,"月",IF(AP15=3,"火",IF(AP15=4,"水",IF(AP15=5,"木",IF(AP15=6,"金","土"))))))</f>
        <v>土</v>
      </c>
      <c r="AQ16" s="2045" t="str">
        <f aca="false">IF(AQ15=1,"日",IF(AQ15=2,"月",IF(AQ15=3,"火",IF(AQ15=4,"水",IF(AQ15=5,"木",IF(AQ15=6,"金","土"))))))</f>
        <v>日</v>
      </c>
      <c r="AR16" s="2046" t="str">
        <f aca="false">IF(AR15=1,"日",IF(AR15=2,"月",IF(AR15=3,"火",IF(AR15=4,"水",IF(AR15=5,"木",IF(AR15=6,"金","土"))))))</f>
        <v>月</v>
      </c>
      <c r="AS16" s="2044" t="str">
        <f aca="false">IF(AS15=1,"日",IF(AS15=2,"月",IF(AS15=3,"火",IF(AS15=4,"水",IF(AS15=5,"木",IF(AS15=6,"金","土"))))))</f>
        <v>火</v>
      </c>
      <c r="AT16" s="2044" t="str">
        <f aca="false">IF(AT15=1,"日",IF(AT15=2,"月",IF(AT15=3,"火",IF(AT15=4,"水",IF(AT15=5,"木",IF(AT15=6,"金","土"))))))</f>
        <v>水</v>
      </c>
      <c r="AU16" s="2044" t="str">
        <f aca="false">IF(AU15=1,"日",IF(AU15=2,"月",IF(AU15=3,"火",IF(AU15=4,"水",IF(AU15=5,"木",IF(AU15=6,"金","土"))))))</f>
        <v>木</v>
      </c>
      <c r="AV16" s="2044" t="str">
        <f aca="false">IF(AV15=1,"日",IF(AV15=2,"月",IF(AV15=3,"火",IF(AV15=4,"水",IF(AV15=5,"木",IF(AV15=6,"金","土"))))))</f>
        <v>金</v>
      </c>
      <c r="AW16" s="2044" t="str">
        <f aca="false">IF(AW15=1,"日",IF(AW15=2,"月",IF(AW15=3,"火",IF(AW15=4,"水",IF(AW15=5,"木",IF(AW15=6,"金","土"))))))</f>
        <v>土</v>
      </c>
      <c r="AX16" s="2045" t="str">
        <f aca="false">IF(AX15=1,"日",IF(AX15=2,"月",IF(AX15=3,"火",IF(AX15=4,"水",IF(AX15=5,"木",IF(AX15=6,"金","土"))))))</f>
        <v>日</v>
      </c>
      <c r="AY16" s="2044" t="str">
        <f aca="false">IF(AY15=1,"日",IF(AY15=2,"月",IF(AY15=3,"火",IF(AY15=4,"水",IF(AY15=5,"木",IF(AY15=6,"金",IF(AY15=0,"","土")))))))</f>
        <v/>
      </c>
      <c r="AZ16" s="2044" t="str">
        <f aca="false">IF(AZ15=1,"日",IF(AZ15=2,"月",IF(AZ15=3,"火",IF(AZ15=4,"水",IF(AZ15=5,"木",IF(AZ15=6,"金",IF(AZ15=0,"","土")))))))</f>
        <v/>
      </c>
      <c r="BA16" s="2044" t="str">
        <f aca="false">IF(BA15=1,"日",IF(BA15=2,"月",IF(BA15=3,"火",IF(BA15=4,"水",IF(BA15=5,"木",IF(BA15=6,"金",IF(BA15=0,"","土")))))))</f>
        <v/>
      </c>
      <c r="BB16" s="2026"/>
      <c r="BC16" s="2026"/>
      <c r="BD16" s="2027"/>
      <c r="BE16" s="2027"/>
      <c r="BF16" s="2017"/>
      <c r="BG16" s="2017"/>
      <c r="BH16" s="2017"/>
      <c r="BI16" s="2017"/>
      <c r="BJ16" s="2017"/>
    </row>
    <row r="17" customFormat="false" ht="20.25" hidden="false" customHeight="true" outlineLevel="0" collapsed="false">
      <c r="B17" s="2033" t="n">
        <f aca="false">B15+1</f>
        <v>1</v>
      </c>
      <c r="C17" s="2048"/>
      <c r="D17" s="2048"/>
      <c r="E17" s="2049"/>
      <c r="F17" s="2050"/>
      <c r="G17" s="2049"/>
      <c r="H17" s="2050"/>
      <c r="I17" s="2051"/>
      <c r="J17" s="2051"/>
      <c r="K17" s="2052"/>
      <c r="L17" s="2052"/>
      <c r="M17" s="2052"/>
      <c r="N17" s="2052"/>
      <c r="O17" s="2053"/>
      <c r="P17" s="2053"/>
      <c r="Q17" s="2053"/>
      <c r="R17" s="2053"/>
      <c r="S17" s="2053"/>
      <c r="T17" s="2054" t="s">
        <v>2202</v>
      </c>
      <c r="U17" s="2055"/>
      <c r="V17" s="2056"/>
      <c r="W17" s="2057"/>
      <c r="X17" s="2058"/>
      <c r="Y17" s="2058"/>
      <c r="Z17" s="2058"/>
      <c r="AA17" s="2058"/>
      <c r="AB17" s="2058"/>
      <c r="AC17" s="2059"/>
      <c r="AD17" s="2057"/>
      <c r="AE17" s="2058"/>
      <c r="AF17" s="2058"/>
      <c r="AG17" s="2058"/>
      <c r="AH17" s="2058"/>
      <c r="AI17" s="2058"/>
      <c r="AJ17" s="2059"/>
      <c r="AK17" s="2057"/>
      <c r="AL17" s="2058"/>
      <c r="AM17" s="2058"/>
      <c r="AN17" s="2058"/>
      <c r="AO17" s="2058"/>
      <c r="AP17" s="2058"/>
      <c r="AQ17" s="2059"/>
      <c r="AR17" s="2057"/>
      <c r="AS17" s="2058"/>
      <c r="AT17" s="2058"/>
      <c r="AU17" s="2058"/>
      <c r="AV17" s="2058"/>
      <c r="AW17" s="2058"/>
      <c r="AX17" s="2059"/>
      <c r="AY17" s="2057"/>
      <c r="AZ17" s="2058"/>
      <c r="BA17" s="2058"/>
      <c r="BB17" s="2060"/>
      <c r="BC17" s="2060"/>
      <c r="BD17" s="2061"/>
      <c r="BE17" s="2061"/>
      <c r="BF17" s="2062"/>
      <c r="BG17" s="2062"/>
      <c r="BH17" s="2062"/>
      <c r="BI17" s="2062"/>
      <c r="BJ17" s="2062"/>
    </row>
    <row r="18" customFormat="false" ht="20.25" hidden="false" customHeight="true" outlineLevel="0" collapsed="false">
      <c r="B18" s="2033"/>
      <c r="C18" s="2048"/>
      <c r="D18" s="2048"/>
      <c r="E18" s="2063"/>
      <c r="F18" s="2064" t="n">
        <f aca="false">C17</f>
        <v>0</v>
      </c>
      <c r="G18" s="2063"/>
      <c r="H18" s="2064" t="n">
        <f aca="false">I17</f>
        <v>0</v>
      </c>
      <c r="I18" s="2051"/>
      <c r="J18" s="2051"/>
      <c r="K18" s="2052"/>
      <c r="L18" s="2052"/>
      <c r="M18" s="2052"/>
      <c r="N18" s="2052"/>
      <c r="O18" s="2053"/>
      <c r="P18" s="2053"/>
      <c r="Q18" s="2053"/>
      <c r="R18" s="2053"/>
      <c r="S18" s="2053"/>
      <c r="T18" s="2065" t="s">
        <v>2203</v>
      </c>
      <c r="U18" s="2066"/>
      <c r="V18" s="2067"/>
      <c r="W18" s="2068" t="str">
        <f aca="false">IF(W17="","",VLOOKUP(W17,'シフト記号表（従来型・ユニット型共通）'!$C$6:$L$47,10,FALSE()))</f>
        <v/>
      </c>
      <c r="X18" s="2069" t="str">
        <f aca="false">IF(X17="","",VLOOKUP(X17,'シフト記号表（従来型・ユニット型共通）'!$C$6:$L$47,10,FALSE()))</f>
        <v/>
      </c>
      <c r="Y18" s="2069" t="str">
        <f aca="false">IF(Y17="","",VLOOKUP(Y17,'シフト記号表（従来型・ユニット型共通）'!$C$6:$L$47,10,FALSE()))</f>
        <v/>
      </c>
      <c r="Z18" s="2069" t="str">
        <f aca="false">IF(Z17="","",VLOOKUP(Z17,'シフト記号表（従来型・ユニット型共通）'!$C$6:$L$47,10,FALSE()))</f>
        <v/>
      </c>
      <c r="AA18" s="2069" t="str">
        <f aca="false">IF(AA17="","",VLOOKUP(AA17,'シフト記号表（従来型・ユニット型共通）'!$C$6:$L$47,10,FALSE()))</f>
        <v/>
      </c>
      <c r="AB18" s="2069" t="str">
        <f aca="false">IF(AB17="","",VLOOKUP(AB17,'シフト記号表（従来型・ユニット型共通）'!$C$6:$L$47,10,FALSE()))</f>
        <v/>
      </c>
      <c r="AC18" s="2070" t="str">
        <f aca="false">IF(AC17="","",VLOOKUP(AC17,'シフト記号表（従来型・ユニット型共通）'!$C$6:$L$47,10,FALSE()))</f>
        <v/>
      </c>
      <c r="AD18" s="2068" t="str">
        <f aca="false">IF(AD17="","",VLOOKUP(AD17,'シフト記号表（従来型・ユニット型共通）'!$C$6:$L$47,10,FALSE()))</f>
        <v/>
      </c>
      <c r="AE18" s="2069" t="str">
        <f aca="false">IF(AE17="","",VLOOKUP(AE17,'シフト記号表（従来型・ユニット型共通）'!$C$6:$L$47,10,FALSE()))</f>
        <v/>
      </c>
      <c r="AF18" s="2069" t="str">
        <f aca="false">IF(AF17="","",VLOOKUP(AF17,'シフト記号表（従来型・ユニット型共通）'!$C$6:$L$47,10,FALSE()))</f>
        <v/>
      </c>
      <c r="AG18" s="2069" t="str">
        <f aca="false">IF(AG17="","",VLOOKUP(AG17,'シフト記号表（従来型・ユニット型共通）'!$C$6:$L$47,10,FALSE()))</f>
        <v/>
      </c>
      <c r="AH18" s="2069" t="str">
        <f aca="false">IF(AH17="","",VLOOKUP(AH17,'シフト記号表（従来型・ユニット型共通）'!$C$6:$L$47,10,FALSE()))</f>
        <v/>
      </c>
      <c r="AI18" s="2069" t="str">
        <f aca="false">IF(AI17="","",VLOOKUP(AI17,'シフト記号表（従来型・ユニット型共通）'!$C$6:$L$47,10,FALSE()))</f>
        <v/>
      </c>
      <c r="AJ18" s="2070" t="str">
        <f aca="false">IF(AJ17="","",VLOOKUP(AJ17,'シフト記号表（従来型・ユニット型共通）'!$C$6:$L$47,10,FALSE()))</f>
        <v/>
      </c>
      <c r="AK18" s="2068" t="str">
        <f aca="false">IF(AK17="","",VLOOKUP(AK17,'シフト記号表（従来型・ユニット型共通）'!$C$6:$L$47,10,FALSE()))</f>
        <v/>
      </c>
      <c r="AL18" s="2069" t="str">
        <f aca="false">IF(AL17="","",VLOOKUP(AL17,'シフト記号表（従来型・ユニット型共通）'!$C$6:$L$47,10,FALSE()))</f>
        <v/>
      </c>
      <c r="AM18" s="2069" t="str">
        <f aca="false">IF(AM17="","",VLOOKUP(AM17,'シフト記号表（従来型・ユニット型共通）'!$C$6:$L$47,10,FALSE()))</f>
        <v/>
      </c>
      <c r="AN18" s="2069" t="str">
        <f aca="false">IF(AN17="","",VLOOKUP(AN17,'シフト記号表（従来型・ユニット型共通）'!$C$6:$L$47,10,FALSE()))</f>
        <v/>
      </c>
      <c r="AO18" s="2069" t="str">
        <f aca="false">IF(AO17="","",VLOOKUP(AO17,'シフト記号表（従来型・ユニット型共通）'!$C$6:$L$47,10,FALSE()))</f>
        <v/>
      </c>
      <c r="AP18" s="2069" t="str">
        <f aca="false">IF(AP17="","",VLOOKUP(AP17,'シフト記号表（従来型・ユニット型共通）'!$C$6:$L$47,10,FALSE()))</f>
        <v/>
      </c>
      <c r="AQ18" s="2070" t="str">
        <f aca="false">IF(AQ17="","",VLOOKUP(AQ17,'シフト記号表（従来型・ユニット型共通）'!$C$6:$L$47,10,FALSE()))</f>
        <v/>
      </c>
      <c r="AR18" s="2068" t="str">
        <f aca="false">IF(AR17="","",VLOOKUP(AR17,'シフト記号表（従来型・ユニット型共通）'!$C$6:$L$47,10,FALSE()))</f>
        <v/>
      </c>
      <c r="AS18" s="2069" t="str">
        <f aca="false">IF(AS17="","",VLOOKUP(AS17,'シフト記号表（従来型・ユニット型共通）'!$C$6:$L$47,10,FALSE()))</f>
        <v/>
      </c>
      <c r="AT18" s="2069" t="str">
        <f aca="false">IF(AT17="","",VLOOKUP(AT17,'シフト記号表（従来型・ユニット型共通）'!$C$6:$L$47,10,FALSE()))</f>
        <v/>
      </c>
      <c r="AU18" s="2069" t="str">
        <f aca="false">IF(AU17="","",VLOOKUP(AU17,'シフト記号表（従来型・ユニット型共通）'!$C$6:$L$47,10,FALSE()))</f>
        <v/>
      </c>
      <c r="AV18" s="2069" t="str">
        <f aca="false">IF(AV17="","",VLOOKUP(AV17,'シフト記号表（従来型・ユニット型共通）'!$C$6:$L$47,10,FALSE()))</f>
        <v/>
      </c>
      <c r="AW18" s="2069" t="str">
        <f aca="false">IF(AW17="","",VLOOKUP(AW17,'シフト記号表（従来型・ユニット型共通）'!$C$6:$L$47,10,FALSE()))</f>
        <v/>
      </c>
      <c r="AX18" s="2070" t="str">
        <f aca="false">IF(AX17="","",VLOOKUP(AX17,'シフト記号表（従来型・ユニット型共通）'!$C$6:$L$47,10,FALSE()))</f>
        <v/>
      </c>
      <c r="AY18" s="2068" t="str">
        <f aca="false">IF(AY17="","",VLOOKUP(AY17,'シフト記号表（従来型・ユニット型共通）'!$C$6:$L$47,10,FALSE()))</f>
        <v/>
      </c>
      <c r="AZ18" s="2069" t="str">
        <f aca="false">IF(AZ17="","",VLOOKUP(AZ17,'シフト記号表（従来型・ユニット型共通）'!$C$6:$L$47,10,FALSE()))</f>
        <v/>
      </c>
      <c r="BA18" s="2069" t="str">
        <f aca="false">IF(BA17="","",VLOOKUP(BA17,'シフト記号表（従来型・ユニット型共通）'!$C$6:$L$47,10,FALSE()))</f>
        <v/>
      </c>
      <c r="BB18" s="2071" t="n">
        <f aca="false">IF($BE$3="４週",SUM(W18:AX18),IF($BE$3="暦月",SUM(W18:BA18),""))</f>
        <v>0</v>
      </c>
      <c r="BC18" s="2071"/>
      <c r="BD18" s="2072" t="n">
        <f aca="false">IF($BE$3="４週",BB18/4,IF($BE$3="暦月",(BB18/($BE$8/7)),""))</f>
        <v>0</v>
      </c>
      <c r="BE18" s="2072"/>
      <c r="BF18" s="2062"/>
      <c r="BG18" s="2062"/>
      <c r="BH18" s="2062"/>
      <c r="BI18" s="2062"/>
      <c r="BJ18" s="2062"/>
    </row>
    <row r="19" customFormat="false" ht="20.25" hidden="false" customHeight="true" outlineLevel="0" collapsed="false">
      <c r="B19" s="2033" t="n">
        <f aca="false">B17+1</f>
        <v>2</v>
      </c>
      <c r="C19" s="2074"/>
      <c r="D19" s="2074"/>
      <c r="E19" s="2075"/>
      <c r="F19" s="2076"/>
      <c r="G19" s="2075"/>
      <c r="H19" s="2076"/>
      <c r="I19" s="2077"/>
      <c r="J19" s="2077"/>
      <c r="K19" s="2078"/>
      <c r="L19" s="2078"/>
      <c r="M19" s="2078"/>
      <c r="N19" s="2078"/>
      <c r="O19" s="2079"/>
      <c r="P19" s="2079"/>
      <c r="Q19" s="2079"/>
      <c r="R19" s="2079"/>
      <c r="S19" s="2079"/>
      <c r="T19" s="2080" t="s">
        <v>2202</v>
      </c>
      <c r="U19" s="2081"/>
      <c r="V19" s="2082"/>
      <c r="W19" s="2083"/>
      <c r="X19" s="2084"/>
      <c r="Y19" s="2084"/>
      <c r="Z19" s="2084"/>
      <c r="AA19" s="2084"/>
      <c r="AB19" s="2084"/>
      <c r="AC19" s="2085"/>
      <c r="AD19" s="2083"/>
      <c r="AE19" s="2084"/>
      <c r="AF19" s="2084"/>
      <c r="AG19" s="2084"/>
      <c r="AH19" s="2084"/>
      <c r="AI19" s="2084"/>
      <c r="AJ19" s="2085"/>
      <c r="AK19" s="2083"/>
      <c r="AL19" s="2084"/>
      <c r="AM19" s="2084"/>
      <c r="AN19" s="2084"/>
      <c r="AO19" s="2084"/>
      <c r="AP19" s="2084"/>
      <c r="AQ19" s="2085"/>
      <c r="AR19" s="2083"/>
      <c r="AS19" s="2084"/>
      <c r="AT19" s="2084"/>
      <c r="AU19" s="2084"/>
      <c r="AV19" s="2084"/>
      <c r="AW19" s="2084"/>
      <c r="AX19" s="2085"/>
      <c r="AY19" s="2083"/>
      <c r="AZ19" s="2084"/>
      <c r="BA19" s="2086"/>
      <c r="BB19" s="2087"/>
      <c r="BC19" s="2087"/>
      <c r="BD19" s="2088"/>
      <c r="BE19" s="2088"/>
      <c r="BF19" s="2089"/>
      <c r="BG19" s="2089"/>
      <c r="BH19" s="2089"/>
      <c r="BI19" s="2089"/>
      <c r="BJ19" s="2089"/>
    </row>
    <row r="20" customFormat="false" ht="20.25" hidden="false" customHeight="true" outlineLevel="0" collapsed="false">
      <c r="B20" s="2033"/>
      <c r="C20" s="2074"/>
      <c r="D20" s="2074"/>
      <c r="E20" s="2063"/>
      <c r="F20" s="2064" t="n">
        <f aca="false">C19</f>
        <v>0</v>
      </c>
      <c r="G20" s="2063"/>
      <c r="H20" s="2064" t="n">
        <f aca="false">I19</f>
        <v>0</v>
      </c>
      <c r="I20" s="2077"/>
      <c r="J20" s="2077"/>
      <c r="K20" s="2078"/>
      <c r="L20" s="2078"/>
      <c r="M20" s="2078"/>
      <c r="N20" s="2078"/>
      <c r="O20" s="2079"/>
      <c r="P20" s="2079"/>
      <c r="Q20" s="2079"/>
      <c r="R20" s="2079"/>
      <c r="S20" s="2079"/>
      <c r="T20" s="2065" t="s">
        <v>2203</v>
      </c>
      <c r="U20" s="2066"/>
      <c r="V20" s="2067"/>
      <c r="W20" s="2068" t="str">
        <f aca="false">IF(W19="","",VLOOKUP(W19,'シフト記号表（従来型・ユニット型共通）'!$C$6:$L$47,10,FALSE()))</f>
        <v/>
      </c>
      <c r="X20" s="2069" t="str">
        <f aca="false">IF(X19="","",VLOOKUP(X19,'シフト記号表（従来型・ユニット型共通）'!$C$6:$L$47,10,FALSE()))</f>
        <v/>
      </c>
      <c r="Y20" s="2069" t="str">
        <f aca="false">IF(Y19="","",VLOOKUP(Y19,'シフト記号表（従来型・ユニット型共通）'!$C$6:$L$47,10,FALSE()))</f>
        <v/>
      </c>
      <c r="Z20" s="2069" t="str">
        <f aca="false">IF(Z19="","",VLOOKUP(Z19,'シフト記号表（従来型・ユニット型共通）'!$C$6:$L$47,10,FALSE()))</f>
        <v/>
      </c>
      <c r="AA20" s="2069" t="str">
        <f aca="false">IF(AA19="","",VLOOKUP(AA19,'シフト記号表（従来型・ユニット型共通）'!$C$6:$L$47,10,FALSE()))</f>
        <v/>
      </c>
      <c r="AB20" s="2069" t="str">
        <f aca="false">IF(AB19="","",VLOOKUP(AB19,'シフト記号表（従来型・ユニット型共通）'!$C$6:$L$47,10,FALSE()))</f>
        <v/>
      </c>
      <c r="AC20" s="2070" t="str">
        <f aca="false">IF(AC19="","",VLOOKUP(AC19,'シフト記号表（従来型・ユニット型共通）'!$C$6:$L$47,10,FALSE()))</f>
        <v/>
      </c>
      <c r="AD20" s="2068" t="str">
        <f aca="false">IF(AD19="","",VLOOKUP(AD19,'シフト記号表（従来型・ユニット型共通）'!$C$6:$L$47,10,FALSE()))</f>
        <v/>
      </c>
      <c r="AE20" s="2069" t="str">
        <f aca="false">IF(AE19="","",VLOOKUP(AE19,'シフト記号表（従来型・ユニット型共通）'!$C$6:$L$47,10,FALSE()))</f>
        <v/>
      </c>
      <c r="AF20" s="2069" t="str">
        <f aca="false">IF(AF19="","",VLOOKUP(AF19,'シフト記号表（従来型・ユニット型共通）'!$C$6:$L$47,10,FALSE()))</f>
        <v/>
      </c>
      <c r="AG20" s="2069" t="str">
        <f aca="false">IF(AG19="","",VLOOKUP(AG19,'シフト記号表（従来型・ユニット型共通）'!$C$6:$L$47,10,FALSE()))</f>
        <v/>
      </c>
      <c r="AH20" s="2069" t="str">
        <f aca="false">IF(AH19="","",VLOOKUP(AH19,'シフト記号表（従来型・ユニット型共通）'!$C$6:$L$47,10,FALSE()))</f>
        <v/>
      </c>
      <c r="AI20" s="2069" t="str">
        <f aca="false">IF(AI19="","",VLOOKUP(AI19,'シフト記号表（従来型・ユニット型共通）'!$C$6:$L$47,10,FALSE()))</f>
        <v/>
      </c>
      <c r="AJ20" s="2070" t="str">
        <f aca="false">IF(AJ19="","",VLOOKUP(AJ19,'シフト記号表（従来型・ユニット型共通）'!$C$6:$L$47,10,FALSE()))</f>
        <v/>
      </c>
      <c r="AK20" s="2068" t="str">
        <f aca="false">IF(AK19="","",VLOOKUP(AK19,'シフト記号表（従来型・ユニット型共通）'!$C$6:$L$47,10,FALSE()))</f>
        <v/>
      </c>
      <c r="AL20" s="2069" t="str">
        <f aca="false">IF(AL19="","",VLOOKUP(AL19,'シフト記号表（従来型・ユニット型共通）'!$C$6:$L$47,10,FALSE()))</f>
        <v/>
      </c>
      <c r="AM20" s="2069" t="str">
        <f aca="false">IF(AM19="","",VLOOKUP(AM19,'シフト記号表（従来型・ユニット型共通）'!$C$6:$L$47,10,FALSE()))</f>
        <v/>
      </c>
      <c r="AN20" s="2069" t="str">
        <f aca="false">IF(AN19="","",VLOOKUP(AN19,'シフト記号表（従来型・ユニット型共通）'!$C$6:$L$47,10,FALSE()))</f>
        <v/>
      </c>
      <c r="AO20" s="2069" t="str">
        <f aca="false">IF(AO19="","",VLOOKUP(AO19,'シフト記号表（従来型・ユニット型共通）'!$C$6:$L$47,10,FALSE()))</f>
        <v/>
      </c>
      <c r="AP20" s="2069" t="str">
        <f aca="false">IF(AP19="","",VLOOKUP(AP19,'シフト記号表（従来型・ユニット型共通）'!$C$6:$L$47,10,FALSE()))</f>
        <v/>
      </c>
      <c r="AQ20" s="2070" t="str">
        <f aca="false">IF(AQ19="","",VLOOKUP(AQ19,'シフト記号表（従来型・ユニット型共通）'!$C$6:$L$47,10,FALSE()))</f>
        <v/>
      </c>
      <c r="AR20" s="2068" t="str">
        <f aca="false">IF(AR19="","",VLOOKUP(AR19,'シフト記号表（従来型・ユニット型共通）'!$C$6:$L$47,10,FALSE()))</f>
        <v/>
      </c>
      <c r="AS20" s="2069" t="str">
        <f aca="false">IF(AS19="","",VLOOKUP(AS19,'シフト記号表（従来型・ユニット型共通）'!$C$6:$L$47,10,FALSE()))</f>
        <v/>
      </c>
      <c r="AT20" s="2069" t="str">
        <f aca="false">IF(AT19="","",VLOOKUP(AT19,'シフト記号表（従来型・ユニット型共通）'!$C$6:$L$47,10,FALSE()))</f>
        <v/>
      </c>
      <c r="AU20" s="2069" t="str">
        <f aca="false">IF(AU19="","",VLOOKUP(AU19,'シフト記号表（従来型・ユニット型共通）'!$C$6:$L$47,10,FALSE()))</f>
        <v/>
      </c>
      <c r="AV20" s="2069" t="str">
        <f aca="false">IF(AV19="","",VLOOKUP(AV19,'シフト記号表（従来型・ユニット型共通）'!$C$6:$L$47,10,FALSE()))</f>
        <v/>
      </c>
      <c r="AW20" s="2069" t="str">
        <f aca="false">IF(AW19="","",VLOOKUP(AW19,'シフト記号表（従来型・ユニット型共通）'!$C$6:$L$47,10,FALSE()))</f>
        <v/>
      </c>
      <c r="AX20" s="2070" t="str">
        <f aca="false">IF(AX19="","",VLOOKUP(AX19,'シフト記号表（従来型・ユニット型共通）'!$C$6:$L$47,10,FALSE()))</f>
        <v/>
      </c>
      <c r="AY20" s="2068" t="str">
        <f aca="false">IF(AY19="","",VLOOKUP(AY19,'シフト記号表（従来型・ユニット型共通）'!$C$6:$L$47,10,FALSE()))</f>
        <v/>
      </c>
      <c r="AZ20" s="2069" t="str">
        <f aca="false">IF(AZ19="","",VLOOKUP(AZ19,'シフト記号表（従来型・ユニット型共通）'!$C$6:$L$47,10,FALSE()))</f>
        <v/>
      </c>
      <c r="BA20" s="2069" t="str">
        <f aca="false">IF(BA19="","",VLOOKUP(BA19,'シフト記号表（従来型・ユニット型共通）'!$C$6:$L$47,10,FALSE()))</f>
        <v/>
      </c>
      <c r="BB20" s="2071" t="n">
        <f aca="false">IF($BE$3="４週",SUM(W20:AX20),IF($BE$3="暦月",SUM(W20:BA20),""))</f>
        <v>0</v>
      </c>
      <c r="BC20" s="2071"/>
      <c r="BD20" s="2072" t="n">
        <f aca="false">IF($BE$3="４週",BB20/4,IF($BE$3="暦月",(BB20/($BE$8/7)),""))</f>
        <v>0</v>
      </c>
      <c r="BE20" s="2072"/>
      <c r="BF20" s="2089"/>
      <c r="BG20" s="2089"/>
      <c r="BH20" s="2089"/>
      <c r="BI20" s="2089"/>
      <c r="BJ20" s="2089"/>
    </row>
    <row r="21" customFormat="false" ht="20.25" hidden="false" customHeight="true" outlineLevel="0" collapsed="false">
      <c r="B21" s="2033" t="n">
        <f aca="false">B19+1</f>
        <v>3</v>
      </c>
      <c r="C21" s="2074"/>
      <c r="D21" s="2074"/>
      <c r="E21" s="2063"/>
      <c r="F21" s="2064"/>
      <c r="G21" s="2063"/>
      <c r="H21" s="2064"/>
      <c r="I21" s="2077"/>
      <c r="J21" s="2077"/>
      <c r="K21" s="2078"/>
      <c r="L21" s="2078"/>
      <c r="M21" s="2078"/>
      <c r="N21" s="2078"/>
      <c r="O21" s="2079"/>
      <c r="P21" s="2079"/>
      <c r="Q21" s="2079"/>
      <c r="R21" s="2079"/>
      <c r="S21" s="2079"/>
      <c r="T21" s="2080" t="s">
        <v>2202</v>
      </c>
      <c r="U21" s="2081"/>
      <c r="V21" s="2082"/>
      <c r="W21" s="2083"/>
      <c r="X21" s="2084"/>
      <c r="Y21" s="2084"/>
      <c r="Z21" s="2084"/>
      <c r="AA21" s="2084"/>
      <c r="AB21" s="2084"/>
      <c r="AC21" s="2085"/>
      <c r="AD21" s="2083"/>
      <c r="AE21" s="2084"/>
      <c r="AF21" s="2084"/>
      <c r="AG21" s="2084"/>
      <c r="AH21" s="2084"/>
      <c r="AI21" s="2084"/>
      <c r="AJ21" s="2085"/>
      <c r="AK21" s="2083"/>
      <c r="AL21" s="2084"/>
      <c r="AM21" s="2084"/>
      <c r="AN21" s="2084"/>
      <c r="AO21" s="2084"/>
      <c r="AP21" s="2084"/>
      <c r="AQ21" s="2085"/>
      <c r="AR21" s="2083"/>
      <c r="AS21" s="2084"/>
      <c r="AT21" s="2084"/>
      <c r="AU21" s="2084"/>
      <c r="AV21" s="2084"/>
      <c r="AW21" s="2084"/>
      <c r="AX21" s="2085"/>
      <c r="AY21" s="2083"/>
      <c r="AZ21" s="2084"/>
      <c r="BA21" s="2086"/>
      <c r="BB21" s="2087"/>
      <c r="BC21" s="2087"/>
      <c r="BD21" s="2088"/>
      <c r="BE21" s="2088"/>
      <c r="BF21" s="2089"/>
      <c r="BG21" s="2089"/>
      <c r="BH21" s="2089"/>
      <c r="BI21" s="2089"/>
      <c r="BJ21" s="2089"/>
    </row>
    <row r="22" customFormat="false" ht="20.25" hidden="false" customHeight="true" outlineLevel="0" collapsed="false">
      <c r="B22" s="2033"/>
      <c r="C22" s="2074"/>
      <c r="D22" s="2074"/>
      <c r="E22" s="2063"/>
      <c r="F22" s="2064" t="n">
        <f aca="false">C21</f>
        <v>0</v>
      </c>
      <c r="G22" s="2063"/>
      <c r="H22" s="2064" t="n">
        <f aca="false">I21</f>
        <v>0</v>
      </c>
      <c r="I22" s="2077"/>
      <c r="J22" s="2077"/>
      <c r="K22" s="2078"/>
      <c r="L22" s="2078"/>
      <c r="M22" s="2078"/>
      <c r="N22" s="2078"/>
      <c r="O22" s="2079"/>
      <c r="P22" s="2079"/>
      <c r="Q22" s="2079"/>
      <c r="R22" s="2079"/>
      <c r="S22" s="2079"/>
      <c r="T22" s="2065" t="s">
        <v>2203</v>
      </c>
      <c r="U22" s="2066"/>
      <c r="V22" s="2067"/>
      <c r="W22" s="2068" t="str">
        <f aca="false">IF(W21="","",VLOOKUP(W21,'シフト記号表（従来型・ユニット型共通）'!$C$6:$L$47,10,FALSE()))</f>
        <v/>
      </c>
      <c r="X22" s="2069" t="str">
        <f aca="false">IF(X21="","",VLOOKUP(X21,'シフト記号表（従来型・ユニット型共通）'!$C$6:$L$47,10,FALSE()))</f>
        <v/>
      </c>
      <c r="Y22" s="2069" t="str">
        <f aca="false">IF(Y21="","",VLOOKUP(Y21,'シフト記号表（従来型・ユニット型共通）'!$C$6:$L$47,10,FALSE()))</f>
        <v/>
      </c>
      <c r="Z22" s="2069" t="str">
        <f aca="false">IF(Z21="","",VLOOKUP(Z21,'シフト記号表（従来型・ユニット型共通）'!$C$6:$L$47,10,FALSE()))</f>
        <v/>
      </c>
      <c r="AA22" s="2069" t="str">
        <f aca="false">IF(AA21="","",VLOOKUP(AA21,'シフト記号表（従来型・ユニット型共通）'!$C$6:$L$47,10,FALSE()))</f>
        <v/>
      </c>
      <c r="AB22" s="2069" t="str">
        <f aca="false">IF(AB21="","",VLOOKUP(AB21,'シフト記号表（従来型・ユニット型共通）'!$C$6:$L$47,10,FALSE()))</f>
        <v/>
      </c>
      <c r="AC22" s="2070" t="str">
        <f aca="false">IF(AC21="","",VLOOKUP(AC21,'シフト記号表（従来型・ユニット型共通）'!$C$6:$L$47,10,FALSE()))</f>
        <v/>
      </c>
      <c r="AD22" s="2068" t="str">
        <f aca="false">IF(AD21="","",VLOOKUP(AD21,'シフト記号表（従来型・ユニット型共通）'!$C$6:$L$47,10,FALSE()))</f>
        <v/>
      </c>
      <c r="AE22" s="2069" t="str">
        <f aca="false">IF(AE21="","",VLOOKUP(AE21,'シフト記号表（従来型・ユニット型共通）'!$C$6:$L$47,10,FALSE()))</f>
        <v/>
      </c>
      <c r="AF22" s="2069" t="str">
        <f aca="false">IF(AF21="","",VLOOKUP(AF21,'シフト記号表（従来型・ユニット型共通）'!$C$6:$L$47,10,FALSE()))</f>
        <v/>
      </c>
      <c r="AG22" s="2069" t="str">
        <f aca="false">IF(AG21="","",VLOOKUP(AG21,'シフト記号表（従来型・ユニット型共通）'!$C$6:$L$47,10,FALSE()))</f>
        <v/>
      </c>
      <c r="AH22" s="2069" t="str">
        <f aca="false">IF(AH21="","",VLOOKUP(AH21,'シフト記号表（従来型・ユニット型共通）'!$C$6:$L$47,10,FALSE()))</f>
        <v/>
      </c>
      <c r="AI22" s="2069" t="str">
        <f aca="false">IF(AI21="","",VLOOKUP(AI21,'シフト記号表（従来型・ユニット型共通）'!$C$6:$L$47,10,FALSE()))</f>
        <v/>
      </c>
      <c r="AJ22" s="2070" t="str">
        <f aca="false">IF(AJ21="","",VLOOKUP(AJ21,'シフト記号表（従来型・ユニット型共通）'!$C$6:$L$47,10,FALSE()))</f>
        <v/>
      </c>
      <c r="AK22" s="2068" t="str">
        <f aca="false">IF(AK21="","",VLOOKUP(AK21,'シフト記号表（従来型・ユニット型共通）'!$C$6:$L$47,10,FALSE()))</f>
        <v/>
      </c>
      <c r="AL22" s="2069" t="str">
        <f aca="false">IF(AL21="","",VLOOKUP(AL21,'シフト記号表（従来型・ユニット型共通）'!$C$6:$L$47,10,FALSE()))</f>
        <v/>
      </c>
      <c r="AM22" s="2069" t="str">
        <f aca="false">IF(AM21="","",VLOOKUP(AM21,'シフト記号表（従来型・ユニット型共通）'!$C$6:$L$47,10,FALSE()))</f>
        <v/>
      </c>
      <c r="AN22" s="2069" t="str">
        <f aca="false">IF(AN21="","",VLOOKUP(AN21,'シフト記号表（従来型・ユニット型共通）'!$C$6:$L$47,10,FALSE()))</f>
        <v/>
      </c>
      <c r="AO22" s="2069" t="str">
        <f aca="false">IF(AO21="","",VLOOKUP(AO21,'シフト記号表（従来型・ユニット型共通）'!$C$6:$L$47,10,FALSE()))</f>
        <v/>
      </c>
      <c r="AP22" s="2069" t="str">
        <f aca="false">IF(AP21="","",VLOOKUP(AP21,'シフト記号表（従来型・ユニット型共通）'!$C$6:$L$47,10,FALSE()))</f>
        <v/>
      </c>
      <c r="AQ22" s="2070" t="str">
        <f aca="false">IF(AQ21="","",VLOOKUP(AQ21,'シフト記号表（従来型・ユニット型共通）'!$C$6:$L$47,10,FALSE()))</f>
        <v/>
      </c>
      <c r="AR22" s="2068" t="str">
        <f aca="false">IF(AR21="","",VLOOKUP(AR21,'シフト記号表（従来型・ユニット型共通）'!$C$6:$L$47,10,FALSE()))</f>
        <v/>
      </c>
      <c r="AS22" s="2069" t="str">
        <f aca="false">IF(AS21="","",VLOOKUP(AS21,'シフト記号表（従来型・ユニット型共通）'!$C$6:$L$47,10,FALSE()))</f>
        <v/>
      </c>
      <c r="AT22" s="2069" t="str">
        <f aca="false">IF(AT21="","",VLOOKUP(AT21,'シフト記号表（従来型・ユニット型共通）'!$C$6:$L$47,10,FALSE()))</f>
        <v/>
      </c>
      <c r="AU22" s="2069" t="str">
        <f aca="false">IF(AU21="","",VLOOKUP(AU21,'シフト記号表（従来型・ユニット型共通）'!$C$6:$L$47,10,FALSE()))</f>
        <v/>
      </c>
      <c r="AV22" s="2069" t="str">
        <f aca="false">IF(AV21="","",VLOOKUP(AV21,'シフト記号表（従来型・ユニット型共通）'!$C$6:$L$47,10,FALSE()))</f>
        <v/>
      </c>
      <c r="AW22" s="2069" t="str">
        <f aca="false">IF(AW21="","",VLOOKUP(AW21,'シフト記号表（従来型・ユニット型共通）'!$C$6:$L$47,10,FALSE()))</f>
        <v/>
      </c>
      <c r="AX22" s="2070" t="str">
        <f aca="false">IF(AX21="","",VLOOKUP(AX21,'シフト記号表（従来型・ユニット型共通）'!$C$6:$L$47,10,FALSE()))</f>
        <v/>
      </c>
      <c r="AY22" s="2068" t="str">
        <f aca="false">IF(AY21="","",VLOOKUP(AY21,'シフト記号表（従来型・ユニット型共通）'!$C$6:$L$47,10,FALSE()))</f>
        <v/>
      </c>
      <c r="AZ22" s="2069" t="str">
        <f aca="false">IF(AZ21="","",VLOOKUP(AZ21,'シフト記号表（従来型・ユニット型共通）'!$C$6:$L$47,10,FALSE()))</f>
        <v/>
      </c>
      <c r="BA22" s="2069" t="str">
        <f aca="false">IF(BA21="","",VLOOKUP(BA21,'シフト記号表（従来型・ユニット型共通）'!$C$6:$L$47,10,FALSE()))</f>
        <v/>
      </c>
      <c r="BB22" s="2071" t="n">
        <f aca="false">IF($BE$3="４週",SUM(W22:AX22),IF($BE$3="暦月",SUM(W22:BA22),""))</f>
        <v>0</v>
      </c>
      <c r="BC22" s="2071"/>
      <c r="BD22" s="2072" t="n">
        <f aca="false">IF($BE$3="４週",BB22/4,IF($BE$3="暦月",(BB22/($BE$8/7)),""))</f>
        <v>0</v>
      </c>
      <c r="BE22" s="2072"/>
      <c r="BF22" s="2089"/>
      <c r="BG22" s="2089"/>
      <c r="BH22" s="2089"/>
      <c r="BI22" s="2089"/>
      <c r="BJ22" s="2089"/>
    </row>
    <row r="23" customFormat="false" ht="20.25" hidden="false" customHeight="true" outlineLevel="0" collapsed="false">
      <c r="B23" s="2033" t="n">
        <f aca="false">B21+1</f>
        <v>4</v>
      </c>
      <c r="C23" s="2074"/>
      <c r="D23" s="2074"/>
      <c r="E23" s="2063"/>
      <c r="F23" s="2064"/>
      <c r="G23" s="2063"/>
      <c r="H23" s="2064"/>
      <c r="I23" s="2077"/>
      <c r="J23" s="2077"/>
      <c r="K23" s="2078"/>
      <c r="L23" s="2078"/>
      <c r="M23" s="2078"/>
      <c r="N23" s="2078"/>
      <c r="O23" s="2079"/>
      <c r="P23" s="2079"/>
      <c r="Q23" s="2079"/>
      <c r="R23" s="2079"/>
      <c r="S23" s="2079"/>
      <c r="T23" s="2080" t="s">
        <v>2202</v>
      </c>
      <c r="U23" s="2081"/>
      <c r="V23" s="2082"/>
      <c r="W23" s="2083"/>
      <c r="X23" s="2084"/>
      <c r="Y23" s="2084"/>
      <c r="Z23" s="2084"/>
      <c r="AA23" s="2084"/>
      <c r="AB23" s="2084"/>
      <c r="AC23" s="2085"/>
      <c r="AD23" s="2083"/>
      <c r="AE23" s="2084"/>
      <c r="AF23" s="2084"/>
      <c r="AG23" s="2084"/>
      <c r="AH23" s="2084"/>
      <c r="AI23" s="2084"/>
      <c r="AJ23" s="2085"/>
      <c r="AK23" s="2083"/>
      <c r="AL23" s="2084"/>
      <c r="AM23" s="2084"/>
      <c r="AN23" s="2084"/>
      <c r="AO23" s="2084"/>
      <c r="AP23" s="2084"/>
      <c r="AQ23" s="2085"/>
      <c r="AR23" s="2083"/>
      <c r="AS23" s="2084"/>
      <c r="AT23" s="2084"/>
      <c r="AU23" s="2084"/>
      <c r="AV23" s="2084"/>
      <c r="AW23" s="2084"/>
      <c r="AX23" s="2085"/>
      <c r="AY23" s="2083"/>
      <c r="AZ23" s="2084"/>
      <c r="BA23" s="2086"/>
      <c r="BB23" s="2087"/>
      <c r="BC23" s="2087"/>
      <c r="BD23" s="2088"/>
      <c r="BE23" s="2088"/>
      <c r="BF23" s="2089"/>
      <c r="BG23" s="2089"/>
      <c r="BH23" s="2089"/>
      <c r="BI23" s="2089"/>
      <c r="BJ23" s="2089"/>
    </row>
    <row r="24" customFormat="false" ht="20.25" hidden="false" customHeight="true" outlineLevel="0" collapsed="false">
      <c r="B24" s="2033"/>
      <c r="C24" s="2074"/>
      <c r="D24" s="2074"/>
      <c r="E24" s="2063"/>
      <c r="F24" s="2064" t="n">
        <f aca="false">C23</f>
        <v>0</v>
      </c>
      <c r="G24" s="2063"/>
      <c r="H24" s="2064" t="n">
        <f aca="false">I23</f>
        <v>0</v>
      </c>
      <c r="I24" s="2077"/>
      <c r="J24" s="2077"/>
      <c r="K24" s="2078"/>
      <c r="L24" s="2078"/>
      <c r="M24" s="2078"/>
      <c r="N24" s="2078"/>
      <c r="O24" s="2079"/>
      <c r="P24" s="2079"/>
      <c r="Q24" s="2079"/>
      <c r="R24" s="2079"/>
      <c r="S24" s="2079"/>
      <c r="T24" s="2065" t="s">
        <v>2203</v>
      </c>
      <c r="U24" s="2066"/>
      <c r="V24" s="2067"/>
      <c r="W24" s="2068" t="str">
        <f aca="false">IF(W23="","",VLOOKUP(W23,'シフト記号表（従来型・ユニット型共通）'!$C$6:$L$47,10,FALSE()))</f>
        <v/>
      </c>
      <c r="X24" s="2069" t="str">
        <f aca="false">IF(X23="","",VLOOKUP(X23,'シフト記号表（従来型・ユニット型共通）'!$C$6:$L$47,10,FALSE()))</f>
        <v/>
      </c>
      <c r="Y24" s="2069" t="str">
        <f aca="false">IF(Y23="","",VLOOKUP(Y23,'シフト記号表（従来型・ユニット型共通）'!$C$6:$L$47,10,FALSE()))</f>
        <v/>
      </c>
      <c r="Z24" s="2069" t="str">
        <f aca="false">IF(Z23="","",VLOOKUP(Z23,'シフト記号表（従来型・ユニット型共通）'!$C$6:$L$47,10,FALSE()))</f>
        <v/>
      </c>
      <c r="AA24" s="2069" t="str">
        <f aca="false">IF(AA23="","",VLOOKUP(AA23,'シフト記号表（従来型・ユニット型共通）'!$C$6:$L$47,10,FALSE()))</f>
        <v/>
      </c>
      <c r="AB24" s="2069" t="str">
        <f aca="false">IF(AB23="","",VLOOKUP(AB23,'シフト記号表（従来型・ユニット型共通）'!$C$6:$L$47,10,FALSE()))</f>
        <v/>
      </c>
      <c r="AC24" s="2070" t="str">
        <f aca="false">IF(AC23="","",VLOOKUP(AC23,'シフト記号表（従来型・ユニット型共通）'!$C$6:$L$47,10,FALSE()))</f>
        <v/>
      </c>
      <c r="AD24" s="2068" t="str">
        <f aca="false">IF(AD23="","",VLOOKUP(AD23,'シフト記号表（従来型・ユニット型共通）'!$C$6:$L$47,10,FALSE()))</f>
        <v/>
      </c>
      <c r="AE24" s="2069" t="str">
        <f aca="false">IF(AE23="","",VLOOKUP(AE23,'シフト記号表（従来型・ユニット型共通）'!$C$6:$L$47,10,FALSE()))</f>
        <v/>
      </c>
      <c r="AF24" s="2069" t="str">
        <f aca="false">IF(AF23="","",VLOOKUP(AF23,'シフト記号表（従来型・ユニット型共通）'!$C$6:$L$47,10,FALSE()))</f>
        <v/>
      </c>
      <c r="AG24" s="2069" t="str">
        <f aca="false">IF(AG23="","",VLOOKUP(AG23,'シフト記号表（従来型・ユニット型共通）'!$C$6:$L$47,10,FALSE()))</f>
        <v/>
      </c>
      <c r="AH24" s="2069" t="str">
        <f aca="false">IF(AH23="","",VLOOKUP(AH23,'シフト記号表（従来型・ユニット型共通）'!$C$6:$L$47,10,FALSE()))</f>
        <v/>
      </c>
      <c r="AI24" s="2069" t="str">
        <f aca="false">IF(AI23="","",VLOOKUP(AI23,'シフト記号表（従来型・ユニット型共通）'!$C$6:$L$47,10,FALSE()))</f>
        <v/>
      </c>
      <c r="AJ24" s="2070" t="str">
        <f aca="false">IF(AJ23="","",VLOOKUP(AJ23,'シフト記号表（従来型・ユニット型共通）'!$C$6:$L$47,10,FALSE()))</f>
        <v/>
      </c>
      <c r="AK24" s="2068" t="str">
        <f aca="false">IF(AK23="","",VLOOKUP(AK23,'シフト記号表（従来型・ユニット型共通）'!$C$6:$L$47,10,FALSE()))</f>
        <v/>
      </c>
      <c r="AL24" s="2069" t="str">
        <f aca="false">IF(AL23="","",VLOOKUP(AL23,'シフト記号表（従来型・ユニット型共通）'!$C$6:$L$47,10,FALSE()))</f>
        <v/>
      </c>
      <c r="AM24" s="2069" t="str">
        <f aca="false">IF(AM23="","",VLOOKUP(AM23,'シフト記号表（従来型・ユニット型共通）'!$C$6:$L$47,10,FALSE()))</f>
        <v/>
      </c>
      <c r="AN24" s="2069" t="str">
        <f aca="false">IF(AN23="","",VLOOKUP(AN23,'シフト記号表（従来型・ユニット型共通）'!$C$6:$L$47,10,FALSE()))</f>
        <v/>
      </c>
      <c r="AO24" s="2069" t="str">
        <f aca="false">IF(AO23="","",VLOOKUP(AO23,'シフト記号表（従来型・ユニット型共通）'!$C$6:$L$47,10,FALSE()))</f>
        <v/>
      </c>
      <c r="AP24" s="2069" t="str">
        <f aca="false">IF(AP23="","",VLOOKUP(AP23,'シフト記号表（従来型・ユニット型共通）'!$C$6:$L$47,10,FALSE()))</f>
        <v/>
      </c>
      <c r="AQ24" s="2070" t="str">
        <f aca="false">IF(AQ23="","",VLOOKUP(AQ23,'シフト記号表（従来型・ユニット型共通）'!$C$6:$L$47,10,FALSE()))</f>
        <v/>
      </c>
      <c r="AR24" s="2068" t="str">
        <f aca="false">IF(AR23="","",VLOOKUP(AR23,'シフト記号表（従来型・ユニット型共通）'!$C$6:$L$47,10,FALSE()))</f>
        <v/>
      </c>
      <c r="AS24" s="2069" t="str">
        <f aca="false">IF(AS23="","",VLOOKUP(AS23,'シフト記号表（従来型・ユニット型共通）'!$C$6:$L$47,10,FALSE()))</f>
        <v/>
      </c>
      <c r="AT24" s="2069" t="str">
        <f aca="false">IF(AT23="","",VLOOKUP(AT23,'シフト記号表（従来型・ユニット型共通）'!$C$6:$L$47,10,FALSE()))</f>
        <v/>
      </c>
      <c r="AU24" s="2069" t="str">
        <f aca="false">IF(AU23="","",VLOOKUP(AU23,'シフト記号表（従来型・ユニット型共通）'!$C$6:$L$47,10,FALSE()))</f>
        <v/>
      </c>
      <c r="AV24" s="2069" t="str">
        <f aca="false">IF(AV23="","",VLOOKUP(AV23,'シフト記号表（従来型・ユニット型共通）'!$C$6:$L$47,10,FALSE()))</f>
        <v/>
      </c>
      <c r="AW24" s="2069" t="str">
        <f aca="false">IF(AW23="","",VLOOKUP(AW23,'シフト記号表（従来型・ユニット型共通）'!$C$6:$L$47,10,FALSE()))</f>
        <v/>
      </c>
      <c r="AX24" s="2070" t="str">
        <f aca="false">IF(AX23="","",VLOOKUP(AX23,'シフト記号表（従来型・ユニット型共通）'!$C$6:$L$47,10,FALSE()))</f>
        <v/>
      </c>
      <c r="AY24" s="2068" t="str">
        <f aca="false">IF(AY23="","",VLOOKUP(AY23,'シフト記号表（従来型・ユニット型共通）'!$C$6:$L$47,10,FALSE()))</f>
        <v/>
      </c>
      <c r="AZ24" s="2069" t="str">
        <f aca="false">IF(AZ23="","",VLOOKUP(AZ23,'シフト記号表（従来型・ユニット型共通）'!$C$6:$L$47,10,FALSE()))</f>
        <v/>
      </c>
      <c r="BA24" s="2069" t="str">
        <f aca="false">IF(BA23="","",VLOOKUP(BA23,'シフト記号表（従来型・ユニット型共通）'!$C$6:$L$47,10,FALSE()))</f>
        <v/>
      </c>
      <c r="BB24" s="2071" t="n">
        <f aca="false">IF($BE$3="４週",SUM(W24:AX24),IF($BE$3="暦月",SUM(W24:BA24),""))</f>
        <v>0</v>
      </c>
      <c r="BC24" s="2071"/>
      <c r="BD24" s="2072" t="n">
        <f aca="false">IF($BE$3="４週",BB24/4,IF($BE$3="暦月",(BB24/($BE$8/7)),""))</f>
        <v>0</v>
      </c>
      <c r="BE24" s="2072"/>
      <c r="BF24" s="2089"/>
      <c r="BG24" s="2089"/>
      <c r="BH24" s="2089"/>
      <c r="BI24" s="2089"/>
      <c r="BJ24" s="2089"/>
    </row>
    <row r="25" customFormat="false" ht="20.25" hidden="false" customHeight="true" outlineLevel="0" collapsed="false">
      <c r="B25" s="2033" t="n">
        <f aca="false">B23+1</f>
        <v>5</v>
      </c>
      <c r="C25" s="2074"/>
      <c r="D25" s="2074"/>
      <c r="E25" s="2063"/>
      <c r="F25" s="2064"/>
      <c r="G25" s="2063"/>
      <c r="H25" s="2064"/>
      <c r="I25" s="2077"/>
      <c r="J25" s="2077"/>
      <c r="K25" s="2078"/>
      <c r="L25" s="2078"/>
      <c r="M25" s="2078"/>
      <c r="N25" s="2078"/>
      <c r="O25" s="2079"/>
      <c r="P25" s="2079"/>
      <c r="Q25" s="2079"/>
      <c r="R25" s="2079"/>
      <c r="S25" s="2079"/>
      <c r="T25" s="2080" t="s">
        <v>2202</v>
      </c>
      <c r="U25" s="2081"/>
      <c r="V25" s="2082"/>
      <c r="W25" s="2083"/>
      <c r="X25" s="2084"/>
      <c r="Y25" s="2084"/>
      <c r="Z25" s="2084"/>
      <c r="AA25" s="2084"/>
      <c r="AB25" s="2084"/>
      <c r="AC25" s="2085"/>
      <c r="AD25" s="2083"/>
      <c r="AE25" s="2084"/>
      <c r="AF25" s="2084"/>
      <c r="AG25" s="2084"/>
      <c r="AH25" s="2084"/>
      <c r="AI25" s="2084"/>
      <c r="AJ25" s="2085"/>
      <c r="AK25" s="2083"/>
      <c r="AL25" s="2084"/>
      <c r="AM25" s="2084"/>
      <c r="AN25" s="2084"/>
      <c r="AO25" s="2084"/>
      <c r="AP25" s="2084"/>
      <c r="AQ25" s="2085"/>
      <c r="AR25" s="2083"/>
      <c r="AS25" s="2084"/>
      <c r="AT25" s="2084"/>
      <c r="AU25" s="2084"/>
      <c r="AV25" s="2084"/>
      <c r="AW25" s="2084"/>
      <c r="AX25" s="2085"/>
      <c r="AY25" s="2083"/>
      <c r="AZ25" s="2084"/>
      <c r="BA25" s="2086"/>
      <c r="BB25" s="2087"/>
      <c r="BC25" s="2087"/>
      <c r="BD25" s="2088"/>
      <c r="BE25" s="2088"/>
      <c r="BF25" s="2089"/>
      <c r="BG25" s="2089"/>
      <c r="BH25" s="2089"/>
      <c r="BI25" s="2089"/>
      <c r="BJ25" s="2089"/>
    </row>
    <row r="26" customFormat="false" ht="20.25" hidden="false" customHeight="true" outlineLevel="0" collapsed="false">
      <c r="B26" s="2033"/>
      <c r="C26" s="2074"/>
      <c r="D26" s="2074"/>
      <c r="E26" s="2063"/>
      <c r="F26" s="2064" t="n">
        <f aca="false">C25</f>
        <v>0</v>
      </c>
      <c r="G26" s="2063"/>
      <c r="H26" s="2064" t="n">
        <f aca="false">I25</f>
        <v>0</v>
      </c>
      <c r="I26" s="2077"/>
      <c r="J26" s="2077"/>
      <c r="K26" s="2078"/>
      <c r="L26" s="2078"/>
      <c r="M26" s="2078"/>
      <c r="N26" s="2078"/>
      <c r="O26" s="2079"/>
      <c r="P26" s="2079"/>
      <c r="Q26" s="2079"/>
      <c r="R26" s="2079"/>
      <c r="S26" s="2079"/>
      <c r="T26" s="2090" t="s">
        <v>2203</v>
      </c>
      <c r="U26" s="2091"/>
      <c r="V26" s="2092"/>
      <c r="W26" s="2068" t="str">
        <f aca="false">IF(W25="","",VLOOKUP(W25,'シフト記号表（従来型・ユニット型共通）'!$C$6:$L$47,10,FALSE()))</f>
        <v/>
      </c>
      <c r="X26" s="2069" t="str">
        <f aca="false">IF(X25="","",VLOOKUP(X25,'シフト記号表（従来型・ユニット型共通）'!$C$6:$L$47,10,FALSE()))</f>
        <v/>
      </c>
      <c r="Y26" s="2069" t="str">
        <f aca="false">IF(Y25="","",VLOOKUP(Y25,'シフト記号表（従来型・ユニット型共通）'!$C$6:$L$47,10,FALSE()))</f>
        <v/>
      </c>
      <c r="Z26" s="2069" t="str">
        <f aca="false">IF(Z25="","",VLOOKUP(Z25,'シフト記号表（従来型・ユニット型共通）'!$C$6:$L$47,10,FALSE()))</f>
        <v/>
      </c>
      <c r="AA26" s="2069" t="str">
        <f aca="false">IF(AA25="","",VLOOKUP(AA25,'シフト記号表（従来型・ユニット型共通）'!$C$6:$L$47,10,FALSE()))</f>
        <v/>
      </c>
      <c r="AB26" s="2069" t="str">
        <f aca="false">IF(AB25="","",VLOOKUP(AB25,'シフト記号表（従来型・ユニット型共通）'!$C$6:$L$47,10,FALSE()))</f>
        <v/>
      </c>
      <c r="AC26" s="2070" t="str">
        <f aca="false">IF(AC25="","",VLOOKUP(AC25,'シフト記号表（従来型・ユニット型共通）'!$C$6:$L$47,10,FALSE()))</f>
        <v/>
      </c>
      <c r="AD26" s="2068" t="str">
        <f aca="false">IF(AD25="","",VLOOKUP(AD25,'シフト記号表（従来型・ユニット型共通）'!$C$6:$L$47,10,FALSE()))</f>
        <v/>
      </c>
      <c r="AE26" s="2069" t="str">
        <f aca="false">IF(AE25="","",VLOOKUP(AE25,'シフト記号表（従来型・ユニット型共通）'!$C$6:$L$47,10,FALSE()))</f>
        <v/>
      </c>
      <c r="AF26" s="2069" t="str">
        <f aca="false">IF(AF25="","",VLOOKUP(AF25,'シフト記号表（従来型・ユニット型共通）'!$C$6:$L$47,10,FALSE()))</f>
        <v/>
      </c>
      <c r="AG26" s="2069" t="str">
        <f aca="false">IF(AG25="","",VLOOKUP(AG25,'シフト記号表（従来型・ユニット型共通）'!$C$6:$L$47,10,FALSE()))</f>
        <v/>
      </c>
      <c r="AH26" s="2069" t="str">
        <f aca="false">IF(AH25="","",VLOOKUP(AH25,'シフト記号表（従来型・ユニット型共通）'!$C$6:$L$47,10,FALSE()))</f>
        <v/>
      </c>
      <c r="AI26" s="2069" t="str">
        <f aca="false">IF(AI25="","",VLOOKUP(AI25,'シフト記号表（従来型・ユニット型共通）'!$C$6:$L$47,10,FALSE()))</f>
        <v/>
      </c>
      <c r="AJ26" s="2070" t="str">
        <f aca="false">IF(AJ25="","",VLOOKUP(AJ25,'シフト記号表（従来型・ユニット型共通）'!$C$6:$L$47,10,FALSE()))</f>
        <v/>
      </c>
      <c r="AK26" s="2068" t="str">
        <f aca="false">IF(AK25="","",VLOOKUP(AK25,'シフト記号表（従来型・ユニット型共通）'!$C$6:$L$47,10,FALSE()))</f>
        <v/>
      </c>
      <c r="AL26" s="2069" t="str">
        <f aca="false">IF(AL25="","",VLOOKUP(AL25,'シフト記号表（従来型・ユニット型共通）'!$C$6:$L$47,10,FALSE()))</f>
        <v/>
      </c>
      <c r="AM26" s="2069" t="str">
        <f aca="false">IF(AM25="","",VLOOKUP(AM25,'シフト記号表（従来型・ユニット型共通）'!$C$6:$L$47,10,FALSE()))</f>
        <v/>
      </c>
      <c r="AN26" s="2069" t="str">
        <f aca="false">IF(AN25="","",VLOOKUP(AN25,'シフト記号表（従来型・ユニット型共通）'!$C$6:$L$47,10,FALSE()))</f>
        <v/>
      </c>
      <c r="AO26" s="2069" t="str">
        <f aca="false">IF(AO25="","",VLOOKUP(AO25,'シフト記号表（従来型・ユニット型共通）'!$C$6:$L$47,10,FALSE()))</f>
        <v/>
      </c>
      <c r="AP26" s="2069" t="str">
        <f aca="false">IF(AP25="","",VLOOKUP(AP25,'シフト記号表（従来型・ユニット型共通）'!$C$6:$L$47,10,FALSE()))</f>
        <v/>
      </c>
      <c r="AQ26" s="2070" t="str">
        <f aca="false">IF(AQ25="","",VLOOKUP(AQ25,'シフト記号表（従来型・ユニット型共通）'!$C$6:$L$47,10,FALSE()))</f>
        <v/>
      </c>
      <c r="AR26" s="2068" t="str">
        <f aca="false">IF(AR25="","",VLOOKUP(AR25,'シフト記号表（従来型・ユニット型共通）'!$C$6:$L$47,10,FALSE()))</f>
        <v/>
      </c>
      <c r="AS26" s="2069" t="str">
        <f aca="false">IF(AS25="","",VLOOKUP(AS25,'シフト記号表（従来型・ユニット型共通）'!$C$6:$L$47,10,FALSE()))</f>
        <v/>
      </c>
      <c r="AT26" s="2069" t="str">
        <f aca="false">IF(AT25="","",VLOOKUP(AT25,'シフト記号表（従来型・ユニット型共通）'!$C$6:$L$47,10,FALSE()))</f>
        <v/>
      </c>
      <c r="AU26" s="2069" t="str">
        <f aca="false">IF(AU25="","",VLOOKUP(AU25,'シフト記号表（従来型・ユニット型共通）'!$C$6:$L$47,10,FALSE()))</f>
        <v/>
      </c>
      <c r="AV26" s="2069" t="str">
        <f aca="false">IF(AV25="","",VLOOKUP(AV25,'シフト記号表（従来型・ユニット型共通）'!$C$6:$L$47,10,FALSE()))</f>
        <v/>
      </c>
      <c r="AW26" s="2069" t="str">
        <f aca="false">IF(AW25="","",VLOOKUP(AW25,'シフト記号表（従来型・ユニット型共通）'!$C$6:$L$47,10,FALSE()))</f>
        <v/>
      </c>
      <c r="AX26" s="2070" t="str">
        <f aca="false">IF(AX25="","",VLOOKUP(AX25,'シフト記号表（従来型・ユニット型共通）'!$C$6:$L$47,10,FALSE()))</f>
        <v/>
      </c>
      <c r="AY26" s="2068" t="str">
        <f aca="false">IF(AY25="","",VLOOKUP(AY25,'シフト記号表（従来型・ユニット型共通）'!$C$6:$L$47,10,FALSE()))</f>
        <v/>
      </c>
      <c r="AZ26" s="2069" t="str">
        <f aca="false">IF(AZ25="","",VLOOKUP(AZ25,'シフト記号表（従来型・ユニット型共通）'!$C$6:$L$47,10,FALSE()))</f>
        <v/>
      </c>
      <c r="BA26" s="2069" t="str">
        <f aca="false">IF(BA25="","",VLOOKUP(BA25,'シフト記号表（従来型・ユニット型共通）'!$C$6:$L$47,10,FALSE()))</f>
        <v/>
      </c>
      <c r="BB26" s="2071" t="n">
        <f aca="false">IF($BE$3="４週",SUM(W26:AX26),IF($BE$3="暦月",SUM(W26:BA26),""))</f>
        <v>0</v>
      </c>
      <c r="BC26" s="2071"/>
      <c r="BD26" s="2072" t="n">
        <f aca="false">IF($BE$3="４週",BB26/4,IF($BE$3="暦月",(BB26/($BE$8/7)),""))</f>
        <v>0</v>
      </c>
      <c r="BE26" s="2072"/>
      <c r="BF26" s="2089"/>
      <c r="BG26" s="2089"/>
      <c r="BH26" s="2089"/>
      <c r="BI26" s="2089"/>
      <c r="BJ26" s="2089"/>
    </row>
    <row r="27" customFormat="false" ht="20.25" hidden="false" customHeight="true" outlineLevel="0" collapsed="false">
      <c r="B27" s="2033" t="n">
        <f aca="false">B25+1</f>
        <v>6</v>
      </c>
      <c r="C27" s="2074"/>
      <c r="D27" s="2074"/>
      <c r="E27" s="2063"/>
      <c r="F27" s="2064"/>
      <c r="G27" s="2063"/>
      <c r="H27" s="2064"/>
      <c r="I27" s="2077"/>
      <c r="J27" s="2077"/>
      <c r="K27" s="2078"/>
      <c r="L27" s="2078"/>
      <c r="M27" s="2078"/>
      <c r="N27" s="2078"/>
      <c r="O27" s="2079"/>
      <c r="P27" s="2079"/>
      <c r="Q27" s="2079"/>
      <c r="R27" s="2079"/>
      <c r="S27" s="2079"/>
      <c r="T27" s="2093" t="s">
        <v>2202</v>
      </c>
      <c r="V27" s="2094"/>
      <c r="W27" s="2083"/>
      <c r="X27" s="2084"/>
      <c r="Y27" s="2084"/>
      <c r="Z27" s="2084"/>
      <c r="AA27" s="2084"/>
      <c r="AB27" s="2084"/>
      <c r="AC27" s="2085"/>
      <c r="AD27" s="2083"/>
      <c r="AE27" s="2084"/>
      <c r="AF27" s="2084"/>
      <c r="AG27" s="2084"/>
      <c r="AH27" s="2084"/>
      <c r="AI27" s="2084"/>
      <c r="AJ27" s="2085"/>
      <c r="AK27" s="2083"/>
      <c r="AL27" s="2084"/>
      <c r="AM27" s="2084"/>
      <c r="AN27" s="2084"/>
      <c r="AO27" s="2084"/>
      <c r="AP27" s="2084"/>
      <c r="AQ27" s="2085"/>
      <c r="AR27" s="2083"/>
      <c r="AS27" s="2084"/>
      <c r="AT27" s="2084"/>
      <c r="AU27" s="2084"/>
      <c r="AV27" s="2084"/>
      <c r="AW27" s="2084"/>
      <c r="AX27" s="2085"/>
      <c r="AY27" s="2083"/>
      <c r="AZ27" s="2084"/>
      <c r="BA27" s="2086"/>
      <c r="BB27" s="2087"/>
      <c r="BC27" s="2087"/>
      <c r="BD27" s="2088"/>
      <c r="BE27" s="2088"/>
      <c r="BF27" s="2089"/>
      <c r="BG27" s="2089"/>
      <c r="BH27" s="2089"/>
      <c r="BI27" s="2089"/>
      <c r="BJ27" s="2089"/>
    </row>
    <row r="28" customFormat="false" ht="20.25" hidden="false" customHeight="true" outlineLevel="0" collapsed="false">
      <c r="B28" s="2033"/>
      <c r="C28" s="2074"/>
      <c r="D28" s="2074"/>
      <c r="E28" s="2063"/>
      <c r="F28" s="2064" t="n">
        <f aca="false">C27</f>
        <v>0</v>
      </c>
      <c r="G28" s="2063"/>
      <c r="H28" s="2064" t="n">
        <f aca="false">I27</f>
        <v>0</v>
      </c>
      <c r="I28" s="2077"/>
      <c r="J28" s="2077"/>
      <c r="K28" s="2078"/>
      <c r="L28" s="2078"/>
      <c r="M28" s="2078"/>
      <c r="N28" s="2078"/>
      <c r="O28" s="2079"/>
      <c r="P28" s="2079"/>
      <c r="Q28" s="2079"/>
      <c r="R28" s="2079"/>
      <c r="S28" s="2079"/>
      <c r="T28" s="2065" t="s">
        <v>2203</v>
      </c>
      <c r="U28" s="2066"/>
      <c r="V28" s="2067"/>
      <c r="W28" s="2068" t="str">
        <f aca="false">IF(W27="","",VLOOKUP(W27,'シフト記号表（従来型・ユニット型共通）'!$C$6:$L$47,10,FALSE()))</f>
        <v/>
      </c>
      <c r="X28" s="2069" t="str">
        <f aca="false">IF(X27="","",VLOOKUP(X27,'シフト記号表（従来型・ユニット型共通）'!$C$6:$L$47,10,FALSE()))</f>
        <v/>
      </c>
      <c r="Y28" s="2069" t="str">
        <f aca="false">IF(Y27="","",VLOOKUP(Y27,'シフト記号表（従来型・ユニット型共通）'!$C$6:$L$47,10,FALSE()))</f>
        <v/>
      </c>
      <c r="Z28" s="2069" t="str">
        <f aca="false">IF(Z27="","",VLOOKUP(Z27,'シフト記号表（従来型・ユニット型共通）'!$C$6:$L$47,10,FALSE()))</f>
        <v/>
      </c>
      <c r="AA28" s="2069" t="str">
        <f aca="false">IF(AA27="","",VLOOKUP(AA27,'シフト記号表（従来型・ユニット型共通）'!$C$6:$L$47,10,FALSE()))</f>
        <v/>
      </c>
      <c r="AB28" s="2069" t="str">
        <f aca="false">IF(AB27="","",VLOOKUP(AB27,'シフト記号表（従来型・ユニット型共通）'!$C$6:$L$47,10,FALSE()))</f>
        <v/>
      </c>
      <c r="AC28" s="2070" t="str">
        <f aca="false">IF(AC27="","",VLOOKUP(AC27,'シフト記号表（従来型・ユニット型共通）'!$C$6:$L$47,10,FALSE()))</f>
        <v/>
      </c>
      <c r="AD28" s="2068" t="str">
        <f aca="false">IF(AD27="","",VLOOKUP(AD27,'シフト記号表（従来型・ユニット型共通）'!$C$6:$L$47,10,FALSE()))</f>
        <v/>
      </c>
      <c r="AE28" s="2069" t="str">
        <f aca="false">IF(AE27="","",VLOOKUP(AE27,'シフト記号表（従来型・ユニット型共通）'!$C$6:$L$47,10,FALSE()))</f>
        <v/>
      </c>
      <c r="AF28" s="2069" t="str">
        <f aca="false">IF(AF27="","",VLOOKUP(AF27,'シフト記号表（従来型・ユニット型共通）'!$C$6:$L$47,10,FALSE()))</f>
        <v/>
      </c>
      <c r="AG28" s="2069" t="str">
        <f aca="false">IF(AG27="","",VLOOKUP(AG27,'シフト記号表（従来型・ユニット型共通）'!$C$6:$L$47,10,FALSE()))</f>
        <v/>
      </c>
      <c r="AH28" s="2069" t="str">
        <f aca="false">IF(AH27="","",VLOOKUP(AH27,'シフト記号表（従来型・ユニット型共通）'!$C$6:$L$47,10,FALSE()))</f>
        <v/>
      </c>
      <c r="AI28" s="2069" t="str">
        <f aca="false">IF(AI27="","",VLOOKUP(AI27,'シフト記号表（従来型・ユニット型共通）'!$C$6:$L$47,10,FALSE()))</f>
        <v/>
      </c>
      <c r="AJ28" s="2070" t="str">
        <f aca="false">IF(AJ27="","",VLOOKUP(AJ27,'シフト記号表（従来型・ユニット型共通）'!$C$6:$L$47,10,FALSE()))</f>
        <v/>
      </c>
      <c r="AK28" s="2068" t="str">
        <f aca="false">IF(AK27="","",VLOOKUP(AK27,'シフト記号表（従来型・ユニット型共通）'!$C$6:$L$47,10,FALSE()))</f>
        <v/>
      </c>
      <c r="AL28" s="2069" t="str">
        <f aca="false">IF(AL27="","",VLOOKUP(AL27,'シフト記号表（従来型・ユニット型共通）'!$C$6:$L$47,10,FALSE()))</f>
        <v/>
      </c>
      <c r="AM28" s="2069" t="str">
        <f aca="false">IF(AM27="","",VLOOKUP(AM27,'シフト記号表（従来型・ユニット型共通）'!$C$6:$L$47,10,FALSE()))</f>
        <v/>
      </c>
      <c r="AN28" s="2069" t="str">
        <f aca="false">IF(AN27="","",VLOOKUP(AN27,'シフト記号表（従来型・ユニット型共通）'!$C$6:$L$47,10,FALSE()))</f>
        <v/>
      </c>
      <c r="AO28" s="2069" t="str">
        <f aca="false">IF(AO27="","",VLOOKUP(AO27,'シフト記号表（従来型・ユニット型共通）'!$C$6:$L$47,10,FALSE()))</f>
        <v/>
      </c>
      <c r="AP28" s="2069" t="str">
        <f aca="false">IF(AP27="","",VLOOKUP(AP27,'シフト記号表（従来型・ユニット型共通）'!$C$6:$L$47,10,FALSE()))</f>
        <v/>
      </c>
      <c r="AQ28" s="2070" t="str">
        <f aca="false">IF(AQ27="","",VLOOKUP(AQ27,'シフト記号表（従来型・ユニット型共通）'!$C$6:$L$47,10,FALSE()))</f>
        <v/>
      </c>
      <c r="AR28" s="2068" t="str">
        <f aca="false">IF(AR27="","",VLOOKUP(AR27,'シフト記号表（従来型・ユニット型共通）'!$C$6:$L$47,10,FALSE()))</f>
        <v/>
      </c>
      <c r="AS28" s="2069" t="str">
        <f aca="false">IF(AS27="","",VLOOKUP(AS27,'シフト記号表（従来型・ユニット型共通）'!$C$6:$L$47,10,FALSE()))</f>
        <v/>
      </c>
      <c r="AT28" s="2069" t="str">
        <f aca="false">IF(AT27="","",VLOOKUP(AT27,'シフト記号表（従来型・ユニット型共通）'!$C$6:$L$47,10,FALSE()))</f>
        <v/>
      </c>
      <c r="AU28" s="2069" t="str">
        <f aca="false">IF(AU27="","",VLOOKUP(AU27,'シフト記号表（従来型・ユニット型共通）'!$C$6:$L$47,10,FALSE()))</f>
        <v/>
      </c>
      <c r="AV28" s="2069" t="str">
        <f aca="false">IF(AV27="","",VLOOKUP(AV27,'シフト記号表（従来型・ユニット型共通）'!$C$6:$L$47,10,FALSE()))</f>
        <v/>
      </c>
      <c r="AW28" s="2069" t="str">
        <f aca="false">IF(AW27="","",VLOOKUP(AW27,'シフト記号表（従来型・ユニット型共通）'!$C$6:$L$47,10,FALSE()))</f>
        <v/>
      </c>
      <c r="AX28" s="2070" t="str">
        <f aca="false">IF(AX27="","",VLOOKUP(AX27,'シフト記号表（従来型・ユニット型共通）'!$C$6:$L$47,10,FALSE()))</f>
        <v/>
      </c>
      <c r="AY28" s="2068" t="str">
        <f aca="false">IF(AY27="","",VLOOKUP(AY27,'シフト記号表（従来型・ユニット型共通）'!$C$6:$L$47,10,FALSE()))</f>
        <v/>
      </c>
      <c r="AZ28" s="2069" t="str">
        <f aca="false">IF(AZ27="","",VLOOKUP(AZ27,'シフト記号表（従来型・ユニット型共通）'!$C$6:$L$47,10,FALSE()))</f>
        <v/>
      </c>
      <c r="BA28" s="2069" t="str">
        <f aca="false">IF(BA27="","",VLOOKUP(BA27,'シフト記号表（従来型・ユニット型共通）'!$C$6:$L$47,10,FALSE()))</f>
        <v/>
      </c>
      <c r="BB28" s="2071" t="n">
        <f aca="false">IF($BE$3="４週",SUM(W28:AX28),IF($BE$3="暦月",SUM(W28:BA28),""))</f>
        <v>0</v>
      </c>
      <c r="BC28" s="2071"/>
      <c r="BD28" s="2072" t="n">
        <f aca="false">IF($BE$3="４週",BB28/4,IF($BE$3="暦月",(BB28/($BE$8/7)),""))</f>
        <v>0</v>
      </c>
      <c r="BE28" s="2072"/>
      <c r="BF28" s="2089"/>
      <c r="BG28" s="2089"/>
      <c r="BH28" s="2089"/>
      <c r="BI28" s="2089"/>
      <c r="BJ28" s="2089"/>
    </row>
    <row r="29" customFormat="false" ht="20.25" hidden="false" customHeight="true" outlineLevel="0" collapsed="false">
      <c r="B29" s="2033" t="n">
        <f aca="false">B27+1</f>
        <v>7</v>
      </c>
      <c r="C29" s="2074"/>
      <c r="D29" s="2074"/>
      <c r="E29" s="2063"/>
      <c r="F29" s="2064"/>
      <c r="G29" s="2063"/>
      <c r="H29" s="2064"/>
      <c r="I29" s="2077"/>
      <c r="J29" s="2077"/>
      <c r="K29" s="2078"/>
      <c r="L29" s="2078"/>
      <c r="M29" s="2078"/>
      <c r="N29" s="2078"/>
      <c r="O29" s="2079"/>
      <c r="P29" s="2079"/>
      <c r="Q29" s="2079"/>
      <c r="R29" s="2079"/>
      <c r="S29" s="2079"/>
      <c r="T29" s="2080" t="s">
        <v>2202</v>
      </c>
      <c r="U29" s="2081"/>
      <c r="V29" s="2082"/>
      <c r="W29" s="2083"/>
      <c r="X29" s="2084"/>
      <c r="Y29" s="2084"/>
      <c r="Z29" s="2084"/>
      <c r="AA29" s="2084"/>
      <c r="AB29" s="2084"/>
      <c r="AC29" s="2085"/>
      <c r="AD29" s="2083"/>
      <c r="AE29" s="2084"/>
      <c r="AF29" s="2084"/>
      <c r="AG29" s="2084"/>
      <c r="AH29" s="2084"/>
      <c r="AI29" s="2084"/>
      <c r="AJ29" s="2085"/>
      <c r="AK29" s="2083"/>
      <c r="AL29" s="2084"/>
      <c r="AM29" s="2084"/>
      <c r="AN29" s="2084"/>
      <c r="AO29" s="2084"/>
      <c r="AP29" s="2084"/>
      <c r="AQ29" s="2085"/>
      <c r="AR29" s="2083"/>
      <c r="AS29" s="2084"/>
      <c r="AT29" s="2084"/>
      <c r="AU29" s="2084"/>
      <c r="AV29" s="2084"/>
      <c r="AW29" s="2084"/>
      <c r="AX29" s="2085"/>
      <c r="AY29" s="2083"/>
      <c r="AZ29" s="2084"/>
      <c r="BA29" s="2086"/>
      <c r="BB29" s="2087"/>
      <c r="BC29" s="2087"/>
      <c r="BD29" s="2088"/>
      <c r="BE29" s="2088"/>
      <c r="BF29" s="2089"/>
      <c r="BG29" s="2089"/>
      <c r="BH29" s="2089"/>
      <c r="BI29" s="2089"/>
      <c r="BJ29" s="2089"/>
    </row>
    <row r="30" customFormat="false" ht="20.25" hidden="false" customHeight="true" outlineLevel="0" collapsed="false">
      <c r="B30" s="2033"/>
      <c r="C30" s="2074"/>
      <c r="D30" s="2074"/>
      <c r="E30" s="2063"/>
      <c r="F30" s="2064" t="n">
        <f aca="false">C29</f>
        <v>0</v>
      </c>
      <c r="G30" s="2063"/>
      <c r="H30" s="2064" t="n">
        <f aca="false">I29</f>
        <v>0</v>
      </c>
      <c r="I30" s="2077"/>
      <c r="J30" s="2077"/>
      <c r="K30" s="2078"/>
      <c r="L30" s="2078"/>
      <c r="M30" s="2078"/>
      <c r="N30" s="2078"/>
      <c r="O30" s="2079"/>
      <c r="P30" s="2079"/>
      <c r="Q30" s="2079"/>
      <c r="R30" s="2079"/>
      <c r="S30" s="2079"/>
      <c r="T30" s="2065" t="s">
        <v>2203</v>
      </c>
      <c r="U30" s="2066"/>
      <c r="V30" s="2067"/>
      <c r="W30" s="2068" t="str">
        <f aca="false">IF(W29="","",VLOOKUP(W29,'シフト記号表（従来型・ユニット型共通）'!$C$6:$L$47,10,FALSE()))</f>
        <v/>
      </c>
      <c r="X30" s="2069" t="str">
        <f aca="false">IF(X29="","",VLOOKUP(X29,'シフト記号表（従来型・ユニット型共通）'!$C$6:$L$47,10,FALSE()))</f>
        <v/>
      </c>
      <c r="Y30" s="2069" t="str">
        <f aca="false">IF(Y29="","",VLOOKUP(Y29,'シフト記号表（従来型・ユニット型共通）'!$C$6:$L$47,10,FALSE()))</f>
        <v/>
      </c>
      <c r="Z30" s="2069" t="str">
        <f aca="false">IF(Z29="","",VLOOKUP(Z29,'シフト記号表（従来型・ユニット型共通）'!$C$6:$L$47,10,FALSE()))</f>
        <v/>
      </c>
      <c r="AA30" s="2069" t="str">
        <f aca="false">IF(AA29="","",VLOOKUP(AA29,'シフト記号表（従来型・ユニット型共通）'!$C$6:$L$47,10,FALSE()))</f>
        <v/>
      </c>
      <c r="AB30" s="2069" t="str">
        <f aca="false">IF(AB29="","",VLOOKUP(AB29,'シフト記号表（従来型・ユニット型共通）'!$C$6:$L$47,10,FALSE()))</f>
        <v/>
      </c>
      <c r="AC30" s="2070" t="str">
        <f aca="false">IF(AC29="","",VLOOKUP(AC29,'シフト記号表（従来型・ユニット型共通）'!$C$6:$L$47,10,FALSE()))</f>
        <v/>
      </c>
      <c r="AD30" s="2068" t="str">
        <f aca="false">IF(AD29="","",VLOOKUP(AD29,'シフト記号表（従来型・ユニット型共通）'!$C$6:$L$47,10,FALSE()))</f>
        <v/>
      </c>
      <c r="AE30" s="2069" t="str">
        <f aca="false">IF(AE29="","",VLOOKUP(AE29,'シフト記号表（従来型・ユニット型共通）'!$C$6:$L$47,10,FALSE()))</f>
        <v/>
      </c>
      <c r="AF30" s="2069" t="str">
        <f aca="false">IF(AF29="","",VLOOKUP(AF29,'シフト記号表（従来型・ユニット型共通）'!$C$6:$L$47,10,FALSE()))</f>
        <v/>
      </c>
      <c r="AG30" s="2069" t="str">
        <f aca="false">IF(AG29="","",VLOOKUP(AG29,'シフト記号表（従来型・ユニット型共通）'!$C$6:$L$47,10,FALSE()))</f>
        <v/>
      </c>
      <c r="AH30" s="2069" t="str">
        <f aca="false">IF(AH29="","",VLOOKUP(AH29,'シフト記号表（従来型・ユニット型共通）'!$C$6:$L$47,10,FALSE()))</f>
        <v/>
      </c>
      <c r="AI30" s="2069" t="str">
        <f aca="false">IF(AI29="","",VLOOKUP(AI29,'シフト記号表（従来型・ユニット型共通）'!$C$6:$L$47,10,FALSE()))</f>
        <v/>
      </c>
      <c r="AJ30" s="2070" t="str">
        <f aca="false">IF(AJ29="","",VLOOKUP(AJ29,'シフト記号表（従来型・ユニット型共通）'!$C$6:$L$47,10,FALSE()))</f>
        <v/>
      </c>
      <c r="AK30" s="2068" t="str">
        <f aca="false">IF(AK29="","",VLOOKUP(AK29,'シフト記号表（従来型・ユニット型共通）'!$C$6:$L$47,10,FALSE()))</f>
        <v/>
      </c>
      <c r="AL30" s="2069" t="str">
        <f aca="false">IF(AL29="","",VLOOKUP(AL29,'シフト記号表（従来型・ユニット型共通）'!$C$6:$L$47,10,FALSE()))</f>
        <v/>
      </c>
      <c r="AM30" s="2069" t="str">
        <f aca="false">IF(AM29="","",VLOOKUP(AM29,'シフト記号表（従来型・ユニット型共通）'!$C$6:$L$47,10,FALSE()))</f>
        <v/>
      </c>
      <c r="AN30" s="2069" t="str">
        <f aca="false">IF(AN29="","",VLOOKUP(AN29,'シフト記号表（従来型・ユニット型共通）'!$C$6:$L$47,10,FALSE()))</f>
        <v/>
      </c>
      <c r="AO30" s="2069" t="str">
        <f aca="false">IF(AO29="","",VLOOKUP(AO29,'シフト記号表（従来型・ユニット型共通）'!$C$6:$L$47,10,FALSE()))</f>
        <v/>
      </c>
      <c r="AP30" s="2069" t="str">
        <f aca="false">IF(AP29="","",VLOOKUP(AP29,'シフト記号表（従来型・ユニット型共通）'!$C$6:$L$47,10,FALSE()))</f>
        <v/>
      </c>
      <c r="AQ30" s="2070" t="str">
        <f aca="false">IF(AQ29="","",VLOOKUP(AQ29,'シフト記号表（従来型・ユニット型共通）'!$C$6:$L$47,10,FALSE()))</f>
        <v/>
      </c>
      <c r="AR30" s="2068" t="str">
        <f aca="false">IF(AR29="","",VLOOKUP(AR29,'シフト記号表（従来型・ユニット型共通）'!$C$6:$L$47,10,FALSE()))</f>
        <v/>
      </c>
      <c r="AS30" s="2069" t="str">
        <f aca="false">IF(AS29="","",VLOOKUP(AS29,'シフト記号表（従来型・ユニット型共通）'!$C$6:$L$47,10,FALSE()))</f>
        <v/>
      </c>
      <c r="AT30" s="2069" t="str">
        <f aca="false">IF(AT29="","",VLOOKUP(AT29,'シフト記号表（従来型・ユニット型共通）'!$C$6:$L$47,10,FALSE()))</f>
        <v/>
      </c>
      <c r="AU30" s="2069" t="str">
        <f aca="false">IF(AU29="","",VLOOKUP(AU29,'シフト記号表（従来型・ユニット型共通）'!$C$6:$L$47,10,FALSE()))</f>
        <v/>
      </c>
      <c r="AV30" s="2069" t="str">
        <f aca="false">IF(AV29="","",VLOOKUP(AV29,'シフト記号表（従来型・ユニット型共通）'!$C$6:$L$47,10,FALSE()))</f>
        <v/>
      </c>
      <c r="AW30" s="2069" t="str">
        <f aca="false">IF(AW29="","",VLOOKUP(AW29,'シフト記号表（従来型・ユニット型共通）'!$C$6:$L$47,10,FALSE()))</f>
        <v/>
      </c>
      <c r="AX30" s="2070" t="str">
        <f aca="false">IF(AX29="","",VLOOKUP(AX29,'シフト記号表（従来型・ユニット型共通）'!$C$6:$L$47,10,FALSE()))</f>
        <v/>
      </c>
      <c r="AY30" s="2068" t="str">
        <f aca="false">IF(AY29="","",VLOOKUP(AY29,'シフト記号表（従来型・ユニット型共通）'!$C$6:$L$47,10,FALSE()))</f>
        <v/>
      </c>
      <c r="AZ30" s="2069" t="str">
        <f aca="false">IF(AZ29="","",VLOOKUP(AZ29,'シフト記号表（従来型・ユニット型共通）'!$C$6:$L$47,10,FALSE()))</f>
        <v/>
      </c>
      <c r="BA30" s="2069" t="str">
        <f aca="false">IF(BA29="","",VLOOKUP(BA29,'シフト記号表（従来型・ユニット型共通）'!$C$6:$L$47,10,FALSE()))</f>
        <v/>
      </c>
      <c r="BB30" s="2071" t="n">
        <f aca="false">IF($BE$3="４週",SUM(W30:AX30),IF($BE$3="暦月",SUM(W30:BA30),""))</f>
        <v>0</v>
      </c>
      <c r="BC30" s="2071"/>
      <c r="BD30" s="2072" t="n">
        <f aca="false">IF($BE$3="４週",BB30/4,IF($BE$3="暦月",(BB30/($BE$8/7)),""))</f>
        <v>0</v>
      </c>
      <c r="BE30" s="2072"/>
      <c r="BF30" s="2089"/>
      <c r="BG30" s="2089"/>
      <c r="BH30" s="2089"/>
      <c r="BI30" s="2089"/>
      <c r="BJ30" s="2089"/>
    </row>
    <row r="31" customFormat="false" ht="20.25" hidden="false" customHeight="true" outlineLevel="0" collapsed="false">
      <c r="B31" s="2033" t="n">
        <f aca="false">B29+1</f>
        <v>8</v>
      </c>
      <c r="C31" s="2074"/>
      <c r="D31" s="2074"/>
      <c r="E31" s="2063"/>
      <c r="F31" s="2064"/>
      <c r="G31" s="2063"/>
      <c r="H31" s="2064"/>
      <c r="I31" s="2077"/>
      <c r="J31" s="2077"/>
      <c r="K31" s="2078"/>
      <c r="L31" s="2078"/>
      <c r="M31" s="2078"/>
      <c r="N31" s="2078"/>
      <c r="O31" s="2079"/>
      <c r="P31" s="2079"/>
      <c r="Q31" s="2079"/>
      <c r="R31" s="2079"/>
      <c r="S31" s="2079"/>
      <c r="T31" s="2080" t="s">
        <v>2202</v>
      </c>
      <c r="U31" s="2081"/>
      <c r="V31" s="2082"/>
      <c r="W31" s="2083"/>
      <c r="X31" s="2084"/>
      <c r="Y31" s="2084"/>
      <c r="Z31" s="2084"/>
      <c r="AA31" s="2084"/>
      <c r="AB31" s="2084"/>
      <c r="AC31" s="2085"/>
      <c r="AD31" s="2083"/>
      <c r="AE31" s="2084"/>
      <c r="AF31" s="2084"/>
      <c r="AG31" s="2084"/>
      <c r="AH31" s="2084"/>
      <c r="AI31" s="2084"/>
      <c r="AJ31" s="2085"/>
      <c r="AK31" s="2083"/>
      <c r="AL31" s="2084"/>
      <c r="AM31" s="2084"/>
      <c r="AN31" s="2084"/>
      <c r="AO31" s="2084"/>
      <c r="AP31" s="2084"/>
      <c r="AQ31" s="2085"/>
      <c r="AR31" s="2083"/>
      <c r="AS31" s="2084"/>
      <c r="AT31" s="2084"/>
      <c r="AU31" s="2084"/>
      <c r="AV31" s="2084"/>
      <c r="AW31" s="2084"/>
      <c r="AX31" s="2085"/>
      <c r="AY31" s="2083"/>
      <c r="AZ31" s="2084"/>
      <c r="BA31" s="2086"/>
      <c r="BB31" s="2087"/>
      <c r="BC31" s="2087"/>
      <c r="BD31" s="2088"/>
      <c r="BE31" s="2088"/>
      <c r="BF31" s="2089"/>
      <c r="BG31" s="2089"/>
      <c r="BH31" s="2089"/>
      <c r="BI31" s="2089"/>
      <c r="BJ31" s="2089"/>
    </row>
    <row r="32" customFormat="false" ht="20.25" hidden="false" customHeight="true" outlineLevel="0" collapsed="false">
      <c r="B32" s="2033"/>
      <c r="C32" s="2074"/>
      <c r="D32" s="2074"/>
      <c r="E32" s="2063"/>
      <c r="F32" s="2064" t="n">
        <f aca="false">C31</f>
        <v>0</v>
      </c>
      <c r="G32" s="2063"/>
      <c r="H32" s="2064" t="n">
        <f aca="false">I31</f>
        <v>0</v>
      </c>
      <c r="I32" s="2077"/>
      <c r="J32" s="2077"/>
      <c r="K32" s="2078"/>
      <c r="L32" s="2078"/>
      <c r="M32" s="2078"/>
      <c r="N32" s="2078"/>
      <c r="O32" s="2079"/>
      <c r="P32" s="2079"/>
      <c r="Q32" s="2079"/>
      <c r="R32" s="2079"/>
      <c r="S32" s="2079"/>
      <c r="T32" s="2065" t="s">
        <v>2203</v>
      </c>
      <c r="U32" s="2066"/>
      <c r="V32" s="2067"/>
      <c r="W32" s="2068" t="str">
        <f aca="false">IF(W31="","",VLOOKUP(W31,'シフト記号表（従来型・ユニット型共通）'!$C$6:$L$47,10,FALSE()))</f>
        <v/>
      </c>
      <c r="X32" s="2069" t="str">
        <f aca="false">IF(X31="","",VLOOKUP(X31,'シフト記号表（従来型・ユニット型共通）'!$C$6:$L$47,10,FALSE()))</f>
        <v/>
      </c>
      <c r="Y32" s="2069" t="str">
        <f aca="false">IF(Y31="","",VLOOKUP(Y31,'シフト記号表（従来型・ユニット型共通）'!$C$6:$L$47,10,FALSE()))</f>
        <v/>
      </c>
      <c r="Z32" s="2069" t="str">
        <f aca="false">IF(Z31="","",VLOOKUP(Z31,'シフト記号表（従来型・ユニット型共通）'!$C$6:$L$47,10,FALSE()))</f>
        <v/>
      </c>
      <c r="AA32" s="2069" t="str">
        <f aca="false">IF(AA31="","",VLOOKUP(AA31,'シフト記号表（従来型・ユニット型共通）'!$C$6:$L$47,10,FALSE()))</f>
        <v/>
      </c>
      <c r="AB32" s="2069" t="str">
        <f aca="false">IF(AB31="","",VLOOKUP(AB31,'シフト記号表（従来型・ユニット型共通）'!$C$6:$L$47,10,FALSE()))</f>
        <v/>
      </c>
      <c r="AC32" s="2070" t="str">
        <f aca="false">IF(AC31="","",VLOOKUP(AC31,'シフト記号表（従来型・ユニット型共通）'!$C$6:$L$47,10,FALSE()))</f>
        <v/>
      </c>
      <c r="AD32" s="2068" t="str">
        <f aca="false">IF(AD31="","",VLOOKUP(AD31,'シフト記号表（従来型・ユニット型共通）'!$C$6:$L$47,10,FALSE()))</f>
        <v/>
      </c>
      <c r="AE32" s="2069" t="str">
        <f aca="false">IF(AE31="","",VLOOKUP(AE31,'シフト記号表（従来型・ユニット型共通）'!$C$6:$L$47,10,FALSE()))</f>
        <v/>
      </c>
      <c r="AF32" s="2069" t="str">
        <f aca="false">IF(AF31="","",VLOOKUP(AF31,'シフト記号表（従来型・ユニット型共通）'!$C$6:$L$47,10,FALSE()))</f>
        <v/>
      </c>
      <c r="AG32" s="2069" t="str">
        <f aca="false">IF(AG31="","",VLOOKUP(AG31,'シフト記号表（従来型・ユニット型共通）'!$C$6:$L$47,10,FALSE()))</f>
        <v/>
      </c>
      <c r="AH32" s="2069" t="str">
        <f aca="false">IF(AH31="","",VLOOKUP(AH31,'シフト記号表（従来型・ユニット型共通）'!$C$6:$L$47,10,FALSE()))</f>
        <v/>
      </c>
      <c r="AI32" s="2069" t="str">
        <f aca="false">IF(AI31="","",VLOOKUP(AI31,'シフト記号表（従来型・ユニット型共通）'!$C$6:$L$47,10,FALSE()))</f>
        <v/>
      </c>
      <c r="AJ32" s="2070" t="str">
        <f aca="false">IF(AJ31="","",VLOOKUP(AJ31,'シフト記号表（従来型・ユニット型共通）'!$C$6:$L$47,10,FALSE()))</f>
        <v/>
      </c>
      <c r="AK32" s="2068" t="str">
        <f aca="false">IF(AK31="","",VLOOKUP(AK31,'シフト記号表（従来型・ユニット型共通）'!$C$6:$L$47,10,FALSE()))</f>
        <v/>
      </c>
      <c r="AL32" s="2069" t="str">
        <f aca="false">IF(AL31="","",VLOOKUP(AL31,'シフト記号表（従来型・ユニット型共通）'!$C$6:$L$47,10,FALSE()))</f>
        <v/>
      </c>
      <c r="AM32" s="2069" t="str">
        <f aca="false">IF(AM31="","",VLOOKUP(AM31,'シフト記号表（従来型・ユニット型共通）'!$C$6:$L$47,10,FALSE()))</f>
        <v/>
      </c>
      <c r="AN32" s="2069" t="str">
        <f aca="false">IF(AN31="","",VLOOKUP(AN31,'シフト記号表（従来型・ユニット型共通）'!$C$6:$L$47,10,FALSE()))</f>
        <v/>
      </c>
      <c r="AO32" s="2069" t="str">
        <f aca="false">IF(AO31="","",VLOOKUP(AO31,'シフト記号表（従来型・ユニット型共通）'!$C$6:$L$47,10,FALSE()))</f>
        <v/>
      </c>
      <c r="AP32" s="2069" t="str">
        <f aca="false">IF(AP31="","",VLOOKUP(AP31,'シフト記号表（従来型・ユニット型共通）'!$C$6:$L$47,10,FALSE()))</f>
        <v/>
      </c>
      <c r="AQ32" s="2070" t="str">
        <f aca="false">IF(AQ31="","",VLOOKUP(AQ31,'シフト記号表（従来型・ユニット型共通）'!$C$6:$L$47,10,FALSE()))</f>
        <v/>
      </c>
      <c r="AR32" s="2068" t="str">
        <f aca="false">IF(AR31="","",VLOOKUP(AR31,'シフト記号表（従来型・ユニット型共通）'!$C$6:$L$47,10,FALSE()))</f>
        <v/>
      </c>
      <c r="AS32" s="2069" t="str">
        <f aca="false">IF(AS31="","",VLOOKUP(AS31,'シフト記号表（従来型・ユニット型共通）'!$C$6:$L$47,10,FALSE()))</f>
        <v/>
      </c>
      <c r="AT32" s="2069" t="str">
        <f aca="false">IF(AT31="","",VLOOKUP(AT31,'シフト記号表（従来型・ユニット型共通）'!$C$6:$L$47,10,FALSE()))</f>
        <v/>
      </c>
      <c r="AU32" s="2069" t="str">
        <f aca="false">IF(AU31="","",VLOOKUP(AU31,'シフト記号表（従来型・ユニット型共通）'!$C$6:$L$47,10,FALSE()))</f>
        <v/>
      </c>
      <c r="AV32" s="2069" t="str">
        <f aca="false">IF(AV31="","",VLOOKUP(AV31,'シフト記号表（従来型・ユニット型共通）'!$C$6:$L$47,10,FALSE()))</f>
        <v/>
      </c>
      <c r="AW32" s="2069" t="str">
        <f aca="false">IF(AW31="","",VLOOKUP(AW31,'シフト記号表（従来型・ユニット型共通）'!$C$6:$L$47,10,FALSE()))</f>
        <v/>
      </c>
      <c r="AX32" s="2070" t="str">
        <f aca="false">IF(AX31="","",VLOOKUP(AX31,'シフト記号表（従来型・ユニット型共通）'!$C$6:$L$47,10,FALSE()))</f>
        <v/>
      </c>
      <c r="AY32" s="2068" t="str">
        <f aca="false">IF(AY31="","",VLOOKUP(AY31,'シフト記号表（従来型・ユニット型共通）'!$C$6:$L$47,10,FALSE()))</f>
        <v/>
      </c>
      <c r="AZ32" s="2069" t="str">
        <f aca="false">IF(AZ31="","",VLOOKUP(AZ31,'シフト記号表（従来型・ユニット型共通）'!$C$6:$L$47,10,FALSE()))</f>
        <v/>
      </c>
      <c r="BA32" s="2069" t="str">
        <f aca="false">IF(BA31="","",VLOOKUP(BA31,'シフト記号表（従来型・ユニット型共通）'!$C$6:$L$47,10,FALSE()))</f>
        <v/>
      </c>
      <c r="BB32" s="2071" t="n">
        <f aca="false">IF($BE$3="４週",SUM(W32:AX32),IF($BE$3="暦月",SUM(W32:BA32),""))</f>
        <v>0</v>
      </c>
      <c r="BC32" s="2071"/>
      <c r="BD32" s="2072" t="n">
        <f aca="false">IF($BE$3="４週",BB32/4,IF($BE$3="暦月",(BB32/($BE$8/7)),""))</f>
        <v>0</v>
      </c>
      <c r="BE32" s="2072"/>
      <c r="BF32" s="2089"/>
      <c r="BG32" s="2089"/>
      <c r="BH32" s="2089"/>
      <c r="BI32" s="2089"/>
      <c r="BJ32" s="2089"/>
    </row>
    <row r="33" customFormat="false" ht="20.25" hidden="false" customHeight="true" outlineLevel="0" collapsed="false">
      <c r="B33" s="2033" t="n">
        <f aca="false">B31+1</f>
        <v>9</v>
      </c>
      <c r="C33" s="2074"/>
      <c r="D33" s="2074"/>
      <c r="E33" s="2063"/>
      <c r="F33" s="2064"/>
      <c r="G33" s="2063"/>
      <c r="H33" s="2064"/>
      <c r="I33" s="2077"/>
      <c r="J33" s="2077"/>
      <c r="K33" s="2078"/>
      <c r="L33" s="2078"/>
      <c r="M33" s="2078"/>
      <c r="N33" s="2078"/>
      <c r="O33" s="2079"/>
      <c r="P33" s="2079"/>
      <c r="Q33" s="2079"/>
      <c r="R33" s="2079"/>
      <c r="S33" s="2079"/>
      <c r="T33" s="2080" t="s">
        <v>2202</v>
      </c>
      <c r="U33" s="2081"/>
      <c r="V33" s="2082"/>
      <c r="W33" s="2083"/>
      <c r="X33" s="2084"/>
      <c r="Y33" s="2084"/>
      <c r="Z33" s="2084"/>
      <c r="AA33" s="2084"/>
      <c r="AB33" s="2084"/>
      <c r="AC33" s="2085"/>
      <c r="AD33" s="2083"/>
      <c r="AE33" s="2084"/>
      <c r="AF33" s="2084"/>
      <c r="AG33" s="2084"/>
      <c r="AH33" s="2084"/>
      <c r="AI33" s="2084"/>
      <c r="AJ33" s="2085"/>
      <c r="AK33" s="2083"/>
      <c r="AL33" s="2084"/>
      <c r="AM33" s="2084"/>
      <c r="AN33" s="2084"/>
      <c r="AO33" s="2084"/>
      <c r="AP33" s="2084"/>
      <c r="AQ33" s="2085"/>
      <c r="AR33" s="2083"/>
      <c r="AS33" s="2084"/>
      <c r="AT33" s="2084"/>
      <c r="AU33" s="2084"/>
      <c r="AV33" s="2084"/>
      <c r="AW33" s="2084"/>
      <c r="AX33" s="2085"/>
      <c r="AY33" s="2083"/>
      <c r="AZ33" s="2084"/>
      <c r="BA33" s="2086"/>
      <c r="BB33" s="2087"/>
      <c r="BC33" s="2087"/>
      <c r="BD33" s="2088"/>
      <c r="BE33" s="2088"/>
      <c r="BF33" s="2089"/>
      <c r="BG33" s="2089"/>
      <c r="BH33" s="2089"/>
      <c r="BI33" s="2089"/>
      <c r="BJ33" s="2089"/>
    </row>
    <row r="34" customFormat="false" ht="20.25" hidden="false" customHeight="true" outlineLevel="0" collapsed="false">
      <c r="B34" s="2033"/>
      <c r="C34" s="2074"/>
      <c r="D34" s="2074"/>
      <c r="E34" s="2063"/>
      <c r="F34" s="2064" t="n">
        <f aca="false">C33</f>
        <v>0</v>
      </c>
      <c r="G34" s="2063"/>
      <c r="H34" s="2064" t="n">
        <f aca="false">I33</f>
        <v>0</v>
      </c>
      <c r="I34" s="2077"/>
      <c r="J34" s="2077"/>
      <c r="K34" s="2078"/>
      <c r="L34" s="2078"/>
      <c r="M34" s="2078"/>
      <c r="N34" s="2078"/>
      <c r="O34" s="2079"/>
      <c r="P34" s="2079"/>
      <c r="Q34" s="2079"/>
      <c r="R34" s="2079"/>
      <c r="S34" s="2079"/>
      <c r="T34" s="2090" t="s">
        <v>2203</v>
      </c>
      <c r="U34" s="2091"/>
      <c r="V34" s="2092"/>
      <c r="W34" s="2068" t="str">
        <f aca="false">IF(W33="","",VLOOKUP(W33,'シフト記号表（従来型・ユニット型共通）'!$C$6:$L$47,10,FALSE()))</f>
        <v/>
      </c>
      <c r="X34" s="2069" t="str">
        <f aca="false">IF(X33="","",VLOOKUP(X33,'シフト記号表（従来型・ユニット型共通）'!$C$6:$L$47,10,FALSE()))</f>
        <v/>
      </c>
      <c r="Y34" s="2069" t="str">
        <f aca="false">IF(Y33="","",VLOOKUP(Y33,'シフト記号表（従来型・ユニット型共通）'!$C$6:$L$47,10,FALSE()))</f>
        <v/>
      </c>
      <c r="Z34" s="2069" t="str">
        <f aca="false">IF(Z33="","",VLOOKUP(Z33,'シフト記号表（従来型・ユニット型共通）'!$C$6:$L$47,10,FALSE()))</f>
        <v/>
      </c>
      <c r="AA34" s="2069" t="str">
        <f aca="false">IF(AA33="","",VLOOKUP(AA33,'シフト記号表（従来型・ユニット型共通）'!$C$6:$L$47,10,FALSE()))</f>
        <v/>
      </c>
      <c r="AB34" s="2069" t="str">
        <f aca="false">IF(AB33="","",VLOOKUP(AB33,'シフト記号表（従来型・ユニット型共通）'!$C$6:$L$47,10,FALSE()))</f>
        <v/>
      </c>
      <c r="AC34" s="2070" t="str">
        <f aca="false">IF(AC33="","",VLOOKUP(AC33,'シフト記号表（従来型・ユニット型共通）'!$C$6:$L$47,10,FALSE()))</f>
        <v/>
      </c>
      <c r="AD34" s="2068" t="str">
        <f aca="false">IF(AD33="","",VLOOKUP(AD33,'シフト記号表（従来型・ユニット型共通）'!$C$6:$L$47,10,FALSE()))</f>
        <v/>
      </c>
      <c r="AE34" s="2069" t="str">
        <f aca="false">IF(AE33="","",VLOOKUP(AE33,'シフト記号表（従来型・ユニット型共通）'!$C$6:$L$47,10,FALSE()))</f>
        <v/>
      </c>
      <c r="AF34" s="2069" t="str">
        <f aca="false">IF(AF33="","",VLOOKUP(AF33,'シフト記号表（従来型・ユニット型共通）'!$C$6:$L$47,10,FALSE()))</f>
        <v/>
      </c>
      <c r="AG34" s="2069" t="str">
        <f aca="false">IF(AG33="","",VLOOKUP(AG33,'シフト記号表（従来型・ユニット型共通）'!$C$6:$L$47,10,FALSE()))</f>
        <v/>
      </c>
      <c r="AH34" s="2069" t="str">
        <f aca="false">IF(AH33="","",VLOOKUP(AH33,'シフト記号表（従来型・ユニット型共通）'!$C$6:$L$47,10,FALSE()))</f>
        <v/>
      </c>
      <c r="AI34" s="2069" t="str">
        <f aca="false">IF(AI33="","",VLOOKUP(AI33,'シフト記号表（従来型・ユニット型共通）'!$C$6:$L$47,10,FALSE()))</f>
        <v/>
      </c>
      <c r="AJ34" s="2070" t="str">
        <f aca="false">IF(AJ33="","",VLOOKUP(AJ33,'シフト記号表（従来型・ユニット型共通）'!$C$6:$L$47,10,FALSE()))</f>
        <v/>
      </c>
      <c r="AK34" s="2068" t="str">
        <f aca="false">IF(AK33="","",VLOOKUP(AK33,'シフト記号表（従来型・ユニット型共通）'!$C$6:$L$47,10,FALSE()))</f>
        <v/>
      </c>
      <c r="AL34" s="2069" t="str">
        <f aca="false">IF(AL33="","",VLOOKUP(AL33,'シフト記号表（従来型・ユニット型共通）'!$C$6:$L$47,10,FALSE()))</f>
        <v/>
      </c>
      <c r="AM34" s="2069" t="str">
        <f aca="false">IF(AM33="","",VLOOKUP(AM33,'シフト記号表（従来型・ユニット型共通）'!$C$6:$L$47,10,FALSE()))</f>
        <v/>
      </c>
      <c r="AN34" s="2069" t="str">
        <f aca="false">IF(AN33="","",VLOOKUP(AN33,'シフト記号表（従来型・ユニット型共通）'!$C$6:$L$47,10,FALSE()))</f>
        <v/>
      </c>
      <c r="AO34" s="2069" t="str">
        <f aca="false">IF(AO33="","",VLOOKUP(AO33,'シフト記号表（従来型・ユニット型共通）'!$C$6:$L$47,10,FALSE()))</f>
        <v/>
      </c>
      <c r="AP34" s="2069" t="str">
        <f aca="false">IF(AP33="","",VLOOKUP(AP33,'シフト記号表（従来型・ユニット型共通）'!$C$6:$L$47,10,FALSE()))</f>
        <v/>
      </c>
      <c r="AQ34" s="2070" t="str">
        <f aca="false">IF(AQ33="","",VLOOKUP(AQ33,'シフト記号表（従来型・ユニット型共通）'!$C$6:$L$47,10,FALSE()))</f>
        <v/>
      </c>
      <c r="AR34" s="2068" t="str">
        <f aca="false">IF(AR33="","",VLOOKUP(AR33,'シフト記号表（従来型・ユニット型共通）'!$C$6:$L$47,10,FALSE()))</f>
        <v/>
      </c>
      <c r="AS34" s="2069" t="str">
        <f aca="false">IF(AS33="","",VLOOKUP(AS33,'シフト記号表（従来型・ユニット型共通）'!$C$6:$L$47,10,FALSE()))</f>
        <v/>
      </c>
      <c r="AT34" s="2069" t="str">
        <f aca="false">IF(AT33="","",VLOOKUP(AT33,'シフト記号表（従来型・ユニット型共通）'!$C$6:$L$47,10,FALSE()))</f>
        <v/>
      </c>
      <c r="AU34" s="2069" t="str">
        <f aca="false">IF(AU33="","",VLOOKUP(AU33,'シフト記号表（従来型・ユニット型共通）'!$C$6:$L$47,10,FALSE()))</f>
        <v/>
      </c>
      <c r="AV34" s="2069" t="str">
        <f aca="false">IF(AV33="","",VLOOKUP(AV33,'シフト記号表（従来型・ユニット型共通）'!$C$6:$L$47,10,FALSE()))</f>
        <v/>
      </c>
      <c r="AW34" s="2069" t="str">
        <f aca="false">IF(AW33="","",VLOOKUP(AW33,'シフト記号表（従来型・ユニット型共通）'!$C$6:$L$47,10,FALSE()))</f>
        <v/>
      </c>
      <c r="AX34" s="2070" t="str">
        <f aca="false">IF(AX33="","",VLOOKUP(AX33,'シフト記号表（従来型・ユニット型共通）'!$C$6:$L$47,10,FALSE()))</f>
        <v/>
      </c>
      <c r="AY34" s="2068" t="str">
        <f aca="false">IF(AY33="","",VLOOKUP(AY33,'シフト記号表（従来型・ユニット型共通）'!$C$6:$L$47,10,FALSE()))</f>
        <v/>
      </c>
      <c r="AZ34" s="2069" t="str">
        <f aca="false">IF(AZ33="","",VLOOKUP(AZ33,'シフト記号表（従来型・ユニット型共通）'!$C$6:$L$47,10,FALSE()))</f>
        <v/>
      </c>
      <c r="BA34" s="2069" t="str">
        <f aca="false">IF(BA33="","",VLOOKUP(BA33,'シフト記号表（従来型・ユニット型共通）'!$C$6:$L$47,10,FALSE()))</f>
        <v/>
      </c>
      <c r="BB34" s="2071" t="n">
        <f aca="false">IF($BE$3="４週",SUM(W34:AX34),IF($BE$3="暦月",SUM(W34:BA34),""))</f>
        <v>0</v>
      </c>
      <c r="BC34" s="2071"/>
      <c r="BD34" s="2072" t="n">
        <f aca="false">IF($BE$3="４週",BB34/4,IF($BE$3="暦月",(BB34/($BE$8/7)),""))</f>
        <v>0</v>
      </c>
      <c r="BE34" s="2072"/>
      <c r="BF34" s="2089"/>
      <c r="BG34" s="2089"/>
      <c r="BH34" s="2089"/>
      <c r="BI34" s="2089"/>
      <c r="BJ34" s="2089"/>
    </row>
    <row r="35" customFormat="false" ht="20.25" hidden="false" customHeight="true" outlineLevel="0" collapsed="false">
      <c r="B35" s="2033" t="n">
        <f aca="false">B33+1</f>
        <v>10</v>
      </c>
      <c r="C35" s="2074"/>
      <c r="D35" s="2074"/>
      <c r="E35" s="2063"/>
      <c r="F35" s="2064"/>
      <c r="G35" s="2063"/>
      <c r="H35" s="2064"/>
      <c r="I35" s="2077"/>
      <c r="J35" s="2077"/>
      <c r="K35" s="2078"/>
      <c r="L35" s="2078"/>
      <c r="M35" s="2078"/>
      <c r="N35" s="2078"/>
      <c r="O35" s="2079"/>
      <c r="P35" s="2079"/>
      <c r="Q35" s="2079"/>
      <c r="R35" s="2079"/>
      <c r="S35" s="2079"/>
      <c r="T35" s="2093" t="s">
        <v>2202</v>
      </c>
      <c r="V35" s="2094"/>
      <c r="W35" s="2083"/>
      <c r="X35" s="2084"/>
      <c r="Y35" s="2084"/>
      <c r="Z35" s="2084"/>
      <c r="AA35" s="2084"/>
      <c r="AB35" s="2084"/>
      <c r="AC35" s="2085"/>
      <c r="AD35" s="2083"/>
      <c r="AE35" s="2084"/>
      <c r="AF35" s="2084"/>
      <c r="AG35" s="2084"/>
      <c r="AH35" s="2084"/>
      <c r="AI35" s="2084"/>
      <c r="AJ35" s="2085"/>
      <c r="AK35" s="2083"/>
      <c r="AL35" s="2084"/>
      <c r="AM35" s="2084"/>
      <c r="AN35" s="2084"/>
      <c r="AO35" s="2084"/>
      <c r="AP35" s="2084"/>
      <c r="AQ35" s="2085"/>
      <c r="AR35" s="2083"/>
      <c r="AS35" s="2084"/>
      <c r="AT35" s="2084"/>
      <c r="AU35" s="2084"/>
      <c r="AV35" s="2084"/>
      <c r="AW35" s="2084"/>
      <c r="AX35" s="2085"/>
      <c r="AY35" s="2083"/>
      <c r="AZ35" s="2084"/>
      <c r="BA35" s="2086"/>
      <c r="BB35" s="2087"/>
      <c r="BC35" s="2087"/>
      <c r="BD35" s="2088"/>
      <c r="BE35" s="2088"/>
      <c r="BF35" s="2089"/>
      <c r="BG35" s="2089"/>
      <c r="BH35" s="2089"/>
      <c r="BI35" s="2089"/>
      <c r="BJ35" s="2089"/>
    </row>
    <row r="36" customFormat="false" ht="20.25" hidden="false" customHeight="true" outlineLevel="0" collapsed="false">
      <c r="B36" s="2033"/>
      <c r="C36" s="2074"/>
      <c r="D36" s="2074"/>
      <c r="E36" s="2063"/>
      <c r="F36" s="2064" t="n">
        <f aca="false">C35</f>
        <v>0</v>
      </c>
      <c r="G36" s="2063"/>
      <c r="H36" s="2064" t="n">
        <f aca="false">I35</f>
        <v>0</v>
      </c>
      <c r="I36" s="2077"/>
      <c r="J36" s="2077"/>
      <c r="K36" s="2078"/>
      <c r="L36" s="2078"/>
      <c r="M36" s="2078"/>
      <c r="N36" s="2078"/>
      <c r="O36" s="2079"/>
      <c r="P36" s="2079"/>
      <c r="Q36" s="2079"/>
      <c r="R36" s="2079"/>
      <c r="S36" s="2079"/>
      <c r="T36" s="2090" t="s">
        <v>2203</v>
      </c>
      <c r="U36" s="2091"/>
      <c r="V36" s="2092"/>
      <c r="W36" s="2068" t="str">
        <f aca="false">IF(W35="","",VLOOKUP(W35,'シフト記号表（従来型・ユニット型共通）'!$C$6:$L$47,10,FALSE()))</f>
        <v/>
      </c>
      <c r="X36" s="2069" t="str">
        <f aca="false">IF(X35="","",VLOOKUP(X35,'シフト記号表（従来型・ユニット型共通）'!$C$6:$L$47,10,FALSE()))</f>
        <v/>
      </c>
      <c r="Y36" s="2069" t="str">
        <f aca="false">IF(Y35="","",VLOOKUP(Y35,'シフト記号表（従来型・ユニット型共通）'!$C$6:$L$47,10,FALSE()))</f>
        <v/>
      </c>
      <c r="Z36" s="2069" t="str">
        <f aca="false">IF(Z35="","",VLOOKUP(Z35,'シフト記号表（従来型・ユニット型共通）'!$C$6:$L$47,10,FALSE()))</f>
        <v/>
      </c>
      <c r="AA36" s="2069" t="str">
        <f aca="false">IF(AA35="","",VLOOKUP(AA35,'シフト記号表（従来型・ユニット型共通）'!$C$6:$L$47,10,FALSE()))</f>
        <v/>
      </c>
      <c r="AB36" s="2069" t="str">
        <f aca="false">IF(AB35="","",VLOOKUP(AB35,'シフト記号表（従来型・ユニット型共通）'!$C$6:$L$47,10,FALSE()))</f>
        <v/>
      </c>
      <c r="AC36" s="2070" t="str">
        <f aca="false">IF(AC35="","",VLOOKUP(AC35,'シフト記号表（従来型・ユニット型共通）'!$C$6:$L$47,10,FALSE()))</f>
        <v/>
      </c>
      <c r="AD36" s="2068" t="str">
        <f aca="false">IF(AD35="","",VLOOKUP(AD35,'シフト記号表（従来型・ユニット型共通）'!$C$6:$L$47,10,FALSE()))</f>
        <v/>
      </c>
      <c r="AE36" s="2069" t="str">
        <f aca="false">IF(AE35="","",VLOOKUP(AE35,'シフト記号表（従来型・ユニット型共通）'!$C$6:$L$47,10,FALSE()))</f>
        <v/>
      </c>
      <c r="AF36" s="2069" t="str">
        <f aca="false">IF(AF35="","",VLOOKUP(AF35,'シフト記号表（従来型・ユニット型共通）'!$C$6:$L$47,10,FALSE()))</f>
        <v/>
      </c>
      <c r="AG36" s="2069" t="str">
        <f aca="false">IF(AG35="","",VLOOKUP(AG35,'シフト記号表（従来型・ユニット型共通）'!$C$6:$L$47,10,FALSE()))</f>
        <v/>
      </c>
      <c r="AH36" s="2069" t="str">
        <f aca="false">IF(AH35="","",VLOOKUP(AH35,'シフト記号表（従来型・ユニット型共通）'!$C$6:$L$47,10,FALSE()))</f>
        <v/>
      </c>
      <c r="AI36" s="2069" t="str">
        <f aca="false">IF(AI35="","",VLOOKUP(AI35,'シフト記号表（従来型・ユニット型共通）'!$C$6:$L$47,10,FALSE()))</f>
        <v/>
      </c>
      <c r="AJ36" s="2070" t="str">
        <f aca="false">IF(AJ35="","",VLOOKUP(AJ35,'シフト記号表（従来型・ユニット型共通）'!$C$6:$L$47,10,FALSE()))</f>
        <v/>
      </c>
      <c r="AK36" s="2068" t="str">
        <f aca="false">IF(AK35="","",VLOOKUP(AK35,'シフト記号表（従来型・ユニット型共通）'!$C$6:$L$47,10,FALSE()))</f>
        <v/>
      </c>
      <c r="AL36" s="2069" t="str">
        <f aca="false">IF(AL35="","",VLOOKUP(AL35,'シフト記号表（従来型・ユニット型共通）'!$C$6:$L$47,10,FALSE()))</f>
        <v/>
      </c>
      <c r="AM36" s="2069" t="str">
        <f aca="false">IF(AM35="","",VLOOKUP(AM35,'シフト記号表（従来型・ユニット型共通）'!$C$6:$L$47,10,FALSE()))</f>
        <v/>
      </c>
      <c r="AN36" s="2069" t="str">
        <f aca="false">IF(AN35="","",VLOOKUP(AN35,'シフト記号表（従来型・ユニット型共通）'!$C$6:$L$47,10,FALSE()))</f>
        <v/>
      </c>
      <c r="AO36" s="2069" t="str">
        <f aca="false">IF(AO35="","",VLOOKUP(AO35,'シフト記号表（従来型・ユニット型共通）'!$C$6:$L$47,10,FALSE()))</f>
        <v/>
      </c>
      <c r="AP36" s="2069" t="str">
        <f aca="false">IF(AP35="","",VLOOKUP(AP35,'シフト記号表（従来型・ユニット型共通）'!$C$6:$L$47,10,FALSE()))</f>
        <v/>
      </c>
      <c r="AQ36" s="2070" t="str">
        <f aca="false">IF(AQ35="","",VLOOKUP(AQ35,'シフト記号表（従来型・ユニット型共通）'!$C$6:$L$47,10,FALSE()))</f>
        <v/>
      </c>
      <c r="AR36" s="2068" t="str">
        <f aca="false">IF(AR35="","",VLOOKUP(AR35,'シフト記号表（従来型・ユニット型共通）'!$C$6:$L$47,10,FALSE()))</f>
        <v/>
      </c>
      <c r="AS36" s="2069" t="str">
        <f aca="false">IF(AS35="","",VLOOKUP(AS35,'シフト記号表（従来型・ユニット型共通）'!$C$6:$L$47,10,FALSE()))</f>
        <v/>
      </c>
      <c r="AT36" s="2069" t="str">
        <f aca="false">IF(AT35="","",VLOOKUP(AT35,'シフト記号表（従来型・ユニット型共通）'!$C$6:$L$47,10,FALSE()))</f>
        <v/>
      </c>
      <c r="AU36" s="2069" t="str">
        <f aca="false">IF(AU35="","",VLOOKUP(AU35,'シフト記号表（従来型・ユニット型共通）'!$C$6:$L$47,10,FALSE()))</f>
        <v/>
      </c>
      <c r="AV36" s="2069" t="str">
        <f aca="false">IF(AV35="","",VLOOKUP(AV35,'シフト記号表（従来型・ユニット型共通）'!$C$6:$L$47,10,FALSE()))</f>
        <v/>
      </c>
      <c r="AW36" s="2069" t="str">
        <f aca="false">IF(AW35="","",VLOOKUP(AW35,'シフト記号表（従来型・ユニット型共通）'!$C$6:$L$47,10,FALSE()))</f>
        <v/>
      </c>
      <c r="AX36" s="2070" t="str">
        <f aca="false">IF(AX35="","",VLOOKUP(AX35,'シフト記号表（従来型・ユニット型共通）'!$C$6:$L$47,10,FALSE()))</f>
        <v/>
      </c>
      <c r="AY36" s="2068" t="str">
        <f aca="false">IF(AY35="","",VLOOKUP(AY35,'シフト記号表（従来型・ユニット型共通）'!$C$6:$L$47,10,FALSE()))</f>
        <v/>
      </c>
      <c r="AZ36" s="2069" t="str">
        <f aca="false">IF(AZ35="","",VLOOKUP(AZ35,'シフト記号表（従来型・ユニット型共通）'!$C$6:$L$47,10,FALSE()))</f>
        <v/>
      </c>
      <c r="BA36" s="2069" t="str">
        <f aca="false">IF(BA35="","",VLOOKUP(BA35,'シフト記号表（従来型・ユニット型共通）'!$C$6:$L$47,10,FALSE()))</f>
        <v/>
      </c>
      <c r="BB36" s="2071" t="n">
        <f aca="false">IF($BE$3="４週",SUM(W36:AX36),IF($BE$3="暦月",SUM(W36:BA36),""))</f>
        <v>0</v>
      </c>
      <c r="BC36" s="2071"/>
      <c r="BD36" s="2072" t="n">
        <f aca="false">IF($BE$3="４週",BB36/4,IF($BE$3="暦月",(BB36/($BE$8/7)),""))</f>
        <v>0</v>
      </c>
      <c r="BE36" s="2072"/>
      <c r="BF36" s="2089"/>
      <c r="BG36" s="2089"/>
      <c r="BH36" s="2089"/>
      <c r="BI36" s="2089"/>
      <c r="BJ36" s="2089"/>
    </row>
    <row r="37" customFormat="false" ht="20.25" hidden="false" customHeight="true" outlineLevel="0" collapsed="false">
      <c r="B37" s="2033" t="n">
        <f aca="false">B35+1</f>
        <v>11</v>
      </c>
      <c r="C37" s="2074"/>
      <c r="D37" s="2074"/>
      <c r="E37" s="2063"/>
      <c r="F37" s="2064"/>
      <c r="G37" s="2063"/>
      <c r="H37" s="2064"/>
      <c r="I37" s="2077"/>
      <c r="J37" s="2077"/>
      <c r="K37" s="2078"/>
      <c r="L37" s="2078"/>
      <c r="M37" s="2078"/>
      <c r="N37" s="2078"/>
      <c r="O37" s="2079"/>
      <c r="P37" s="2079"/>
      <c r="Q37" s="2079"/>
      <c r="R37" s="2079"/>
      <c r="S37" s="2079"/>
      <c r="T37" s="2093" t="s">
        <v>2202</v>
      </c>
      <c r="V37" s="2094"/>
      <c r="W37" s="2083"/>
      <c r="X37" s="2084"/>
      <c r="Y37" s="2084"/>
      <c r="Z37" s="2084"/>
      <c r="AA37" s="2084"/>
      <c r="AB37" s="2084"/>
      <c r="AC37" s="2085"/>
      <c r="AD37" s="2083"/>
      <c r="AE37" s="2084"/>
      <c r="AF37" s="2084"/>
      <c r="AG37" s="2084"/>
      <c r="AH37" s="2084"/>
      <c r="AI37" s="2084"/>
      <c r="AJ37" s="2085"/>
      <c r="AK37" s="2083"/>
      <c r="AL37" s="2084"/>
      <c r="AM37" s="2084"/>
      <c r="AN37" s="2084"/>
      <c r="AO37" s="2084"/>
      <c r="AP37" s="2084"/>
      <c r="AQ37" s="2085"/>
      <c r="AR37" s="2083"/>
      <c r="AS37" s="2084"/>
      <c r="AT37" s="2084"/>
      <c r="AU37" s="2084"/>
      <c r="AV37" s="2084"/>
      <c r="AW37" s="2084"/>
      <c r="AX37" s="2085"/>
      <c r="AY37" s="2083"/>
      <c r="AZ37" s="2084"/>
      <c r="BA37" s="2086"/>
      <c r="BB37" s="2087"/>
      <c r="BC37" s="2087"/>
      <c r="BD37" s="2088"/>
      <c r="BE37" s="2088"/>
      <c r="BF37" s="2089"/>
      <c r="BG37" s="2089"/>
      <c r="BH37" s="2089"/>
      <c r="BI37" s="2089"/>
      <c r="BJ37" s="2089"/>
    </row>
    <row r="38" customFormat="false" ht="20.25" hidden="false" customHeight="true" outlineLevel="0" collapsed="false">
      <c r="B38" s="2033"/>
      <c r="C38" s="2074"/>
      <c r="D38" s="2074"/>
      <c r="E38" s="2063"/>
      <c r="F38" s="2064" t="n">
        <f aca="false">C37</f>
        <v>0</v>
      </c>
      <c r="G38" s="2063"/>
      <c r="H38" s="2064" t="n">
        <f aca="false">I37</f>
        <v>0</v>
      </c>
      <c r="I38" s="2077"/>
      <c r="J38" s="2077"/>
      <c r="K38" s="2078"/>
      <c r="L38" s="2078"/>
      <c r="M38" s="2078"/>
      <c r="N38" s="2078"/>
      <c r="O38" s="2079"/>
      <c r="P38" s="2079"/>
      <c r="Q38" s="2079"/>
      <c r="R38" s="2079"/>
      <c r="S38" s="2079"/>
      <c r="T38" s="2090" t="s">
        <v>2203</v>
      </c>
      <c r="U38" s="2091"/>
      <c r="V38" s="2092"/>
      <c r="W38" s="2068" t="str">
        <f aca="false">IF(W37="","",VLOOKUP(W37,'シフト記号表（従来型・ユニット型共通）'!$C$6:$L$47,10,FALSE()))</f>
        <v/>
      </c>
      <c r="X38" s="2069" t="str">
        <f aca="false">IF(X37="","",VLOOKUP(X37,'シフト記号表（従来型・ユニット型共通）'!$C$6:$L$47,10,FALSE()))</f>
        <v/>
      </c>
      <c r="Y38" s="2069" t="str">
        <f aca="false">IF(Y37="","",VLOOKUP(Y37,'シフト記号表（従来型・ユニット型共通）'!$C$6:$L$47,10,FALSE()))</f>
        <v/>
      </c>
      <c r="Z38" s="2069" t="str">
        <f aca="false">IF(Z37="","",VLOOKUP(Z37,'シフト記号表（従来型・ユニット型共通）'!$C$6:$L$47,10,FALSE()))</f>
        <v/>
      </c>
      <c r="AA38" s="2069" t="str">
        <f aca="false">IF(AA37="","",VLOOKUP(AA37,'シフト記号表（従来型・ユニット型共通）'!$C$6:$L$47,10,FALSE()))</f>
        <v/>
      </c>
      <c r="AB38" s="2069" t="str">
        <f aca="false">IF(AB37="","",VLOOKUP(AB37,'シフト記号表（従来型・ユニット型共通）'!$C$6:$L$47,10,FALSE()))</f>
        <v/>
      </c>
      <c r="AC38" s="2070" t="str">
        <f aca="false">IF(AC37="","",VLOOKUP(AC37,'シフト記号表（従来型・ユニット型共通）'!$C$6:$L$47,10,FALSE()))</f>
        <v/>
      </c>
      <c r="AD38" s="2068" t="str">
        <f aca="false">IF(AD37="","",VLOOKUP(AD37,'シフト記号表（従来型・ユニット型共通）'!$C$6:$L$47,10,FALSE()))</f>
        <v/>
      </c>
      <c r="AE38" s="2069" t="str">
        <f aca="false">IF(AE37="","",VLOOKUP(AE37,'シフト記号表（従来型・ユニット型共通）'!$C$6:$L$47,10,FALSE()))</f>
        <v/>
      </c>
      <c r="AF38" s="2069" t="str">
        <f aca="false">IF(AF37="","",VLOOKUP(AF37,'シフト記号表（従来型・ユニット型共通）'!$C$6:$L$47,10,FALSE()))</f>
        <v/>
      </c>
      <c r="AG38" s="2069" t="str">
        <f aca="false">IF(AG37="","",VLOOKUP(AG37,'シフト記号表（従来型・ユニット型共通）'!$C$6:$L$47,10,FALSE()))</f>
        <v/>
      </c>
      <c r="AH38" s="2069" t="str">
        <f aca="false">IF(AH37="","",VLOOKUP(AH37,'シフト記号表（従来型・ユニット型共通）'!$C$6:$L$47,10,FALSE()))</f>
        <v/>
      </c>
      <c r="AI38" s="2069" t="str">
        <f aca="false">IF(AI37="","",VLOOKUP(AI37,'シフト記号表（従来型・ユニット型共通）'!$C$6:$L$47,10,FALSE()))</f>
        <v/>
      </c>
      <c r="AJ38" s="2070" t="str">
        <f aca="false">IF(AJ37="","",VLOOKUP(AJ37,'シフト記号表（従来型・ユニット型共通）'!$C$6:$L$47,10,FALSE()))</f>
        <v/>
      </c>
      <c r="AK38" s="2068" t="str">
        <f aca="false">IF(AK37="","",VLOOKUP(AK37,'シフト記号表（従来型・ユニット型共通）'!$C$6:$L$47,10,FALSE()))</f>
        <v/>
      </c>
      <c r="AL38" s="2069" t="str">
        <f aca="false">IF(AL37="","",VLOOKUP(AL37,'シフト記号表（従来型・ユニット型共通）'!$C$6:$L$47,10,FALSE()))</f>
        <v/>
      </c>
      <c r="AM38" s="2069" t="str">
        <f aca="false">IF(AM37="","",VLOOKUP(AM37,'シフト記号表（従来型・ユニット型共通）'!$C$6:$L$47,10,FALSE()))</f>
        <v/>
      </c>
      <c r="AN38" s="2069" t="str">
        <f aca="false">IF(AN37="","",VLOOKUP(AN37,'シフト記号表（従来型・ユニット型共通）'!$C$6:$L$47,10,FALSE()))</f>
        <v/>
      </c>
      <c r="AO38" s="2069" t="str">
        <f aca="false">IF(AO37="","",VLOOKUP(AO37,'シフト記号表（従来型・ユニット型共通）'!$C$6:$L$47,10,FALSE()))</f>
        <v/>
      </c>
      <c r="AP38" s="2069" t="str">
        <f aca="false">IF(AP37="","",VLOOKUP(AP37,'シフト記号表（従来型・ユニット型共通）'!$C$6:$L$47,10,FALSE()))</f>
        <v/>
      </c>
      <c r="AQ38" s="2070" t="str">
        <f aca="false">IF(AQ37="","",VLOOKUP(AQ37,'シフト記号表（従来型・ユニット型共通）'!$C$6:$L$47,10,FALSE()))</f>
        <v/>
      </c>
      <c r="AR38" s="2068" t="str">
        <f aca="false">IF(AR37="","",VLOOKUP(AR37,'シフト記号表（従来型・ユニット型共通）'!$C$6:$L$47,10,FALSE()))</f>
        <v/>
      </c>
      <c r="AS38" s="2069" t="str">
        <f aca="false">IF(AS37="","",VLOOKUP(AS37,'シフト記号表（従来型・ユニット型共通）'!$C$6:$L$47,10,FALSE()))</f>
        <v/>
      </c>
      <c r="AT38" s="2069" t="str">
        <f aca="false">IF(AT37="","",VLOOKUP(AT37,'シフト記号表（従来型・ユニット型共通）'!$C$6:$L$47,10,FALSE()))</f>
        <v/>
      </c>
      <c r="AU38" s="2069" t="str">
        <f aca="false">IF(AU37="","",VLOOKUP(AU37,'シフト記号表（従来型・ユニット型共通）'!$C$6:$L$47,10,FALSE()))</f>
        <v/>
      </c>
      <c r="AV38" s="2069" t="str">
        <f aca="false">IF(AV37="","",VLOOKUP(AV37,'シフト記号表（従来型・ユニット型共通）'!$C$6:$L$47,10,FALSE()))</f>
        <v/>
      </c>
      <c r="AW38" s="2069" t="str">
        <f aca="false">IF(AW37="","",VLOOKUP(AW37,'シフト記号表（従来型・ユニット型共通）'!$C$6:$L$47,10,FALSE()))</f>
        <v/>
      </c>
      <c r="AX38" s="2070" t="str">
        <f aca="false">IF(AX37="","",VLOOKUP(AX37,'シフト記号表（従来型・ユニット型共通）'!$C$6:$L$47,10,FALSE()))</f>
        <v/>
      </c>
      <c r="AY38" s="2068" t="str">
        <f aca="false">IF(AY37="","",VLOOKUP(AY37,'シフト記号表（従来型・ユニット型共通）'!$C$6:$L$47,10,FALSE()))</f>
        <v/>
      </c>
      <c r="AZ38" s="2069" t="str">
        <f aca="false">IF(AZ37="","",VLOOKUP(AZ37,'シフト記号表（従来型・ユニット型共通）'!$C$6:$L$47,10,FALSE()))</f>
        <v/>
      </c>
      <c r="BA38" s="2069" t="str">
        <f aca="false">IF(BA37="","",VLOOKUP(BA37,'シフト記号表（従来型・ユニット型共通）'!$C$6:$L$47,10,FALSE()))</f>
        <v/>
      </c>
      <c r="BB38" s="2071" t="n">
        <f aca="false">IF($BE$3="４週",SUM(W38:AX38),IF($BE$3="暦月",SUM(W38:BA38),""))</f>
        <v>0</v>
      </c>
      <c r="BC38" s="2071"/>
      <c r="BD38" s="2072" t="n">
        <f aca="false">IF($BE$3="４週",BB38/4,IF($BE$3="暦月",(BB38/($BE$8/7)),""))</f>
        <v>0</v>
      </c>
      <c r="BE38" s="2072"/>
      <c r="BF38" s="2089"/>
      <c r="BG38" s="2089"/>
      <c r="BH38" s="2089"/>
      <c r="BI38" s="2089"/>
      <c r="BJ38" s="2089"/>
    </row>
    <row r="39" customFormat="false" ht="20.25" hidden="false" customHeight="true" outlineLevel="0" collapsed="false">
      <c r="B39" s="2033" t="n">
        <f aca="false">B37+1</f>
        <v>12</v>
      </c>
      <c r="C39" s="2074"/>
      <c r="D39" s="2074"/>
      <c r="E39" s="2063"/>
      <c r="F39" s="2064"/>
      <c r="G39" s="2063"/>
      <c r="H39" s="2064"/>
      <c r="I39" s="2077"/>
      <c r="J39" s="2077"/>
      <c r="K39" s="2078"/>
      <c r="L39" s="2078"/>
      <c r="M39" s="2078"/>
      <c r="N39" s="2078"/>
      <c r="O39" s="2079"/>
      <c r="P39" s="2079"/>
      <c r="Q39" s="2079"/>
      <c r="R39" s="2079"/>
      <c r="S39" s="2079"/>
      <c r="T39" s="2093" t="s">
        <v>2202</v>
      </c>
      <c r="V39" s="2094"/>
      <c r="W39" s="2083"/>
      <c r="X39" s="2084"/>
      <c r="Y39" s="2084"/>
      <c r="Z39" s="2084"/>
      <c r="AA39" s="2084"/>
      <c r="AB39" s="2084"/>
      <c r="AC39" s="2085"/>
      <c r="AD39" s="2083"/>
      <c r="AE39" s="2084"/>
      <c r="AF39" s="2084"/>
      <c r="AG39" s="2084"/>
      <c r="AH39" s="2084"/>
      <c r="AI39" s="2084"/>
      <c r="AJ39" s="2085"/>
      <c r="AK39" s="2083"/>
      <c r="AL39" s="2084"/>
      <c r="AM39" s="2084"/>
      <c r="AN39" s="2084"/>
      <c r="AO39" s="2084"/>
      <c r="AP39" s="2084"/>
      <c r="AQ39" s="2085"/>
      <c r="AR39" s="2083"/>
      <c r="AS39" s="2084"/>
      <c r="AT39" s="2084"/>
      <c r="AU39" s="2084"/>
      <c r="AV39" s="2084"/>
      <c r="AW39" s="2084"/>
      <c r="AX39" s="2085"/>
      <c r="AY39" s="2083"/>
      <c r="AZ39" s="2084"/>
      <c r="BA39" s="2086"/>
      <c r="BB39" s="2087"/>
      <c r="BC39" s="2087"/>
      <c r="BD39" s="2088"/>
      <c r="BE39" s="2088"/>
      <c r="BF39" s="2089"/>
      <c r="BG39" s="2089"/>
      <c r="BH39" s="2089"/>
      <c r="BI39" s="2089"/>
      <c r="BJ39" s="2089"/>
    </row>
    <row r="40" customFormat="false" ht="20.25" hidden="false" customHeight="true" outlineLevel="0" collapsed="false">
      <c r="B40" s="2033"/>
      <c r="C40" s="2074"/>
      <c r="D40" s="2074"/>
      <c r="E40" s="2063"/>
      <c r="F40" s="2064" t="n">
        <f aca="false">C39</f>
        <v>0</v>
      </c>
      <c r="G40" s="2063"/>
      <c r="H40" s="2064" t="n">
        <f aca="false">I39</f>
        <v>0</v>
      </c>
      <c r="I40" s="2077"/>
      <c r="J40" s="2077"/>
      <c r="K40" s="2078"/>
      <c r="L40" s="2078"/>
      <c r="M40" s="2078"/>
      <c r="N40" s="2078"/>
      <c r="O40" s="2079"/>
      <c r="P40" s="2079"/>
      <c r="Q40" s="2079"/>
      <c r="R40" s="2079"/>
      <c r="S40" s="2079"/>
      <c r="T40" s="2090" t="s">
        <v>2203</v>
      </c>
      <c r="U40" s="2091"/>
      <c r="V40" s="2092"/>
      <c r="W40" s="2068" t="str">
        <f aca="false">IF(W39="","",VLOOKUP(W39,'シフト記号表（従来型・ユニット型共通）'!$C$6:$L$47,10,FALSE()))</f>
        <v/>
      </c>
      <c r="X40" s="2069" t="str">
        <f aca="false">IF(X39="","",VLOOKUP(X39,'シフト記号表（従来型・ユニット型共通）'!$C$6:$L$47,10,FALSE()))</f>
        <v/>
      </c>
      <c r="Y40" s="2069" t="str">
        <f aca="false">IF(Y39="","",VLOOKUP(Y39,'シフト記号表（従来型・ユニット型共通）'!$C$6:$L$47,10,FALSE()))</f>
        <v/>
      </c>
      <c r="Z40" s="2069" t="str">
        <f aca="false">IF(Z39="","",VLOOKUP(Z39,'シフト記号表（従来型・ユニット型共通）'!$C$6:$L$47,10,FALSE()))</f>
        <v/>
      </c>
      <c r="AA40" s="2069" t="str">
        <f aca="false">IF(AA39="","",VLOOKUP(AA39,'シフト記号表（従来型・ユニット型共通）'!$C$6:$L$47,10,FALSE()))</f>
        <v/>
      </c>
      <c r="AB40" s="2069" t="str">
        <f aca="false">IF(AB39="","",VLOOKUP(AB39,'シフト記号表（従来型・ユニット型共通）'!$C$6:$L$47,10,FALSE()))</f>
        <v/>
      </c>
      <c r="AC40" s="2070" t="str">
        <f aca="false">IF(AC39="","",VLOOKUP(AC39,'シフト記号表（従来型・ユニット型共通）'!$C$6:$L$47,10,FALSE()))</f>
        <v/>
      </c>
      <c r="AD40" s="2068" t="str">
        <f aca="false">IF(AD39="","",VLOOKUP(AD39,'シフト記号表（従来型・ユニット型共通）'!$C$6:$L$47,10,FALSE()))</f>
        <v/>
      </c>
      <c r="AE40" s="2069" t="str">
        <f aca="false">IF(AE39="","",VLOOKUP(AE39,'シフト記号表（従来型・ユニット型共通）'!$C$6:$L$47,10,FALSE()))</f>
        <v/>
      </c>
      <c r="AF40" s="2069" t="str">
        <f aca="false">IF(AF39="","",VLOOKUP(AF39,'シフト記号表（従来型・ユニット型共通）'!$C$6:$L$47,10,FALSE()))</f>
        <v/>
      </c>
      <c r="AG40" s="2069" t="str">
        <f aca="false">IF(AG39="","",VLOOKUP(AG39,'シフト記号表（従来型・ユニット型共通）'!$C$6:$L$47,10,FALSE()))</f>
        <v/>
      </c>
      <c r="AH40" s="2069" t="str">
        <f aca="false">IF(AH39="","",VLOOKUP(AH39,'シフト記号表（従来型・ユニット型共通）'!$C$6:$L$47,10,FALSE()))</f>
        <v/>
      </c>
      <c r="AI40" s="2069" t="str">
        <f aca="false">IF(AI39="","",VLOOKUP(AI39,'シフト記号表（従来型・ユニット型共通）'!$C$6:$L$47,10,FALSE()))</f>
        <v/>
      </c>
      <c r="AJ40" s="2070" t="str">
        <f aca="false">IF(AJ39="","",VLOOKUP(AJ39,'シフト記号表（従来型・ユニット型共通）'!$C$6:$L$47,10,FALSE()))</f>
        <v/>
      </c>
      <c r="AK40" s="2068" t="str">
        <f aca="false">IF(AK39="","",VLOOKUP(AK39,'シフト記号表（従来型・ユニット型共通）'!$C$6:$L$47,10,FALSE()))</f>
        <v/>
      </c>
      <c r="AL40" s="2069" t="str">
        <f aca="false">IF(AL39="","",VLOOKUP(AL39,'シフト記号表（従来型・ユニット型共通）'!$C$6:$L$47,10,FALSE()))</f>
        <v/>
      </c>
      <c r="AM40" s="2069" t="str">
        <f aca="false">IF(AM39="","",VLOOKUP(AM39,'シフト記号表（従来型・ユニット型共通）'!$C$6:$L$47,10,FALSE()))</f>
        <v/>
      </c>
      <c r="AN40" s="2069" t="str">
        <f aca="false">IF(AN39="","",VLOOKUP(AN39,'シフト記号表（従来型・ユニット型共通）'!$C$6:$L$47,10,FALSE()))</f>
        <v/>
      </c>
      <c r="AO40" s="2069" t="str">
        <f aca="false">IF(AO39="","",VLOOKUP(AO39,'シフト記号表（従来型・ユニット型共通）'!$C$6:$L$47,10,FALSE()))</f>
        <v/>
      </c>
      <c r="AP40" s="2069" t="str">
        <f aca="false">IF(AP39="","",VLOOKUP(AP39,'シフト記号表（従来型・ユニット型共通）'!$C$6:$L$47,10,FALSE()))</f>
        <v/>
      </c>
      <c r="AQ40" s="2070" t="str">
        <f aca="false">IF(AQ39="","",VLOOKUP(AQ39,'シフト記号表（従来型・ユニット型共通）'!$C$6:$L$47,10,FALSE()))</f>
        <v/>
      </c>
      <c r="AR40" s="2068" t="str">
        <f aca="false">IF(AR39="","",VLOOKUP(AR39,'シフト記号表（従来型・ユニット型共通）'!$C$6:$L$47,10,FALSE()))</f>
        <v/>
      </c>
      <c r="AS40" s="2069" t="str">
        <f aca="false">IF(AS39="","",VLOOKUP(AS39,'シフト記号表（従来型・ユニット型共通）'!$C$6:$L$47,10,FALSE()))</f>
        <v/>
      </c>
      <c r="AT40" s="2069" t="str">
        <f aca="false">IF(AT39="","",VLOOKUP(AT39,'シフト記号表（従来型・ユニット型共通）'!$C$6:$L$47,10,FALSE()))</f>
        <v/>
      </c>
      <c r="AU40" s="2069" t="str">
        <f aca="false">IF(AU39="","",VLOOKUP(AU39,'シフト記号表（従来型・ユニット型共通）'!$C$6:$L$47,10,FALSE()))</f>
        <v/>
      </c>
      <c r="AV40" s="2069" t="str">
        <f aca="false">IF(AV39="","",VLOOKUP(AV39,'シフト記号表（従来型・ユニット型共通）'!$C$6:$L$47,10,FALSE()))</f>
        <v/>
      </c>
      <c r="AW40" s="2069" t="str">
        <f aca="false">IF(AW39="","",VLOOKUP(AW39,'シフト記号表（従来型・ユニット型共通）'!$C$6:$L$47,10,FALSE()))</f>
        <v/>
      </c>
      <c r="AX40" s="2070" t="str">
        <f aca="false">IF(AX39="","",VLOOKUP(AX39,'シフト記号表（従来型・ユニット型共通）'!$C$6:$L$47,10,FALSE()))</f>
        <v/>
      </c>
      <c r="AY40" s="2068" t="str">
        <f aca="false">IF(AY39="","",VLOOKUP(AY39,'シフト記号表（従来型・ユニット型共通）'!$C$6:$L$47,10,FALSE()))</f>
        <v/>
      </c>
      <c r="AZ40" s="2069" t="str">
        <f aca="false">IF(AZ39="","",VLOOKUP(AZ39,'シフト記号表（従来型・ユニット型共通）'!$C$6:$L$47,10,FALSE()))</f>
        <v/>
      </c>
      <c r="BA40" s="2069" t="str">
        <f aca="false">IF(BA39="","",VLOOKUP(BA39,'シフト記号表（従来型・ユニット型共通）'!$C$6:$L$47,10,FALSE()))</f>
        <v/>
      </c>
      <c r="BB40" s="2071" t="n">
        <f aca="false">IF($BE$3="４週",SUM(W40:AX40),IF($BE$3="暦月",SUM(W40:BA40),""))</f>
        <v>0</v>
      </c>
      <c r="BC40" s="2071"/>
      <c r="BD40" s="2072" t="n">
        <f aca="false">IF($BE$3="４週",BB40/4,IF($BE$3="暦月",(BB40/($BE$8/7)),""))</f>
        <v>0</v>
      </c>
      <c r="BE40" s="2072"/>
      <c r="BF40" s="2089"/>
      <c r="BG40" s="2089"/>
      <c r="BH40" s="2089"/>
      <c r="BI40" s="2089"/>
      <c r="BJ40" s="2089"/>
    </row>
    <row r="41" customFormat="false" ht="20.25" hidden="false" customHeight="true" outlineLevel="0" collapsed="false">
      <c r="B41" s="2033" t="n">
        <f aca="false">B39+1</f>
        <v>13</v>
      </c>
      <c r="C41" s="2074"/>
      <c r="D41" s="2074"/>
      <c r="E41" s="2063"/>
      <c r="F41" s="2064"/>
      <c r="G41" s="2063"/>
      <c r="H41" s="2064"/>
      <c r="I41" s="2077"/>
      <c r="J41" s="2077"/>
      <c r="K41" s="2078"/>
      <c r="L41" s="2078"/>
      <c r="M41" s="2078"/>
      <c r="N41" s="2078"/>
      <c r="O41" s="2079"/>
      <c r="P41" s="2079"/>
      <c r="Q41" s="2079"/>
      <c r="R41" s="2079"/>
      <c r="S41" s="2079"/>
      <c r="T41" s="2093" t="s">
        <v>2202</v>
      </c>
      <c r="V41" s="2094"/>
      <c r="W41" s="2083"/>
      <c r="X41" s="2084"/>
      <c r="Y41" s="2084"/>
      <c r="Z41" s="2084"/>
      <c r="AA41" s="2084"/>
      <c r="AB41" s="2084"/>
      <c r="AC41" s="2085"/>
      <c r="AD41" s="2083"/>
      <c r="AE41" s="2084"/>
      <c r="AF41" s="2084"/>
      <c r="AG41" s="2084"/>
      <c r="AH41" s="2084"/>
      <c r="AI41" s="2084"/>
      <c r="AJ41" s="2085"/>
      <c r="AK41" s="2083"/>
      <c r="AL41" s="2084"/>
      <c r="AM41" s="2084"/>
      <c r="AN41" s="2084"/>
      <c r="AO41" s="2084"/>
      <c r="AP41" s="2084"/>
      <c r="AQ41" s="2085"/>
      <c r="AR41" s="2083"/>
      <c r="AS41" s="2084"/>
      <c r="AT41" s="2084"/>
      <c r="AU41" s="2084"/>
      <c r="AV41" s="2084"/>
      <c r="AW41" s="2084"/>
      <c r="AX41" s="2085"/>
      <c r="AY41" s="2083"/>
      <c r="AZ41" s="2084"/>
      <c r="BA41" s="2086"/>
      <c r="BB41" s="2087"/>
      <c r="BC41" s="2087"/>
      <c r="BD41" s="2088"/>
      <c r="BE41" s="2088"/>
      <c r="BF41" s="2089"/>
      <c r="BG41" s="2089"/>
      <c r="BH41" s="2089"/>
      <c r="BI41" s="2089"/>
      <c r="BJ41" s="2089"/>
    </row>
    <row r="42" customFormat="false" ht="20.25" hidden="false" customHeight="true" outlineLevel="0" collapsed="false">
      <c r="B42" s="2033"/>
      <c r="C42" s="2074"/>
      <c r="D42" s="2074"/>
      <c r="E42" s="2063"/>
      <c r="F42" s="2064" t="n">
        <f aca="false">C41</f>
        <v>0</v>
      </c>
      <c r="G42" s="2063"/>
      <c r="H42" s="2064" t="n">
        <f aca="false">I41</f>
        <v>0</v>
      </c>
      <c r="I42" s="2077"/>
      <c r="J42" s="2077"/>
      <c r="K42" s="2078"/>
      <c r="L42" s="2078"/>
      <c r="M42" s="2078"/>
      <c r="N42" s="2078"/>
      <c r="O42" s="2079"/>
      <c r="P42" s="2079"/>
      <c r="Q42" s="2079"/>
      <c r="R42" s="2079"/>
      <c r="S42" s="2079"/>
      <c r="T42" s="2090" t="s">
        <v>2203</v>
      </c>
      <c r="U42" s="2091"/>
      <c r="V42" s="2092"/>
      <c r="W42" s="2068" t="str">
        <f aca="false">IF(W41="","",VLOOKUP(W41,'シフト記号表（従来型・ユニット型共通）'!$C$6:$L$47,10,FALSE()))</f>
        <v/>
      </c>
      <c r="X42" s="2069" t="str">
        <f aca="false">IF(X41="","",VLOOKUP(X41,'シフト記号表（従来型・ユニット型共通）'!$C$6:$L$47,10,FALSE()))</f>
        <v/>
      </c>
      <c r="Y42" s="2069" t="str">
        <f aca="false">IF(Y41="","",VLOOKUP(Y41,'シフト記号表（従来型・ユニット型共通）'!$C$6:$L$47,10,FALSE()))</f>
        <v/>
      </c>
      <c r="Z42" s="2069" t="str">
        <f aca="false">IF(Z41="","",VLOOKUP(Z41,'シフト記号表（従来型・ユニット型共通）'!$C$6:$L$47,10,FALSE()))</f>
        <v/>
      </c>
      <c r="AA42" s="2069" t="str">
        <f aca="false">IF(AA41="","",VLOOKUP(AA41,'シフト記号表（従来型・ユニット型共通）'!$C$6:$L$47,10,FALSE()))</f>
        <v/>
      </c>
      <c r="AB42" s="2069" t="str">
        <f aca="false">IF(AB41="","",VLOOKUP(AB41,'シフト記号表（従来型・ユニット型共通）'!$C$6:$L$47,10,FALSE()))</f>
        <v/>
      </c>
      <c r="AC42" s="2070" t="str">
        <f aca="false">IF(AC41="","",VLOOKUP(AC41,'シフト記号表（従来型・ユニット型共通）'!$C$6:$L$47,10,FALSE()))</f>
        <v/>
      </c>
      <c r="AD42" s="2068" t="str">
        <f aca="false">IF(AD41="","",VLOOKUP(AD41,'シフト記号表（従来型・ユニット型共通）'!$C$6:$L$47,10,FALSE()))</f>
        <v/>
      </c>
      <c r="AE42" s="2069" t="str">
        <f aca="false">IF(AE41="","",VLOOKUP(AE41,'シフト記号表（従来型・ユニット型共通）'!$C$6:$L$47,10,FALSE()))</f>
        <v/>
      </c>
      <c r="AF42" s="2069" t="str">
        <f aca="false">IF(AF41="","",VLOOKUP(AF41,'シフト記号表（従来型・ユニット型共通）'!$C$6:$L$47,10,FALSE()))</f>
        <v/>
      </c>
      <c r="AG42" s="2069" t="str">
        <f aca="false">IF(AG41="","",VLOOKUP(AG41,'シフト記号表（従来型・ユニット型共通）'!$C$6:$L$47,10,FALSE()))</f>
        <v/>
      </c>
      <c r="AH42" s="2069" t="str">
        <f aca="false">IF(AH41="","",VLOOKUP(AH41,'シフト記号表（従来型・ユニット型共通）'!$C$6:$L$47,10,FALSE()))</f>
        <v/>
      </c>
      <c r="AI42" s="2069" t="str">
        <f aca="false">IF(AI41="","",VLOOKUP(AI41,'シフト記号表（従来型・ユニット型共通）'!$C$6:$L$47,10,FALSE()))</f>
        <v/>
      </c>
      <c r="AJ42" s="2070" t="str">
        <f aca="false">IF(AJ41="","",VLOOKUP(AJ41,'シフト記号表（従来型・ユニット型共通）'!$C$6:$L$47,10,FALSE()))</f>
        <v/>
      </c>
      <c r="AK42" s="2068" t="str">
        <f aca="false">IF(AK41="","",VLOOKUP(AK41,'シフト記号表（従来型・ユニット型共通）'!$C$6:$L$47,10,FALSE()))</f>
        <v/>
      </c>
      <c r="AL42" s="2069" t="str">
        <f aca="false">IF(AL41="","",VLOOKUP(AL41,'シフト記号表（従来型・ユニット型共通）'!$C$6:$L$47,10,FALSE()))</f>
        <v/>
      </c>
      <c r="AM42" s="2069" t="str">
        <f aca="false">IF(AM41="","",VLOOKUP(AM41,'シフト記号表（従来型・ユニット型共通）'!$C$6:$L$47,10,FALSE()))</f>
        <v/>
      </c>
      <c r="AN42" s="2069" t="str">
        <f aca="false">IF(AN41="","",VLOOKUP(AN41,'シフト記号表（従来型・ユニット型共通）'!$C$6:$L$47,10,FALSE()))</f>
        <v/>
      </c>
      <c r="AO42" s="2069" t="str">
        <f aca="false">IF(AO41="","",VLOOKUP(AO41,'シフト記号表（従来型・ユニット型共通）'!$C$6:$L$47,10,FALSE()))</f>
        <v/>
      </c>
      <c r="AP42" s="2069" t="str">
        <f aca="false">IF(AP41="","",VLOOKUP(AP41,'シフト記号表（従来型・ユニット型共通）'!$C$6:$L$47,10,FALSE()))</f>
        <v/>
      </c>
      <c r="AQ42" s="2070" t="str">
        <f aca="false">IF(AQ41="","",VLOOKUP(AQ41,'シフト記号表（従来型・ユニット型共通）'!$C$6:$L$47,10,FALSE()))</f>
        <v/>
      </c>
      <c r="AR42" s="2068" t="str">
        <f aca="false">IF(AR41="","",VLOOKUP(AR41,'シフト記号表（従来型・ユニット型共通）'!$C$6:$L$47,10,FALSE()))</f>
        <v/>
      </c>
      <c r="AS42" s="2069" t="str">
        <f aca="false">IF(AS41="","",VLOOKUP(AS41,'シフト記号表（従来型・ユニット型共通）'!$C$6:$L$47,10,FALSE()))</f>
        <v/>
      </c>
      <c r="AT42" s="2069" t="str">
        <f aca="false">IF(AT41="","",VLOOKUP(AT41,'シフト記号表（従来型・ユニット型共通）'!$C$6:$L$47,10,FALSE()))</f>
        <v/>
      </c>
      <c r="AU42" s="2069" t="str">
        <f aca="false">IF(AU41="","",VLOOKUP(AU41,'シフト記号表（従来型・ユニット型共通）'!$C$6:$L$47,10,FALSE()))</f>
        <v/>
      </c>
      <c r="AV42" s="2069" t="str">
        <f aca="false">IF(AV41="","",VLOOKUP(AV41,'シフト記号表（従来型・ユニット型共通）'!$C$6:$L$47,10,FALSE()))</f>
        <v/>
      </c>
      <c r="AW42" s="2069" t="str">
        <f aca="false">IF(AW41="","",VLOOKUP(AW41,'シフト記号表（従来型・ユニット型共通）'!$C$6:$L$47,10,FALSE()))</f>
        <v/>
      </c>
      <c r="AX42" s="2070" t="str">
        <f aca="false">IF(AX41="","",VLOOKUP(AX41,'シフト記号表（従来型・ユニット型共通）'!$C$6:$L$47,10,FALSE()))</f>
        <v/>
      </c>
      <c r="AY42" s="2068" t="str">
        <f aca="false">IF(AY41="","",VLOOKUP(AY41,'シフト記号表（従来型・ユニット型共通）'!$C$6:$L$47,10,FALSE()))</f>
        <v/>
      </c>
      <c r="AZ42" s="2069" t="str">
        <f aca="false">IF(AZ41="","",VLOOKUP(AZ41,'シフト記号表（従来型・ユニット型共通）'!$C$6:$L$47,10,FALSE()))</f>
        <v/>
      </c>
      <c r="BA42" s="2069" t="str">
        <f aca="false">IF(BA41="","",VLOOKUP(BA41,'シフト記号表（従来型・ユニット型共通）'!$C$6:$L$47,10,FALSE()))</f>
        <v/>
      </c>
      <c r="BB42" s="2071" t="n">
        <f aca="false">IF($BE$3="４週",SUM(W42:AX42),IF($BE$3="暦月",SUM(W42:BA42),""))</f>
        <v>0</v>
      </c>
      <c r="BC42" s="2071"/>
      <c r="BD42" s="2072" t="n">
        <f aca="false">IF($BE$3="４週",BB42/4,IF($BE$3="暦月",(BB42/($BE$8/7)),""))</f>
        <v>0</v>
      </c>
      <c r="BE42" s="2072"/>
      <c r="BF42" s="2089"/>
      <c r="BG42" s="2089"/>
      <c r="BH42" s="2089"/>
      <c r="BI42" s="2089"/>
      <c r="BJ42" s="2089"/>
    </row>
    <row r="43" customFormat="false" ht="20.25" hidden="false" customHeight="true" outlineLevel="0" collapsed="false">
      <c r="B43" s="2033" t="n">
        <f aca="false">B41+1</f>
        <v>14</v>
      </c>
      <c r="C43" s="2074"/>
      <c r="D43" s="2074"/>
      <c r="E43" s="2063"/>
      <c r="F43" s="2064"/>
      <c r="G43" s="2063"/>
      <c r="H43" s="2064"/>
      <c r="I43" s="2077"/>
      <c r="J43" s="2077"/>
      <c r="K43" s="2078"/>
      <c r="L43" s="2078"/>
      <c r="M43" s="2078"/>
      <c r="N43" s="2078"/>
      <c r="O43" s="2079"/>
      <c r="P43" s="2079"/>
      <c r="Q43" s="2079"/>
      <c r="R43" s="2079"/>
      <c r="S43" s="2079"/>
      <c r="T43" s="2093" t="s">
        <v>2202</v>
      </c>
      <c r="V43" s="2094"/>
      <c r="W43" s="2083"/>
      <c r="X43" s="2084"/>
      <c r="Y43" s="2084"/>
      <c r="Z43" s="2084"/>
      <c r="AA43" s="2084"/>
      <c r="AB43" s="2084"/>
      <c r="AC43" s="2085"/>
      <c r="AD43" s="2083"/>
      <c r="AE43" s="2084"/>
      <c r="AF43" s="2084"/>
      <c r="AG43" s="2084"/>
      <c r="AH43" s="2084"/>
      <c r="AI43" s="2084"/>
      <c r="AJ43" s="2085"/>
      <c r="AK43" s="2083"/>
      <c r="AL43" s="2084"/>
      <c r="AM43" s="2084"/>
      <c r="AN43" s="2084"/>
      <c r="AO43" s="2084"/>
      <c r="AP43" s="2084"/>
      <c r="AQ43" s="2085"/>
      <c r="AR43" s="2083"/>
      <c r="AS43" s="2084"/>
      <c r="AT43" s="2084"/>
      <c r="AU43" s="2084"/>
      <c r="AV43" s="2084"/>
      <c r="AW43" s="2084"/>
      <c r="AX43" s="2085"/>
      <c r="AY43" s="2083"/>
      <c r="AZ43" s="2084"/>
      <c r="BA43" s="2086"/>
      <c r="BB43" s="2087"/>
      <c r="BC43" s="2087"/>
      <c r="BD43" s="2088"/>
      <c r="BE43" s="2088"/>
      <c r="BF43" s="2089"/>
      <c r="BG43" s="2089"/>
      <c r="BH43" s="2089"/>
      <c r="BI43" s="2089"/>
      <c r="BJ43" s="2089"/>
    </row>
    <row r="44" customFormat="false" ht="20.25" hidden="false" customHeight="true" outlineLevel="0" collapsed="false">
      <c r="B44" s="2033"/>
      <c r="C44" s="2074"/>
      <c r="D44" s="2074"/>
      <c r="E44" s="2063"/>
      <c r="F44" s="2064" t="n">
        <f aca="false">C43</f>
        <v>0</v>
      </c>
      <c r="G44" s="2063"/>
      <c r="H44" s="2064" t="n">
        <f aca="false">I43</f>
        <v>0</v>
      </c>
      <c r="I44" s="2077"/>
      <c r="J44" s="2077"/>
      <c r="K44" s="2078"/>
      <c r="L44" s="2078"/>
      <c r="M44" s="2078"/>
      <c r="N44" s="2078"/>
      <c r="O44" s="2079"/>
      <c r="P44" s="2079"/>
      <c r="Q44" s="2079"/>
      <c r="R44" s="2079"/>
      <c r="S44" s="2079"/>
      <c r="T44" s="2090" t="s">
        <v>2203</v>
      </c>
      <c r="U44" s="2091"/>
      <c r="V44" s="2092"/>
      <c r="W44" s="2068" t="str">
        <f aca="false">IF(W43="","",VLOOKUP(W43,'シフト記号表（従来型・ユニット型共通）'!$C$6:$L$47,10,FALSE()))</f>
        <v/>
      </c>
      <c r="X44" s="2069" t="str">
        <f aca="false">IF(X43="","",VLOOKUP(X43,'シフト記号表（従来型・ユニット型共通）'!$C$6:$L$47,10,FALSE()))</f>
        <v/>
      </c>
      <c r="Y44" s="2069" t="str">
        <f aca="false">IF(Y43="","",VLOOKUP(Y43,'シフト記号表（従来型・ユニット型共通）'!$C$6:$L$47,10,FALSE()))</f>
        <v/>
      </c>
      <c r="Z44" s="2069" t="str">
        <f aca="false">IF(Z43="","",VLOOKUP(Z43,'シフト記号表（従来型・ユニット型共通）'!$C$6:$L$47,10,FALSE()))</f>
        <v/>
      </c>
      <c r="AA44" s="2069" t="str">
        <f aca="false">IF(AA43="","",VLOOKUP(AA43,'シフト記号表（従来型・ユニット型共通）'!$C$6:$L$47,10,FALSE()))</f>
        <v/>
      </c>
      <c r="AB44" s="2069" t="str">
        <f aca="false">IF(AB43="","",VLOOKUP(AB43,'シフト記号表（従来型・ユニット型共通）'!$C$6:$L$47,10,FALSE()))</f>
        <v/>
      </c>
      <c r="AC44" s="2070" t="str">
        <f aca="false">IF(AC43="","",VLOOKUP(AC43,'シフト記号表（従来型・ユニット型共通）'!$C$6:$L$47,10,FALSE()))</f>
        <v/>
      </c>
      <c r="AD44" s="2068" t="str">
        <f aca="false">IF(AD43="","",VLOOKUP(AD43,'シフト記号表（従来型・ユニット型共通）'!$C$6:$L$47,10,FALSE()))</f>
        <v/>
      </c>
      <c r="AE44" s="2069" t="str">
        <f aca="false">IF(AE43="","",VLOOKUP(AE43,'シフト記号表（従来型・ユニット型共通）'!$C$6:$L$47,10,FALSE()))</f>
        <v/>
      </c>
      <c r="AF44" s="2069" t="str">
        <f aca="false">IF(AF43="","",VLOOKUP(AF43,'シフト記号表（従来型・ユニット型共通）'!$C$6:$L$47,10,FALSE()))</f>
        <v/>
      </c>
      <c r="AG44" s="2069" t="str">
        <f aca="false">IF(AG43="","",VLOOKUP(AG43,'シフト記号表（従来型・ユニット型共通）'!$C$6:$L$47,10,FALSE()))</f>
        <v/>
      </c>
      <c r="AH44" s="2069" t="str">
        <f aca="false">IF(AH43="","",VLOOKUP(AH43,'シフト記号表（従来型・ユニット型共通）'!$C$6:$L$47,10,FALSE()))</f>
        <v/>
      </c>
      <c r="AI44" s="2069" t="str">
        <f aca="false">IF(AI43="","",VLOOKUP(AI43,'シフト記号表（従来型・ユニット型共通）'!$C$6:$L$47,10,FALSE()))</f>
        <v/>
      </c>
      <c r="AJ44" s="2070" t="str">
        <f aca="false">IF(AJ43="","",VLOOKUP(AJ43,'シフト記号表（従来型・ユニット型共通）'!$C$6:$L$47,10,FALSE()))</f>
        <v/>
      </c>
      <c r="AK44" s="2068" t="str">
        <f aca="false">IF(AK43="","",VLOOKUP(AK43,'シフト記号表（従来型・ユニット型共通）'!$C$6:$L$47,10,FALSE()))</f>
        <v/>
      </c>
      <c r="AL44" s="2069" t="str">
        <f aca="false">IF(AL43="","",VLOOKUP(AL43,'シフト記号表（従来型・ユニット型共通）'!$C$6:$L$47,10,FALSE()))</f>
        <v/>
      </c>
      <c r="AM44" s="2069" t="str">
        <f aca="false">IF(AM43="","",VLOOKUP(AM43,'シフト記号表（従来型・ユニット型共通）'!$C$6:$L$47,10,FALSE()))</f>
        <v/>
      </c>
      <c r="AN44" s="2069" t="str">
        <f aca="false">IF(AN43="","",VLOOKUP(AN43,'シフト記号表（従来型・ユニット型共通）'!$C$6:$L$47,10,FALSE()))</f>
        <v/>
      </c>
      <c r="AO44" s="2069" t="str">
        <f aca="false">IF(AO43="","",VLOOKUP(AO43,'シフト記号表（従来型・ユニット型共通）'!$C$6:$L$47,10,FALSE()))</f>
        <v/>
      </c>
      <c r="AP44" s="2069" t="str">
        <f aca="false">IF(AP43="","",VLOOKUP(AP43,'シフト記号表（従来型・ユニット型共通）'!$C$6:$L$47,10,FALSE()))</f>
        <v/>
      </c>
      <c r="AQ44" s="2070" t="str">
        <f aca="false">IF(AQ43="","",VLOOKUP(AQ43,'シフト記号表（従来型・ユニット型共通）'!$C$6:$L$47,10,FALSE()))</f>
        <v/>
      </c>
      <c r="AR44" s="2068" t="str">
        <f aca="false">IF(AR43="","",VLOOKUP(AR43,'シフト記号表（従来型・ユニット型共通）'!$C$6:$L$47,10,FALSE()))</f>
        <v/>
      </c>
      <c r="AS44" s="2069" t="str">
        <f aca="false">IF(AS43="","",VLOOKUP(AS43,'シフト記号表（従来型・ユニット型共通）'!$C$6:$L$47,10,FALSE()))</f>
        <v/>
      </c>
      <c r="AT44" s="2069" t="str">
        <f aca="false">IF(AT43="","",VLOOKUP(AT43,'シフト記号表（従来型・ユニット型共通）'!$C$6:$L$47,10,FALSE()))</f>
        <v/>
      </c>
      <c r="AU44" s="2069" t="str">
        <f aca="false">IF(AU43="","",VLOOKUP(AU43,'シフト記号表（従来型・ユニット型共通）'!$C$6:$L$47,10,FALSE()))</f>
        <v/>
      </c>
      <c r="AV44" s="2069" t="str">
        <f aca="false">IF(AV43="","",VLOOKUP(AV43,'シフト記号表（従来型・ユニット型共通）'!$C$6:$L$47,10,FALSE()))</f>
        <v/>
      </c>
      <c r="AW44" s="2069" t="str">
        <f aca="false">IF(AW43="","",VLOOKUP(AW43,'シフト記号表（従来型・ユニット型共通）'!$C$6:$L$47,10,FALSE()))</f>
        <v/>
      </c>
      <c r="AX44" s="2070" t="str">
        <f aca="false">IF(AX43="","",VLOOKUP(AX43,'シフト記号表（従来型・ユニット型共通）'!$C$6:$L$47,10,FALSE()))</f>
        <v/>
      </c>
      <c r="AY44" s="2068" t="str">
        <f aca="false">IF(AY43="","",VLOOKUP(AY43,'シフト記号表（従来型・ユニット型共通）'!$C$6:$L$47,10,FALSE()))</f>
        <v/>
      </c>
      <c r="AZ44" s="2069" t="str">
        <f aca="false">IF(AZ43="","",VLOOKUP(AZ43,'シフト記号表（従来型・ユニット型共通）'!$C$6:$L$47,10,FALSE()))</f>
        <v/>
      </c>
      <c r="BA44" s="2069" t="str">
        <f aca="false">IF(BA43="","",VLOOKUP(BA43,'シフト記号表（従来型・ユニット型共通）'!$C$6:$L$47,10,FALSE()))</f>
        <v/>
      </c>
      <c r="BB44" s="2071" t="n">
        <f aca="false">IF($BE$3="４週",SUM(W44:AX44),IF($BE$3="暦月",SUM(W44:BA44),""))</f>
        <v>0</v>
      </c>
      <c r="BC44" s="2071"/>
      <c r="BD44" s="2072" t="n">
        <f aca="false">IF($BE$3="４週",BB44/4,IF($BE$3="暦月",(BB44/($BE$8/7)),""))</f>
        <v>0</v>
      </c>
      <c r="BE44" s="2072"/>
      <c r="BF44" s="2089"/>
      <c r="BG44" s="2089"/>
      <c r="BH44" s="2089"/>
      <c r="BI44" s="2089"/>
      <c r="BJ44" s="2089"/>
    </row>
    <row r="45" customFormat="false" ht="20.25" hidden="false" customHeight="true" outlineLevel="0" collapsed="false">
      <c r="B45" s="2033" t="n">
        <f aca="false">B43+1</f>
        <v>15</v>
      </c>
      <c r="C45" s="2074"/>
      <c r="D45" s="2074"/>
      <c r="E45" s="2063"/>
      <c r="F45" s="2064"/>
      <c r="G45" s="2063"/>
      <c r="H45" s="2064"/>
      <c r="I45" s="2077"/>
      <c r="J45" s="2077"/>
      <c r="K45" s="2078"/>
      <c r="L45" s="2078"/>
      <c r="M45" s="2078"/>
      <c r="N45" s="2078"/>
      <c r="O45" s="2079"/>
      <c r="P45" s="2079"/>
      <c r="Q45" s="2079"/>
      <c r="R45" s="2079"/>
      <c r="S45" s="2079"/>
      <c r="T45" s="2093" t="s">
        <v>2202</v>
      </c>
      <c r="V45" s="2094"/>
      <c r="W45" s="2083"/>
      <c r="X45" s="2084"/>
      <c r="Y45" s="2084"/>
      <c r="Z45" s="2084"/>
      <c r="AA45" s="2084"/>
      <c r="AB45" s="2084"/>
      <c r="AC45" s="2085"/>
      <c r="AD45" s="2083"/>
      <c r="AE45" s="2084"/>
      <c r="AF45" s="2084"/>
      <c r="AG45" s="2084"/>
      <c r="AH45" s="2084"/>
      <c r="AI45" s="2084"/>
      <c r="AJ45" s="2085"/>
      <c r="AK45" s="2083"/>
      <c r="AL45" s="2084"/>
      <c r="AM45" s="2084"/>
      <c r="AN45" s="2084"/>
      <c r="AO45" s="2084"/>
      <c r="AP45" s="2084"/>
      <c r="AQ45" s="2085"/>
      <c r="AR45" s="2083"/>
      <c r="AS45" s="2084"/>
      <c r="AT45" s="2084"/>
      <c r="AU45" s="2084"/>
      <c r="AV45" s="2084"/>
      <c r="AW45" s="2084"/>
      <c r="AX45" s="2085"/>
      <c r="AY45" s="2083"/>
      <c r="AZ45" s="2084"/>
      <c r="BA45" s="2086"/>
      <c r="BB45" s="2087"/>
      <c r="BC45" s="2087"/>
      <c r="BD45" s="2088"/>
      <c r="BE45" s="2088"/>
      <c r="BF45" s="2089"/>
      <c r="BG45" s="2089"/>
      <c r="BH45" s="2089"/>
      <c r="BI45" s="2089"/>
      <c r="BJ45" s="2089"/>
    </row>
    <row r="46" customFormat="false" ht="20.25" hidden="false" customHeight="true" outlineLevel="0" collapsed="false">
      <c r="B46" s="2033"/>
      <c r="C46" s="2074"/>
      <c r="D46" s="2074"/>
      <c r="E46" s="2063"/>
      <c r="F46" s="2064" t="n">
        <f aca="false">C45</f>
        <v>0</v>
      </c>
      <c r="G46" s="2063"/>
      <c r="H46" s="2064" t="n">
        <f aca="false">I45</f>
        <v>0</v>
      </c>
      <c r="I46" s="2077"/>
      <c r="J46" s="2077"/>
      <c r="K46" s="2078"/>
      <c r="L46" s="2078"/>
      <c r="M46" s="2078"/>
      <c r="N46" s="2078"/>
      <c r="O46" s="2079"/>
      <c r="P46" s="2079"/>
      <c r="Q46" s="2079"/>
      <c r="R46" s="2079"/>
      <c r="S46" s="2079"/>
      <c r="T46" s="2090" t="s">
        <v>2203</v>
      </c>
      <c r="U46" s="2091"/>
      <c r="V46" s="2092"/>
      <c r="W46" s="2068" t="str">
        <f aca="false">IF(W45="","",VLOOKUP(W45,'シフト記号表（従来型・ユニット型共通）'!$C$6:$L$47,10,FALSE()))</f>
        <v/>
      </c>
      <c r="X46" s="2069" t="str">
        <f aca="false">IF(X45="","",VLOOKUP(X45,'シフト記号表（従来型・ユニット型共通）'!$C$6:$L$47,10,FALSE()))</f>
        <v/>
      </c>
      <c r="Y46" s="2069" t="str">
        <f aca="false">IF(Y45="","",VLOOKUP(Y45,'シフト記号表（従来型・ユニット型共通）'!$C$6:$L$47,10,FALSE()))</f>
        <v/>
      </c>
      <c r="Z46" s="2069" t="str">
        <f aca="false">IF(Z45="","",VLOOKUP(Z45,'シフト記号表（従来型・ユニット型共通）'!$C$6:$L$47,10,FALSE()))</f>
        <v/>
      </c>
      <c r="AA46" s="2069" t="str">
        <f aca="false">IF(AA45="","",VLOOKUP(AA45,'シフト記号表（従来型・ユニット型共通）'!$C$6:$L$47,10,FALSE()))</f>
        <v/>
      </c>
      <c r="AB46" s="2069" t="str">
        <f aca="false">IF(AB45="","",VLOOKUP(AB45,'シフト記号表（従来型・ユニット型共通）'!$C$6:$L$47,10,FALSE()))</f>
        <v/>
      </c>
      <c r="AC46" s="2070" t="str">
        <f aca="false">IF(AC45="","",VLOOKUP(AC45,'シフト記号表（従来型・ユニット型共通）'!$C$6:$L$47,10,FALSE()))</f>
        <v/>
      </c>
      <c r="AD46" s="2068" t="str">
        <f aca="false">IF(AD45="","",VLOOKUP(AD45,'シフト記号表（従来型・ユニット型共通）'!$C$6:$L$47,10,FALSE()))</f>
        <v/>
      </c>
      <c r="AE46" s="2069" t="str">
        <f aca="false">IF(AE45="","",VLOOKUP(AE45,'シフト記号表（従来型・ユニット型共通）'!$C$6:$L$47,10,FALSE()))</f>
        <v/>
      </c>
      <c r="AF46" s="2069" t="str">
        <f aca="false">IF(AF45="","",VLOOKUP(AF45,'シフト記号表（従来型・ユニット型共通）'!$C$6:$L$47,10,FALSE()))</f>
        <v/>
      </c>
      <c r="AG46" s="2069" t="str">
        <f aca="false">IF(AG45="","",VLOOKUP(AG45,'シフト記号表（従来型・ユニット型共通）'!$C$6:$L$47,10,FALSE()))</f>
        <v/>
      </c>
      <c r="AH46" s="2069" t="str">
        <f aca="false">IF(AH45="","",VLOOKUP(AH45,'シフト記号表（従来型・ユニット型共通）'!$C$6:$L$47,10,FALSE()))</f>
        <v/>
      </c>
      <c r="AI46" s="2069" t="str">
        <f aca="false">IF(AI45="","",VLOOKUP(AI45,'シフト記号表（従来型・ユニット型共通）'!$C$6:$L$47,10,FALSE()))</f>
        <v/>
      </c>
      <c r="AJ46" s="2070" t="str">
        <f aca="false">IF(AJ45="","",VLOOKUP(AJ45,'シフト記号表（従来型・ユニット型共通）'!$C$6:$L$47,10,FALSE()))</f>
        <v/>
      </c>
      <c r="AK46" s="2068" t="str">
        <f aca="false">IF(AK45="","",VLOOKUP(AK45,'シフト記号表（従来型・ユニット型共通）'!$C$6:$L$47,10,FALSE()))</f>
        <v/>
      </c>
      <c r="AL46" s="2069" t="str">
        <f aca="false">IF(AL45="","",VLOOKUP(AL45,'シフト記号表（従来型・ユニット型共通）'!$C$6:$L$47,10,FALSE()))</f>
        <v/>
      </c>
      <c r="AM46" s="2069" t="str">
        <f aca="false">IF(AM45="","",VLOOKUP(AM45,'シフト記号表（従来型・ユニット型共通）'!$C$6:$L$47,10,FALSE()))</f>
        <v/>
      </c>
      <c r="AN46" s="2069" t="str">
        <f aca="false">IF(AN45="","",VLOOKUP(AN45,'シフト記号表（従来型・ユニット型共通）'!$C$6:$L$47,10,FALSE()))</f>
        <v/>
      </c>
      <c r="AO46" s="2069" t="str">
        <f aca="false">IF(AO45="","",VLOOKUP(AO45,'シフト記号表（従来型・ユニット型共通）'!$C$6:$L$47,10,FALSE()))</f>
        <v/>
      </c>
      <c r="AP46" s="2069" t="str">
        <f aca="false">IF(AP45="","",VLOOKUP(AP45,'シフト記号表（従来型・ユニット型共通）'!$C$6:$L$47,10,FALSE()))</f>
        <v/>
      </c>
      <c r="AQ46" s="2070" t="str">
        <f aca="false">IF(AQ45="","",VLOOKUP(AQ45,'シフト記号表（従来型・ユニット型共通）'!$C$6:$L$47,10,FALSE()))</f>
        <v/>
      </c>
      <c r="AR46" s="2068" t="str">
        <f aca="false">IF(AR45="","",VLOOKUP(AR45,'シフト記号表（従来型・ユニット型共通）'!$C$6:$L$47,10,FALSE()))</f>
        <v/>
      </c>
      <c r="AS46" s="2069" t="str">
        <f aca="false">IF(AS45="","",VLOOKUP(AS45,'シフト記号表（従来型・ユニット型共通）'!$C$6:$L$47,10,FALSE()))</f>
        <v/>
      </c>
      <c r="AT46" s="2069" t="str">
        <f aca="false">IF(AT45="","",VLOOKUP(AT45,'シフト記号表（従来型・ユニット型共通）'!$C$6:$L$47,10,FALSE()))</f>
        <v/>
      </c>
      <c r="AU46" s="2069" t="str">
        <f aca="false">IF(AU45="","",VLOOKUP(AU45,'シフト記号表（従来型・ユニット型共通）'!$C$6:$L$47,10,FALSE()))</f>
        <v/>
      </c>
      <c r="AV46" s="2069" t="str">
        <f aca="false">IF(AV45="","",VLOOKUP(AV45,'シフト記号表（従来型・ユニット型共通）'!$C$6:$L$47,10,FALSE()))</f>
        <v/>
      </c>
      <c r="AW46" s="2069" t="str">
        <f aca="false">IF(AW45="","",VLOOKUP(AW45,'シフト記号表（従来型・ユニット型共通）'!$C$6:$L$47,10,FALSE()))</f>
        <v/>
      </c>
      <c r="AX46" s="2070" t="str">
        <f aca="false">IF(AX45="","",VLOOKUP(AX45,'シフト記号表（従来型・ユニット型共通）'!$C$6:$L$47,10,FALSE()))</f>
        <v/>
      </c>
      <c r="AY46" s="2068" t="str">
        <f aca="false">IF(AY45="","",VLOOKUP(AY45,'シフト記号表（従来型・ユニット型共通）'!$C$6:$L$47,10,FALSE()))</f>
        <v/>
      </c>
      <c r="AZ46" s="2069" t="str">
        <f aca="false">IF(AZ45="","",VLOOKUP(AZ45,'シフト記号表（従来型・ユニット型共通）'!$C$6:$L$47,10,FALSE()))</f>
        <v/>
      </c>
      <c r="BA46" s="2069" t="str">
        <f aca="false">IF(BA45="","",VLOOKUP(BA45,'シフト記号表（従来型・ユニット型共通）'!$C$6:$L$47,10,FALSE()))</f>
        <v/>
      </c>
      <c r="BB46" s="2071" t="n">
        <f aca="false">IF($BE$3="４週",SUM(W46:AX46),IF($BE$3="暦月",SUM(W46:BA46),""))</f>
        <v>0</v>
      </c>
      <c r="BC46" s="2071"/>
      <c r="BD46" s="2072" t="n">
        <f aca="false">IF($BE$3="４週",BB46/4,IF($BE$3="暦月",(BB46/($BE$8/7)),""))</f>
        <v>0</v>
      </c>
      <c r="BE46" s="2072"/>
      <c r="BF46" s="2089"/>
      <c r="BG46" s="2089"/>
      <c r="BH46" s="2089"/>
      <c r="BI46" s="2089"/>
      <c r="BJ46" s="2089"/>
    </row>
    <row r="47" customFormat="false" ht="20.25" hidden="false" customHeight="true" outlineLevel="0" collapsed="false">
      <c r="B47" s="2033" t="n">
        <f aca="false">B45+1</f>
        <v>16</v>
      </c>
      <c r="C47" s="2074"/>
      <c r="D47" s="2074"/>
      <c r="E47" s="2063"/>
      <c r="F47" s="2064"/>
      <c r="G47" s="2063"/>
      <c r="H47" s="2064"/>
      <c r="I47" s="2077"/>
      <c r="J47" s="2077"/>
      <c r="K47" s="2078"/>
      <c r="L47" s="2078"/>
      <c r="M47" s="2078"/>
      <c r="N47" s="2078"/>
      <c r="O47" s="2079"/>
      <c r="P47" s="2079"/>
      <c r="Q47" s="2079"/>
      <c r="R47" s="2079"/>
      <c r="S47" s="2079"/>
      <c r="T47" s="2093" t="s">
        <v>2202</v>
      </c>
      <c r="V47" s="2094"/>
      <c r="W47" s="2083"/>
      <c r="X47" s="2084"/>
      <c r="Y47" s="2084"/>
      <c r="Z47" s="2084"/>
      <c r="AA47" s="2084"/>
      <c r="AB47" s="2084"/>
      <c r="AC47" s="2085"/>
      <c r="AD47" s="2083"/>
      <c r="AE47" s="2084"/>
      <c r="AF47" s="2084"/>
      <c r="AG47" s="2084"/>
      <c r="AH47" s="2084"/>
      <c r="AI47" s="2084"/>
      <c r="AJ47" s="2085"/>
      <c r="AK47" s="2083"/>
      <c r="AL47" s="2084"/>
      <c r="AM47" s="2084"/>
      <c r="AN47" s="2084"/>
      <c r="AO47" s="2084"/>
      <c r="AP47" s="2084"/>
      <c r="AQ47" s="2085"/>
      <c r="AR47" s="2083"/>
      <c r="AS47" s="2084"/>
      <c r="AT47" s="2084"/>
      <c r="AU47" s="2084"/>
      <c r="AV47" s="2084"/>
      <c r="AW47" s="2084"/>
      <c r="AX47" s="2085"/>
      <c r="AY47" s="2083"/>
      <c r="AZ47" s="2084"/>
      <c r="BA47" s="2086"/>
      <c r="BB47" s="2087"/>
      <c r="BC47" s="2087"/>
      <c r="BD47" s="2088"/>
      <c r="BE47" s="2088"/>
      <c r="BF47" s="2089"/>
      <c r="BG47" s="2089"/>
      <c r="BH47" s="2089"/>
      <c r="BI47" s="2089"/>
      <c r="BJ47" s="2089"/>
    </row>
    <row r="48" customFormat="false" ht="20.25" hidden="false" customHeight="true" outlineLevel="0" collapsed="false">
      <c r="B48" s="2033"/>
      <c r="C48" s="2074"/>
      <c r="D48" s="2074"/>
      <c r="E48" s="2063"/>
      <c r="F48" s="2064" t="n">
        <f aca="false">C47</f>
        <v>0</v>
      </c>
      <c r="G48" s="2063"/>
      <c r="H48" s="2064" t="n">
        <f aca="false">I47</f>
        <v>0</v>
      </c>
      <c r="I48" s="2077"/>
      <c r="J48" s="2077"/>
      <c r="K48" s="2078"/>
      <c r="L48" s="2078"/>
      <c r="M48" s="2078"/>
      <c r="N48" s="2078"/>
      <c r="O48" s="2079"/>
      <c r="P48" s="2079"/>
      <c r="Q48" s="2079"/>
      <c r="R48" s="2079"/>
      <c r="S48" s="2079"/>
      <c r="T48" s="2090" t="s">
        <v>2203</v>
      </c>
      <c r="U48" s="2091"/>
      <c r="V48" s="2092"/>
      <c r="W48" s="2068" t="str">
        <f aca="false">IF(W47="","",VLOOKUP(W47,'シフト記号表（従来型・ユニット型共通）'!$C$6:$L$47,10,FALSE()))</f>
        <v/>
      </c>
      <c r="X48" s="2069" t="str">
        <f aca="false">IF(X47="","",VLOOKUP(X47,'シフト記号表（従来型・ユニット型共通）'!$C$6:$L$47,10,FALSE()))</f>
        <v/>
      </c>
      <c r="Y48" s="2069" t="str">
        <f aca="false">IF(Y47="","",VLOOKUP(Y47,'シフト記号表（従来型・ユニット型共通）'!$C$6:$L$47,10,FALSE()))</f>
        <v/>
      </c>
      <c r="Z48" s="2069" t="str">
        <f aca="false">IF(Z47="","",VLOOKUP(Z47,'シフト記号表（従来型・ユニット型共通）'!$C$6:$L$47,10,FALSE()))</f>
        <v/>
      </c>
      <c r="AA48" s="2069" t="str">
        <f aca="false">IF(AA47="","",VLOOKUP(AA47,'シフト記号表（従来型・ユニット型共通）'!$C$6:$L$47,10,FALSE()))</f>
        <v/>
      </c>
      <c r="AB48" s="2069" t="str">
        <f aca="false">IF(AB47="","",VLOOKUP(AB47,'シフト記号表（従来型・ユニット型共通）'!$C$6:$L$47,10,FALSE()))</f>
        <v/>
      </c>
      <c r="AC48" s="2070" t="str">
        <f aca="false">IF(AC47="","",VLOOKUP(AC47,'シフト記号表（従来型・ユニット型共通）'!$C$6:$L$47,10,FALSE()))</f>
        <v/>
      </c>
      <c r="AD48" s="2068" t="str">
        <f aca="false">IF(AD47="","",VLOOKUP(AD47,'シフト記号表（従来型・ユニット型共通）'!$C$6:$L$47,10,FALSE()))</f>
        <v/>
      </c>
      <c r="AE48" s="2069" t="str">
        <f aca="false">IF(AE47="","",VLOOKUP(AE47,'シフト記号表（従来型・ユニット型共通）'!$C$6:$L$47,10,FALSE()))</f>
        <v/>
      </c>
      <c r="AF48" s="2069" t="str">
        <f aca="false">IF(AF47="","",VLOOKUP(AF47,'シフト記号表（従来型・ユニット型共通）'!$C$6:$L$47,10,FALSE()))</f>
        <v/>
      </c>
      <c r="AG48" s="2069" t="str">
        <f aca="false">IF(AG47="","",VLOOKUP(AG47,'シフト記号表（従来型・ユニット型共通）'!$C$6:$L$47,10,FALSE()))</f>
        <v/>
      </c>
      <c r="AH48" s="2069" t="str">
        <f aca="false">IF(AH47="","",VLOOKUP(AH47,'シフト記号表（従来型・ユニット型共通）'!$C$6:$L$47,10,FALSE()))</f>
        <v/>
      </c>
      <c r="AI48" s="2069" t="str">
        <f aca="false">IF(AI47="","",VLOOKUP(AI47,'シフト記号表（従来型・ユニット型共通）'!$C$6:$L$47,10,FALSE()))</f>
        <v/>
      </c>
      <c r="AJ48" s="2070" t="str">
        <f aca="false">IF(AJ47="","",VLOOKUP(AJ47,'シフト記号表（従来型・ユニット型共通）'!$C$6:$L$47,10,FALSE()))</f>
        <v/>
      </c>
      <c r="AK48" s="2068" t="str">
        <f aca="false">IF(AK47="","",VLOOKUP(AK47,'シフト記号表（従来型・ユニット型共通）'!$C$6:$L$47,10,FALSE()))</f>
        <v/>
      </c>
      <c r="AL48" s="2069" t="str">
        <f aca="false">IF(AL47="","",VLOOKUP(AL47,'シフト記号表（従来型・ユニット型共通）'!$C$6:$L$47,10,FALSE()))</f>
        <v/>
      </c>
      <c r="AM48" s="2069" t="str">
        <f aca="false">IF(AM47="","",VLOOKUP(AM47,'シフト記号表（従来型・ユニット型共通）'!$C$6:$L$47,10,FALSE()))</f>
        <v/>
      </c>
      <c r="AN48" s="2069" t="str">
        <f aca="false">IF(AN47="","",VLOOKUP(AN47,'シフト記号表（従来型・ユニット型共通）'!$C$6:$L$47,10,FALSE()))</f>
        <v/>
      </c>
      <c r="AO48" s="2069" t="str">
        <f aca="false">IF(AO47="","",VLOOKUP(AO47,'シフト記号表（従来型・ユニット型共通）'!$C$6:$L$47,10,FALSE()))</f>
        <v/>
      </c>
      <c r="AP48" s="2069" t="str">
        <f aca="false">IF(AP47="","",VLOOKUP(AP47,'シフト記号表（従来型・ユニット型共通）'!$C$6:$L$47,10,FALSE()))</f>
        <v/>
      </c>
      <c r="AQ48" s="2070" t="str">
        <f aca="false">IF(AQ47="","",VLOOKUP(AQ47,'シフト記号表（従来型・ユニット型共通）'!$C$6:$L$47,10,FALSE()))</f>
        <v/>
      </c>
      <c r="AR48" s="2068" t="str">
        <f aca="false">IF(AR47="","",VLOOKUP(AR47,'シフト記号表（従来型・ユニット型共通）'!$C$6:$L$47,10,FALSE()))</f>
        <v/>
      </c>
      <c r="AS48" s="2069" t="str">
        <f aca="false">IF(AS47="","",VLOOKUP(AS47,'シフト記号表（従来型・ユニット型共通）'!$C$6:$L$47,10,FALSE()))</f>
        <v/>
      </c>
      <c r="AT48" s="2069" t="str">
        <f aca="false">IF(AT47="","",VLOOKUP(AT47,'シフト記号表（従来型・ユニット型共通）'!$C$6:$L$47,10,FALSE()))</f>
        <v/>
      </c>
      <c r="AU48" s="2069" t="str">
        <f aca="false">IF(AU47="","",VLOOKUP(AU47,'シフト記号表（従来型・ユニット型共通）'!$C$6:$L$47,10,FALSE()))</f>
        <v/>
      </c>
      <c r="AV48" s="2069" t="str">
        <f aca="false">IF(AV47="","",VLOOKUP(AV47,'シフト記号表（従来型・ユニット型共通）'!$C$6:$L$47,10,FALSE()))</f>
        <v/>
      </c>
      <c r="AW48" s="2069" t="str">
        <f aca="false">IF(AW47="","",VLOOKUP(AW47,'シフト記号表（従来型・ユニット型共通）'!$C$6:$L$47,10,FALSE()))</f>
        <v/>
      </c>
      <c r="AX48" s="2070" t="str">
        <f aca="false">IF(AX47="","",VLOOKUP(AX47,'シフト記号表（従来型・ユニット型共通）'!$C$6:$L$47,10,FALSE()))</f>
        <v/>
      </c>
      <c r="AY48" s="2068" t="str">
        <f aca="false">IF(AY47="","",VLOOKUP(AY47,'シフト記号表（従来型・ユニット型共通）'!$C$6:$L$47,10,FALSE()))</f>
        <v/>
      </c>
      <c r="AZ48" s="2069" t="str">
        <f aca="false">IF(AZ47="","",VLOOKUP(AZ47,'シフト記号表（従来型・ユニット型共通）'!$C$6:$L$47,10,FALSE()))</f>
        <v/>
      </c>
      <c r="BA48" s="2069" t="str">
        <f aca="false">IF(BA47="","",VLOOKUP(BA47,'シフト記号表（従来型・ユニット型共通）'!$C$6:$L$47,10,FALSE()))</f>
        <v/>
      </c>
      <c r="BB48" s="2071" t="n">
        <f aca="false">IF($BE$3="４週",SUM(W48:AX48),IF($BE$3="暦月",SUM(W48:BA48),""))</f>
        <v>0</v>
      </c>
      <c r="BC48" s="2071"/>
      <c r="BD48" s="2072" t="n">
        <f aca="false">IF($BE$3="４週",BB48/4,IF($BE$3="暦月",(BB48/($BE$8/7)),""))</f>
        <v>0</v>
      </c>
      <c r="BE48" s="2072"/>
      <c r="BF48" s="2089"/>
      <c r="BG48" s="2089"/>
      <c r="BH48" s="2089"/>
      <c r="BI48" s="2089"/>
      <c r="BJ48" s="2089"/>
    </row>
    <row r="49" customFormat="false" ht="20.25" hidden="false" customHeight="true" outlineLevel="0" collapsed="false">
      <c r="B49" s="2033" t="n">
        <f aca="false">B47+1</f>
        <v>17</v>
      </c>
      <c r="C49" s="2074"/>
      <c r="D49" s="2074"/>
      <c r="E49" s="2063"/>
      <c r="F49" s="2064"/>
      <c r="G49" s="2063"/>
      <c r="H49" s="2064"/>
      <c r="I49" s="2077"/>
      <c r="J49" s="2077"/>
      <c r="K49" s="2078"/>
      <c r="L49" s="2078"/>
      <c r="M49" s="2078"/>
      <c r="N49" s="2078"/>
      <c r="O49" s="2079"/>
      <c r="P49" s="2079"/>
      <c r="Q49" s="2079"/>
      <c r="R49" s="2079"/>
      <c r="S49" s="2079"/>
      <c r="T49" s="2093" t="s">
        <v>2202</v>
      </c>
      <c r="V49" s="2094"/>
      <c r="W49" s="2083"/>
      <c r="X49" s="2084"/>
      <c r="Y49" s="2084"/>
      <c r="Z49" s="2084"/>
      <c r="AA49" s="2084"/>
      <c r="AB49" s="2084"/>
      <c r="AC49" s="2085"/>
      <c r="AD49" s="2083"/>
      <c r="AE49" s="2084"/>
      <c r="AF49" s="2084"/>
      <c r="AG49" s="2084"/>
      <c r="AH49" s="2084"/>
      <c r="AI49" s="2084"/>
      <c r="AJ49" s="2085"/>
      <c r="AK49" s="2083"/>
      <c r="AL49" s="2084"/>
      <c r="AM49" s="2084"/>
      <c r="AN49" s="2084"/>
      <c r="AO49" s="2084"/>
      <c r="AP49" s="2084"/>
      <c r="AQ49" s="2085"/>
      <c r="AR49" s="2083"/>
      <c r="AS49" s="2084"/>
      <c r="AT49" s="2084"/>
      <c r="AU49" s="2084"/>
      <c r="AV49" s="2084"/>
      <c r="AW49" s="2084"/>
      <c r="AX49" s="2085"/>
      <c r="AY49" s="2083"/>
      <c r="AZ49" s="2084"/>
      <c r="BA49" s="2086"/>
      <c r="BB49" s="2087"/>
      <c r="BC49" s="2087"/>
      <c r="BD49" s="2088"/>
      <c r="BE49" s="2088"/>
      <c r="BF49" s="2089"/>
      <c r="BG49" s="2089"/>
      <c r="BH49" s="2089"/>
      <c r="BI49" s="2089"/>
      <c r="BJ49" s="2089"/>
    </row>
    <row r="50" customFormat="false" ht="20.25" hidden="false" customHeight="true" outlineLevel="0" collapsed="false">
      <c r="B50" s="2033"/>
      <c r="C50" s="2074"/>
      <c r="D50" s="2074"/>
      <c r="E50" s="2063"/>
      <c r="F50" s="2064" t="n">
        <f aca="false">C49</f>
        <v>0</v>
      </c>
      <c r="G50" s="2063"/>
      <c r="H50" s="2064" t="n">
        <f aca="false">I49</f>
        <v>0</v>
      </c>
      <c r="I50" s="2077"/>
      <c r="J50" s="2077"/>
      <c r="K50" s="2078"/>
      <c r="L50" s="2078"/>
      <c r="M50" s="2078"/>
      <c r="N50" s="2078"/>
      <c r="O50" s="2079"/>
      <c r="P50" s="2079"/>
      <c r="Q50" s="2079"/>
      <c r="R50" s="2079"/>
      <c r="S50" s="2079"/>
      <c r="T50" s="2090" t="s">
        <v>2203</v>
      </c>
      <c r="U50" s="2091"/>
      <c r="V50" s="2092"/>
      <c r="W50" s="2068" t="str">
        <f aca="false">IF(W49="","",VLOOKUP(W49,'シフト記号表（従来型・ユニット型共通）'!$C$6:$L$47,10,FALSE()))</f>
        <v/>
      </c>
      <c r="X50" s="2069" t="str">
        <f aca="false">IF(X49="","",VLOOKUP(X49,'シフト記号表（従来型・ユニット型共通）'!$C$6:$L$47,10,FALSE()))</f>
        <v/>
      </c>
      <c r="Y50" s="2069" t="str">
        <f aca="false">IF(Y49="","",VLOOKUP(Y49,'シフト記号表（従来型・ユニット型共通）'!$C$6:$L$47,10,FALSE()))</f>
        <v/>
      </c>
      <c r="Z50" s="2069" t="str">
        <f aca="false">IF(Z49="","",VLOOKUP(Z49,'シフト記号表（従来型・ユニット型共通）'!$C$6:$L$47,10,FALSE()))</f>
        <v/>
      </c>
      <c r="AA50" s="2069" t="str">
        <f aca="false">IF(AA49="","",VLOOKUP(AA49,'シフト記号表（従来型・ユニット型共通）'!$C$6:$L$47,10,FALSE()))</f>
        <v/>
      </c>
      <c r="AB50" s="2069" t="str">
        <f aca="false">IF(AB49="","",VLOOKUP(AB49,'シフト記号表（従来型・ユニット型共通）'!$C$6:$L$47,10,FALSE()))</f>
        <v/>
      </c>
      <c r="AC50" s="2070" t="str">
        <f aca="false">IF(AC49="","",VLOOKUP(AC49,'シフト記号表（従来型・ユニット型共通）'!$C$6:$L$47,10,FALSE()))</f>
        <v/>
      </c>
      <c r="AD50" s="2068" t="str">
        <f aca="false">IF(AD49="","",VLOOKUP(AD49,'シフト記号表（従来型・ユニット型共通）'!$C$6:$L$47,10,FALSE()))</f>
        <v/>
      </c>
      <c r="AE50" s="2069" t="str">
        <f aca="false">IF(AE49="","",VLOOKUP(AE49,'シフト記号表（従来型・ユニット型共通）'!$C$6:$L$47,10,FALSE()))</f>
        <v/>
      </c>
      <c r="AF50" s="2069" t="str">
        <f aca="false">IF(AF49="","",VLOOKUP(AF49,'シフト記号表（従来型・ユニット型共通）'!$C$6:$L$47,10,FALSE()))</f>
        <v/>
      </c>
      <c r="AG50" s="2069" t="str">
        <f aca="false">IF(AG49="","",VLOOKUP(AG49,'シフト記号表（従来型・ユニット型共通）'!$C$6:$L$47,10,FALSE()))</f>
        <v/>
      </c>
      <c r="AH50" s="2069" t="str">
        <f aca="false">IF(AH49="","",VLOOKUP(AH49,'シフト記号表（従来型・ユニット型共通）'!$C$6:$L$47,10,FALSE()))</f>
        <v/>
      </c>
      <c r="AI50" s="2069" t="str">
        <f aca="false">IF(AI49="","",VLOOKUP(AI49,'シフト記号表（従来型・ユニット型共通）'!$C$6:$L$47,10,FALSE()))</f>
        <v/>
      </c>
      <c r="AJ50" s="2070" t="str">
        <f aca="false">IF(AJ49="","",VLOOKUP(AJ49,'シフト記号表（従来型・ユニット型共通）'!$C$6:$L$47,10,FALSE()))</f>
        <v/>
      </c>
      <c r="AK50" s="2068" t="str">
        <f aca="false">IF(AK49="","",VLOOKUP(AK49,'シフト記号表（従来型・ユニット型共通）'!$C$6:$L$47,10,FALSE()))</f>
        <v/>
      </c>
      <c r="AL50" s="2069" t="str">
        <f aca="false">IF(AL49="","",VLOOKUP(AL49,'シフト記号表（従来型・ユニット型共通）'!$C$6:$L$47,10,FALSE()))</f>
        <v/>
      </c>
      <c r="AM50" s="2069" t="str">
        <f aca="false">IF(AM49="","",VLOOKUP(AM49,'シフト記号表（従来型・ユニット型共通）'!$C$6:$L$47,10,FALSE()))</f>
        <v/>
      </c>
      <c r="AN50" s="2069" t="str">
        <f aca="false">IF(AN49="","",VLOOKUP(AN49,'シフト記号表（従来型・ユニット型共通）'!$C$6:$L$47,10,FALSE()))</f>
        <v/>
      </c>
      <c r="AO50" s="2069" t="str">
        <f aca="false">IF(AO49="","",VLOOKUP(AO49,'シフト記号表（従来型・ユニット型共通）'!$C$6:$L$47,10,FALSE()))</f>
        <v/>
      </c>
      <c r="AP50" s="2069" t="str">
        <f aca="false">IF(AP49="","",VLOOKUP(AP49,'シフト記号表（従来型・ユニット型共通）'!$C$6:$L$47,10,FALSE()))</f>
        <v/>
      </c>
      <c r="AQ50" s="2070" t="str">
        <f aca="false">IF(AQ49="","",VLOOKUP(AQ49,'シフト記号表（従来型・ユニット型共通）'!$C$6:$L$47,10,FALSE()))</f>
        <v/>
      </c>
      <c r="AR50" s="2068" t="str">
        <f aca="false">IF(AR49="","",VLOOKUP(AR49,'シフト記号表（従来型・ユニット型共通）'!$C$6:$L$47,10,FALSE()))</f>
        <v/>
      </c>
      <c r="AS50" s="2069" t="str">
        <f aca="false">IF(AS49="","",VLOOKUP(AS49,'シフト記号表（従来型・ユニット型共通）'!$C$6:$L$47,10,FALSE()))</f>
        <v/>
      </c>
      <c r="AT50" s="2069" t="str">
        <f aca="false">IF(AT49="","",VLOOKUP(AT49,'シフト記号表（従来型・ユニット型共通）'!$C$6:$L$47,10,FALSE()))</f>
        <v/>
      </c>
      <c r="AU50" s="2069" t="str">
        <f aca="false">IF(AU49="","",VLOOKUP(AU49,'シフト記号表（従来型・ユニット型共通）'!$C$6:$L$47,10,FALSE()))</f>
        <v/>
      </c>
      <c r="AV50" s="2069" t="str">
        <f aca="false">IF(AV49="","",VLOOKUP(AV49,'シフト記号表（従来型・ユニット型共通）'!$C$6:$L$47,10,FALSE()))</f>
        <v/>
      </c>
      <c r="AW50" s="2069" t="str">
        <f aca="false">IF(AW49="","",VLOOKUP(AW49,'シフト記号表（従来型・ユニット型共通）'!$C$6:$L$47,10,FALSE()))</f>
        <v/>
      </c>
      <c r="AX50" s="2070" t="str">
        <f aca="false">IF(AX49="","",VLOOKUP(AX49,'シフト記号表（従来型・ユニット型共通）'!$C$6:$L$47,10,FALSE()))</f>
        <v/>
      </c>
      <c r="AY50" s="2068" t="str">
        <f aca="false">IF(AY49="","",VLOOKUP(AY49,'シフト記号表（従来型・ユニット型共通）'!$C$6:$L$47,10,FALSE()))</f>
        <v/>
      </c>
      <c r="AZ50" s="2069" t="str">
        <f aca="false">IF(AZ49="","",VLOOKUP(AZ49,'シフト記号表（従来型・ユニット型共通）'!$C$6:$L$47,10,FALSE()))</f>
        <v/>
      </c>
      <c r="BA50" s="2069" t="str">
        <f aca="false">IF(BA49="","",VLOOKUP(BA49,'シフト記号表（従来型・ユニット型共通）'!$C$6:$L$47,10,FALSE()))</f>
        <v/>
      </c>
      <c r="BB50" s="2071" t="n">
        <f aca="false">IF($BE$3="４週",SUM(W50:AX50),IF($BE$3="暦月",SUM(W50:BA50),""))</f>
        <v>0</v>
      </c>
      <c r="BC50" s="2071"/>
      <c r="BD50" s="2072" t="n">
        <f aca="false">IF($BE$3="４週",BB50/4,IF($BE$3="暦月",(BB50/($BE$8/7)),""))</f>
        <v>0</v>
      </c>
      <c r="BE50" s="2072"/>
      <c r="BF50" s="2089"/>
      <c r="BG50" s="2089"/>
      <c r="BH50" s="2089"/>
      <c r="BI50" s="2089"/>
      <c r="BJ50" s="2089"/>
    </row>
    <row r="51" customFormat="false" ht="20.25" hidden="false" customHeight="true" outlineLevel="0" collapsed="false">
      <c r="B51" s="2033" t="n">
        <f aca="false">B49+1</f>
        <v>18</v>
      </c>
      <c r="C51" s="2074"/>
      <c r="D51" s="2074"/>
      <c r="E51" s="2063"/>
      <c r="F51" s="2064"/>
      <c r="G51" s="2063"/>
      <c r="H51" s="2064"/>
      <c r="I51" s="2077"/>
      <c r="J51" s="2077"/>
      <c r="K51" s="2078"/>
      <c r="L51" s="2078"/>
      <c r="M51" s="2078"/>
      <c r="N51" s="2078"/>
      <c r="O51" s="2079"/>
      <c r="P51" s="2079"/>
      <c r="Q51" s="2079"/>
      <c r="R51" s="2079"/>
      <c r="S51" s="2079"/>
      <c r="T51" s="2093" t="s">
        <v>2202</v>
      </c>
      <c r="V51" s="2094"/>
      <c r="W51" s="2083"/>
      <c r="X51" s="2084"/>
      <c r="Y51" s="2084"/>
      <c r="Z51" s="2084"/>
      <c r="AA51" s="2084"/>
      <c r="AB51" s="2084"/>
      <c r="AC51" s="2085"/>
      <c r="AD51" s="2083"/>
      <c r="AE51" s="2084"/>
      <c r="AF51" s="2084"/>
      <c r="AG51" s="2084"/>
      <c r="AH51" s="2084"/>
      <c r="AI51" s="2084"/>
      <c r="AJ51" s="2085"/>
      <c r="AK51" s="2083"/>
      <c r="AL51" s="2084"/>
      <c r="AM51" s="2084"/>
      <c r="AN51" s="2084"/>
      <c r="AO51" s="2084"/>
      <c r="AP51" s="2084"/>
      <c r="AQ51" s="2085"/>
      <c r="AR51" s="2083"/>
      <c r="AS51" s="2084"/>
      <c r="AT51" s="2084"/>
      <c r="AU51" s="2084"/>
      <c r="AV51" s="2084"/>
      <c r="AW51" s="2084"/>
      <c r="AX51" s="2085"/>
      <c r="AY51" s="2083"/>
      <c r="AZ51" s="2084"/>
      <c r="BA51" s="2086"/>
      <c r="BB51" s="2087"/>
      <c r="BC51" s="2087"/>
      <c r="BD51" s="2088"/>
      <c r="BE51" s="2088"/>
      <c r="BF51" s="2089"/>
      <c r="BG51" s="2089"/>
      <c r="BH51" s="2089"/>
      <c r="BI51" s="2089"/>
      <c r="BJ51" s="2089"/>
    </row>
    <row r="52" customFormat="false" ht="20.25" hidden="false" customHeight="true" outlineLevel="0" collapsed="false">
      <c r="B52" s="2033"/>
      <c r="C52" s="2074"/>
      <c r="D52" s="2074"/>
      <c r="E52" s="2063"/>
      <c r="F52" s="2064" t="n">
        <f aca="false">C51</f>
        <v>0</v>
      </c>
      <c r="G52" s="2063"/>
      <c r="H52" s="2064" t="n">
        <f aca="false">I51</f>
        <v>0</v>
      </c>
      <c r="I52" s="2077"/>
      <c r="J52" s="2077"/>
      <c r="K52" s="2078"/>
      <c r="L52" s="2078"/>
      <c r="M52" s="2078"/>
      <c r="N52" s="2078"/>
      <c r="O52" s="2079"/>
      <c r="P52" s="2079"/>
      <c r="Q52" s="2079"/>
      <c r="R52" s="2079"/>
      <c r="S52" s="2079"/>
      <c r="T52" s="2090" t="s">
        <v>2203</v>
      </c>
      <c r="U52" s="2091"/>
      <c r="V52" s="2092"/>
      <c r="W52" s="2068" t="str">
        <f aca="false">IF(W51="","",VLOOKUP(W51,'シフト記号表（従来型・ユニット型共通）'!$C$6:$L$47,10,FALSE()))</f>
        <v/>
      </c>
      <c r="X52" s="2069" t="str">
        <f aca="false">IF(X51="","",VLOOKUP(X51,'シフト記号表（従来型・ユニット型共通）'!$C$6:$L$47,10,FALSE()))</f>
        <v/>
      </c>
      <c r="Y52" s="2069" t="str">
        <f aca="false">IF(Y51="","",VLOOKUP(Y51,'シフト記号表（従来型・ユニット型共通）'!$C$6:$L$47,10,FALSE()))</f>
        <v/>
      </c>
      <c r="Z52" s="2069" t="str">
        <f aca="false">IF(Z51="","",VLOOKUP(Z51,'シフト記号表（従来型・ユニット型共通）'!$C$6:$L$47,10,FALSE()))</f>
        <v/>
      </c>
      <c r="AA52" s="2069" t="str">
        <f aca="false">IF(AA51="","",VLOOKUP(AA51,'シフト記号表（従来型・ユニット型共通）'!$C$6:$L$47,10,FALSE()))</f>
        <v/>
      </c>
      <c r="AB52" s="2069" t="str">
        <f aca="false">IF(AB51="","",VLOOKUP(AB51,'シフト記号表（従来型・ユニット型共通）'!$C$6:$L$47,10,FALSE()))</f>
        <v/>
      </c>
      <c r="AC52" s="2070" t="str">
        <f aca="false">IF(AC51="","",VLOOKUP(AC51,'シフト記号表（従来型・ユニット型共通）'!$C$6:$L$47,10,FALSE()))</f>
        <v/>
      </c>
      <c r="AD52" s="2068" t="str">
        <f aca="false">IF(AD51="","",VLOOKUP(AD51,'シフト記号表（従来型・ユニット型共通）'!$C$6:$L$47,10,FALSE()))</f>
        <v/>
      </c>
      <c r="AE52" s="2069" t="str">
        <f aca="false">IF(AE51="","",VLOOKUP(AE51,'シフト記号表（従来型・ユニット型共通）'!$C$6:$L$47,10,FALSE()))</f>
        <v/>
      </c>
      <c r="AF52" s="2069" t="str">
        <f aca="false">IF(AF51="","",VLOOKUP(AF51,'シフト記号表（従来型・ユニット型共通）'!$C$6:$L$47,10,FALSE()))</f>
        <v/>
      </c>
      <c r="AG52" s="2069" t="str">
        <f aca="false">IF(AG51="","",VLOOKUP(AG51,'シフト記号表（従来型・ユニット型共通）'!$C$6:$L$47,10,FALSE()))</f>
        <v/>
      </c>
      <c r="AH52" s="2069" t="str">
        <f aca="false">IF(AH51="","",VLOOKUP(AH51,'シフト記号表（従来型・ユニット型共通）'!$C$6:$L$47,10,FALSE()))</f>
        <v/>
      </c>
      <c r="AI52" s="2069" t="str">
        <f aca="false">IF(AI51="","",VLOOKUP(AI51,'シフト記号表（従来型・ユニット型共通）'!$C$6:$L$47,10,FALSE()))</f>
        <v/>
      </c>
      <c r="AJ52" s="2070" t="str">
        <f aca="false">IF(AJ51="","",VLOOKUP(AJ51,'シフト記号表（従来型・ユニット型共通）'!$C$6:$L$47,10,FALSE()))</f>
        <v/>
      </c>
      <c r="AK52" s="2068" t="str">
        <f aca="false">IF(AK51="","",VLOOKUP(AK51,'シフト記号表（従来型・ユニット型共通）'!$C$6:$L$47,10,FALSE()))</f>
        <v/>
      </c>
      <c r="AL52" s="2069" t="str">
        <f aca="false">IF(AL51="","",VLOOKUP(AL51,'シフト記号表（従来型・ユニット型共通）'!$C$6:$L$47,10,FALSE()))</f>
        <v/>
      </c>
      <c r="AM52" s="2069" t="str">
        <f aca="false">IF(AM51="","",VLOOKUP(AM51,'シフト記号表（従来型・ユニット型共通）'!$C$6:$L$47,10,FALSE()))</f>
        <v/>
      </c>
      <c r="AN52" s="2069" t="str">
        <f aca="false">IF(AN51="","",VLOOKUP(AN51,'シフト記号表（従来型・ユニット型共通）'!$C$6:$L$47,10,FALSE()))</f>
        <v/>
      </c>
      <c r="AO52" s="2069" t="str">
        <f aca="false">IF(AO51="","",VLOOKUP(AO51,'シフト記号表（従来型・ユニット型共通）'!$C$6:$L$47,10,FALSE()))</f>
        <v/>
      </c>
      <c r="AP52" s="2069" t="str">
        <f aca="false">IF(AP51="","",VLOOKUP(AP51,'シフト記号表（従来型・ユニット型共通）'!$C$6:$L$47,10,FALSE()))</f>
        <v/>
      </c>
      <c r="AQ52" s="2070" t="str">
        <f aca="false">IF(AQ51="","",VLOOKUP(AQ51,'シフト記号表（従来型・ユニット型共通）'!$C$6:$L$47,10,FALSE()))</f>
        <v/>
      </c>
      <c r="AR52" s="2068" t="str">
        <f aca="false">IF(AR51="","",VLOOKUP(AR51,'シフト記号表（従来型・ユニット型共通）'!$C$6:$L$47,10,FALSE()))</f>
        <v/>
      </c>
      <c r="AS52" s="2069" t="str">
        <f aca="false">IF(AS51="","",VLOOKUP(AS51,'シフト記号表（従来型・ユニット型共通）'!$C$6:$L$47,10,FALSE()))</f>
        <v/>
      </c>
      <c r="AT52" s="2069" t="str">
        <f aca="false">IF(AT51="","",VLOOKUP(AT51,'シフト記号表（従来型・ユニット型共通）'!$C$6:$L$47,10,FALSE()))</f>
        <v/>
      </c>
      <c r="AU52" s="2069" t="str">
        <f aca="false">IF(AU51="","",VLOOKUP(AU51,'シフト記号表（従来型・ユニット型共通）'!$C$6:$L$47,10,FALSE()))</f>
        <v/>
      </c>
      <c r="AV52" s="2069" t="str">
        <f aca="false">IF(AV51="","",VLOOKUP(AV51,'シフト記号表（従来型・ユニット型共通）'!$C$6:$L$47,10,FALSE()))</f>
        <v/>
      </c>
      <c r="AW52" s="2069" t="str">
        <f aca="false">IF(AW51="","",VLOOKUP(AW51,'シフト記号表（従来型・ユニット型共通）'!$C$6:$L$47,10,FALSE()))</f>
        <v/>
      </c>
      <c r="AX52" s="2070" t="str">
        <f aca="false">IF(AX51="","",VLOOKUP(AX51,'シフト記号表（従来型・ユニット型共通）'!$C$6:$L$47,10,FALSE()))</f>
        <v/>
      </c>
      <c r="AY52" s="2068" t="str">
        <f aca="false">IF(AY51="","",VLOOKUP(AY51,'シフト記号表（従来型・ユニット型共通）'!$C$6:$L$47,10,FALSE()))</f>
        <v/>
      </c>
      <c r="AZ52" s="2069" t="str">
        <f aca="false">IF(AZ51="","",VLOOKUP(AZ51,'シフト記号表（従来型・ユニット型共通）'!$C$6:$L$47,10,FALSE()))</f>
        <v/>
      </c>
      <c r="BA52" s="2069" t="str">
        <f aca="false">IF(BA51="","",VLOOKUP(BA51,'シフト記号表（従来型・ユニット型共通）'!$C$6:$L$47,10,FALSE()))</f>
        <v/>
      </c>
      <c r="BB52" s="2071" t="n">
        <f aca="false">IF($BE$3="４週",SUM(W52:AX52),IF($BE$3="暦月",SUM(W52:BA52),""))</f>
        <v>0</v>
      </c>
      <c r="BC52" s="2071"/>
      <c r="BD52" s="2072" t="n">
        <f aca="false">IF($BE$3="４週",BB52/4,IF($BE$3="暦月",(BB52/($BE$8/7)),""))</f>
        <v>0</v>
      </c>
      <c r="BE52" s="2072"/>
      <c r="BF52" s="2089"/>
      <c r="BG52" s="2089"/>
      <c r="BH52" s="2089"/>
      <c r="BI52" s="2089"/>
      <c r="BJ52" s="2089"/>
    </row>
    <row r="53" customFormat="false" ht="20.25" hidden="false" customHeight="true" outlineLevel="0" collapsed="false">
      <c r="B53" s="2033" t="n">
        <f aca="false">B51+1</f>
        <v>19</v>
      </c>
      <c r="C53" s="2074"/>
      <c r="D53" s="2074"/>
      <c r="E53" s="2075"/>
      <c r="F53" s="2076"/>
      <c r="G53" s="2075"/>
      <c r="H53" s="2076"/>
      <c r="I53" s="2077"/>
      <c r="J53" s="2077"/>
      <c r="K53" s="2078"/>
      <c r="L53" s="2078"/>
      <c r="M53" s="2078"/>
      <c r="N53" s="2078"/>
      <c r="O53" s="2079"/>
      <c r="P53" s="2079"/>
      <c r="Q53" s="2079"/>
      <c r="R53" s="2079"/>
      <c r="S53" s="2079"/>
      <c r="T53" s="2080" t="s">
        <v>2202</v>
      </c>
      <c r="U53" s="2081"/>
      <c r="V53" s="2082"/>
      <c r="W53" s="2083"/>
      <c r="X53" s="2084"/>
      <c r="Y53" s="2084"/>
      <c r="Z53" s="2084"/>
      <c r="AA53" s="2084"/>
      <c r="AB53" s="2084"/>
      <c r="AC53" s="2085"/>
      <c r="AD53" s="2083"/>
      <c r="AE53" s="2084"/>
      <c r="AF53" s="2084"/>
      <c r="AG53" s="2084"/>
      <c r="AH53" s="2084"/>
      <c r="AI53" s="2084"/>
      <c r="AJ53" s="2085"/>
      <c r="AK53" s="2083"/>
      <c r="AL53" s="2084"/>
      <c r="AM53" s="2084"/>
      <c r="AN53" s="2084"/>
      <c r="AO53" s="2084"/>
      <c r="AP53" s="2084"/>
      <c r="AQ53" s="2085"/>
      <c r="AR53" s="2083"/>
      <c r="AS53" s="2084"/>
      <c r="AT53" s="2084"/>
      <c r="AU53" s="2084"/>
      <c r="AV53" s="2084"/>
      <c r="AW53" s="2084"/>
      <c r="AX53" s="2085"/>
      <c r="AY53" s="2083"/>
      <c r="AZ53" s="2084"/>
      <c r="BA53" s="2086"/>
      <c r="BB53" s="2087"/>
      <c r="BC53" s="2087"/>
      <c r="BD53" s="2088"/>
      <c r="BE53" s="2088"/>
      <c r="BF53" s="2089"/>
      <c r="BG53" s="2089"/>
      <c r="BH53" s="2089"/>
      <c r="BI53" s="2089"/>
      <c r="BJ53" s="2089"/>
    </row>
    <row r="54" customFormat="false" ht="20.25" hidden="false" customHeight="true" outlineLevel="0" collapsed="false">
      <c r="B54" s="2033"/>
      <c r="C54" s="2074"/>
      <c r="D54" s="2074"/>
      <c r="E54" s="2063"/>
      <c r="F54" s="2064" t="n">
        <f aca="false">C53</f>
        <v>0</v>
      </c>
      <c r="G54" s="2063"/>
      <c r="H54" s="2064" t="n">
        <f aca="false">I53</f>
        <v>0</v>
      </c>
      <c r="I54" s="2077"/>
      <c r="J54" s="2077"/>
      <c r="K54" s="2078"/>
      <c r="L54" s="2078"/>
      <c r="M54" s="2078"/>
      <c r="N54" s="2078"/>
      <c r="O54" s="2079"/>
      <c r="P54" s="2079"/>
      <c r="Q54" s="2079"/>
      <c r="R54" s="2079"/>
      <c r="S54" s="2079"/>
      <c r="T54" s="2090" t="s">
        <v>2203</v>
      </c>
      <c r="U54" s="2066"/>
      <c r="V54" s="2067"/>
      <c r="W54" s="2068" t="str">
        <f aca="false">IF(W53="","",VLOOKUP(W53,'シフト記号表（従来型・ユニット型共通）'!$C$6:$L$47,10,FALSE()))</f>
        <v/>
      </c>
      <c r="X54" s="2069" t="str">
        <f aca="false">IF(X53="","",VLOOKUP(X53,'シフト記号表（従来型・ユニット型共通）'!$C$6:$L$47,10,FALSE()))</f>
        <v/>
      </c>
      <c r="Y54" s="2069" t="str">
        <f aca="false">IF(Y53="","",VLOOKUP(Y53,'シフト記号表（従来型・ユニット型共通）'!$C$6:$L$47,10,FALSE()))</f>
        <v/>
      </c>
      <c r="Z54" s="2069" t="str">
        <f aca="false">IF(Z53="","",VLOOKUP(Z53,'シフト記号表（従来型・ユニット型共通）'!$C$6:$L$47,10,FALSE()))</f>
        <v/>
      </c>
      <c r="AA54" s="2069" t="str">
        <f aca="false">IF(AA53="","",VLOOKUP(AA53,'シフト記号表（従来型・ユニット型共通）'!$C$6:$L$47,10,FALSE()))</f>
        <v/>
      </c>
      <c r="AB54" s="2069" t="str">
        <f aca="false">IF(AB53="","",VLOOKUP(AB53,'シフト記号表（従来型・ユニット型共通）'!$C$6:$L$47,10,FALSE()))</f>
        <v/>
      </c>
      <c r="AC54" s="2070" t="str">
        <f aca="false">IF(AC53="","",VLOOKUP(AC53,'シフト記号表（従来型・ユニット型共通）'!$C$6:$L$47,10,FALSE()))</f>
        <v/>
      </c>
      <c r="AD54" s="2068" t="str">
        <f aca="false">IF(AD53="","",VLOOKUP(AD53,'シフト記号表（従来型・ユニット型共通）'!$C$6:$L$47,10,FALSE()))</f>
        <v/>
      </c>
      <c r="AE54" s="2069" t="str">
        <f aca="false">IF(AE53="","",VLOOKUP(AE53,'シフト記号表（従来型・ユニット型共通）'!$C$6:$L$47,10,FALSE()))</f>
        <v/>
      </c>
      <c r="AF54" s="2069" t="str">
        <f aca="false">IF(AF53="","",VLOOKUP(AF53,'シフト記号表（従来型・ユニット型共通）'!$C$6:$L$47,10,FALSE()))</f>
        <v/>
      </c>
      <c r="AG54" s="2069" t="str">
        <f aca="false">IF(AG53="","",VLOOKUP(AG53,'シフト記号表（従来型・ユニット型共通）'!$C$6:$L$47,10,FALSE()))</f>
        <v/>
      </c>
      <c r="AH54" s="2069" t="str">
        <f aca="false">IF(AH53="","",VLOOKUP(AH53,'シフト記号表（従来型・ユニット型共通）'!$C$6:$L$47,10,FALSE()))</f>
        <v/>
      </c>
      <c r="AI54" s="2069" t="str">
        <f aca="false">IF(AI53="","",VLOOKUP(AI53,'シフト記号表（従来型・ユニット型共通）'!$C$6:$L$47,10,FALSE()))</f>
        <v/>
      </c>
      <c r="AJ54" s="2070" t="str">
        <f aca="false">IF(AJ53="","",VLOOKUP(AJ53,'シフト記号表（従来型・ユニット型共通）'!$C$6:$L$47,10,FALSE()))</f>
        <v/>
      </c>
      <c r="AK54" s="2068" t="str">
        <f aca="false">IF(AK53="","",VLOOKUP(AK53,'シフト記号表（従来型・ユニット型共通）'!$C$6:$L$47,10,FALSE()))</f>
        <v/>
      </c>
      <c r="AL54" s="2069" t="str">
        <f aca="false">IF(AL53="","",VLOOKUP(AL53,'シフト記号表（従来型・ユニット型共通）'!$C$6:$L$47,10,FALSE()))</f>
        <v/>
      </c>
      <c r="AM54" s="2069" t="str">
        <f aca="false">IF(AM53="","",VLOOKUP(AM53,'シフト記号表（従来型・ユニット型共通）'!$C$6:$L$47,10,FALSE()))</f>
        <v/>
      </c>
      <c r="AN54" s="2069" t="str">
        <f aca="false">IF(AN53="","",VLOOKUP(AN53,'シフト記号表（従来型・ユニット型共通）'!$C$6:$L$47,10,FALSE()))</f>
        <v/>
      </c>
      <c r="AO54" s="2069" t="str">
        <f aca="false">IF(AO53="","",VLOOKUP(AO53,'シフト記号表（従来型・ユニット型共通）'!$C$6:$L$47,10,FALSE()))</f>
        <v/>
      </c>
      <c r="AP54" s="2069" t="str">
        <f aca="false">IF(AP53="","",VLOOKUP(AP53,'シフト記号表（従来型・ユニット型共通）'!$C$6:$L$47,10,FALSE()))</f>
        <v/>
      </c>
      <c r="AQ54" s="2070" t="str">
        <f aca="false">IF(AQ53="","",VLOOKUP(AQ53,'シフト記号表（従来型・ユニット型共通）'!$C$6:$L$47,10,FALSE()))</f>
        <v/>
      </c>
      <c r="AR54" s="2068" t="str">
        <f aca="false">IF(AR53="","",VLOOKUP(AR53,'シフト記号表（従来型・ユニット型共通）'!$C$6:$L$47,10,FALSE()))</f>
        <v/>
      </c>
      <c r="AS54" s="2069" t="str">
        <f aca="false">IF(AS53="","",VLOOKUP(AS53,'シフト記号表（従来型・ユニット型共通）'!$C$6:$L$47,10,FALSE()))</f>
        <v/>
      </c>
      <c r="AT54" s="2069" t="str">
        <f aca="false">IF(AT53="","",VLOOKUP(AT53,'シフト記号表（従来型・ユニット型共通）'!$C$6:$L$47,10,FALSE()))</f>
        <v/>
      </c>
      <c r="AU54" s="2069" t="str">
        <f aca="false">IF(AU53="","",VLOOKUP(AU53,'シフト記号表（従来型・ユニット型共通）'!$C$6:$L$47,10,FALSE()))</f>
        <v/>
      </c>
      <c r="AV54" s="2069" t="str">
        <f aca="false">IF(AV53="","",VLOOKUP(AV53,'シフト記号表（従来型・ユニット型共通）'!$C$6:$L$47,10,FALSE()))</f>
        <v/>
      </c>
      <c r="AW54" s="2069" t="str">
        <f aca="false">IF(AW53="","",VLOOKUP(AW53,'シフト記号表（従来型・ユニット型共通）'!$C$6:$L$47,10,FALSE()))</f>
        <v/>
      </c>
      <c r="AX54" s="2070" t="str">
        <f aca="false">IF(AX53="","",VLOOKUP(AX53,'シフト記号表（従来型・ユニット型共通）'!$C$6:$L$47,10,FALSE()))</f>
        <v/>
      </c>
      <c r="AY54" s="2068" t="str">
        <f aca="false">IF(AY53="","",VLOOKUP(AY53,'シフト記号表（従来型・ユニット型共通）'!$C$6:$L$47,10,FALSE()))</f>
        <v/>
      </c>
      <c r="AZ54" s="2069" t="str">
        <f aca="false">IF(AZ53="","",VLOOKUP(AZ53,'シフト記号表（従来型・ユニット型共通）'!$C$6:$L$47,10,FALSE()))</f>
        <v/>
      </c>
      <c r="BA54" s="2069" t="str">
        <f aca="false">IF(BA53="","",VLOOKUP(BA53,'シフト記号表（従来型・ユニット型共通）'!$C$6:$L$47,10,FALSE()))</f>
        <v/>
      </c>
      <c r="BB54" s="2071" t="n">
        <f aca="false">IF($BE$3="４週",SUM(W54:AX54),IF($BE$3="暦月",SUM(W54:BA54),""))</f>
        <v>0</v>
      </c>
      <c r="BC54" s="2071"/>
      <c r="BD54" s="2072" t="n">
        <f aca="false">IF($BE$3="４週",BB54/4,IF($BE$3="暦月",(BB54/($BE$8/7)),""))</f>
        <v>0</v>
      </c>
      <c r="BE54" s="2072"/>
      <c r="BF54" s="2089"/>
      <c r="BG54" s="2089"/>
      <c r="BH54" s="2089"/>
      <c r="BI54" s="2089"/>
      <c r="BJ54" s="2089"/>
    </row>
    <row r="55" customFormat="false" ht="20.25" hidden="false" customHeight="true" outlineLevel="0" collapsed="false">
      <c r="B55" s="2033" t="n">
        <f aca="false">B53+1</f>
        <v>20</v>
      </c>
      <c r="C55" s="2074"/>
      <c r="D55" s="2074"/>
      <c r="E55" s="2075"/>
      <c r="F55" s="2076"/>
      <c r="G55" s="2075"/>
      <c r="H55" s="2076"/>
      <c r="I55" s="2077"/>
      <c r="J55" s="2077"/>
      <c r="K55" s="2078"/>
      <c r="L55" s="2078"/>
      <c r="M55" s="2078"/>
      <c r="N55" s="2078"/>
      <c r="O55" s="2079"/>
      <c r="P55" s="2079"/>
      <c r="Q55" s="2079"/>
      <c r="R55" s="2079"/>
      <c r="S55" s="2079"/>
      <c r="T55" s="2080" t="s">
        <v>2202</v>
      </c>
      <c r="U55" s="2081"/>
      <c r="V55" s="2082"/>
      <c r="W55" s="2083"/>
      <c r="X55" s="2084"/>
      <c r="Y55" s="2084"/>
      <c r="Z55" s="2084"/>
      <c r="AA55" s="2084"/>
      <c r="AB55" s="2084"/>
      <c r="AC55" s="2085"/>
      <c r="AD55" s="2083"/>
      <c r="AE55" s="2084"/>
      <c r="AF55" s="2084"/>
      <c r="AG55" s="2084"/>
      <c r="AH55" s="2084"/>
      <c r="AI55" s="2084"/>
      <c r="AJ55" s="2085"/>
      <c r="AK55" s="2083"/>
      <c r="AL55" s="2084"/>
      <c r="AM55" s="2084"/>
      <c r="AN55" s="2084"/>
      <c r="AO55" s="2084"/>
      <c r="AP55" s="2084"/>
      <c r="AQ55" s="2085"/>
      <c r="AR55" s="2083"/>
      <c r="AS55" s="2084"/>
      <c r="AT55" s="2084"/>
      <c r="AU55" s="2084"/>
      <c r="AV55" s="2084"/>
      <c r="AW55" s="2084"/>
      <c r="AX55" s="2085"/>
      <c r="AY55" s="2083"/>
      <c r="AZ55" s="2084"/>
      <c r="BA55" s="2086"/>
      <c r="BB55" s="2087"/>
      <c r="BC55" s="2087"/>
      <c r="BD55" s="2088"/>
      <c r="BE55" s="2088"/>
      <c r="BF55" s="2089"/>
      <c r="BG55" s="2089"/>
      <c r="BH55" s="2089"/>
      <c r="BI55" s="2089"/>
      <c r="BJ55" s="2089"/>
    </row>
    <row r="56" customFormat="false" ht="20.25" hidden="false" customHeight="true" outlineLevel="0" collapsed="false">
      <c r="B56" s="2033"/>
      <c r="C56" s="2074"/>
      <c r="D56" s="2074"/>
      <c r="E56" s="2063"/>
      <c r="F56" s="2064" t="n">
        <f aca="false">C55</f>
        <v>0</v>
      </c>
      <c r="G56" s="2063"/>
      <c r="H56" s="2064" t="n">
        <f aca="false">I55</f>
        <v>0</v>
      </c>
      <c r="I56" s="2077"/>
      <c r="J56" s="2077"/>
      <c r="K56" s="2078"/>
      <c r="L56" s="2078"/>
      <c r="M56" s="2078"/>
      <c r="N56" s="2078"/>
      <c r="O56" s="2079"/>
      <c r="P56" s="2079"/>
      <c r="Q56" s="2079"/>
      <c r="R56" s="2079"/>
      <c r="S56" s="2079"/>
      <c r="T56" s="2090" t="s">
        <v>2203</v>
      </c>
      <c r="U56" s="2091"/>
      <c r="V56" s="2092"/>
      <c r="W56" s="2068" t="str">
        <f aca="false">IF(W55="","",VLOOKUP(W55,'シフト記号表（従来型・ユニット型共通）'!$C$6:$L$47,10,FALSE()))</f>
        <v/>
      </c>
      <c r="X56" s="2069" t="str">
        <f aca="false">IF(X55="","",VLOOKUP(X55,'シフト記号表（従来型・ユニット型共通）'!$C$6:$L$47,10,FALSE()))</f>
        <v/>
      </c>
      <c r="Y56" s="2069" t="str">
        <f aca="false">IF(Y55="","",VLOOKUP(Y55,'シフト記号表（従来型・ユニット型共通）'!$C$6:$L$47,10,FALSE()))</f>
        <v/>
      </c>
      <c r="Z56" s="2069" t="str">
        <f aca="false">IF(Z55="","",VLOOKUP(Z55,'シフト記号表（従来型・ユニット型共通）'!$C$6:$L$47,10,FALSE()))</f>
        <v/>
      </c>
      <c r="AA56" s="2069" t="str">
        <f aca="false">IF(AA55="","",VLOOKUP(AA55,'シフト記号表（従来型・ユニット型共通）'!$C$6:$L$47,10,FALSE()))</f>
        <v/>
      </c>
      <c r="AB56" s="2069" t="str">
        <f aca="false">IF(AB55="","",VLOOKUP(AB55,'シフト記号表（従来型・ユニット型共通）'!$C$6:$L$47,10,FALSE()))</f>
        <v/>
      </c>
      <c r="AC56" s="2070" t="str">
        <f aca="false">IF(AC55="","",VLOOKUP(AC55,'シフト記号表（従来型・ユニット型共通）'!$C$6:$L$47,10,FALSE()))</f>
        <v/>
      </c>
      <c r="AD56" s="2068" t="str">
        <f aca="false">IF(AD55="","",VLOOKUP(AD55,'シフト記号表（従来型・ユニット型共通）'!$C$6:$L$47,10,FALSE()))</f>
        <v/>
      </c>
      <c r="AE56" s="2069" t="str">
        <f aca="false">IF(AE55="","",VLOOKUP(AE55,'シフト記号表（従来型・ユニット型共通）'!$C$6:$L$47,10,FALSE()))</f>
        <v/>
      </c>
      <c r="AF56" s="2069" t="str">
        <f aca="false">IF(AF55="","",VLOOKUP(AF55,'シフト記号表（従来型・ユニット型共通）'!$C$6:$L$47,10,FALSE()))</f>
        <v/>
      </c>
      <c r="AG56" s="2069" t="str">
        <f aca="false">IF(AG55="","",VLOOKUP(AG55,'シフト記号表（従来型・ユニット型共通）'!$C$6:$L$47,10,FALSE()))</f>
        <v/>
      </c>
      <c r="AH56" s="2069" t="str">
        <f aca="false">IF(AH55="","",VLOOKUP(AH55,'シフト記号表（従来型・ユニット型共通）'!$C$6:$L$47,10,FALSE()))</f>
        <v/>
      </c>
      <c r="AI56" s="2069" t="str">
        <f aca="false">IF(AI55="","",VLOOKUP(AI55,'シフト記号表（従来型・ユニット型共通）'!$C$6:$L$47,10,FALSE()))</f>
        <v/>
      </c>
      <c r="AJ56" s="2070" t="str">
        <f aca="false">IF(AJ55="","",VLOOKUP(AJ55,'シフト記号表（従来型・ユニット型共通）'!$C$6:$L$47,10,FALSE()))</f>
        <v/>
      </c>
      <c r="AK56" s="2068" t="str">
        <f aca="false">IF(AK55="","",VLOOKUP(AK55,'シフト記号表（従来型・ユニット型共通）'!$C$6:$L$47,10,FALSE()))</f>
        <v/>
      </c>
      <c r="AL56" s="2069" t="str">
        <f aca="false">IF(AL55="","",VLOOKUP(AL55,'シフト記号表（従来型・ユニット型共通）'!$C$6:$L$47,10,FALSE()))</f>
        <v/>
      </c>
      <c r="AM56" s="2069" t="str">
        <f aca="false">IF(AM55="","",VLOOKUP(AM55,'シフト記号表（従来型・ユニット型共通）'!$C$6:$L$47,10,FALSE()))</f>
        <v/>
      </c>
      <c r="AN56" s="2069" t="str">
        <f aca="false">IF(AN55="","",VLOOKUP(AN55,'シフト記号表（従来型・ユニット型共通）'!$C$6:$L$47,10,FALSE()))</f>
        <v/>
      </c>
      <c r="AO56" s="2069" t="str">
        <f aca="false">IF(AO55="","",VLOOKUP(AO55,'シフト記号表（従来型・ユニット型共通）'!$C$6:$L$47,10,FALSE()))</f>
        <v/>
      </c>
      <c r="AP56" s="2069" t="str">
        <f aca="false">IF(AP55="","",VLOOKUP(AP55,'シフト記号表（従来型・ユニット型共通）'!$C$6:$L$47,10,FALSE()))</f>
        <v/>
      </c>
      <c r="AQ56" s="2070" t="str">
        <f aca="false">IF(AQ55="","",VLOOKUP(AQ55,'シフト記号表（従来型・ユニット型共通）'!$C$6:$L$47,10,FALSE()))</f>
        <v/>
      </c>
      <c r="AR56" s="2068" t="str">
        <f aca="false">IF(AR55="","",VLOOKUP(AR55,'シフト記号表（従来型・ユニット型共通）'!$C$6:$L$47,10,FALSE()))</f>
        <v/>
      </c>
      <c r="AS56" s="2069" t="str">
        <f aca="false">IF(AS55="","",VLOOKUP(AS55,'シフト記号表（従来型・ユニット型共通）'!$C$6:$L$47,10,FALSE()))</f>
        <v/>
      </c>
      <c r="AT56" s="2069" t="str">
        <f aca="false">IF(AT55="","",VLOOKUP(AT55,'シフト記号表（従来型・ユニット型共通）'!$C$6:$L$47,10,FALSE()))</f>
        <v/>
      </c>
      <c r="AU56" s="2069" t="str">
        <f aca="false">IF(AU55="","",VLOOKUP(AU55,'シフト記号表（従来型・ユニット型共通）'!$C$6:$L$47,10,FALSE()))</f>
        <v/>
      </c>
      <c r="AV56" s="2069" t="str">
        <f aca="false">IF(AV55="","",VLOOKUP(AV55,'シフト記号表（従来型・ユニット型共通）'!$C$6:$L$47,10,FALSE()))</f>
        <v/>
      </c>
      <c r="AW56" s="2069" t="str">
        <f aca="false">IF(AW55="","",VLOOKUP(AW55,'シフト記号表（従来型・ユニット型共通）'!$C$6:$L$47,10,FALSE()))</f>
        <v/>
      </c>
      <c r="AX56" s="2070" t="str">
        <f aca="false">IF(AX55="","",VLOOKUP(AX55,'シフト記号表（従来型・ユニット型共通）'!$C$6:$L$47,10,FALSE()))</f>
        <v/>
      </c>
      <c r="AY56" s="2068" t="str">
        <f aca="false">IF(AY55="","",VLOOKUP(AY55,'シフト記号表（従来型・ユニット型共通）'!$C$6:$L$47,10,FALSE()))</f>
        <v/>
      </c>
      <c r="AZ56" s="2069" t="str">
        <f aca="false">IF(AZ55="","",VLOOKUP(AZ55,'シフト記号表（従来型・ユニット型共通）'!$C$6:$L$47,10,FALSE()))</f>
        <v/>
      </c>
      <c r="BA56" s="2069" t="str">
        <f aca="false">IF(BA55="","",VLOOKUP(BA55,'シフト記号表（従来型・ユニット型共通）'!$C$6:$L$47,10,FALSE()))</f>
        <v/>
      </c>
      <c r="BB56" s="2071" t="n">
        <f aca="false">IF($BE$3="４週",SUM(W56:AX56),IF($BE$3="暦月",SUM(W56:BA56),""))</f>
        <v>0</v>
      </c>
      <c r="BC56" s="2071"/>
      <c r="BD56" s="2072" t="n">
        <f aca="false">IF($BE$3="４週",BB56/4,IF($BE$3="暦月",(BB56/($BE$8/7)),""))</f>
        <v>0</v>
      </c>
      <c r="BE56" s="2072"/>
      <c r="BF56" s="2089"/>
      <c r="BG56" s="2089"/>
      <c r="BH56" s="2089"/>
      <c r="BI56" s="2089"/>
      <c r="BJ56" s="2089"/>
    </row>
    <row r="57" customFormat="false" ht="20.25" hidden="false" customHeight="true" outlineLevel="0" collapsed="false">
      <c r="B57" s="2033" t="n">
        <f aca="false">B55+1</f>
        <v>21</v>
      </c>
      <c r="C57" s="2074"/>
      <c r="D57" s="2074"/>
      <c r="E57" s="2063"/>
      <c r="F57" s="2064"/>
      <c r="G57" s="2063"/>
      <c r="H57" s="2064"/>
      <c r="I57" s="2077"/>
      <c r="J57" s="2077"/>
      <c r="K57" s="2078"/>
      <c r="L57" s="2078"/>
      <c r="M57" s="2078"/>
      <c r="N57" s="2078"/>
      <c r="O57" s="2079"/>
      <c r="P57" s="2079"/>
      <c r="Q57" s="2079"/>
      <c r="R57" s="2079"/>
      <c r="S57" s="2079"/>
      <c r="T57" s="2093" t="s">
        <v>2202</v>
      </c>
      <c r="V57" s="2094"/>
      <c r="W57" s="2083"/>
      <c r="X57" s="2084"/>
      <c r="Y57" s="2084"/>
      <c r="Z57" s="2084"/>
      <c r="AA57" s="2084"/>
      <c r="AB57" s="2084"/>
      <c r="AC57" s="2085"/>
      <c r="AD57" s="2083"/>
      <c r="AE57" s="2084"/>
      <c r="AF57" s="2084"/>
      <c r="AG57" s="2084"/>
      <c r="AH57" s="2084"/>
      <c r="AI57" s="2084"/>
      <c r="AJ57" s="2085"/>
      <c r="AK57" s="2083"/>
      <c r="AL57" s="2084"/>
      <c r="AM57" s="2084"/>
      <c r="AN57" s="2084"/>
      <c r="AO57" s="2084"/>
      <c r="AP57" s="2084"/>
      <c r="AQ57" s="2085"/>
      <c r="AR57" s="2083"/>
      <c r="AS57" s="2084"/>
      <c r="AT57" s="2084"/>
      <c r="AU57" s="2084"/>
      <c r="AV57" s="2084"/>
      <c r="AW57" s="2084"/>
      <c r="AX57" s="2085"/>
      <c r="AY57" s="2083"/>
      <c r="AZ57" s="2084"/>
      <c r="BA57" s="2086"/>
      <c r="BB57" s="2087"/>
      <c r="BC57" s="2087"/>
      <c r="BD57" s="2088"/>
      <c r="BE57" s="2088"/>
      <c r="BF57" s="2089"/>
      <c r="BG57" s="2089"/>
      <c r="BH57" s="2089"/>
      <c r="BI57" s="2089"/>
      <c r="BJ57" s="2089"/>
    </row>
    <row r="58" customFormat="false" ht="20.25" hidden="false" customHeight="true" outlineLevel="0" collapsed="false">
      <c r="B58" s="2033"/>
      <c r="C58" s="2074"/>
      <c r="D58" s="2074"/>
      <c r="E58" s="2063"/>
      <c r="F58" s="2064" t="n">
        <f aca="false">C57</f>
        <v>0</v>
      </c>
      <c r="G58" s="2063"/>
      <c r="H58" s="2064" t="n">
        <f aca="false">I57</f>
        <v>0</v>
      </c>
      <c r="I58" s="2077"/>
      <c r="J58" s="2077"/>
      <c r="K58" s="2078"/>
      <c r="L58" s="2078"/>
      <c r="M58" s="2078"/>
      <c r="N58" s="2078"/>
      <c r="O58" s="2079"/>
      <c r="P58" s="2079"/>
      <c r="Q58" s="2079"/>
      <c r="R58" s="2079"/>
      <c r="S58" s="2079"/>
      <c r="T58" s="2090" t="s">
        <v>2203</v>
      </c>
      <c r="U58" s="2091"/>
      <c r="V58" s="2092"/>
      <c r="W58" s="2068" t="str">
        <f aca="false">IF(W57="","",VLOOKUP(W57,'シフト記号表（従来型・ユニット型共通）'!$C$6:$L$47,10,FALSE()))</f>
        <v/>
      </c>
      <c r="X58" s="2069" t="str">
        <f aca="false">IF(X57="","",VLOOKUP(X57,'シフト記号表（従来型・ユニット型共通）'!$C$6:$L$47,10,FALSE()))</f>
        <v/>
      </c>
      <c r="Y58" s="2069" t="str">
        <f aca="false">IF(Y57="","",VLOOKUP(Y57,'シフト記号表（従来型・ユニット型共通）'!$C$6:$L$47,10,FALSE()))</f>
        <v/>
      </c>
      <c r="Z58" s="2069" t="str">
        <f aca="false">IF(Z57="","",VLOOKUP(Z57,'シフト記号表（従来型・ユニット型共通）'!$C$6:$L$47,10,FALSE()))</f>
        <v/>
      </c>
      <c r="AA58" s="2069" t="str">
        <f aca="false">IF(AA57="","",VLOOKUP(AA57,'シフト記号表（従来型・ユニット型共通）'!$C$6:$L$47,10,FALSE()))</f>
        <v/>
      </c>
      <c r="AB58" s="2069" t="str">
        <f aca="false">IF(AB57="","",VLOOKUP(AB57,'シフト記号表（従来型・ユニット型共通）'!$C$6:$L$47,10,FALSE()))</f>
        <v/>
      </c>
      <c r="AC58" s="2070" t="str">
        <f aca="false">IF(AC57="","",VLOOKUP(AC57,'シフト記号表（従来型・ユニット型共通）'!$C$6:$L$47,10,FALSE()))</f>
        <v/>
      </c>
      <c r="AD58" s="2068" t="str">
        <f aca="false">IF(AD57="","",VLOOKUP(AD57,'シフト記号表（従来型・ユニット型共通）'!$C$6:$L$47,10,FALSE()))</f>
        <v/>
      </c>
      <c r="AE58" s="2069" t="str">
        <f aca="false">IF(AE57="","",VLOOKUP(AE57,'シフト記号表（従来型・ユニット型共通）'!$C$6:$L$47,10,FALSE()))</f>
        <v/>
      </c>
      <c r="AF58" s="2069" t="str">
        <f aca="false">IF(AF57="","",VLOOKUP(AF57,'シフト記号表（従来型・ユニット型共通）'!$C$6:$L$47,10,FALSE()))</f>
        <v/>
      </c>
      <c r="AG58" s="2069" t="str">
        <f aca="false">IF(AG57="","",VLOOKUP(AG57,'シフト記号表（従来型・ユニット型共通）'!$C$6:$L$47,10,FALSE()))</f>
        <v/>
      </c>
      <c r="AH58" s="2069" t="str">
        <f aca="false">IF(AH57="","",VLOOKUP(AH57,'シフト記号表（従来型・ユニット型共通）'!$C$6:$L$47,10,FALSE()))</f>
        <v/>
      </c>
      <c r="AI58" s="2069" t="str">
        <f aca="false">IF(AI57="","",VLOOKUP(AI57,'シフト記号表（従来型・ユニット型共通）'!$C$6:$L$47,10,FALSE()))</f>
        <v/>
      </c>
      <c r="AJ58" s="2070" t="str">
        <f aca="false">IF(AJ57="","",VLOOKUP(AJ57,'シフト記号表（従来型・ユニット型共通）'!$C$6:$L$47,10,FALSE()))</f>
        <v/>
      </c>
      <c r="AK58" s="2068" t="str">
        <f aca="false">IF(AK57="","",VLOOKUP(AK57,'シフト記号表（従来型・ユニット型共通）'!$C$6:$L$47,10,FALSE()))</f>
        <v/>
      </c>
      <c r="AL58" s="2069" t="str">
        <f aca="false">IF(AL57="","",VLOOKUP(AL57,'シフト記号表（従来型・ユニット型共通）'!$C$6:$L$47,10,FALSE()))</f>
        <v/>
      </c>
      <c r="AM58" s="2069" t="str">
        <f aca="false">IF(AM57="","",VLOOKUP(AM57,'シフト記号表（従来型・ユニット型共通）'!$C$6:$L$47,10,FALSE()))</f>
        <v/>
      </c>
      <c r="AN58" s="2069" t="str">
        <f aca="false">IF(AN57="","",VLOOKUP(AN57,'シフト記号表（従来型・ユニット型共通）'!$C$6:$L$47,10,FALSE()))</f>
        <v/>
      </c>
      <c r="AO58" s="2069" t="str">
        <f aca="false">IF(AO57="","",VLOOKUP(AO57,'シフト記号表（従来型・ユニット型共通）'!$C$6:$L$47,10,FALSE()))</f>
        <v/>
      </c>
      <c r="AP58" s="2069" t="str">
        <f aca="false">IF(AP57="","",VLOOKUP(AP57,'シフト記号表（従来型・ユニット型共通）'!$C$6:$L$47,10,FALSE()))</f>
        <v/>
      </c>
      <c r="AQ58" s="2070" t="str">
        <f aca="false">IF(AQ57="","",VLOOKUP(AQ57,'シフト記号表（従来型・ユニット型共通）'!$C$6:$L$47,10,FALSE()))</f>
        <v/>
      </c>
      <c r="AR58" s="2068" t="str">
        <f aca="false">IF(AR57="","",VLOOKUP(AR57,'シフト記号表（従来型・ユニット型共通）'!$C$6:$L$47,10,FALSE()))</f>
        <v/>
      </c>
      <c r="AS58" s="2069" t="str">
        <f aca="false">IF(AS57="","",VLOOKUP(AS57,'シフト記号表（従来型・ユニット型共通）'!$C$6:$L$47,10,FALSE()))</f>
        <v/>
      </c>
      <c r="AT58" s="2069" t="str">
        <f aca="false">IF(AT57="","",VLOOKUP(AT57,'シフト記号表（従来型・ユニット型共通）'!$C$6:$L$47,10,FALSE()))</f>
        <v/>
      </c>
      <c r="AU58" s="2069" t="str">
        <f aca="false">IF(AU57="","",VLOOKUP(AU57,'シフト記号表（従来型・ユニット型共通）'!$C$6:$L$47,10,FALSE()))</f>
        <v/>
      </c>
      <c r="AV58" s="2069" t="str">
        <f aca="false">IF(AV57="","",VLOOKUP(AV57,'シフト記号表（従来型・ユニット型共通）'!$C$6:$L$47,10,FALSE()))</f>
        <v/>
      </c>
      <c r="AW58" s="2069" t="str">
        <f aca="false">IF(AW57="","",VLOOKUP(AW57,'シフト記号表（従来型・ユニット型共通）'!$C$6:$L$47,10,FALSE()))</f>
        <v/>
      </c>
      <c r="AX58" s="2070" t="str">
        <f aca="false">IF(AX57="","",VLOOKUP(AX57,'シフト記号表（従来型・ユニット型共通）'!$C$6:$L$47,10,FALSE()))</f>
        <v/>
      </c>
      <c r="AY58" s="2068" t="str">
        <f aca="false">IF(AY57="","",VLOOKUP(AY57,'シフト記号表（従来型・ユニット型共通）'!$C$6:$L$47,10,FALSE()))</f>
        <v/>
      </c>
      <c r="AZ58" s="2069" t="str">
        <f aca="false">IF(AZ57="","",VLOOKUP(AZ57,'シフト記号表（従来型・ユニット型共通）'!$C$6:$L$47,10,FALSE()))</f>
        <v/>
      </c>
      <c r="BA58" s="2069" t="str">
        <f aca="false">IF(BA57="","",VLOOKUP(BA57,'シフト記号表（従来型・ユニット型共通）'!$C$6:$L$47,10,FALSE()))</f>
        <v/>
      </c>
      <c r="BB58" s="2071" t="n">
        <f aca="false">IF($BE$3="４週",SUM(W58:AX58),IF($BE$3="暦月",SUM(W58:BA58),""))</f>
        <v>0</v>
      </c>
      <c r="BC58" s="2071"/>
      <c r="BD58" s="2072" t="n">
        <f aca="false">IF($BE$3="４週",BB58/4,IF($BE$3="暦月",(BB58/($BE$8/7)),""))</f>
        <v>0</v>
      </c>
      <c r="BE58" s="2072"/>
      <c r="BF58" s="2089"/>
      <c r="BG58" s="2089"/>
      <c r="BH58" s="2089"/>
      <c r="BI58" s="2089"/>
      <c r="BJ58" s="2089"/>
    </row>
    <row r="59" customFormat="false" ht="20.25" hidden="false" customHeight="true" outlineLevel="0" collapsed="false">
      <c r="B59" s="2033" t="n">
        <f aca="false">B57+1</f>
        <v>22</v>
      </c>
      <c r="C59" s="2074"/>
      <c r="D59" s="2074"/>
      <c r="E59" s="2063"/>
      <c r="F59" s="2064"/>
      <c r="G59" s="2063"/>
      <c r="H59" s="2064"/>
      <c r="I59" s="2077"/>
      <c r="J59" s="2077"/>
      <c r="K59" s="2078"/>
      <c r="L59" s="2078"/>
      <c r="M59" s="2078"/>
      <c r="N59" s="2078"/>
      <c r="O59" s="2079"/>
      <c r="P59" s="2079"/>
      <c r="Q59" s="2079"/>
      <c r="R59" s="2079"/>
      <c r="S59" s="2079"/>
      <c r="T59" s="2093" t="s">
        <v>2202</v>
      </c>
      <c r="V59" s="2094"/>
      <c r="W59" s="2083"/>
      <c r="X59" s="2084"/>
      <c r="Y59" s="2084"/>
      <c r="Z59" s="2084"/>
      <c r="AA59" s="2084"/>
      <c r="AB59" s="2084"/>
      <c r="AC59" s="2085"/>
      <c r="AD59" s="2083"/>
      <c r="AE59" s="2084"/>
      <c r="AF59" s="2084"/>
      <c r="AG59" s="2084"/>
      <c r="AH59" s="2084"/>
      <c r="AI59" s="2084"/>
      <c r="AJ59" s="2085"/>
      <c r="AK59" s="2083"/>
      <c r="AL59" s="2084"/>
      <c r="AM59" s="2084"/>
      <c r="AN59" s="2084"/>
      <c r="AO59" s="2084"/>
      <c r="AP59" s="2084"/>
      <c r="AQ59" s="2085"/>
      <c r="AR59" s="2083"/>
      <c r="AS59" s="2084"/>
      <c r="AT59" s="2084"/>
      <c r="AU59" s="2084"/>
      <c r="AV59" s="2084"/>
      <c r="AW59" s="2084"/>
      <c r="AX59" s="2085"/>
      <c r="AY59" s="2083"/>
      <c r="AZ59" s="2084"/>
      <c r="BA59" s="2086"/>
      <c r="BB59" s="2087"/>
      <c r="BC59" s="2087"/>
      <c r="BD59" s="2088"/>
      <c r="BE59" s="2088"/>
      <c r="BF59" s="2089"/>
      <c r="BG59" s="2089"/>
      <c r="BH59" s="2089"/>
      <c r="BI59" s="2089"/>
      <c r="BJ59" s="2089"/>
    </row>
    <row r="60" customFormat="false" ht="20.25" hidden="false" customHeight="true" outlineLevel="0" collapsed="false">
      <c r="B60" s="2033"/>
      <c r="C60" s="2074"/>
      <c r="D60" s="2074"/>
      <c r="E60" s="2063"/>
      <c r="F60" s="2064" t="n">
        <f aca="false">C59</f>
        <v>0</v>
      </c>
      <c r="G60" s="2063"/>
      <c r="H60" s="2064" t="n">
        <f aca="false">I59</f>
        <v>0</v>
      </c>
      <c r="I60" s="2077"/>
      <c r="J60" s="2077"/>
      <c r="K60" s="2078"/>
      <c r="L60" s="2078"/>
      <c r="M60" s="2078"/>
      <c r="N60" s="2078"/>
      <c r="O60" s="2079"/>
      <c r="P60" s="2079"/>
      <c r="Q60" s="2079"/>
      <c r="R60" s="2079"/>
      <c r="S60" s="2079"/>
      <c r="T60" s="2090" t="s">
        <v>2203</v>
      </c>
      <c r="U60" s="2091"/>
      <c r="V60" s="2092"/>
      <c r="W60" s="2068" t="str">
        <f aca="false">IF(W59="","",VLOOKUP(W59,'シフト記号表（従来型・ユニット型共通）'!$C$6:$L$47,10,FALSE()))</f>
        <v/>
      </c>
      <c r="X60" s="2069" t="str">
        <f aca="false">IF(X59="","",VLOOKUP(X59,'シフト記号表（従来型・ユニット型共通）'!$C$6:$L$47,10,FALSE()))</f>
        <v/>
      </c>
      <c r="Y60" s="2069" t="str">
        <f aca="false">IF(Y59="","",VLOOKUP(Y59,'シフト記号表（従来型・ユニット型共通）'!$C$6:$L$47,10,FALSE()))</f>
        <v/>
      </c>
      <c r="Z60" s="2069" t="str">
        <f aca="false">IF(Z59="","",VLOOKUP(Z59,'シフト記号表（従来型・ユニット型共通）'!$C$6:$L$47,10,FALSE()))</f>
        <v/>
      </c>
      <c r="AA60" s="2069" t="str">
        <f aca="false">IF(AA59="","",VLOOKUP(AA59,'シフト記号表（従来型・ユニット型共通）'!$C$6:$L$47,10,FALSE()))</f>
        <v/>
      </c>
      <c r="AB60" s="2069" t="str">
        <f aca="false">IF(AB59="","",VLOOKUP(AB59,'シフト記号表（従来型・ユニット型共通）'!$C$6:$L$47,10,FALSE()))</f>
        <v/>
      </c>
      <c r="AC60" s="2070" t="str">
        <f aca="false">IF(AC59="","",VLOOKUP(AC59,'シフト記号表（従来型・ユニット型共通）'!$C$6:$L$47,10,FALSE()))</f>
        <v/>
      </c>
      <c r="AD60" s="2068" t="str">
        <f aca="false">IF(AD59="","",VLOOKUP(AD59,'シフト記号表（従来型・ユニット型共通）'!$C$6:$L$47,10,FALSE()))</f>
        <v/>
      </c>
      <c r="AE60" s="2069" t="str">
        <f aca="false">IF(AE59="","",VLOOKUP(AE59,'シフト記号表（従来型・ユニット型共通）'!$C$6:$L$47,10,FALSE()))</f>
        <v/>
      </c>
      <c r="AF60" s="2069" t="str">
        <f aca="false">IF(AF59="","",VLOOKUP(AF59,'シフト記号表（従来型・ユニット型共通）'!$C$6:$L$47,10,FALSE()))</f>
        <v/>
      </c>
      <c r="AG60" s="2069" t="str">
        <f aca="false">IF(AG59="","",VLOOKUP(AG59,'シフト記号表（従来型・ユニット型共通）'!$C$6:$L$47,10,FALSE()))</f>
        <v/>
      </c>
      <c r="AH60" s="2069" t="str">
        <f aca="false">IF(AH59="","",VLOOKUP(AH59,'シフト記号表（従来型・ユニット型共通）'!$C$6:$L$47,10,FALSE()))</f>
        <v/>
      </c>
      <c r="AI60" s="2069" t="str">
        <f aca="false">IF(AI59="","",VLOOKUP(AI59,'シフト記号表（従来型・ユニット型共通）'!$C$6:$L$47,10,FALSE()))</f>
        <v/>
      </c>
      <c r="AJ60" s="2070" t="str">
        <f aca="false">IF(AJ59="","",VLOOKUP(AJ59,'シフト記号表（従来型・ユニット型共通）'!$C$6:$L$47,10,FALSE()))</f>
        <v/>
      </c>
      <c r="AK60" s="2068" t="str">
        <f aca="false">IF(AK59="","",VLOOKUP(AK59,'シフト記号表（従来型・ユニット型共通）'!$C$6:$L$47,10,FALSE()))</f>
        <v/>
      </c>
      <c r="AL60" s="2069" t="str">
        <f aca="false">IF(AL59="","",VLOOKUP(AL59,'シフト記号表（従来型・ユニット型共通）'!$C$6:$L$47,10,FALSE()))</f>
        <v/>
      </c>
      <c r="AM60" s="2069" t="str">
        <f aca="false">IF(AM59="","",VLOOKUP(AM59,'シフト記号表（従来型・ユニット型共通）'!$C$6:$L$47,10,FALSE()))</f>
        <v/>
      </c>
      <c r="AN60" s="2069" t="str">
        <f aca="false">IF(AN59="","",VLOOKUP(AN59,'シフト記号表（従来型・ユニット型共通）'!$C$6:$L$47,10,FALSE()))</f>
        <v/>
      </c>
      <c r="AO60" s="2069" t="str">
        <f aca="false">IF(AO59="","",VLOOKUP(AO59,'シフト記号表（従来型・ユニット型共通）'!$C$6:$L$47,10,FALSE()))</f>
        <v/>
      </c>
      <c r="AP60" s="2069" t="str">
        <f aca="false">IF(AP59="","",VLOOKUP(AP59,'シフト記号表（従来型・ユニット型共通）'!$C$6:$L$47,10,FALSE()))</f>
        <v/>
      </c>
      <c r="AQ60" s="2070" t="str">
        <f aca="false">IF(AQ59="","",VLOOKUP(AQ59,'シフト記号表（従来型・ユニット型共通）'!$C$6:$L$47,10,FALSE()))</f>
        <v/>
      </c>
      <c r="AR60" s="2068" t="str">
        <f aca="false">IF(AR59="","",VLOOKUP(AR59,'シフト記号表（従来型・ユニット型共通）'!$C$6:$L$47,10,FALSE()))</f>
        <v/>
      </c>
      <c r="AS60" s="2069" t="str">
        <f aca="false">IF(AS59="","",VLOOKUP(AS59,'シフト記号表（従来型・ユニット型共通）'!$C$6:$L$47,10,FALSE()))</f>
        <v/>
      </c>
      <c r="AT60" s="2069" t="str">
        <f aca="false">IF(AT59="","",VLOOKUP(AT59,'シフト記号表（従来型・ユニット型共通）'!$C$6:$L$47,10,FALSE()))</f>
        <v/>
      </c>
      <c r="AU60" s="2069" t="str">
        <f aca="false">IF(AU59="","",VLOOKUP(AU59,'シフト記号表（従来型・ユニット型共通）'!$C$6:$L$47,10,FALSE()))</f>
        <v/>
      </c>
      <c r="AV60" s="2069" t="str">
        <f aca="false">IF(AV59="","",VLOOKUP(AV59,'シフト記号表（従来型・ユニット型共通）'!$C$6:$L$47,10,FALSE()))</f>
        <v/>
      </c>
      <c r="AW60" s="2069" t="str">
        <f aca="false">IF(AW59="","",VLOOKUP(AW59,'シフト記号表（従来型・ユニット型共通）'!$C$6:$L$47,10,FALSE()))</f>
        <v/>
      </c>
      <c r="AX60" s="2070" t="str">
        <f aca="false">IF(AX59="","",VLOOKUP(AX59,'シフト記号表（従来型・ユニット型共通）'!$C$6:$L$47,10,FALSE()))</f>
        <v/>
      </c>
      <c r="AY60" s="2068" t="str">
        <f aca="false">IF(AY59="","",VLOOKUP(AY59,'シフト記号表（従来型・ユニット型共通）'!$C$6:$L$47,10,FALSE()))</f>
        <v/>
      </c>
      <c r="AZ60" s="2069" t="str">
        <f aca="false">IF(AZ59="","",VLOOKUP(AZ59,'シフト記号表（従来型・ユニット型共通）'!$C$6:$L$47,10,FALSE()))</f>
        <v/>
      </c>
      <c r="BA60" s="2069" t="str">
        <f aca="false">IF(BA59="","",VLOOKUP(BA59,'シフト記号表（従来型・ユニット型共通）'!$C$6:$L$47,10,FALSE()))</f>
        <v/>
      </c>
      <c r="BB60" s="2071" t="n">
        <f aca="false">IF($BE$3="４週",SUM(W60:AX60),IF($BE$3="暦月",SUM(W60:BA60),""))</f>
        <v>0</v>
      </c>
      <c r="BC60" s="2071"/>
      <c r="BD60" s="2072" t="n">
        <f aca="false">IF($BE$3="４週",BB60/4,IF($BE$3="暦月",(BB60/($BE$8/7)),""))</f>
        <v>0</v>
      </c>
      <c r="BE60" s="2072"/>
      <c r="BF60" s="2089"/>
      <c r="BG60" s="2089"/>
      <c r="BH60" s="2089"/>
      <c r="BI60" s="2089"/>
      <c r="BJ60" s="2089"/>
    </row>
    <row r="61" customFormat="false" ht="20.25" hidden="false" customHeight="true" outlineLevel="0" collapsed="false">
      <c r="B61" s="2033" t="n">
        <f aca="false">B59+1</f>
        <v>23</v>
      </c>
      <c r="C61" s="2074"/>
      <c r="D61" s="2074"/>
      <c r="E61" s="2063"/>
      <c r="F61" s="2064"/>
      <c r="G61" s="2063"/>
      <c r="H61" s="2064"/>
      <c r="I61" s="2077"/>
      <c r="J61" s="2077"/>
      <c r="K61" s="2078"/>
      <c r="L61" s="2078"/>
      <c r="M61" s="2078"/>
      <c r="N61" s="2078"/>
      <c r="O61" s="2079"/>
      <c r="P61" s="2079"/>
      <c r="Q61" s="2079"/>
      <c r="R61" s="2079"/>
      <c r="S61" s="2079"/>
      <c r="T61" s="2093" t="s">
        <v>2202</v>
      </c>
      <c r="V61" s="2094"/>
      <c r="W61" s="2083"/>
      <c r="X61" s="2084"/>
      <c r="Y61" s="2084"/>
      <c r="Z61" s="2084"/>
      <c r="AA61" s="2084"/>
      <c r="AB61" s="2084"/>
      <c r="AC61" s="2085"/>
      <c r="AD61" s="2083"/>
      <c r="AE61" s="2084"/>
      <c r="AF61" s="2084"/>
      <c r="AG61" s="2084"/>
      <c r="AH61" s="2084"/>
      <c r="AI61" s="2084"/>
      <c r="AJ61" s="2085"/>
      <c r="AK61" s="2083"/>
      <c r="AL61" s="2084"/>
      <c r="AM61" s="2084"/>
      <c r="AN61" s="2084"/>
      <c r="AO61" s="2084"/>
      <c r="AP61" s="2084"/>
      <c r="AQ61" s="2085"/>
      <c r="AR61" s="2083"/>
      <c r="AS61" s="2084"/>
      <c r="AT61" s="2084"/>
      <c r="AU61" s="2084"/>
      <c r="AV61" s="2084"/>
      <c r="AW61" s="2084"/>
      <c r="AX61" s="2085"/>
      <c r="AY61" s="2083"/>
      <c r="AZ61" s="2084"/>
      <c r="BA61" s="2086"/>
      <c r="BB61" s="2087"/>
      <c r="BC61" s="2087"/>
      <c r="BD61" s="2088"/>
      <c r="BE61" s="2088"/>
      <c r="BF61" s="2089"/>
      <c r="BG61" s="2089"/>
      <c r="BH61" s="2089"/>
      <c r="BI61" s="2089"/>
      <c r="BJ61" s="2089"/>
    </row>
    <row r="62" customFormat="false" ht="20.25" hidden="false" customHeight="true" outlineLevel="0" collapsed="false">
      <c r="B62" s="2033"/>
      <c r="C62" s="2074"/>
      <c r="D62" s="2074"/>
      <c r="E62" s="2063"/>
      <c r="F62" s="2064" t="n">
        <f aca="false">C61</f>
        <v>0</v>
      </c>
      <c r="G62" s="2063"/>
      <c r="H62" s="2064" t="n">
        <f aca="false">I61</f>
        <v>0</v>
      </c>
      <c r="I62" s="2077"/>
      <c r="J62" s="2077"/>
      <c r="K62" s="2078"/>
      <c r="L62" s="2078"/>
      <c r="M62" s="2078"/>
      <c r="N62" s="2078"/>
      <c r="O62" s="2079"/>
      <c r="P62" s="2079"/>
      <c r="Q62" s="2079"/>
      <c r="R62" s="2079"/>
      <c r="S62" s="2079"/>
      <c r="T62" s="2090" t="s">
        <v>2203</v>
      </c>
      <c r="U62" s="2091"/>
      <c r="V62" s="2092"/>
      <c r="W62" s="2068" t="str">
        <f aca="false">IF(W61="","",VLOOKUP(W61,'シフト記号表（従来型・ユニット型共通）'!$C$6:$L$47,10,FALSE()))</f>
        <v/>
      </c>
      <c r="X62" s="2069" t="str">
        <f aca="false">IF(X61="","",VLOOKUP(X61,'シフト記号表（従来型・ユニット型共通）'!$C$6:$L$47,10,FALSE()))</f>
        <v/>
      </c>
      <c r="Y62" s="2069" t="str">
        <f aca="false">IF(Y61="","",VLOOKUP(Y61,'シフト記号表（従来型・ユニット型共通）'!$C$6:$L$47,10,FALSE()))</f>
        <v/>
      </c>
      <c r="Z62" s="2069" t="str">
        <f aca="false">IF(Z61="","",VLOOKUP(Z61,'シフト記号表（従来型・ユニット型共通）'!$C$6:$L$47,10,FALSE()))</f>
        <v/>
      </c>
      <c r="AA62" s="2069" t="str">
        <f aca="false">IF(AA61="","",VLOOKUP(AA61,'シフト記号表（従来型・ユニット型共通）'!$C$6:$L$47,10,FALSE()))</f>
        <v/>
      </c>
      <c r="AB62" s="2069" t="str">
        <f aca="false">IF(AB61="","",VLOOKUP(AB61,'シフト記号表（従来型・ユニット型共通）'!$C$6:$L$47,10,FALSE()))</f>
        <v/>
      </c>
      <c r="AC62" s="2070" t="str">
        <f aca="false">IF(AC61="","",VLOOKUP(AC61,'シフト記号表（従来型・ユニット型共通）'!$C$6:$L$47,10,FALSE()))</f>
        <v/>
      </c>
      <c r="AD62" s="2068" t="str">
        <f aca="false">IF(AD61="","",VLOOKUP(AD61,'シフト記号表（従来型・ユニット型共通）'!$C$6:$L$47,10,FALSE()))</f>
        <v/>
      </c>
      <c r="AE62" s="2069" t="str">
        <f aca="false">IF(AE61="","",VLOOKUP(AE61,'シフト記号表（従来型・ユニット型共通）'!$C$6:$L$47,10,FALSE()))</f>
        <v/>
      </c>
      <c r="AF62" s="2069" t="str">
        <f aca="false">IF(AF61="","",VLOOKUP(AF61,'シフト記号表（従来型・ユニット型共通）'!$C$6:$L$47,10,FALSE()))</f>
        <v/>
      </c>
      <c r="AG62" s="2069" t="str">
        <f aca="false">IF(AG61="","",VLOOKUP(AG61,'シフト記号表（従来型・ユニット型共通）'!$C$6:$L$47,10,FALSE()))</f>
        <v/>
      </c>
      <c r="AH62" s="2069" t="str">
        <f aca="false">IF(AH61="","",VLOOKUP(AH61,'シフト記号表（従来型・ユニット型共通）'!$C$6:$L$47,10,FALSE()))</f>
        <v/>
      </c>
      <c r="AI62" s="2069" t="str">
        <f aca="false">IF(AI61="","",VLOOKUP(AI61,'シフト記号表（従来型・ユニット型共通）'!$C$6:$L$47,10,FALSE()))</f>
        <v/>
      </c>
      <c r="AJ62" s="2070" t="str">
        <f aca="false">IF(AJ61="","",VLOOKUP(AJ61,'シフト記号表（従来型・ユニット型共通）'!$C$6:$L$47,10,FALSE()))</f>
        <v/>
      </c>
      <c r="AK62" s="2068" t="str">
        <f aca="false">IF(AK61="","",VLOOKUP(AK61,'シフト記号表（従来型・ユニット型共通）'!$C$6:$L$47,10,FALSE()))</f>
        <v/>
      </c>
      <c r="AL62" s="2069" t="str">
        <f aca="false">IF(AL61="","",VLOOKUP(AL61,'シフト記号表（従来型・ユニット型共通）'!$C$6:$L$47,10,FALSE()))</f>
        <v/>
      </c>
      <c r="AM62" s="2069" t="str">
        <f aca="false">IF(AM61="","",VLOOKUP(AM61,'シフト記号表（従来型・ユニット型共通）'!$C$6:$L$47,10,FALSE()))</f>
        <v/>
      </c>
      <c r="AN62" s="2069" t="str">
        <f aca="false">IF(AN61="","",VLOOKUP(AN61,'シフト記号表（従来型・ユニット型共通）'!$C$6:$L$47,10,FALSE()))</f>
        <v/>
      </c>
      <c r="AO62" s="2069" t="str">
        <f aca="false">IF(AO61="","",VLOOKUP(AO61,'シフト記号表（従来型・ユニット型共通）'!$C$6:$L$47,10,FALSE()))</f>
        <v/>
      </c>
      <c r="AP62" s="2069" t="str">
        <f aca="false">IF(AP61="","",VLOOKUP(AP61,'シフト記号表（従来型・ユニット型共通）'!$C$6:$L$47,10,FALSE()))</f>
        <v/>
      </c>
      <c r="AQ62" s="2070" t="str">
        <f aca="false">IF(AQ61="","",VLOOKUP(AQ61,'シフト記号表（従来型・ユニット型共通）'!$C$6:$L$47,10,FALSE()))</f>
        <v/>
      </c>
      <c r="AR62" s="2068" t="str">
        <f aca="false">IF(AR61="","",VLOOKUP(AR61,'シフト記号表（従来型・ユニット型共通）'!$C$6:$L$47,10,FALSE()))</f>
        <v/>
      </c>
      <c r="AS62" s="2069" t="str">
        <f aca="false">IF(AS61="","",VLOOKUP(AS61,'シフト記号表（従来型・ユニット型共通）'!$C$6:$L$47,10,FALSE()))</f>
        <v/>
      </c>
      <c r="AT62" s="2069" t="str">
        <f aca="false">IF(AT61="","",VLOOKUP(AT61,'シフト記号表（従来型・ユニット型共通）'!$C$6:$L$47,10,FALSE()))</f>
        <v/>
      </c>
      <c r="AU62" s="2069" t="str">
        <f aca="false">IF(AU61="","",VLOOKUP(AU61,'シフト記号表（従来型・ユニット型共通）'!$C$6:$L$47,10,FALSE()))</f>
        <v/>
      </c>
      <c r="AV62" s="2069" t="str">
        <f aca="false">IF(AV61="","",VLOOKUP(AV61,'シフト記号表（従来型・ユニット型共通）'!$C$6:$L$47,10,FALSE()))</f>
        <v/>
      </c>
      <c r="AW62" s="2069" t="str">
        <f aca="false">IF(AW61="","",VLOOKUP(AW61,'シフト記号表（従来型・ユニット型共通）'!$C$6:$L$47,10,FALSE()))</f>
        <v/>
      </c>
      <c r="AX62" s="2070" t="str">
        <f aca="false">IF(AX61="","",VLOOKUP(AX61,'シフト記号表（従来型・ユニット型共通）'!$C$6:$L$47,10,FALSE()))</f>
        <v/>
      </c>
      <c r="AY62" s="2068" t="str">
        <f aca="false">IF(AY61="","",VLOOKUP(AY61,'シフト記号表（従来型・ユニット型共通）'!$C$6:$L$47,10,FALSE()))</f>
        <v/>
      </c>
      <c r="AZ62" s="2069" t="str">
        <f aca="false">IF(AZ61="","",VLOOKUP(AZ61,'シフト記号表（従来型・ユニット型共通）'!$C$6:$L$47,10,FALSE()))</f>
        <v/>
      </c>
      <c r="BA62" s="2069" t="str">
        <f aca="false">IF(BA61="","",VLOOKUP(BA61,'シフト記号表（従来型・ユニット型共通）'!$C$6:$L$47,10,FALSE()))</f>
        <v/>
      </c>
      <c r="BB62" s="2071" t="n">
        <f aca="false">IF($BE$3="４週",SUM(W62:AX62),IF($BE$3="暦月",SUM(W62:BA62),""))</f>
        <v>0</v>
      </c>
      <c r="BC62" s="2071"/>
      <c r="BD62" s="2072" t="n">
        <f aca="false">IF($BE$3="４週",BB62/4,IF($BE$3="暦月",(BB62/($BE$8/7)),""))</f>
        <v>0</v>
      </c>
      <c r="BE62" s="2072"/>
      <c r="BF62" s="2089"/>
      <c r="BG62" s="2089"/>
      <c r="BH62" s="2089"/>
      <c r="BI62" s="2089"/>
      <c r="BJ62" s="2089"/>
    </row>
    <row r="63" customFormat="false" ht="20.25" hidden="false" customHeight="true" outlineLevel="0" collapsed="false">
      <c r="B63" s="2033" t="n">
        <f aca="false">B61+1</f>
        <v>24</v>
      </c>
      <c r="C63" s="2074"/>
      <c r="D63" s="2074"/>
      <c r="E63" s="2063"/>
      <c r="F63" s="2064"/>
      <c r="G63" s="2063"/>
      <c r="H63" s="2064"/>
      <c r="I63" s="2077"/>
      <c r="J63" s="2077"/>
      <c r="K63" s="2078"/>
      <c r="L63" s="2078"/>
      <c r="M63" s="2078"/>
      <c r="N63" s="2078"/>
      <c r="O63" s="2079"/>
      <c r="P63" s="2079"/>
      <c r="Q63" s="2079"/>
      <c r="R63" s="2079"/>
      <c r="S63" s="2079"/>
      <c r="T63" s="2093" t="s">
        <v>2202</v>
      </c>
      <c r="V63" s="2094"/>
      <c r="W63" s="2083"/>
      <c r="X63" s="2084"/>
      <c r="Y63" s="2084"/>
      <c r="Z63" s="2084"/>
      <c r="AA63" s="2084"/>
      <c r="AB63" s="2084"/>
      <c r="AC63" s="2085"/>
      <c r="AD63" s="2083"/>
      <c r="AE63" s="2084"/>
      <c r="AF63" s="2084"/>
      <c r="AG63" s="2084"/>
      <c r="AH63" s="2084"/>
      <c r="AI63" s="2084"/>
      <c r="AJ63" s="2085"/>
      <c r="AK63" s="2083"/>
      <c r="AL63" s="2084"/>
      <c r="AM63" s="2084"/>
      <c r="AN63" s="2084"/>
      <c r="AO63" s="2084"/>
      <c r="AP63" s="2084"/>
      <c r="AQ63" s="2085"/>
      <c r="AR63" s="2083"/>
      <c r="AS63" s="2084"/>
      <c r="AT63" s="2084"/>
      <c r="AU63" s="2084"/>
      <c r="AV63" s="2084"/>
      <c r="AW63" s="2084"/>
      <c r="AX63" s="2085"/>
      <c r="AY63" s="2083"/>
      <c r="AZ63" s="2084"/>
      <c r="BA63" s="2086"/>
      <c r="BB63" s="2087"/>
      <c r="BC63" s="2087"/>
      <c r="BD63" s="2088"/>
      <c r="BE63" s="2088"/>
      <c r="BF63" s="2089"/>
      <c r="BG63" s="2089"/>
      <c r="BH63" s="2089"/>
      <c r="BI63" s="2089"/>
      <c r="BJ63" s="2089"/>
    </row>
    <row r="64" customFormat="false" ht="20.25" hidden="false" customHeight="true" outlineLevel="0" collapsed="false">
      <c r="B64" s="2033"/>
      <c r="C64" s="2074"/>
      <c r="D64" s="2074"/>
      <c r="E64" s="2063"/>
      <c r="F64" s="2064" t="n">
        <f aca="false">C63</f>
        <v>0</v>
      </c>
      <c r="G64" s="2063"/>
      <c r="H64" s="2064" t="n">
        <f aca="false">I63</f>
        <v>0</v>
      </c>
      <c r="I64" s="2077"/>
      <c r="J64" s="2077"/>
      <c r="K64" s="2078"/>
      <c r="L64" s="2078"/>
      <c r="M64" s="2078"/>
      <c r="N64" s="2078"/>
      <c r="O64" s="2079"/>
      <c r="P64" s="2079"/>
      <c r="Q64" s="2079"/>
      <c r="R64" s="2079"/>
      <c r="S64" s="2079"/>
      <c r="T64" s="2090" t="s">
        <v>2203</v>
      </c>
      <c r="U64" s="2091"/>
      <c r="V64" s="2092"/>
      <c r="W64" s="2068" t="str">
        <f aca="false">IF(W63="","",VLOOKUP(W63,'シフト記号表（従来型・ユニット型共通）'!$C$6:$L$47,10,FALSE()))</f>
        <v/>
      </c>
      <c r="X64" s="2069" t="str">
        <f aca="false">IF(X63="","",VLOOKUP(X63,'シフト記号表（従来型・ユニット型共通）'!$C$6:$L$47,10,FALSE()))</f>
        <v/>
      </c>
      <c r="Y64" s="2069" t="str">
        <f aca="false">IF(Y63="","",VLOOKUP(Y63,'シフト記号表（従来型・ユニット型共通）'!$C$6:$L$47,10,FALSE()))</f>
        <v/>
      </c>
      <c r="Z64" s="2069" t="str">
        <f aca="false">IF(Z63="","",VLOOKUP(Z63,'シフト記号表（従来型・ユニット型共通）'!$C$6:$L$47,10,FALSE()))</f>
        <v/>
      </c>
      <c r="AA64" s="2069" t="str">
        <f aca="false">IF(AA63="","",VLOOKUP(AA63,'シフト記号表（従来型・ユニット型共通）'!$C$6:$L$47,10,FALSE()))</f>
        <v/>
      </c>
      <c r="AB64" s="2069" t="str">
        <f aca="false">IF(AB63="","",VLOOKUP(AB63,'シフト記号表（従来型・ユニット型共通）'!$C$6:$L$47,10,FALSE()))</f>
        <v/>
      </c>
      <c r="AC64" s="2070" t="str">
        <f aca="false">IF(AC63="","",VLOOKUP(AC63,'シフト記号表（従来型・ユニット型共通）'!$C$6:$L$47,10,FALSE()))</f>
        <v/>
      </c>
      <c r="AD64" s="2068" t="str">
        <f aca="false">IF(AD63="","",VLOOKUP(AD63,'シフト記号表（従来型・ユニット型共通）'!$C$6:$L$47,10,FALSE()))</f>
        <v/>
      </c>
      <c r="AE64" s="2069" t="str">
        <f aca="false">IF(AE63="","",VLOOKUP(AE63,'シフト記号表（従来型・ユニット型共通）'!$C$6:$L$47,10,FALSE()))</f>
        <v/>
      </c>
      <c r="AF64" s="2069" t="str">
        <f aca="false">IF(AF63="","",VLOOKUP(AF63,'シフト記号表（従来型・ユニット型共通）'!$C$6:$L$47,10,FALSE()))</f>
        <v/>
      </c>
      <c r="AG64" s="2069" t="str">
        <f aca="false">IF(AG63="","",VLOOKUP(AG63,'シフト記号表（従来型・ユニット型共通）'!$C$6:$L$47,10,FALSE()))</f>
        <v/>
      </c>
      <c r="AH64" s="2069" t="str">
        <f aca="false">IF(AH63="","",VLOOKUP(AH63,'シフト記号表（従来型・ユニット型共通）'!$C$6:$L$47,10,FALSE()))</f>
        <v/>
      </c>
      <c r="AI64" s="2069" t="str">
        <f aca="false">IF(AI63="","",VLOOKUP(AI63,'シフト記号表（従来型・ユニット型共通）'!$C$6:$L$47,10,FALSE()))</f>
        <v/>
      </c>
      <c r="AJ64" s="2070" t="str">
        <f aca="false">IF(AJ63="","",VLOOKUP(AJ63,'シフト記号表（従来型・ユニット型共通）'!$C$6:$L$47,10,FALSE()))</f>
        <v/>
      </c>
      <c r="AK64" s="2068" t="str">
        <f aca="false">IF(AK63="","",VLOOKUP(AK63,'シフト記号表（従来型・ユニット型共通）'!$C$6:$L$47,10,FALSE()))</f>
        <v/>
      </c>
      <c r="AL64" s="2069" t="str">
        <f aca="false">IF(AL63="","",VLOOKUP(AL63,'シフト記号表（従来型・ユニット型共通）'!$C$6:$L$47,10,FALSE()))</f>
        <v/>
      </c>
      <c r="AM64" s="2069" t="str">
        <f aca="false">IF(AM63="","",VLOOKUP(AM63,'シフト記号表（従来型・ユニット型共通）'!$C$6:$L$47,10,FALSE()))</f>
        <v/>
      </c>
      <c r="AN64" s="2069" t="str">
        <f aca="false">IF(AN63="","",VLOOKUP(AN63,'シフト記号表（従来型・ユニット型共通）'!$C$6:$L$47,10,FALSE()))</f>
        <v/>
      </c>
      <c r="AO64" s="2069" t="str">
        <f aca="false">IF(AO63="","",VLOOKUP(AO63,'シフト記号表（従来型・ユニット型共通）'!$C$6:$L$47,10,FALSE()))</f>
        <v/>
      </c>
      <c r="AP64" s="2069" t="str">
        <f aca="false">IF(AP63="","",VLOOKUP(AP63,'シフト記号表（従来型・ユニット型共通）'!$C$6:$L$47,10,FALSE()))</f>
        <v/>
      </c>
      <c r="AQ64" s="2070" t="str">
        <f aca="false">IF(AQ63="","",VLOOKUP(AQ63,'シフト記号表（従来型・ユニット型共通）'!$C$6:$L$47,10,FALSE()))</f>
        <v/>
      </c>
      <c r="AR64" s="2068" t="str">
        <f aca="false">IF(AR63="","",VLOOKUP(AR63,'シフト記号表（従来型・ユニット型共通）'!$C$6:$L$47,10,FALSE()))</f>
        <v/>
      </c>
      <c r="AS64" s="2069" t="str">
        <f aca="false">IF(AS63="","",VLOOKUP(AS63,'シフト記号表（従来型・ユニット型共通）'!$C$6:$L$47,10,FALSE()))</f>
        <v/>
      </c>
      <c r="AT64" s="2069" t="str">
        <f aca="false">IF(AT63="","",VLOOKUP(AT63,'シフト記号表（従来型・ユニット型共通）'!$C$6:$L$47,10,FALSE()))</f>
        <v/>
      </c>
      <c r="AU64" s="2069" t="str">
        <f aca="false">IF(AU63="","",VLOOKUP(AU63,'シフト記号表（従来型・ユニット型共通）'!$C$6:$L$47,10,FALSE()))</f>
        <v/>
      </c>
      <c r="AV64" s="2069" t="str">
        <f aca="false">IF(AV63="","",VLOOKUP(AV63,'シフト記号表（従来型・ユニット型共通）'!$C$6:$L$47,10,FALSE()))</f>
        <v/>
      </c>
      <c r="AW64" s="2069" t="str">
        <f aca="false">IF(AW63="","",VLOOKUP(AW63,'シフト記号表（従来型・ユニット型共通）'!$C$6:$L$47,10,FALSE()))</f>
        <v/>
      </c>
      <c r="AX64" s="2070" t="str">
        <f aca="false">IF(AX63="","",VLOOKUP(AX63,'シフト記号表（従来型・ユニット型共通）'!$C$6:$L$47,10,FALSE()))</f>
        <v/>
      </c>
      <c r="AY64" s="2068" t="str">
        <f aca="false">IF(AY63="","",VLOOKUP(AY63,'シフト記号表（従来型・ユニット型共通）'!$C$6:$L$47,10,FALSE()))</f>
        <v/>
      </c>
      <c r="AZ64" s="2069" t="str">
        <f aca="false">IF(AZ63="","",VLOOKUP(AZ63,'シフト記号表（従来型・ユニット型共通）'!$C$6:$L$47,10,FALSE()))</f>
        <v/>
      </c>
      <c r="BA64" s="2069" t="str">
        <f aca="false">IF(BA63="","",VLOOKUP(BA63,'シフト記号表（従来型・ユニット型共通）'!$C$6:$L$47,10,FALSE()))</f>
        <v/>
      </c>
      <c r="BB64" s="2071" t="n">
        <f aca="false">IF($BE$3="４週",SUM(W64:AX64),IF($BE$3="暦月",SUM(W64:BA64),""))</f>
        <v>0</v>
      </c>
      <c r="BC64" s="2071"/>
      <c r="BD64" s="2072" t="n">
        <f aca="false">IF($BE$3="４週",BB64/4,IF($BE$3="暦月",(BB64/($BE$8/7)),""))</f>
        <v>0</v>
      </c>
      <c r="BE64" s="2072"/>
      <c r="BF64" s="2089"/>
      <c r="BG64" s="2089"/>
      <c r="BH64" s="2089"/>
      <c r="BI64" s="2089"/>
      <c r="BJ64" s="2089"/>
    </row>
    <row r="65" customFormat="false" ht="20.25" hidden="false" customHeight="true" outlineLevel="0" collapsed="false">
      <c r="B65" s="2033" t="n">
        <f aca="false">B63+1</f>
        <v>25</v>
      </c>
      <c r="C65" s="2074"/>
      <c r="D65" s="2074"/>
      <c r="E65" s="2063"/>
      <c r="F65" s="2064"/>
      <c r="G65" s="2063"/>
      <c r="H65" s="2064"/>
      <c r="I65" s="2077"/>
      <c r="J65" s="2077"/>
      <c r="K65" s="2078"/>
      <c r="L65" s="2078"/>
      <c r="M65" s="2078"/>
      <c r="N65" s="2078"/>
      <c r="O65" s="2079"/>
      <c r="P65" s="2079"/>
      <c r="Q65" s="2079"/>
      <c r="R65" s="2079"/>
      <c r="S65" s="2079"/>
      <c r="T65" s="2093" t="s">
        <v>2202</v>
      </c>
      <c r="V65" s="2094"/>
      <c r="W65" s="2083"/>
      <c r="X65" s="2084"/>
      <c r="Y65" s="2084"/>
      <c r="Z65" s="2084"/>
      <c r="AA65" s="2084"/>
      <c r="AB65" s="2084"/>
      <c r="AC65" s="2085"/>
      <c r="AD65" s="2083"/>
      <c r="AE65" s="2084"/>
      <c r="AF65" s="2084"/>
      <c r="AG65" s="2084"/>
      <c r="AH65" s="2084"/>
      <c r="AI65" s="2084"/>
      <c r="AJ65" s="2085"/>
      <c r="AK65" s="2083"/>
      <c r="AL65" s="2084"/>
      <c r="AM65" s="2084"/>
      <c r="AN65" s="2084"/>
      <c r="AO65" s="2084"/>
      <c r="AP65" s="2084"/>
      <c r="AQ65" s="2085"/>
      <c r="AR65" s="2083"/>
      <c r="AS65" s="2084"/>
      <c r="AT65" s="2084"/>
      <c r="AU65" s="2084"/>
      <c r="AV65" s="2084"/>
      <c r="AW65" s="2084"/>
      <c r="AX65" s="2085"/>
      <c r="AY65" s="2083"/>
      <c r="AZ65" s="2084"/>
      <c r="BA65" s="2086"/>
      <c r="BB65" s="2087"/>
      <c r="BC65" s="2087"/>
      <c r="BD65" s="2088"/>
      <c r="BE65" s="2088"/>
      <c r="BF65" s="2089"/>
      <c r="BG65" s="2089"/>
      <c r="BH65" s="2089"/>
      <c r="BI65" s="2089"/>
      <c r="BJ65" s="2089"/>
    </row>
    <row r="66" customFormat="false" ht="20.25" hidden="false" customHeight="true" outlineLevel="0" collapsed="false">
      <c r="B66" s="2033"/>
      <c r="C66" s="2074"/>
      <c r="D66" s="2074"/>
      <c r="E66" s="2063"/>
      <c r="F66" s="2064" t="n">
        <f aca="false">C65</f>
        <v>0</v>
      </c>
      <c r="G66" s="2063"/>
      <c r="H66" s="2064" t="n">
        <f aca="false">I65</f>
        <v>0</v>
      </c>
      <c r="I66" s="2077"/>
      <c r="J66" s="2077"/>
      <c r="K66" s="2078"/>
      <c r="L66" s="2078"/>
      <c r="M66" s="2078"/>
      <c r="N66" s="2078"/>
      <c r="O66" s="2079"/>
      <c r="P66" s="2079"/>
      <c r="Q66" s="2079"/>
      <c r="R66" s="2079"/>
      <c r="S66" s="2079"/>
      <c r="T66" s="2090" t="s">
        <v>2203</v>
      </c>
      <c r="U66" s="2091"/>
      <c r="V66" s="2092"/>
      <c r="W66" s="2068" t="str">
        <f aca="false">IF(W65="","",VLOOKUP(W65,'シフト記号表（従来型・ユニット型共通）'!$C$6:$L$47,10,FALSE()))</f>
        <v/>
      </c>
      <c r="X66" s="2069" t="str">
        <f aca="false">IF(X65="","",VLOOKUP(X65,'シフト記号表（従来型・ユニット型共通）'!$C$6:$L$47,10,FALSE()))</f>
        <v/>
      </c>
      <c r="Y66" s="2069" t="str">
        <f aca="false">IF(Y65="","",VLOOKUP(Y65,'シフト記号表（従来型・ユニット型共通）'!$C$6:$L$47,10,FALSE()))</f>
        <v/>
      </c>
      <c r="Z66" s="2069" t="str">
        <f aca="false">IF(Z65="","",VLOOKUP(Z65,'シフト記号表（従来型・ユニット型共通）'!$C$6:$L$47,10,FALSE()))</f>
        <v/>
      </c>
      <c r="AA66" s="2069" t="str">
        <f aca="false">IF(AA65="","",VLOOKUP(AA65,'シフト記号表（従来型・ユニット型共通）'!$C$6:$L$47,10,FALSE()))</f>
        <v/>
      </c>
      <c r="AB66" s="2069" t="str">
        <f aca="false">IF(AB65="","",VLOOKUP(AB65,'シフト記号表（従来型・ユニット型共通）'!$C$6:$L$47,10,FALSE()))</f>
        <v/>
      </c>
      <c r="AC66" s="2070" t="str">
        <f aca="false">IF(AC65="","",VLOOKUP(AC65,'シフト記号表（従来型・ユニット型共通）'!$C$6:$L$47,10,FALSE()))</f>
        <v/>
      </c>
      <c r="AD66" s="2068" t="str">
        <f aca="false">IF(AD65="","",VLOOKUP(AD65,'シフト記号表（従来型・ユニット型共通）'!$C$6:$L$47,10,FALSE()))</f>
        <v/>
      </c>
      <c r="AE66" s="2069" t="str">
        <f aca="false">IF(AE65="","",VLOOKUP(AE65,'シフト記号表（従来型・ユニット型共通）'!$C$6:$L$47,10,FALSE()))</f>
        <v/>
      </c>
      <c r="AF66" s="2069" t="str">
        <f aca="false">IF(AF65="","",VLOOKUP(AF65,'シフト記号表（従来型・ユニット型共通）'!$C$6:$L$47,10,FALSE()))</f>
        <v/>
      </c>
      <c r="AG66" s="2069" t="str">
        <f aca="false">IF(AG65="","",VLOOKUP(AG65,'シフト記号表（従来型・ユニット型共通）'!$C$6:$L$47,10,FALSE()))</f>
        <v/>
      </c>
      <c r="AH66" s="2069" t="str">
        <f aca="false">IF(AH65="","",VLOOKUP(AH65,'シフト記号表（従来型・ユニット型共通）'!$C$6:$L$47,10,FALSE()))</f>
        <v/>
      </c>
      <c r="AI66" s="2069" t="str">
        <f aca="false">IF(AI65="","",VLOOKUP(AI65,'シフト記号表（従来型・ユニット型共通）'!$C$6:$L$47,10,FALSE()))</f>
        <v/>
      </c>
      <c r="AJ66" s="2070" t="str">
        <f aca="false">IF(AJ65="","",VLOOKUP(AJ65,'シフト記号表（従来型・ユニット型共通）'!$C$6:$L$47,10,FALSE()))</f>
        <v/>
      </c>
      <c r="AK66" s="2068" t="str">
        <f aca="false">IF(AK65="","",VLOOKUP(AK65,'シフト記号表（従来型・ユニット型共通）'!$C$6:$L$47,10,FALSE()))</f>
        <v/>
      </c>
      <c r="AL66" s="2069" t="str">
        <f aca="false">IF(AL65="","",VLOOKUP(AL65,'シフト記号表（従来型・ユニット型共通）'!$C$6:$L$47,10,FALSE()))</f>
        <v/>
      </c>
      <c r="AM66" s="2069" t="str">
        <f aca="false">IF(AM65="","",VLOOKUP(AM65,'シフト記号表（従来型・ユニット型共通）'!$C$6:$L$47,10,FALSE()))</f>
        <v/>
      </c>
      <c r="AN66" s="2069" t="str">
        <f aca="false">IF(AN65="","",VLOOKUP(AN65,'シフト記号表（従来型・ユニット型共通）'!$C$6:$L$47,10,FALSE()))</f>
        <v/>
      </c>
      <c r="AO66" s="2069" t="str">
        <f aca="false">IF(AO65="","",VLOOKUP(AO65,'シフト記号表（従来型・ユニット型共通）'!$C$6:$L$47,10,FALSE()))</f>
        <v/>
      </c>
      <c r="AP66" s="2069" t="str">
        <f aca="false">IF(AP65="","",VLOOKUP(AP65,'シフト記号表（従来型・ユニット型共通）'!$C$6:$L$47,10,FALSE()))</f>
        <v/>
      </c>
      <c r="AQ66" s="2070" t="str">
        <f aca="false">IF(AQ65="","",VLOOKUP(AQ65,'シフト記号表（従来型・ユニット型共通）'!$C$6:$L$47,10,FALSE()))</f>
        <v/>
      </c>
      <c r="AR66" s="2068" t="str">
        <f aca="false">IF(AR65="","",VLOOKUP(AR65,'シフト記号表（従来型・ユニット型共通）'!$C$6:$L$47,10,FALSE()))</f>
        <v/>
      </c>
      <c r="AS66" s="2069" t="str">
        <f aca="false">IF(AS65="","",VLOOKUP(AS65,'シフト記号表（従来型・ユニット型共通）'!$C$6:$L$47,10,FALSE()))</f>
        <v/>
      </c>
      <c r="AT66" s="2069" t="str">
        <f aca="false">IF(AT65="","",VLOOKUP(AT65,'シフト記号表（従来型・ユニット型共通）'!$C$6:$L$47,10,FALSE()))</f>
        <v/>
      </c>
      <c r="AU66" s="2069" t="str">
        <f aca="false">IF(AU65="","",VLOOKUP(AU65,'シフト記号表（従来型・ユニット型共通）'!$C$6:$L$47,10,FALSE()))</f>
        <v/>
      </c>
      <c r="AV66" s="2069" t="str">
        <f aca="false">IF(AV65="","",VLOOKUP(AV65,'シフト記号表（従来型・ユニット型共通）'!$C$6:$L$47,10,FALSE()))</f>
        <v/>
      </c>
      <c r="AW66" s="2069" t="str">
        <f aca="false">IF(AW65="","",VLOOKUP(AW65,'シフト記号表（従来型・ユニット型共通）'!$C$6:$L$47,10,FALSE()))</f>
        <v/>
      </c>
      <c r="AX66" s="2070" t="str">
        <f aca="false">IF(AX65="","",VLOOKUP(AX65,'シフト記号表（従来型・ユニット型共通）'!$C$6:$L$47,10,FALSE()))</f>
        <v/>
      </c>
      <c r="AY66" s="2068" t="str">
        <f aca="false">IF(AY65="","",VLOOKUP(AY65,'シフト記号表（従来型・ユニット型共通）'!$C$6:$L$47,10,FALSE()))</f>
        <v/>
      </c>
      <c r="AZ66" s="2069" t="str">
        <f aca="false">IF(AZ65="","",VLOOKUP(AZ65,'シフト記号表（従来型・ユニット型共通）'!$C$6:$L$47,10,FALSE()))</f>
        <v/>
      </c>
      <c r="BA66" s="2069" t="str">
        <f aca="false">IF(BA65="","",VLOOKUP(BA65,'シフト記号表（従来型・ユニット型共通）'!$C$6:$L$47,10,FALSE()))</f>
        <v/>
      </c>
      <c r="BB66" s="2071" t="n">
        <f aca="false">IF($BE$3="４週",SUM(W66:AX66),IF($BE$3="暦月",SUM(W66:BA66),""))</f>
        <v>0</v>
      </c>
      <c r="BC66" s="2071"/>
      <c r="BD66" s="2072" t="n">
        <f aca="false">IF($BE$3="４週",BB66/4,IF($BE$3="暦月",(BB66/($BE$8/7)),""))</f>
        <v>0</v>
      </c>
      <c r="BE66" s="2072"/>
      <c r="BF66" s="2089"/>
      <c r="BG66" s="2089"/>
      <c r="BH66" s="2089"/>
      <c r="BI66" s="2089"/>
      <c r="BJ66" s="2089"/>
    </row>
    <row r="67" customFormat="false" ht="20.25" hidden="false" customHeight="true" outlineLevel="0" collapsed="false">
      <c r="B67" s="2033" t="n">
        <f aca="false">B65+1</f>
        <v>26</v>
      </c>
      <c r="C67" s="2074"/>
      <c r="D67" s="2074"/>
      <c r="E67" s="2063"/>
      <c r="F67" s="2064"/>
      <c r="G67" s="2063"/>
      <c r="H67" s="2064"/>
      <c r="I67" s="2077"/>
      <c r="J67" s="2077"/>
      <c r="K67" s="2078"/>
      <c r="L67" s="2078"/>
      <c r="M67" s="2078"/>
      <c r="N67" s="2078"/>
      <c r="O67" s="2079"/>
      <c r="P67" s="2079"/>
      <c r="Q67" s="2079"/>
      <c r="R67" s="2079"/>
      <c r="S67" s="2079"/>
      <c r="T67" s="2093" t="s">
        <v>2202</v>
      </c>
      <c r="V67" s="2094"/>
      <c r="W67" s="2083"/>
      <c r="X67" s="2084"/>
      <c r="Y67" s="2084"/>
      <c r="Z67" s="2084"/>
      <c r="AA67" s="2084"/>
      <c r="AB67" s="2084"/>
      <c r="AC67" s="2085"/>
      <c r="AD67" s="2083"/>
      <c r="AE67" s="2084"/>
      <c r="AF67" s="2084"/>
      <c r="AG67" s="2084"/>
      <c r="AH67" s="2084"/>
      <c r="AI67" s="2084"/>
      <c r="AJ67" s="2085"/>
      <c r="AK67" s="2083"/>
      <c r="AL67" s="2084"/>
      <c r="AM67" s="2084"/>
      <c r="AN67" s="2084"/>
      <c r="AO67" s="2084"/>
      <c r="AP67" s="2084"/>
      <c r="AQ67" s="2085"/>
      <c r="AR67" s="2083"/>
      <c r="AS67" s="2084"/>
      <c r="AT67" s="2084"/>
      <c r="AU67" s="2084"/>
      <c r="AV67" s="2084"/>
      <c r="AW67" s="2084"/>
      <c r="AX67" s="2085"/>
      <c r="AY67" s="2083"/>
      <c r="AZ67" s="2084"/>
      <c r="BA67" s="2086"/>
      <c r="BB67" s="2087"/>
      <c r="BC67" s="2087"/>
      <c r="BD67" s="2088"/>
      <c r="BE67" s="2088"/>
      <c r="BF67" s="2089"/>
      <c r="BG67" s="2089"/>
      <c r="BH67" s="2089"/>
      <c r="BI67" s="2089"/>
      <c r="BJ67" s="2089"/>
    </row>
    <row r="68" customFormat="false" ht="20.25" hidden="false" customHeight="true" outlineLevel="0" collapsed="false">
      <c r="B68" s="2033"/>
      <c r="C68" s="2074"/>
      <c r="D68" s="2074"/>
      <c r="E68" s="2063"/>
      <c r="F68" s="2064" t="n">
        <f aca="false">C67</f>
        <v>0</v>
      </c>
      <c r="G68" s="2063"/>
      <c r="H68" s="2064" t="n">
        <f aca="false">I67</f>
        <v>0</v>
      </c>
      <c r="I68" s="2077"/>
      <c r="J68" s="2077"/>
      <c r="K68" s="2078"/>
      <c r="L68" s="2078"/>
      <c r="M68" s="2078"/>
      <c r="N68" s="2078"/>
      <c r="O68" s="2079"/>
      <c r="P68" s="2079"/>
      <c r="Q68" s="2079"/>
      <c r="R68" s="2079"/>
      <c r="S68" s="2079"/>
      <c r="T68" s="2090" t="s">
        <v>2203</v>
      </c>
      <c r="U68" s="2091"/>
      <c r="V68" s="2092"/>
      <c r="W68" s="2068" t="str">
        <f aca="false">IF(W67="","",VLOOKUP(W67,'シフト記号表（従来型・ユニット型共通）'!$C$6:$L$47,10,FALSE()))</f>
        <v/>
      </c>
      <c r="X68" s="2069" t="str">
        <f aca="false">IF(X67="","",VLOOKUP(X67,'シフト記号表（従来型・ユニット型共通）'!$C$6:$L$47,10,FALSE()))</f>
        <v/>
      </c>
      <c r="Y68" s="2069" t="str">
        <f aca="false">IF(Y67="","",VLOOKUP(Y67,'シフト記号表（従来型・ユニット型共通）'!$C$6:$L$47,10,FALSE()))</f>
        <v/>
      </c>
      <c r="Z68" s="2069" t="str">
        <f aca="false">IF(Z67="","",VLOOKUP(Z67,'シフト記号表（従来型・ユニット型共通）'!$C$6:$L$47,10,FALSE()))</f>
        <v/>
      </c>
      <c r="AA68" s="2069" t="str">
        <f aca="false">IF(AA67="","",VLOOKUP(AA67,'シフト記号表（従来型・ユニット型共通）'!$C$6:$L$47,10,FALSE()))</f>
        <v/>
      </c>
      <c r="AB68" s="2069" t="str">
        <f aca="false">IF(AB67="","",VLOOKUP(AB67,'シフト記号表（従来型・ユニット型共通）'!$C$6:$L$47,10,FALSE()))</f>
        <v/>
      </c>
      <c r="AC68" s="2070" t="str">
        <f aca="false">IF(AC67="","",VLOOKUP(AC67,'シフト記号表（従来型・ユニット型共通）'!$C$6:$L$47,10,FALSE()))</f>
        <v/>
      </c>
      <c r="AD68" s="2068" t="str">
        <f aca="false">IF(AD67="","",VLOOKUP(AD67,'シフト記号表（従来型・ユニット型共通）'!$C$6:$L$47,10,FALSE()))</f>
        <v/>
      </c>
      <c r="AE68" s="2069" t="str">
        <f aca="false">IF(AE67="","",VLOOKUP(AE67,'シフト記号表（従来型・ユニット型共通）'!$C$6:$L$47,10,FALSE()))</f>
        <v/>
      </c>
      <c r="AF68" s="2069" t="str">
        <f aca="false">IF(AF67="","",VLOOKUP(AF67,'シフト記号表（従来型・ユニット型共通）'!$C$6:$L$47,10,FALSE()))</f>
        <v/>
      </c>
      <c r="AG68" s="2069" t="str">
        <f aca="false">IF(AG67="","",VLOOKUP(AG67,'シフト記号表（従来型・ユニット型共通）'!$C$6:$L$47,10,FALSE()))</f>
        <v/>
      </c>
      <c r="AH68" s="2069" t="str">
        <f aca="false">IF(AH67="","",VLOOKUP(AH67,'シフト記号表（従来型・ユニット型共通）'!$C$6:$L$47,10,FALSE()))</f>
        <v/>
      </c>
      <c r="AI68" s="2069" t="str">
        <f aca="false">IF(AI67="","",VLOOKUP(AI67,'シフト記号表（従来型・ユニット型共通）'!$C$6:$L$47,10,FALSE()))</f>
        <v/>
      </c>
      <c r="AJ68" s="2070" t="str">
        <f aca="false">IF(AJ67="","",VLOOKUP(AJ67,'シフト記号表（従来型・ユニット型共通）'!$C$6:$L$47,10,FALSE()))</f>
        <v/>
      </c>
      <c r="AK68" s="2068" t="str">
        <f aca="false">IF(AK67="","",VLOOKUP(AK67,'シフト記号表（従来型・ユニット型共通）'!$C$6:$L$47,10,FALSE()))</f>
        <v/>
      </c>
      <c r="AL68" s="2069" t="str">
        <f aca="false">IF(AL67="","",VLOOKUP(AL67,'シフト記号表（従来型・ユニット型共通）'!$C$6:$L$47,10,FALSE()))</f>
        <v/>
      </c>
      <c r="AM68" s="2069" t="str">
        <f aca="false">IF(AM67="","",VLOOKUP(AM67,'シフト記号表（従来型・ユニット型共通）'!$C$6:$L$47,10,FALSE()))</f>
        <v/>
      </c>
      <c r="AN68" s="2069" t="str">
        <f aca="false">IF(AN67="","",VLOOKUP(AN67,'シフト記号表（従来型・ユニット型共通）'!$C$6:$L$47,10,FALSE()))</f>
        <v/>
      </c>
      <c r="AO68" s="2069" t="str">
        <f aca="false">IF(AO67="","",VLOOKUP(AO67,'シフト記号表（従来型・ユニット型共通）'!$C$6:$L$47,10,FALSE()))</f>
        <v/>
      </c>
      <c r="AP68" s="2069" t="str">
        <f aca="false">IF(AP67="","",VLOOKUP(AP67,'シフト記号表（従来型・ユニット型共通）'!$C$6:$L$47,10,FALSE()))</f>
        <v/>
      </c>
      <c r="AQ68" s="2070" t="str">
        <f aca="false">IF(AQ67="","",VLOOKUP(AQ67,'シフト記号表（従来型・ユニット型共通）'!$C$6:$L$47,10,FALSE()))</f>
        <v/>
      </c>
      <c r="AR68" s="2068" t="str">
        <f aca="false">IF(AR67="","",VLOOKUP(AR67,'シフト記号表（従来型・ユニット型共通）'!$C$6:$L$47,10,FALSE()))</f>
        <v/>
      </c>
      <c r="AS68" s="2069" t="str">
        <f aca="false">IF(AS67="","",VLOOKUP(AS67,'シフト記号表（従来型・ユニット型共通）'!$C$6:$L$47,10,FALSE()))</f>
        <v/>
      </c>
      <c r="AT68" s="2069" t="str">
        <f aca="false">IF(AT67="","",VLOOKUP(AT67,'シフト記号表（従来型・ユニット型共通）'!$C$6:$L$47,10,FALSE()))</f>
        <v/>
      </c>
      <c r="AU68" s="2069" t="str">
        <f aca="false">IF(AU67="","",VLOOKUP(AU67,'シフト記号表（従来型・ユニット型共通）'!$C$6:$L$47,10,FALSE()))</f>
        <v/>
      </c>
      <c r="AV68" s="2069" t="str">
        <f aca="false">IF(AV67="","",VLOOKUP(AV67,'シフト記号表（従来型・ユニット型共通）'!$C$6:$L$47,10,FALSE()))</f>
        <v/>
      </c>
      <c r="AW68" s="2069" t="str">
        <f aca="false">IF(AW67="","",VLOOKUP(AW67,'シフト記号表（従来型・ユニット型共通）'!$C$6:$L$47,10,FALSE()))</f>
        <v/>
      </c>
      <c r="AX68" s="2070" t="str">
        <f aca="false">IF(AX67="","",VLOOKUP(AX67,'シフト記号表（従来型・ユニット型共通）'!$C$6:$L$47,10,FALSE()))</f>
        <v/>
      </c>
      <c r="AY68" s="2068" t="str">
        <f aca="false">IF(AY67="","",VLOOKUP(AY67,'シフト記号表（従来型・ユニット型共通）'!$C$6:$L$47,10,FALSE()))</f>
        <v/>
      </c>
      <c r="AZ68" s="2069" t="str">
        <f aca="false">IF(AZ67="","",VLOOKUP(AZ67,'シフト記号表（従来型・ユニット型共通）'!$C$6:$L$47,10,FALSE()))</f>
        <v/>
      </c>
      <c r="BA68" s="2069" t="str">
        <f aca="false">IF(BA67="","",VLOOKUP(BA67,'シフト記号表（従来型・ユニット型共通）'!$C$6:$L$47,10,FALSE()))</f>
        <v/>
      </c>
      <c r="BB68" s="2071" t="n">
        <f aca="false">IF($BE$3="４週",SUM(W68:AX68),IF($BE$3="暦月",SUM(W68:BA68),""))</f>
        <v>0</v>
      </c>
      <c r="BC68" s="2071"/>
      <c r="BD68" s="2072" t="n">
        <f aca="false">IF($BE$3="４週",BB68/4,IF($BE$3="暦月",(BB68/($BE$8/7)),""))</f>
        <v>0</v>
      </c>
      <c r="BE68" s="2072"/>
      <c r="BF68" s="2089"/>
      <c r="BG68" s="2089"/>
      <c r="BH68" s="2089"/>
      <c r="BI68" s="2089"/>
      <c r="BJ68" s="2089"/>
    </row>
    <row r="69" customFormat="false" ht="20.25" hidden="false" customHeight="true" outlineLevel="0" collapsed="false">
      <c r="B69" s="2033" t="n">
        <f aca="false">B67+1</f>
        <v>27</v>
      </c>
      <c r="C69" s="2074"/>
      <c r="D69" s="2074"/>
      <c r="E69" s="2063"/>
      <c r="F69" s="2064"/>
      <c r="G69" s="2063"/>
      <c r="H69" s="2064"/>
      <c r="I69" s="2077"/>
      <c r="J69" s="2077"/>
      <c r="K69" s="2078"/>
      <c r="L69" s="2078"/>
      <c r="M69" s="2078"/>
      <c r="N69" s="2078"/>
      <c r="O69" s="2079"/>
      <c r="P69" s="2079"/>
      <c r="Q69" s="2079"/>
      <c r="R69" s="2079"/>
      <c r="S69" s="2079"/>
      <c r="T69" s="2093" t="s">
        <v>2202</v>
      </c>
      <c r="V69" s="2094"/>
      <c r="W69" s="2083"/>
      <c r="X69" s="2084"/>
      <c r="Y69" s="2084"/>
      <c r="Z69" s="2084"/>
      <c r="AA69" s="2084"/>
      <c r="AB69" s="2084"/>
      <c r="AC69" s="2085"/>
      <c r="AD69" s="2083"/>
      <c r="AE69" s="2084"/>
      <c r="AF69" s="2084"/>
      <c r="AG69" s="2084"/>
      <c r="AH69" s="2084"/>
      <c r="AI69" s="2084"/>
      <c r="AJ69" s="2085"/>
      <c r="AK69" s="2083"/>
      <c r="AL69" s="2084"/>
      <c r="AM69" s="2084"/>
      <c r="AN69" s="2084"/>
      <c r="AO69" s="2084"/>
      <c r="AP69" s="2084"/>
      <c r="AQ69" s="2085"/>
      <c r="AR69" s="2083"/>
      <c r="AS69" s="2084"/>
      <c r="AT69" s="2084"/>
      <c r="AU69" s="2084"/>
      <c r="AV69" s="2084"/>
      <c r="AW69" s="2084"/>
      <c r="AX69" s="2085"/>
      <c r="AY69" s="2083"/>
      <c r="AZ69" s="2084"/>
      <c r="BA69" s="2086"/>
      <c r="BB69" s="2087"/>
      <c r="BC69" s="2087"/>
      <c r="BD69" s="2088"/>
      <c r="BE69" s="2088"/>
      <c r="BF69" s="2089"/>
      <c r="BG69" s="2089"/>
      <c r="BH69" s="2089"/>
      <c r="BI69" s="2089"/>
      <c r="BJ69" s="2089"/>
    </row>
    <row r="70" customFormat="false" ht="20.25" hidden="false" customHeight="true" outlineLevel="0" collapsed="false">
      <c r="B70" s="2033"/>
      <c r="C70" s="2074"/>
      <c r="D70" s="2074"/>
      <c r="E70" s="2063"/>
      <c r="F70" s="2064" t="n">
        <f aca="false">C69</f>
        <v>0</v>
      </c>
      <c r="G70" s="2063"/>
      <c r="H70" s="2064" t="n">
        <f aca="false">I69</f>
        <v>0</v>
      </c>
      <c r="I70" s="2077"/>
      <c r="J70" s="2077"/>
      <c r="K70" s="2078"/>
      <c r="L70" s="2078"/>
      <c r="M70" s="2078"/>
      <c r="N70" s="2078"/>
      <c r="O70" s="2079"/>
      <c r="P70" s="2079"/>
      <c r="Q70" s="2079"/>
      <c r="R70" s="2079"/>
      <c r="S70" s="2079"/>
      <c r="T70" s="2090" t="s">
        <v>2203</v>
      </c>
      <c r="U70" s="2091"/>
      <c r="V70" s="2092"/>
      <c r="W70" s="2068" t="str">
        <f aca="false">IF(W69="","",VLOOKUP(W69,'シフト記号表（従来型・ユニット型共通）'!$C$6:$L$47,10,FALSE()))</f>
        <v/>
      </c>
      <c r="X70" s="2069" t="str">
        <f aca="false">IF(X69="","",VLOOKUP(X69,'シフト記号表（従来型・ユニット型共通）'!$C$6:$L$47,10,FALSE()))</f>
        <v/>
      </c>
      <c r="Y70" s="2069" t="str">
        <f aca="false">IF(Y69="","",VLOOKUP(Y69,'シフト記号表（従来型・ユニット型共通）'!$C$6:$L$47,10,FALSE()))</f>
        <v/>
      </c>
      <c r="Z70" s="2069" t="str">
        <f aca="false">IF(Z69="","",VLOOKUP(Z69,'シフト記号表（従来型・ユニット型共通）'!$C$6:$L$47,10,FALSE()))</f>
        <v/>
      </c>
      <c r="AA70" s="2069" t="str">
        <f aca="false">IF(AA69="","",VLOOKUP(AA69,'シフト記号表（従来型・ユニット型共通）'!$C$6:$L$47,10,FALSE()))</f>
        <v/>
      </c>
      <c r="AB70" s="2069" t="str">
        <f aca="false">IF(AB69="","",VLOOKUP(AB69,'シフト記号表（従来型・ユニット型共通）'!$C$6:$L$47,10,FALSE()))</f>
        <v/>
      </c>
      <c r="AC70" s="2070" t="str">
        <f aca="false">IF(AC69="","",VLOOKUP(AC69,'シフト記号表（従来型・ユニット型共通）'!$C$6:$L$47,10,FALSE()))</f>
        <v/>
      </c>
      <c r="AD70" s="2068" t="str">
        <f aca="false">IF(AD69="","",VLOOKUP(AD69,'シフト記号表（従来型・ユニット型共通）'!$C$6:$L$47,10,FALSE()))</f>
        <v/>
      </c>
      <c r="AE70" s="2069" t="str">
        <f aca="false">IF(AE69="","",VLOOKUP(AE69,'シフト記号表（従来型・ユニット型共通）'!$C$6:$L$47,10,FALSE()))</f>
        <v/>
      </c>
      <c r="AF70" s="2069" t="str">
        <f aca="false">IF(AF69="","",VLOOKUP(AF69,'シフト記号表（従来型・ユニット型共通）'!$C$6:$L$47,10,FALSE()))</f>
        <v/>
      </c>
      <c r="AG70" s="2069" t="str">
        <f aca="false">IF(AG69="","",VLOOKUP(AG69,'シフト記号表（従来型・ユニット型共通）'!$C$6:$L$47,10,FALSE()))</f>
        <v/>
      </c>
      <c r="AH70" s="2069" t="str">
        <f aca="false">IF(AH69="","",VLOOKUP(AH69,'シフト記号表（従来型・ユニット型共通）'!$C$6:$L$47,10,FALSE()))</f>
        <v/>
      </c>
      <c r="AI70" s="2069" t="str">
        <f aca="false">IF(AI69="","",VLOOKUP(AI69,'シフト記号表（従来型・ユニット型共通）'!$C$6:$L$47,10,FALSE()))</f>
        <v/>
      </c>
      <c r="AJ70" s="2070" t="str">
        <f aca="false">IF(AJ69="","",VLOOKUP(AJ69,'シフト記号表（従来型・ユニット型共通）'!$C$6:$L$47,10,FALSE()))</f>
        <v/>
      </c>
      <c r="AK70" s="2068" t="str">
        <f aca="false">IF(AK69="","",VLOOKUP(AK69,'シフト記号表（従来型・ユニット型共通）'!$C$6:$L$47,10,FALSE()))</f>
        <v/>
      </c>
      <c r="AL70" s="2069" t="str">
        <f aca="false">IF(AL69="","",VLOOKUP(AL69,'シフト記号表（従来型・ユニット型共通）'!$C$6:$L$47,10,FALSE()))</f>
        <v/>
      </c>
      <c r="AM70" s="2069" t="str">
        <f aca="false">IF(AM69="","",VLOOKUP(AM69,'シフト記号表（従来型・ユニット型共通）'!$C$6:$L$47,10,FALSE()))</f>
        <v/>
      </c>
      <c r="AN70" s="2069" t="str">
        <f aca="false">IF(AN69="","",VLOOKUP(AN69,'シフト記号表（従来型・ユニット型共通）'!$C$6:$L$47,10,FALSE()))</f>
        <v/>
      </c>
      <c r="AO70" s="2069" t="str">
        <f aca="false">IF(AO69="","",VLOOKUP(AO69,'シフト記号表（従来型・ユニット型共通）'!$C$6:$L$47,10,FALSE()))</f>
        <v/>
      </c>
      <c r="AP70" s="2069" t="str">
        <f aca="false">IF(AP69="","",VLOOKUP(AP69,'シフト記号表（従来型・ユニット型共通）'!$C$6:$L$47,10,FALSE()))</f>
        <v/>
      </c>
      <c r="AQ70" s="2070" t="str">
        <f aca="false">IF(AQ69="","",VLOOKUP(AQ69,'シフト記号表（従来型・ユニット型共通）'!$C$6:$L$47,10,FALSE()))</f>
        <v/>
      </c>
      <c r="AR70" s="2068" t="str">
        <f aca="false">IF(AR69="","",VLOOKUP(AR69,'シフト記号表（従来型・ユニット型共通）'!$C$6:$L$47,10,FALSE()))</f>
        <v/>
      </c>
      <c r="AS70" s="2069" t="str">
        <f aca="false">IF(AS69="","",VLOOKUP(AS69,'シフト記号表（従来型・ユニット型共通）'!$C$6:$L$47,10,FALSE()))</f>
        <v/>
      </c>
      <c r="AT70" s="2069" t="str">
        <f aca="false">IF(AT69="","",VLOOKUP(AT69,'シフト記号表（従来型・ユニット型共通）'!$C$6:$L$47,10,FALSE()))</f>
        <v/>
      </c>
      <c r="AU70" s="2069" t="str">
        <f aca="false">IF(AU69="","",VLOOKUP(AU69,'シフト記号表（従来型・ユニット型共通）'!$C$6:$L$47,10,FALSE()))</f>
        <v/>
      </c>
      <c r="AV70" s="2069" t="str">
        <f aca="false">IF(AV69="","",VLOOKUP(AV69,'シフト記号表（従来型・ユニット型共通）'!$C$6:$L$47,10,FALSE()))</f>
        <v/>
      </c>
      <c r="AW70" s="2069" t="str">
        <f aca="false">IF(AW69="","",VLOOKUP(AW69,'シフト記号表（従来型・ユニット型共通）'!$C$6:$L$47,10,FALSE()))</f>
        <v/>
      </c>
      <c r="AX70" s="2070" t="str">
        <f aca="false">IF(AX69="","",VLOOKUP(AX69,'シフト記号表（従来型・ユニット型共通）'!$C$6:$L$47,10,FALSE()))</f>
        <v/>
      </c>
      <c r="AY70" s="2068" t="str">
        <f aca="false">IF(AY69="","",VLOOKUP(AY69,'シフト記号表（従来型・ユニット型共通）'!$C$6:$L$47,10,FALSE()))</f>
        <v/>
      </c>
      <c r="AZ70" s="2069" t="str">
        <f aca="false">IF(AZ69="","",VLOOKUP(AZ69,'シフト記号表（従来型・ユニット型共通）'!$C$6:$L$47,10,FALSE()))</f>
        <v/>
      </c>
      <c r="BA70" s="2069" t="str">
        <f aca="false">IF(BA69="","",VLOOKUP(BA69,'シフト記号表（従来型・ユニット型共通）'!$C$6:$L$47,10,FALSE()))</f>
        <v/>
      </c>
      <c r="BB70" s="2071" t="n">
        <f aca="false">IF($BE$3="４週",SUM(W70:AX70),IF($BE$3="暦月",SUM(W70:BA70),""))</f>
        <v>0</v>
      </c>
      <c r="BC70" s="2071"/>
      <c r="BD70" s="2072" t="n">
        <f aca="false">IF($BE$3="４週",BB70/4,IF($BE$3="暦月",(BB70/($BE$8/7)),""))</f>
        <v>0</v>
      </c>
      <c r="BE70" s="2072"/>
      <c r="BF70" s="2089"/>
      <c r="BG70" s="2089"/>
      <c r="BH70" s="2089"/>
      <c r="BI70" s="2089"/>
      <c r="BJ70" s="2089"/>
    </row>
    <row r="71" customFormat="false" ht="20.25" hidden="false" customHeight="true" outlineLevel="0" collapsed="false">
      <c r="B71" s="2033" t="n">
        <f aca="false">B69+1</f>
        <v>28</v>
      </c>
      <c r="C71" s="2074"/>
      <c r="D71" s="2074"/>
      <c r="E71" s="2063"/>
      <c r="F71" s="2064"/>
      <c r="G71" s="2063"/>
      <c r="H71" s="2064"/>
      <c r="I71" s="2077"/>
      <c r="J71" s="2077"/>
      <c r="K71" s="2078"/>
      <c r="L71" s="2078"/>
      <c r="M71" s="2078"/>
      <c r="N71" s="2078"/>
      <c r="O71" s="2079"/>
      <c r="P71" s="2079"/>
      <c r="Q71" s="2079"/>
      <c r="R71" s="2079"/>
      <c r="S71" s="2079"/>
      <c r="T71" s="2093" t="s">
        <v>2202</v>
      </c>
      <c r="V71" s="2094"/>
      <c r="W71" s="2083"/>
      <c r="X71" s="2084"/>
      <c r="Y71" s="2084"/>
      <c r="Z71" s="2084"/>
      <c r="AA71" s="2084"/>
      <c r="AB71" s="2084"/>
      <c r="AC71" s="2085"/>
      <c r="AD71" s="2083"/>
      <c r="AE71" s="2084"/>
      <c r="AF71" s="2084"/>
      <c r="AG71" s="2084"/>
      <c r="AH71" s="2084"/>
      <c r="AI71" s="2084"/>
      <c r="AJ71" s="2085"/>
      <c r="AK71" s="2083"/>
      <c r="AL71" s="2084"/>
      <c r="AM71" s="2084"/>
      <c r="AN71" s="2084"/>
      <c r="AO71" s="2084"/>
      <c r="AP71" s="2084"/>
      <c r="AQ71" s="2085"/>
      <c r="AR71" s="2083"/>
      <c r="AS71" s="2084"/>
      <c r="AT71" s="2084"/>
      <c r="AU71" s="2084"/>
      <c r="AV71" s="2084"/>
      <c r="AW71" s="2084"/>
      <c r="AX71" s="2085"/>
      <c r="AY71" s="2083"/>
      <c r="AZ71" s="2084"/>
      <c r="BA71" s="2086"/>
      <c r="BB71" s="2087"/>
      <c r="BC71" s="2087"/>
      <c r="BD71" s="2088"/>
      <c r="BE71" s="2088"/>
      <c r="BF71" s="2089"/>
      <c r="BG71" s="2089"/>
      <c r="BH71" s="2089"/>
      <c r="BI71" s="2089"/>
      <c r="BJ71" s="2089"/>
    </row>
    <row r="72" customFormat="false" ht="20.25" hidden="false" customHeight="true" outlineLevel="0" collapsed="false">
      <c r="B72" s="2033"/>
      <c r="C72" s="2074"/>
      <c r="D72" s="2074"/>
      <c r="E72" s="2063"/>
      <c r="F72" s="2064" t="n">
        <f aca="false">C71</f>
        <v>0</v>
      </c>
      <c r="G72" s="2063"/>
      <c r="H72" s="2064" t="n">
        <f aca="false">I71</f>
        <v>0</v>
      </c>
      <c r="I72" s="2077"/>
      <c r="J72" s="2077"/>
      <c r="K72" s="2078"/>
      <c r="L72" s="2078"/>
      <c r="M72" s="2078"/>
      <c r="N72" s="2078"/>
      <c r="O72" s="2079"/>
      <c r="P72" s="2079"/>
      <c r="Q72" s="2079"/>
      <c r="R72" s="2079"/>
      <c r="S72" s="2079"/>
      <c r="T72" s="2090" t="s">
        <v>2203</v>
      </c>
      <c r="U72" s="2091"/>
      <c r="V72" s="2092"/>
      <c r="W72" s="2068" t="str">
        <f aca="false">IF(W71="","",VLOOKUP(W71,'シフト記号表（従来型・ユニット型共通）'!$C$6:$L$47,10,FALSE()))</f>
        <v/>
      </c>
      <c r="X72" s="2069" t="str">
        <f aca="false">IF(X71="","",VLOOKUP(X71,'シフト記号表（従来型・ユニット型共通）'!$C$6:$L$47,10,FALSE()))</f>
        <v/>
      </c>
      <c r="Y72" s="2069" t="str">
        <f aca="false">IF(Y71="","",VLOOKUP(Y71,'シフト記号表（従来型・ユニット型共通）'!$C$6:$L$47,10,FALSE()))</f>
        <v/>
      </c>
      <c r="Z72" s="2069" t="str">
        <f aca="false">IF(Z71="","",VLOOKUP(Z71,'シフト記号表（従来型・ユニット型共通）'!$C$6:$L$47,10,FALSE()))</f>
        <v/>
      </c>
      <c r="AA72" s="2069" t="str">
        <f aca="false">IF(AA71="","",VLOOKUP(AA71,'シフト記号表（従来型・ユニット型共通）'!$C$6:$L$47,10,FALSE()))</f>
        <v/>
      </c>
      <c r="AB72" s="2069" t="str">
        <f aca="false">IF(AB71="","",VLOOKUP(AB71,'シフト記号表（従来型・ユニット型共通）'!$C$6:$L$47,10,FALSE()))</f>
        <v/>
      </c>
      <c r="AC72" s="2070" t="str">
        <f aca="false">IF(AC71="","",VLOOKUP(AC71,'シフト記号表（従来型・ユニット型共通）'!$C$6:$L$47,10,FALSE()))</f>
        <v/>
      </c>
      <c r="AD72" s="2068" t="str">
        <f aca="false">IF(AD71="","",VLOOKUP(AD71,'シフト記号表（従来型・ユニット型共通）'!$C$6:$L$47,10,FALSE()))</f>
        <v/>
      </c>
      <c r="AE72" s="2069" t="str">
        <f aca="false">IF(AE71="","",VLOOKUP(AE71,'シフト記号表（従来型・ユニット型共通）'!$C$6:$L$47,10,FALSE()))</f>
        <v/>
      </c>
      <c r="AF72" s="2069" t="str">
        <f aca="false">IF(AF71="","",VLOOKUP(AF71,'シフト記号表（従来型・ユニット型共通）'!$C$6:$L$47,10,FALSE()))</f>
        <v/>
      </c>
      <c r="AG72" s="2069" t="str">
        <f aca="false">IF(AG71="","",VLOOKUP(AG71,'シフト記号表（従来型・ユニット型共通）'!$C$6:$L$47,10,FALSE()))</f>
        <v/>
      </c>
      <c r="AH72" s="2069" t="str">
        <f aca="false">IF(AH71="","",VLOOKUP(AH71,'シフト記号表（従来型・ユニット型共通）'!$C$6:$L$47,10,FALSE()))</f>
        <v/>
      </c>
      <c r="AI72" s="2069" t="str">
        <f aca="false">IF(AI71="","",VLOOKUP(AI71,'シフト記号表（従来型・ユニット型共通）'!$C$6:$L$47,10,FALSE()))</f>
        <v/>
      </c>
      <c r="AJ72" s="2070" t="str">
        <f aca="false">IF(AJ71="","",VLOOKUP(AJ71,'シフト記号表（従来型・ユニット型共通）'!$C$6:$L$47,10,FALSE()))</f>
        <v/>
      </c>
      <c r="AK72" s="2068" t="str">
        <f aca="false">IF(AK71="","",VLOOKUP(AK71,'シフト記号表（従来型・ユニット型共通）'!$C$6:$L$47,10,FALSE()))</f>
        <v/>
      </c>
      <c r="AL72" s="2069" t="str">
        <f aca="false">IF(AL71="","",VLOOKUP(AL71,'シフト記号表（従来型・ユニット型共通）'!$C$6:$L$47,10,FALSE()))</f>
        <v/>
      </c>
      <c r="AM72" s="2069" t="str">
        <f aca="false">IF(AM71="","",VLOOKUP(AM71,'シフト記号表（従来型・ユニット型共通）'!$C$6:$L$47,10,FALSE()))</f>
        <v/>
      </c>
      <c r="AN72" s="2069" t="str">
        <f aca="false">IF(AN71="","",VLOOKUP(AN71,'シフト記号表（従来型・ユニット型共通）'!$C$6:$L$47,10,FALSE()))</f>
        <v/>
      </c>
      <c r="AO72" s="2069" t="str">
        <f aca="false">IF(AO71="","",VLOOKUP(AO71,'シフト記号表（従来型・ユニット型共通）'!$C$6:$L$47,10,FALSE()))</f>
        <v/>
      </c>
      <c r="AP72" s="2069" t="str">
        <f aca="false">IF(AP71="","",VLOOKUP(AP71,'シフト記号表（従来型・ユニット型共通）'!$C$6:$L$47,10,FALSE()))</f>
        <v/>
      </c>
      <c r="AQ72" s="2070" t="str">
        <f aca="false">IF(AQ71="","",VLOOKUP(AQ71,'シフト記号表（従来型・ユニット型共通）'!$C$6:$L$47,10,FALSE()))</f>
        <v/>
      </c>
      <c r="AR72" s="2068" t="str">
        <f aca="false">IF(AR71="","",VLOOKUP(AR71,'シフト記号表（従来型・ユニット型共通）'!$C$6:$L$47,10,FALSE()))</f>
        <v/>
      </c>
      <c r="AS72" s="2069" t="str">
        <f aca="false">IF(AS71="","",VLOOKUP(AS71,'シフト記号表（従来型・ユニット型共通）'!$C$6:$L$47,10,FALSE()))</f>
        <v/>
      </c>
      <c r="AT72" s="2069" t="str">
        <f aca="false">IF(AT71="","",VLOOKUP(AT71,'シフト記号表（従来型・ユニット型共通）'!$C$6:$L$47,10,FALSE()))</f>
        <v/>
      </c>
      <c r="AU72" s="2069" t="str">
        <f aca="false">IF(AU71="","",VLOOKUP(AU71,'シフト記号表（従来型・ユニット型共通）'!$C$6:$L$47,10,FALSE()))</f>
        <v/>
      </c>
      <c r="AV72" s="2069" t="str">
        <f aca="false">IF(AV71="","",VLOOKUP(AV71,'シフト記号表（従来型・ユニット型共通）'!$C$6:$L$47,10,FALSE()))</f>
        <v/>
      </c>
      <c r="AW72" s="2069" t="str">
        <f aca="false">IF(AW71="","",VLOOKUP(AW71,'シフト記号表（従来型・ユニット型共通）'!$C$6:$L$47,10,FALSE()))</f>
        <v/>
      </c>
      <c r="AX72" s="2070" t="str">
        <f aca="false">IF(AX71="","",VLOOKUP(AX71,'シフト記号表（従来型・ユニット型共通）'!$C$6:$L$47,10,FALSE()))</f>
        <v/>
      </c>
      <c r="AY72" s="2068" t="str">
        <f aca="false">IF(AY71="","",VLOOKUP(AY71,'シフト記号表（従来型・ユニット型共通）'!$C$6:$L$47,10,FALSE()))</f>
        <v/>
      </c>
      <c r="AZ72" s="2069" t="str">
        <f aca="false">IF(AZ71="","",VLOOKUP(AZ71,'シフト記号表（従来型・ユニット型共通）'!$C$6:$L$47,10,FALSE()))</f>
        <v/>
      </c>
      <c r="BA72" s="2069" t="str">
        <f aca="false">IF(BA71="","",VLOOKUP(BA71,'シフト記号表（従来型・ユニット型共通）'!$C$6:$L$47,10,FALSE()))</f>
        <v/>
      </c>
      <c r="BB72" s="2071" t="n">
        <f aca="false">IF($BE$3="４週",SUM(W72:AX72),IF($BE$3="暦月",SUM(W72:BA72),""))</f>
        <v>0</v>
      </c>
      <c r="BC72" s="2071"/>
      <c r="BD72" s="2072" t="n">
        <f aca="false">IF($BE$3="４週",BB72/4,IF($BE$3="暦月",(BB72/($BE$8/7)),""))</f>
        <v>0</v>
      </c>
      <c r="BE72" s="2072"/>
      <c r="BF72" s="2089"/>
      <c r="BG72" s="2089"/>
      <c r="BH72" s="2089"/>
      <c r="BI72" s="2089"/>
      <c r="BJ72" s="2089"/>
    </row>
    <row r="73" customFormat="false" ht="20.25" hidden="false" customHeight="true" outlineLevel="0" collapsed="false">
      <c r="B73" s="2033" t="n">
        <f aca="false">B71+1</f>
        <v>29</v>
      </c>
      <c r="C73" s="2095"/>
      <c r="D73" s="2095"/>
      <c r="E73" s="2063"/>
      <c r="F73" s="2064"/>
      <c r="G73" s="2063"/>
      <c r="H73" s="2064"/>
      <c r="I73" s="2096"/>
      <c r="J73" s="2096"/>
      <c r="K73" s="2097"/>
      <c r="L73" s="2097"/>
      <c r="M73" s="2097"/>
      <c r="N73" s="2097"/>
      <c r="O73" s="2079"/>
      <c r="P73" s="2079"/>
      <c r="Q73" s="2079"/>
      <c r="R73" s="2079"/>
      <c r="S73" s="2079"/>
      <c r="T73" s="2093" t="s">
        <v>2202</v>
      </c>
      <c r="V73" s="2094"/>
      <c r="W73" s="2083"/>
      <c r="X73" s="2084"/>
      <c r="Y73" s="2084"/>
      <c r="Z73" s="2084"/>
      <c r="AA73" s="2084"/>
      <c r="AB73" s="2084"/>
      <c r="AC73" s="2085"/>
      <c r="AD73" s="2083"/>
      <c r="AE73" s="2084"/>
      <c r="AF73" s="2084"/>
      <c r="AG73" s="2084"/>
      <c r="AH73" s="2084"/>
      <c r="AI73" s="2084"/>
      <c r="AJ73" s="2085"/>
      <c r="AK73" s="2083"/>
      <c r="AL73" s="2084"/>
      <c r="AM73" s="2084"/>
      <c r="AN73" s="2084"/>
      <c r="AO73" s="2084"/>
      <c r="AP73" s="2084"/>
      <c r="AQ73" s="2085"/>
      <c r="AR73" s="2083"/>
      <c r="AS73" s="2084"/>
      <c r="AT73" s="2084"/>
      <c r="AU73" s="2084"/>
      <c r="AV73" s="2084"/>
      <c r="AW73" s="2084"/>
      <c r="AX73" s="2085"/>
      <c r="AY73" s="2083"/>
      <c r="AZ73" s="2084"/>
      <c r="BA73" s="2086"/>
      <c r="BB73" s="2087"/>
      <c r="BC73" s="2087"/>
      <c r="BD73" s="2088"/>
      <c r="BE73" s="2088"/>
      <c r="BF73" s="2098"/>
      <c r="BG73" s="2098"/>
      <c r="BH73" s="2098"/>
      <c r="BI73" s="2098"/>
      <c r="BJ73" s="2098"/>
    </row>
    <row r="74" customFormat="false" ht="20.25" hidden="false" customHeight="true" outlineLevel="0" collapsed="false">
      <c r="B74" s="2033"/>
      <c r="C74" s="2095"/>
      <c r="D74" s="2095"/>
      <c r="E74" s="2099"/>
      <c r="F74" s="2100" t="n">
        <f aca="false">C73</f>
        <v>0</v>
      </c>
      <c r="G74" s="2099"/>
      <c r="H74" s="2100" t="n">
        <f aca="false">I73</f>
        <v>0</v>
      </c>
      <c r="I74" s="2096"/>
      <c r="J74" s="2096"/>
      <c r="K74" s="2097"/>
      <c r="L74" s="2097"/>
      <c r="M74" s="2097"/>
      <c r="N74" s="2097"/>
      <c r="O74" s="2079"/>
      <c r="P74" s="2079"/>
      <c r="Q74" s="2079"/>
      <c r="R74" s="2079"/>
      <c r="S74" s="2079"/>
      <c r="T74" s="2090" t="s">
        <v>2203</v>
      </c>
      <c r="U74" s="2091"/>
      <c r="V74" s="2092"/>
      <c r="W74" s="2068" t="str">
        <f aca="false">IF(W73="","",VLOOKUP(W73,'シフト記号表（従来型・ユニット型共通）'!$C$6:$L$47,10,FALSE()))</f>
        <v/>
      </c>
      <c r="X74" s="2069" t="str">
        <f aca="false">IF(X73="","",VLOOKUP(X73,'シフト記号表（従来型・ユニット型共通）'!$C$6:$L$47,10,FALSE()))</f>
        <v/>
      </c>
      <c r="Y74" s="2069" t="str">
        <f aca="false">IF(Y73="","",VLOOKUP(Y73,'シフト記号表（従来型・ユニット型共通）'!$C$6:$L$47,10,FALSE()))</f>
        <v/>
      </c>
      <c r="Z74" s="2069" t="str">
        <f aca="false">IF(Z73="","",VLOOKUP(Z73,'シフト記号表（従来型・ユニット型共通）'!$C$6:$L$47,10,FALSE()))</f>
        <v/>
      </c>
      <c r="AA74" s="2069" t="str">
        <f aca="false">IF(AA73="","",VLOOKUP(AA73,'シフト記号表（従来型・ユニット型共通）'!$C$6:$L$47,10,FALSE()))</f>
        <v/>
      </c>
      <c r="AB74" s="2069" t="str">
        <f aca="false">IF(AB73="","",VLOOKUP(AB73,'シフト記号表（従来型・ユニット型共通）'!$C$6:$L$47,10,FALSE()))</f>
        <v/>
      </c>
      <c r="AC74" s="2070" t="str">
        <f aca="false">IF(AC73="","",VLOOKUP(AC73,'シフト記号表（従来型・ユニット型共通）'!$C$6:$L$47,10,FALSE()))</f>
        <v/>
      </c>
      <c r="AD74" s="2068" t="str">
        <f aca="false">IF(AD73="","",VLOOKUP(AD73,'シフト記号表（従来型・ユニット型共通）'!$C$6:$L$47,10,FALSE()))</f>
        <v/>
      </c>
      <c r="AE74" s="2069" t="str">
        <f aca="false">IF(AE73="","",VLOOKUP(AE73,'シフト記号表（従来型・ユニット型共通）'!$C$6:$L$47,10,FALSE()))</f>
        <v/>
      </c>
      <c r="AF74" s="2069" t="str">
        <f aca="false">IF(AF73="","",VLOOKUP(AF73,'シフト記号表（従来型・ユニット型共通）'!$C$6:$L$47,10,FALSE()))</f>
        <v/>
      </c>
      <c r="AG74" s="2069" t="str">
        <f aca="false">IF(AG73="","",VLOOKUP(AG73,'シフト記号表（従来型・ユニット型共通）'!$C$6:$L$47,10,FALSE()))</f>
        <v/>
      </c>
      <c r="AH74" s="2069" t="str">
        <f aca="false">IF(AH73="","",VLOOKUP(AH73,'シフト記号表（従来型・ユニット型共通）'!$C$6:$L$47,10,FALSE()))</f>
        <v/>
      </c>
      <c r="AI74" s="2069" t="str">
        <f aca="false">IF(AI73="","",VLOOKUP(AI73,'シフト記号表（従来型・ユニット型共通）'!$C$6:$L$47,10,FALSE()))</f>
        <v/>
      </c>
      <c r="AJ74" s="2070" t="str">
        <f aca="false">IF(AJ73="","",VLOOKUP(AJ73,'シフト記号表（従来型・ユニット型共通）'!$C$6:$L$47,10,FALSE()))</f>
        <v/>
      </c>
      <c r="AK74" s="2068" t="str">
        <f aca="false">IF(AK73="","",VLOOKUP(AK73,'シフト記号表（従来型・ユニット型共通）'!$C$6:$L$47,10,FALSE()))</f>
        <v/>
      </c>
      <c r="AL74" s="2069" t="str">
        <f aca="false">IF(AL73="","",VLOOKUP(AL73,'シフト記号表（従来型・ユニット型共通）'!$C$6:$L$47,10,FALSE()))</f>
        <v/>
      </c>
      <c r="AM74" s="2069" t="str">
        <f aca="false">IF(AM73="","",VLOOKUP(AM73,'シフト記号表（従来型・ユニット型共通）'!$C$6:$L$47,10,FALSE()))</f>
        <v/>
      </c>
      <c r="AN74" s="2069" t="str">
        <f aca="false">IF(AN73="","",VLOOKUP(AN73,'シフト記号表（従来型・ユニット型共通）'!$C$6:$L$47,10,FALSE()))</f>
        <v/>
      </c>
      <c r="AO74" s="2069" t="str">
        <f aca="false">IF(AO73="","",VLOOKUP(AO73,'シフト記号表（従来型・ユニット型共通）'!$C$6:$L$47,10,FALSE()))</f>
        <v/>
      </c>
      <c r="AP74" s="2069" t="str">
        <f aca="false">IF(AP73="","",VLOOKUP(AP73,'シフト記号表（従来型・ユニット型共通）'!$C$6:$L$47,10,FALSE()))</f>
        <v/>
      </c>
      <c r="AQ74" s="2070" t="str">
        <f aca="false">IF(AQ73="","",VLOOKUP(AQ73,'シフト記号表（従来型・ユニット型共通）'!$C$6:$L$47,10,FALSE()))</f>
        <v/>
      </c>
      <c r="AR74" s="2068" t="str">
        <f aca="false">IF(AR73="","",VLOOKUP(AR73,'シフト記号表（従来型・ユニット型共通）'!$C$6:$L$47,10,FALSE()))</f>
        <v/>
      </c>
      <c r="AS74" s="2069" t="str">
        <f aca="false">IF(AS73="","",VLOOKUP(AS73,'シフト記号表（従来型・ユニット型共通）'!$C$6:$L$47,10,FALSE()))</f>
        <v/>
      </c>
      <c r="AT74" s="2069" t="str">
        <f aca="false">IF(AT73="","",VLOOKUP(AT73,'シフト記号表（従来型・ユニット型共通）'!$C$6:$L$47,10,FALSE()))</f>
        <v/>
      </c>
      <c r="AU74" s="2069" t="str">
        <f aca="false">IF(AU73="","",VLOOKUP(AU73,'シフト記号表（従来型・ユニット型共通）'!$C$6:$L$47,10,FALSE()))</f>
        <v/>
      </c>
      <c r="AV74" s="2069" t="str">
        <f aca="false">IF(AV73="","",VLOOKUP(AV73,'シフト記号表（従来型・ユニット型共通）'!$C$6:$L$47,10,FALSE()))</f>
        <v/>
      </c>
      <c r="AW74" s="2069" t="str">
        <f aca="false">IF(AW73="","",VLOOKUP(AW73,'シフト記号表（従来型・ユニット型共通）'!$C$6:$L$47,10,FALSE()))</f>
        <v/>
      </c>
      <c r="AX74" s="2070" t="str">
        <f aca="false">IF(AX73="","",VLOOKUP(AX73,'シフト記号表（従来型・ユニット型共通）'!$C$6:$L$47,10,FALSE()))</f>
        <v/>
      </c>
      <c r="AY74" s="2068" t="str">
        <f aca="false">IF(AY73="","",VLOOKUP(AY73,'シフト記号表（従来型・ユニット型共通）'!$C$6:$L$47,10,FALSE()))</f>
        <v/>
      </c>
      <c r="AZ74" s="2069" t="str">
        <f aca="false">IF(AZ73="","",VLOOKUP(AZ73,'シフト記号表（従来型・ユニット型共通）'!$C$6:$L$47,10,FALSE()))</f>
        <v/>
      </c>
      <c r="BA74" s="2069" t="str">
        <f aca="false">IF(BA73="","",VLOOKUP(BA73,'シフト記号表（従来型・ユニット型共通）'!$C$6:$L$47,10,FALSE()))</f>
        <v/>
      </c>
      <c r="BB74" s="2101" t="n">
        <f aca="false">IF($BE$3="４週",SUM(W74:AX74),IF($BE$3="暦月",SUM(W74:BA74),""))</f>
        <v>0</v>
      </c>
      <c r="BC74" s="2101"/>
      <c r="BD74" s="2102" t="n">
        <f aca="false">IF($BE$3="４週",BB74/4,IF($BE$3="暦月",(BB74/($BE$8/7)),""))</f>
        <v>0</v>
      </c>
      <c r="BE74" s="2102"/>
      <c r="BF74" s="2098"/>
      <c r="BG74" s="2098"/>
      <c r="BH74" s="2098"/>
      <c r="BI74" s="2098"/>
      <c r="BJ74" s="2098"/>
    </row>
    <row r="75" customFormat="false" ht="20.25" hidden="false" customHeight="true" outlineLevel="0" collapsed="false">
      <c r="B75" s="2033" t="n">
        <f aca="false">B73+1</f>
        <v>30</v>
      </c>
      <c r="C75" s="2095"/>
      <c r="D75" s="2095"/>
      <c r="E75" s="2063"/>
      <c r="F75" s="2064"/>
      <c r="G75" s="2063"/>
      <c r="H75" s="2064"/>
      <c r="I75" s="2096"/>
      <c r="J75" s="2096"/>
      <c r="K75" s="2097"/>
      <c r="L75" s="2097"/>
      <c r="M75" s="2097"/>
      <c r="N75" s="2097"/>
      <c r="O75" s="2079"/>
      <c r="P75" s="2079"/>
      <c r="Q75" s="2079"/>
      <c r="R75" s="2079"/>
      <c r="S75" s="2079"/>
      <c r="T75" s="2093" t="s">
        <v>2202</v>
      </c>
      <c r="V75" s="2094"/>
      <c r="W75" s="2083"/>
      <c r="X75" s="2084"/>
      <c r="Y75" s="2084"/>
      <c r="Z75" s="2084"/>
      <c r="AA75" s="2084"/>
      <c r="AB75" s="2084"/>
      <c r="AC75" s="2085"/>
      <c r="AD75" s="2083"/>
      <c r="AE75" s="2084"/>
      <c r="AF75" s="2084"/>
      <c r="AG75" s="2084"/>
      <c r="AH75" s="2084"/>
      <c r="AI75" s="2084"/>
      <c r="AJ75" s="2085"/>
      <c r="AK75" s="2083"/>
      <c r="AL75" s="2084"/>
      <c r="AM75" s="2084"/>
      <c r="AN75" s="2084"/>
      <c r="AO75" s="2084"/>
      <c r="AP75" s="2084"/>
      <c r="AQ75" s="2085"/>
      <c r="AR75" s="2083"/>
      <c r="AS75" s="2084"/>
      <c r="AT75" s="2084"/>
      <c r="AU75" s="2084"/>
      <c r="AV75" s="2084"/>
      <c r="AW75" s="2084"/>
      <c r="AX75" s="2085"/>
      <c r="AY75" s="2083"/>
      <c r="AZ75" s="2084"/>
      <c r="BA75" s="2086"/>
      <c r="BB75" s="2087"/>
      <c r="BC75" s="2087"/>
      <c r="BD75" s="2088"/>
      <c r="BE75" s="2088"/>
      <c r="BF75" s="2098"/>
      <c r="BG75" s="2098"/>
      <c r="BH75" s="2098"/>
      <c r="BI75" s="2098"/>
      <c r="BJ75" s="2098"/>
    </row>
    <row r="76" customFormat="false" ht="20.25" hidden="false" customHeight="true" outlineLevel="0" collapsed="false">
      <c r="B76" s="2033"/>
      <c r="C76" s="2095"/>
      <c r="D76" s="2095"/>
      <c r="E76" s="2099"/>
      <c r="F76" s="2100" t="n">
        <f aca="false">C75</f>
        <v>0</v>
      </c>
      <c r="G76" s="2099"/>
      <c r="H76" s="2100" t="n">
        <f aca="false">I75</f>
        <v>0</v>
      </c>
      <c r="I76" s="2096"/>
      <c r="J76" s="2096"/>
      <c r="K76" s="2097"/>
      <c r="L76" s="2097"/>
      <c r="M76" s="2097"/>
      <c r="N76" s="2097"/>
      <c r="O76" s="2079"/>
      <c r="P76" s="2079"/>
      <c r="Q76" s="2079"/>
      <c r="R76" s="2079"/>
      <c r="S76" s="2079"/>
      <c r="T76" s="2090" t="s">
        <v>2203</v>
      </c>
      <c r="U76" s="2091"/>
      <c r="V76" s="2092"/>
      <c r="W76" s="2068" t="str">
        <f aca="false">IF(W75="","",VLOOKUP(W75,'シフト記号表（従来型・ユニット型共通）'!$C$6:$L$47,10,FALSE()))</f>
        <v/>
      </c>
      <c r="X76" s="2069" t="str">
        <f aca="false">IF(X75="","",VLOOKUP(X75,'シフト記号表（従来型・ユニット型共通）'!$C$6:$L$47,10,FALSE()))</f>
        <v/>
      </c>
      <c r="Y76" s="2069" t="str">
        <f aca="false">IF(Y75="","",VLOOKUP(Y75,'シフト記号表（従来型・ユニット型共通）'!$C$6:$L$47,10,FALSE()))</f>
        <v/>
      </c>
      <c r="Z76" s="2069" t="str">
        <f aca="false">IF(Z75="","",VLOOKUP(Z75,'シフト記号表（従来型・ユニット型共通）'!$C$6:$L$47,10,FALSE()))</f>
        <v/>
      </c>
      <c r="AA76" s="2069" t="str">
        <f aca="false">IF(AA75="","",VLOOKUP(AA75,'シフト記号表（従来型・ユニット型共通）'!$C$6:$L$47,10,FALSE()))</f>
        <v/>
      </c>
      <c r="AB76" s="2069" t="str">
        <f aca="false">IF(AB75="","",VLOOKUP(AB75,'シフト記号表（従来型・ユニット型共通）'!$C$6:$L$47,10,FALSE()))</f>
        <v/>
      </c>
      <c r="AC76" s="2070" t="str">
        <f aca="false">IF(AC75="","",VLOOKUP(AC75,'シフト記号表（従来型・ユニット型共通）'!$C$6:$L$47,10,FALSE()))</f>
        <v/>
      </c>
      <c r="AD76" s="2068" t="str">
        <f aca="false">IF(AD75="","",VLOOKUP(AD75,'シフト記号表（従来型・ユニット型共通）'!$C$6:$L$47,10,FALSE()))</f>
        <v/>
      </c>
      <c r="AE76" s="2069" t="str">
        <f aca="false">IF(AE75="","",VLOOKUP(AE75,'シフト記号表（従来型・ユニット型共通）'!$C$6:$L$47,10,FALSE()))</f>
        <v/>
      </c>
      <c r="AF76" s="2069" t="str">
        <f aca="false">IF(AF75="","",VLOOKUP(AF75,'シフト記号表（従来型・ユニット型共通）'!$C$6:$L$47,10,FALSE()))</f>
        <v/>
      </c>
      <c r="AG76" s="2069" t="str">
        <f aca="false">IF(AG75="","",VLOOKUP(AG75,'シフト記号表（従来型・ユニット型共通）'!$C$6:$L$47,10,FALSE()))</f>
        <v/>
      </c>
      <c r="AH76" s="2069" t="str">
        <f aca="false">IF(AH75="","",VLOOKUP(AH75,'シフト記号表（従来型・ユニット型共通）'!$C$6:$L$47,10,FALSE()))</f>
        <v/>
      </c>
      <c r="AI76" s="2069" t="str">
        <f aca="false">IF(AI75="","",VLOOKUP(AI75,'シフト記号表（従来型・ユニット型共通）'!$C$6:$L$47,10,FALSE()))</f>
        <v/>
      </c>
      <c r="AJ76" s="2070" t="str">
        <f aca="false">IF(AJ75="","",VLOOKUP(AJ75,'シフト記号表（従来型・ユニット型共通）'!$C$6:$L$47,10,FALSE()))</f>
        <v/>
      </c>
      <c r="AK76" s="2068" t="str">
        <f aca="false">IF(AK75="","",VLOOKUP(AK75,'シフト記号表（従来型・ユニット型共通）'!$C$6:$L$47,10,FALSE()))</f>
        <v/>
      </c>
      <c r="AL76" s="2069" t="str">
        <f aca="false">IF(AL75="","",VLOOKUP(AL75,'シフト記号表（従来型・ユニット型共通）'!$C$6:$L$47,10,FALSE()))</f>
        <v/>
      </c>
      <c r="AM76" s="2069" t="str">
        <f aca="false">IF(AM75="","",VLOOKUP(AM75,'シフト記号表（従来型・ユニット型共通）'!$C$6:$L$47,10,FALSE()))</f>
        <v/>
      </c>
      <c r="AN76" s="2069" t="str">
        <f aca="false">IF(AN75="","",VLOOKUP(AN75,'シフト記号表（従来型・ユニット型共通）'!$C$6:$L$47,10,FALSE()))</f>
        <v/>
      </c>
      <c r="AO76" s="2069" t="str">
        <f aca="false">IF(AO75="","",VLOOKUP(AO75,'シフト記号表（従来型・ユニット型共通）'!$C$6:$L$47,10,FALSE()))</f>
        <v/>
      </c>
      <c r="AP76" s="2069" t="str">
        <f aca="false">IF(AP75="","",VLOOKUP(AP75,'シフト記号表（従来型・ユニット型共通）'!$C$6:$L$47,10,FALSE()))</f>
        <v/>
      </c>
      <c r="AQ76" s="2070" t="str">
        <f aca="false">IF(AQ75="","",VLOOKUP(AQ75,'シフト記号表（従来型・ユニット型共通）'!$C$6:$L$47,10,FALSE()))</f>
        <v/>
      </c>
      <c r="AR76" s="2068" t="str">
        <f aca="false">IF(AR75="","",VLOOKUP(AR75,'シフト記号表（従来型・ユニット型共通）'!$C$6:$L$47,10,FALSE()))</f>
        <v/>
      </c>
      <c r="AS76" s="2069" t="str">
        <f aca="false">IF(AS75="","",VLOOKUP(AS75,'シフト記号表（従来型・ユニット型共通）'!$C$6:$L$47,10,FALSE()))</f>
        <v/>
      </c>
      <c r="AT76" s="2069" t="str">
        <f aca="false">IF(AT75="","",VLOOKUP(AT75,'シフト記号表（従来型・ユニット型共通）'!$C$6:$L$47,10,FALSE()))</f>
        <v/>
      </c>
      <c r="AU76" s="2069" t="str">
        <f aca="false">IF(AU75="","",VLOOKUP(AU75,'シフト記号表（従来型・ユニット型共通）'!$C$6:$L$47,10,FALSE()))</f>
        <v/>
      </c>
      <c r="AV76" s="2069" t="str">
        <f aca="false">IF(AV75="","",VLOOKUP(AV75,'シフト記号表（従来型・ユニット型共通）'!$C$6:$L$47,10,FALSE()))</f>
        <v/>
      </c>
      <c r="AW76" s="2069" t="str">
        <f aca="false">IF(AW75="","",VLOOKUP(AW75,'シフト記号表（従来型・ユニット型共通）'!$C$6:$L$47,10,FALSE()))</f>
        <v/>
      </c>
      <c r="AX76" s="2070" t="str">
        <f aca="false">IF(AX75="","",VLOOKUP(AX75,'シフト記号表（従来型・ユニット型共通）'!$C$6:$L$47,10,FALSE()))</f>
        <v/>
      </c>
      <c r="AY76" s="2068" t="str">
        <f aca="false">IF(AY75="","",VLOOKUP(AY75,'シフト記号表（従来型・ユニット型共通）'!$C$6:$L$47,10,FALSE()))</f>
        <v/>
      </c>
      <c r="AZ76" s="2069" t="str">
        <f aca="false">IF(AZ75="","",VLOOKUP(AZ75,'シフト記号表（従来型・ユニット型共通）'!$C$6:$L$47,10,FALSE()))</f>
        <v/>
      </c>
      <c r="BA76" s="2069" t="str">
        <f aca="false">IF(BA75="","",VLOOKUP(BA75,'シフト記号表（従来型・ユニット型共通）'!$C$6:$L$47,10,FALSE()))</f>
        <v/>
      </c>
      <c r="BB76" s="2101" t="n">
        <f aca="false">IF($BE$3="４週",SUM(W76:AX76),IF($BE$3="暦月",SUM(W76:BA76),""))</f>
        <v>0</v>
      </c>
      <c r="BC76" s="2101"/>
      <c r="BD76" s="2102" t="n">
        <f aca="false">IF($BE$3="４週",BB76/4,IF($BE$3="暦月",(BB76/($BE$8/7)),""))</f>
        <v>0</v>
      </c>
      <c r="BE76" s="2102"/>
      <c r="BF76" s="2098"/>
      <c r="BG76" s="2098"/>
      <c r="BH76" s="2098"/>
      <c r="BI76" s="2098"/>
      <c r="BJ76" s="2098"/>
    </row>
    <row r="77" customFormat="false" ht="20.25" hidden="false" customHeight="true" outlineLevel="0" collapsed="false">
      <c r="B77" s="2033" t="n">
        <f aca="false">B75+1</f>
        <v>31</v>
      </c>
      <c r="C77" s="2095"/>
      <c r="D77" s="2095"/>
      <c r="E77" s="2063"/>
      <c r="F77" s="2064"/>
      <c r="G77" s="2063"/>
      <c r="H77" s="2064"/>
      <c r="I77" s="2096"/>
      <c r="J77" s="2096"/>
      <c r="K77" s="2097"/>
      <c r="L77" s="2097"/>
      <c r="M77" s="2097"/>
      <c r="N77" s="2097"/>
      <c r="O77" s="2079"/>
      <c r="P77" s="2079"/>
      <c r="Q77" s="2079"/>
      <c r="R77" s="2079"/>
      <c r="S77" s="2079"/>
      <c r="T77" s="2093" t="s">
        <v>2202</v>
      </c>
      <c r="V77" s="2094"/>
      <c r="W77" s="2083"/>
      <c r="X77" s="2084"/>
      <c r="Y77" s="2084"/>
      <c r="Z77" s="2084"/>
      <c r="AA77" s="2084"/>
      <c r="AB77" s="2084"/>
      <c r="AC77" s="2085"/>
      <c r="AD77" s="2083"/>
      <c r="AE77" s="2084"/>
      <c r="AF77" s="2084"/>
      <c r="AG77" s="2084"/>
      <c r="AH77" s="2084"/>
      <c r="AI77" s="2084"/>
      <c r="AJ77" s="2085"/>
      <c r="AK77" s="2083"/>
      <c r="AL77" s="2084"/>
      <c r="AM77" s="2084"/>
      <c r="AN77" s="2084"/>
      <c r="AO77" s="2084"/>
      <c r="AP77" s="2084"/>
      <c r="AQ77" s="2085"/>
      <c r="AR77" s="2083"/>
      <c r="AS77" s="2084"/>
      <c r="AT77" s="2084"/>
      <c r="AU77" s="2084"/>
      <c r="AV77" s="2084"/>
      <c r="AW77" s="2084"/>
      <c r="AX77" s="2085"/>
      <c r="AY77" s="2083"/>
      <c r="AZ77" s="2084"/>
      <c r="BA77" s="2086"/>
      <c r="BB77" s="2087"/>
      <c r="BC77" s="2087"/>
      <c r="BD77" s="2088"/>
      <c r="BE77" s="2088"/>
      <c r="BF77" s="2098"/>
      <c r="BG77" s="2098"/>
      <c r="BH77" s="2098"/>
      <c r="BI77" s="2098"/>
      <c r="BJ77" s="2098"/>
    </row>
    <row r="78" customFormat="false" ht="20.25" hidden="false" customHeight="true" outlineLevel="0" collapsed="false">
      <c r="B78" s="2033"/>
      <c r="C78" s="2095"/>
      <c r="D78" s="2095"/>
      <c r="E78" s="2099"/>
      <c r="F78" s="2100" t="n">
        <f aca="false">C77</f>
        <v>0</v>
      </c>
      <c r="G78" s="2099"/>
      <c r="H78" s="2100" t="n">
        <f aca="false">I77</f>
        <v>0</v>
      </c>
      <c r="I78" s="2096"/>
      <c r="J78" s="2096"/>
      <c r="K78" s="2097"/>
      <c r="L78" s="2097"/>
      <c r="M78" s="2097"/>
      <c r="N78" s="2097"/>
      <c r="O78" s="2079"/>
      <c r="P78" s="2079"/>
      <c r="Q78" s="2079"/>
      <c r="R78" s="2079"/>
      <c r="S78" s="2079"/>
      <c r="T78" s="2090" t="s">
        <v>2203</v>
      </c>
      <c r="U78" s="2091"/>
      <c r="V78" s="2092"/>
      <c r="W78" s="2068" t="str">
        <f aca="false">IF(W77="","",VLOOKUP(W77,'シフト記号表（従来型・ユニット型共通）'!$C$6:$L$47,10,FALSE()))</f>
        <v/>
      </c>
      <c r="X78" s="2069" t="str">
        <f aca="false">IF(X77="","",VLOOKUP(X77,'シフト記号表（従来型・ユニット型共通）'!$C$6:$L$47,10,FALSE()))</f>
        <v/>
      </c>
      <c r="Y78" s="2069" t="str">
        <f aca="false">IF(Y77="","",VLOOKUP(Y77,'シフト記号表（従来型・ユニット型共通）'!$C$6:$L$47,10,FALSE()))</f>
        <v/>
      </c>
      <c r="Z78" s="2069" t="str">
        <f aca="false">IF(Z77="","",VLOOKUP(Z77,'シフト記号表（従来型・ユニット型共通）'!$C$6:$L$47,10,FALSE()))</f>
        <v/>
      </c>
      <c r="AA78" s="2069" t="str">
        <f aca="false">IF(AA77="","",VLOOKUP(AA77,'シフト記号表（従来型・ユニット型共通）'!$C$6:$L$47,10,FALSE()))</f>
        <v/>
      </c>
      <c r="AB78" s="2069" t="str">
        <f aca="false">IF(AB77="","",VLOOKUP(AB77,'シフト記号表（従来型・ユニット型共通）'!$C$6:$L$47,10,FALSE()))</f>
        <v/>
      </c>
      <c r="AC78" s="2070" t="str">
        <f aca="false">IF(AC77="","",VLOOKUP(AC77,'シフト記号表（従来型・ユニット型共通）'!$C$6:$L$47,10,FALSE()))</f>
        <v/>
      </c>
      <c r="AD78" s="2068" t="str">
        <f aca="false">IF(AD77="","",VLOOKUP(AD77,'シフト記号表（従来型・ユニット型共通）'!$C$6:$L$47,10,FALSE()))</f>
        <v/>
      </c>
      <c r="AE78" s="2069" t="str">
        <f aca="false">IF(AE77="","",VLOOKUP(AE77,'シフト記号表（従来型・ユニット型共通）'!$C$6:$L$47,10,FALSE()))</f>
        <v/>
      </c>
      <c r="AF78" s="2069" t="str">
        <f aca="false">IF(AF77="","",VLOOKUP(AF77,'シフト記号表（従来型・ユニット型共通）'!$C$6:$L$47,10,FALSE()))</f>
        <v/>
      </c>
      <c r="AG78" s="2069" t="str">
        <f aca="false">IF(AG77="","",VLOOKUP(AG77,'シフト記号表（従来型・ユニット型共通）'!$C$6:$L$47,10,FALSE()))</f>
        <v/>
      </c>
      <c r="AH78" s="2069" t="str">
        <f aca="false">IF(AH77="","",VLOOKUP(AH77,'シフト記号表（従来型・ユニット型共通）'!$C$6:$L$47,10,FALSE()))</f>
        <v/>
      </c>
      <c r="AI78" s="2069" t="str">
        <f aca="false">IF(AI77="","",VLOOKUP(AI77,'シフト記号表（従来型・ユニット型共通）'!$C$6:$L$47,10,FALSE()))</f>
        <v/>
      </c>
      <c r="AJ78" s="2070" t="str">
        <f aca="false">IF(AJ77="","",VLOOKUP(AJ77,'シフト記号表（従来型・ユニット型共通）'!$C$6:$L$47,10,FALSE()))</f>
        <v/>
      </c>
      <c r="AK78" s="2068" t="str">
        <f aca="false">IF(AK77="","",VLOOKUP(AK77,'シフト記号表（従来型・ユニット型共通）'!$C$6:$L$47,10,FALSE()))</f>
        <v/>
      </c>
      <c r="AL78" s="2069" t="str">
        <f aca="false">IF(AL77="","",VLOOKUP(AL77,'シフト記号表（従来型・ユニット型共通）'!$C$6:$L$47,10,FALSE()))</f>
        <v/>
      </c>
      <c r="AM78" s="2069" t="str">
        <f aca="false">IF(AM77="","",VLOOKUP(AM77,'シフト記号表（従来型・ユニット型共通）'!$C$6:$L$47,10,FALSE()))</f>
        <v/>
      </c>
      <c r="AN78" s="2069" t="str">
        <f aca="false">IF(AN77="","",VLOOKUP(AN77,'シフト記号表（従来型・ユニット型共通）'!$C$6:$L$47,10,FALSE()))</f>
        <v/>
      </c>
      <c r="AO78" s="2069" t="str">
        <f aca="false">IF(AO77="","",VLOOKUP(AO77,'シフト記号表（従来型・ユニット型共通）'!$C$6:$L$47,10,FALSE()))</f>
        <v/>
      </c>
      <c r="AP78" s="2069" t="str">
        <f aca="false">IF(AP77="","",VLOOKUP(AP77,'シフト記号表（従来型・ユニット型共通）'!$C$6:$L$47,10,FALSE()))</f>
        <v/>
      </c>
      <c r="AQ78" s="2070" t="str">
        <f aca="false">IF(AQ77="","",VLOOKUP(AQ77,'シフト記号表（従来型・ユニット型共通）'!$C$6:$L$47,10,FALSE()))</f>
        <v/>
      </c>
      <c r="AR78" s="2068" t="str">
        <f aca="false">IF(AR77="","",VLOOKUP(AR77,'シフト記号表（従来型・ユニット型共通）'!$C$6:$L$47,10,FALSE()))</f>
        <v/>
      </c>
      <c r="AS78" s="2069" t="str">
        <f aca="false">IF(AS77="","",VLOOKUP(AS77,'シフト記号表（従来型・ユニット型共通）'!$C$6:$L$47,10,FALSE()))</f>
        <v/>
      </c>
      <c r="AT78" s="2069" t="str">
        <f aca="false">IF(AT77="","",VLOOKUP(AT77,'シフト記号表（従来型・ユニット型共通）'!$C$6:$L$47,10,FALSE()))</f>
        <v/>
      </c>
      <c r="AU78" s="2069" t="str">
        <f aca="false">IF(AU77="","",VLOOKUP(AU77,'シフト記号表（従来型・ユニット型共通）'!$C$6:$L$47,10,FALSE()))</f>
        <v/>
      </c>
      <c r="AV78" s="2069" t="str">
        <f aca="false">IF(AV77="","",VLOOKUP(AV77,'シフト記号表（従来型・ユニット型共通）'!$C$6:$L$47,10,FALSE()))</f>
        <v/>
      </c>
      <c r="AW78" s="2069" t="str">
        <f aca="false">IF(AW77="","",VLOOKUP(AW77,'シフト記号表（従来型・ユニット型共通）'!$C$6:$L$47,10,FALSE()))</f>
        <v/>
      </c>
      <c r="AX78" s="2070" t="str">
        <f aca="false">IF(AX77="","",VLOOKUP(AX77,'シフト記号表（従来型・ユニット型共通）'!$C$6:$L$47,10,FALSE()))</f>
        <v/>
      </c>
      <c r="AY78" s="2068" t="str">
        <f aca="false">IF(AY77="","",VLOOKUP(AY77,'シフト記号表（従来型・ユニット型共通）'!$C$6:$L$47,10,FALSE()))</f>
        <v/>
      </c>
      <c r="AZ78" s="2069" t="str">
        <f aca="false">IF(AZ77="","",VLOOKUP(AZ77,'シフト記号表（従来型・ユニット型共通）'!$C$6:$L$47,10,FALSE()))</f>
        <v/>
      </c>
      <c r="BA78" s="2069" t="str">
        <f aca="false">IF(BA77="","",VLOOKUP(BA77,'シフト記号表（従来型・ユニット型共通）'!$C$6:$L$47,10,FALSE()))</f>
        <v/>
      </c>
      <c r="BB78" s="2101" t="n">
        <f aca="false">IF($BE$3="４週",SUM(W78:AX78),IF($BE$3="暦月",SUM(W78:BA78),""))</f>
        <v>0</v>
      </c>
      <c r="BC78" s="2101"/>
      <c r="BD78" s="2102" t="n">
        <f aca="false">IF($BE$3="４週",BB78/4,IF($BE$3="暦月",(BB78/($BE$8/7)),""))</f>
        <v>0</v>
      </c>
      <c r="BE78" s="2102"/>
      <c r="BF78" s="2098"/>
      <c r="BG78" s="2098"/>
      <c r="BH78" s="2098"/>
      <c r="BI78" s="2098"/>
      <c r="BJ78" s="2098"/>
    </row>
    <row r="79" customFormat="false" ht="20.25" hidden="false" customHeight="true" outlineLevel="0" collapsed="false">
      <c r="B79" s="2033" t="n">
        <f aca="false">B77+1</f>
        <v>32</v>
      </c>
      <c r="C79" s="2095"/>
      <c r="D79" s="2095"/>
      <c r="E79" s="2063"/>
      <c r="F79" s="2064"/>
      <c r="G79" s="2063"/>
      <c r="H79" s="2064"/>
      <c r="I79" s="2096"/>
      <c r="J79" s="2096"/>
      <c r="K79" s="2097"/>
      <c r="L79" s="2097"/>
      <c r="M79" s="2097"/>
      <c r="N79" s="2097"/>
      <c r="O79" s="2079"/>
      <c r="P79" s="2079"/>
      <c r="Q79" s="2079"/>
      <c r="R79" s="2079"/>
      <c r="S79" s="2079"/>
      <c r="T79" s="2093" t="s">
        <v>2202</v>
      </c>
      <c r="V79" s="2094"/>
      <c r="W79" s="2083"/>
      <c r="X79" s="2084"/>
      <c r="Y79" s="2084"/>
      <c r="Z79" s="2084"/>
      <c r="AA79" s="2084"/>
      <c r="AB79" s="2084"/>
      <c r="AC79" s="2085"/>
      <c r="AD79" s="2083"/>
      <c r="AE79" s="2084"/>
      <c r="AF79" s="2084"/>
      <c r="AG79" s="2084"/>
      <c r="AH79" s="2084"/>
      <c r="AI79" s="2084"/>
      <c r="AJ79" s="2085"/>
      <c r="AK79" s="2083"/>
      <c r="AL79" s="2084"/>
      <c r="AM79" s="2084"/>
      <c r="AN79" s="2084"/>
      <c r="AO79" s="2084"/>
      <c r="AP79" s="2084"/>
      <c r="AQ79" s="2085"/>
      <c r="AR79" s="2083"/>
      <c r="AS79" s="2084"/>
      <c r="AT79" s="2084"/>
      <c r="AU79" s="2084"/>
      <c r="AV79" s="2084"/>
      <c r="AW79" s="2084"/>
      <c r="AX79" s="2085"/>
      <c r="AY79" s="2083"/>
      <c r="AZ79" s="2084"/>
      <c r="BA79" s="2086"/>
      <c r="BB79" s="2087"/>
      <c r="BC79" s="2087"/>
      <c r="BD79" s="2088"/>
      <c r="BE79" s="2088"/>
      <c r="BF79" s="2098"/>
      <c r="BG79" s="2098"/>
      <c r="BH79" s="2098"/>
      <c r="BI79" s="2098"/>
      <c r="BJ79" s="2098"/>
    </row>
    <row r="80" customFormat="false" ht="20.25" hidden="false" customHeight="true" outlineLevel="0" collapsed="false">
      <c r="B80" s="2033"/>
      <c r="C80" s="2095"/>
      <c r="D80" s="2095"/>
      <c r="E80" s="2099"/>
      <c r="F80" s="2100" t="n">
        <f aca="false">C79</f>
        <v>0</v>
      </c>
      <c r="G80" s="2099"/>
      <c r="H80" s="2100" t="n">
        <f aca="false">I79</f>
        <v>0</v>
      </c>
      <c r="I80" s="2096"/>
      <c r="J80" s="2096"/>
      <c r="K80" s="2097"/>
      <c r="L80" s="2097"/>
      <c r="M80" s="2097"/>
      <c r="N80" s="2097"/>
      <c r="O80" s="2079"/>
      <c r="P80" s="2079"/>
      <c r="Q80" s="2079"/>
      <c r="R80" s="2079"/>
      <c r="S80" s="2079"/>
      <c r="T80" s="2090" t="s">
        <v>2203</v>
      </c>
      <c r="U80" s="2091"/>
      <c r="V80" s="2092"/>
      <c r="W80" s="2068" t="str">
        <f aca="false">IF(W79="","",VLOOKUP(W79,'シフト記号表（従来型・ユニット型共通）'!$C$6:$L$47,10,FALSE()))</f>
        <v/>
      </c>
      <c r="X80" s="2069" t="str">
        <f aca="false">IF(X79="","",VLOOKUP(X79,'シフト記号表（従来型・ユニット型共通）'!$C$6:$L$47,10,FALSE()))</f>
        <v/>
      </c>
      <c r="Y80" s="2069" t="str">
        <f aca="false">IF(Y79="","",VLOOKUP(Y79,'シフト記号表（従来型・ユニット型共通）'!$C$6:$L$47,10,FALSE()))</f>
        <v/>
      </c>
      <c r="Z80" s="2069" t="str">
        <f aca="false">IF(Z79="","",VLOOKUP(Z79,'シフト記号表（従来型・ユニット型共通）'!$C$6:$L$47,10,FALSE()))</f>
        <v/>
      </c>
      <c r="AA80" s="2069" t="str">
        <f aca="false">IF(AA79="","",VLOOKUP(AA79,'シフト記号表（従来型・ユニット型共通）'!$C$6:$L$47,10,FALSE()))</f>
        <v/>
      </c>
      <c r="AB80" s="2069" t="str">
        <f aca="false">IF(AB79="","",VLOOKUP(AB79,'シフト記号表（従来型・ユニット型共通）'!$C$6:$L$47,10,FALSE()))</f>
        <v/>
      </c>
      <c r="AC80" s="2070" t="str">
        <f aca="false">IF(AC79="","",VLOOKUP(AC79,'シフト記号表（従来型・ユニット型共通）'!$C$6:$L$47,10,FALSE()))</f>
        <v/>
      </c>
      <c r="AD80" s="2068" t="str">
        <f aca="false">IF(AD79="","",VLOOKUP(AD79,'シフト記号表（従来型・ユニット型共通）'!$C$6:$L$47,10,FALSE()))</f>
        <v/>
      </c>
      <c r="AE80" s="2069" t="str">
        <f aca="false">IF(AE79="","",VLOOKUP(AE79,'シフト記号表（従来型・ユニット型共通）'!$C$6:$L$47,10,FALSE()))</f>
        <v/>
      </c>
      <c r="AF80" s="2069" t="str">
        <f aca="false">IF(AF79="","",VLOOKUP(AF79,'シフト記号表（従来型・ユニット型共通）'!$C$6:$L$47,10,FALSE()))</f>
        <v/>
      </c>
      <c r="AG80" s="2069" t="str">
        <f aca="false">IF(AG79="","",VLOOKUP(AG79,'シフト記号表（従来型・ユニット型共通）'!$C$6:$L$47,10,FALSE()))</f>
        <v/>
      </c>
      <c r="AH80" s="2069" t="str">
        <f aca="false">IF(AH79="","",VLOOKUP(AH79,'シフト記号表（従来型・ユニット型共通）'!$C$6:$L$47,10,FALSE()))</f>
        <v/>
      </c>
      <c r="AI80" s="2069" t="str">
        <f aca="false">IF(AI79="","",VLOOKUP(AI79,'シフト記号表（従来型・ユニット型共通）'!$C$6:$L$47,10,FALSE()))</f>
        <v/>
      </c>
      <c r="AJ80" s="2070" t="str">
        <f aca="false">IF(AJ79="","",VLOOKUP(AJ79,'シフト記号表（従来型・ユニット型共通）'!$C$6:$L$47,10,FALSE()))</f>
        <v/>
      </c>
      <c r="AK80" s="2068" t="str">
        <f aca="false">IF(AK79="","",VLOOKUP(AK79,'シフト記号表（従来型・ユニット型共通）'!$C$6:$L$47,10,FALSE()))</f>
        <v/>
      </c>
      <c r="AL80" s="2069" t="str">
        <f aca="false">IF(AL79="","",VLOOKUP(AL79,'シフト記号表（従来型・ユニット型共通）'!$C$6:$L$47,10,FALSE()))</f>
        <v/>
      </c>
      <c r="AM80" s="2069" t="str">
        <f aca="false">IF(AM79="","",VLOOKUP(AM79,'シフト記号表（従来型・ユニット型共通）'!$C$6:$L$47,10,FALSE()))</f>
        <v/>
      </c>
      <c r="AN80" s="2069" t="str">
        <f aca="false">IF(AN79="","",VLOOKUP(AN79,'シフト記号表（従来型・ユニット型共通）'!$C$6:$L$47,10,FALSE()))</f>
        <v/>
      </c>
      <c r="AO80" s="2069" t="str">
        <f aca="false">IF(AO79="","",VLOOKUP(AO79,'シフト記号表（従来型・ユニット型共通）'!$C$6:$L$47,10,FALSE()))</f>
        <v/>
      </c>
      <c r="AP80" s="2069" t="str">
        <f aca="false">IF(AP79="","",VLOOKUP(AP79,'シフト記号表（従来型・ユニット型共通）'!$C$6:$L$47,10,FALSE()))</f>
        <v/>
      </c>
      <c r="AQ80" s="2070" t="str">
        <f aca="false">IF(AQ79="","",VLOOKUP(AQ79,'シフト記号表（従来型・ユニット型共通）'!$C$6:$L$47,10,FALSE()))</f>
        <v/>
      </c>
      <c r="AR80" s="2068" t="str">
        <f aca="false">IF(AR79="","",VLOOKUP(AR79,'シフト記号表（従来型・ユニット型共通）'!$C$6:$L$47,10,FALSE()))</f>
        <v/>
      </c>
      <c r="AS80" s="2069" t="str">
        <f aca="false">IF(AS79="","",VLOOKUP(AS79,'シフト記号表（従来型・ユニット型共通）'!$C$6:$L$47,10,FALSE()))</f>
        <v/>
      </c>
      <c r="AT80" s="2069" t="str">
        <f aca="false">IF(AT79="","",VLOOKUP(AT79,'シフト記号表（従来型・ユニット型共通）'!$C$6:$L$47,10,FALSE()))</f>
        <v/>
      </c>
      <c r="AU80" s="2069" t="str">
        <f aca="false">IF(AU79="","",VLOOKUP(AU79,'シフト記号表（従来型・ユニット型共通）'!$C$6:$L$47,10,FALSE()))</f>
        <v/>
      </c>
      <c r="AV80" s="2069" t="str">
        <f aca="false">IF(AV79="","",VLOOKUP(AV79,'シフト記号表（従来型・ユニット型共通）'!$C$6:$L$47,10,FALSE()))</f>
        <v/>
      </c>
      <c r="AW80" s="2069" t="str">
        <f aca="false">IF(AW79="","",VLOOKUP(AW79,'シフト記号表（従来型・ユニット型共通）'!$C$6:$L$47,10,FALSE()))</f>
        <v/>
      </c>
      <c r="AX80" s="2070" t="str">
        <f aca="false">IF(AX79="","",VLOOKUP(AX79,'シフト記号表（従来型・ユニット型共通）'!$C$6:$L$47,10,FALSE()))</f>
        <v/>
      </c>
      <c r="AY80" s="2068" t="str">
        <f aca="false">IF(AY79="","",VLOOKUP(AY79,'シフト記号表（従来型・ユニット型共通）'!$C$6:$L$47,10,FALSE()))</f>
        <v/>
      </c>
      <c r="AZ80" s="2069" t="str">
        <f aca="false">IF(AZ79="","",VLOOKUP(AZ79,'シフト記号表（従来型・ユニット型共通）'!$C$6:$L$47,10,FALSE()))</f>
        <v/>
      </c>
      <c r="BA80" s="2069" t="str">
        <f aca="false">IF(BA79="","",VLOOKUP(BA79,'シフト記号表（従来型・ユニット型共通）'!$C$6:$L$47,10,FALSE()))</f>
        <v/>
      </c>
      <c r="BB80" s="2101" t="n">
        <f aca="false">IF($BE$3="４週",SUM(W80:AX80),IF($BE$3="暦月",SUM(W80:BA80),""))</f>
        <v>0</v>
      </c>
      <c r="BC80" s="2101"/>
      <c r="BD80" s="2102" t="n">
        <f aca="false">IF($BE$3="４週",BB80/4,IF($BE$3="暦月",(BB80/($BE$8/7)),""))</f>
        <v>0</v>
      </c>
      <c r="BE80" s="2102"/>
      <c r="BF80" s="2098"/>
      <c r="BG80" s="2098"/>
      <c r="BH80" s="2098"/>
      <c r="BI80" s="2098"/>
      <c r="BJ80" s="2098"/>
    </row>
    <row r="81" customFormat="false" ht="20.25" hidden="false" customHeight="true" outlineLevel="0" collapsed="false">
      <c r="B81" s="2033" t="n">
        <f aca="false">B79+1</f>
        <v>33</v>
      </c>
      <c r="C81" s="2095"/>
      <c r="D81" s="2095"/>
      <c r="E81" s="2063"/>
      <c r="F81" s="2064"/>
      <c r="G81" s="2063"/>
      <c r="H81" s="2064"/>
      <c r="I81" s="2096"/>
      <c r="J81" s="2096"/>
      <c r="K81" s="2097"/>
      <c r="L81" s="2097"/>
      <c r="M81" s="2097"/>
      <c r="N81" s="2097"/>
      <c r="O81" s="2079"/>
      <c r="P81" s="2079"/>
      <c r="Q81" s="2079"/>
      <c r="R81" s="2079"/>
      <c r="S81" s="2079"/>
      <c r="T81" s="2093" t="s">
        <v>2202</v>
      </c>
      <c r="V81" s="2094"/>
      <c r="W81" s="2083"/>
      <c r="X81" s="2084"/>
      <c r="Y81" s="2084"/>
      <c r="Z81" s="2084"/>
      <c r="AA81" s="2084"/>
      <c r="AB81" s="2084"/>
      <c r="AC81" s="2085"/>
      <c r="AD81" s="2083"/>
      <c r="AE81" s="2084"/>
      <c r="AF81" s="2084"/>
      <c r="AG81" s="2084"/>
      <c r="AH81" s="2084"/>
      <c r="AI81" s="2084"/>
      <c r="AJ81" s="2085"/>
      <c r="AK81" s="2083"/>
      <c r="AL81" s="2084"/>
      <c r="AM81" s="2084"/>
      <c r="AN81" s="2084"/>
      <c r="AO81" s="2084"/>
      <c r="AP81" s="2084"/>
      <c r="AQ81" s="2085"/>
      <c r="AR81" s="2083"/>
      <c r="AS81" s="2084"/>
      <c r="AT81" s="2084"/>
      <c r="AU81" s="2084"/>
      <c r="AV81" s="2084"/>
      <c r="AW81" s="2084"/>
      <c r="AX81" s="2085"/>
      <c r="AY81" s="2083"/>
      <c r="AZ81" s="2084"/>
      <c r="BA81" s="2086"/>
      <c r="BB81" s="2087"/>
      <c r="BC81" s="2087"/>
      <c r="BD81" s="2088"/>
      <c r="BE81" s="2088"/>
      <c r="BF81" s="2098"/>
      <c r="BG81" s="2098"/>
      <c r="BH81" s="2098"/>
      <c r="BI81" s="2098"/>
      <c r="BJ81" s="2098"/>
    </row>
    <row r="82" customFormat="false" ht="20.25" hidden="false" customHeight="true" outlineLevel="0" collapsed="false">
      <c r="B82" s="2033"/>
      <c r="C82" s="2095"/>
      <c r="D82" s="2095"/>
      <c r="E82" s="2099"/>
      <c r="F82" s="2100" t="n">
        <f aca="false">C81</f>
        <v>0</v>
      </c>
      <c r="G82" s="2099"/>
      <c r="H82" s="2100" t="n">
        <f aca="false">I81</f>
        <v>0</v>
      </c>
      <c r="I82" s="2096"/>
      <c r="J82" s="2096"/>
      <c r="K82" s="2097"/>
      <c r="L82" s="2097"/>
      <c r="M82" s="2097"/>
      <c r="N82" s="2097"/>
      <c r="O82" s="2079"/>
      <c r="P82" s="2079"/>
      <c r="Q82" s="2079"/>
      <c r="R82" s="2079"/>
      <c r="S82" s="2079"/>
      <c r="T82" s="2090" t="s">
        <v>2203</v>
      </c>
      <c r="U82" s="2091"/>
      <c r="V82" s="2092"/>
      <c r="W82" s="2068" t="str">
        <f aca="false">IF(W81="","",VLOOKUP(W81,'シフト記号表（従来型・ユニット型共通）'!$C$6:$L$47,10,FALSE()))</f>
        <v/>
      </c>
      <c r="X82" s="2069" t="str">
        <f aca="false">IF(X81="","",VLOOKUP(X81,'シフト記号表（従来型・ユニット型共通）'!$C$6:$L$47,10,FALSE()))</f>
        <v/>
      </c>
      <c r="Y82" s="2069" t="str">
        <f aca="false">IF(Y81="","",VLOOKUP(Y81,'シフト記号表（従来型・ユニット型共通）'!$C$6:$L$47,10,FALSE()))</f>
        <v/>
      </c>
      <c r="Z82" s="2069" t="str">
        <f aca="false">IF(Z81="","",VLOOKUP(Z81,'シフト記号表（従来型・ユニット型共通）'!$C$6:$L$47,10,FALSE()))</f>
        <v/>
      </c>
      <c r="AA82" s="2069" t="str">
        <f aca="false">IF(AA81="","",VLOOKUP(AA81,'シフト記号表（従来型・ユニット型共通）'!$C$6:$L$47,10,FALSE()))</f>
        <v/>
      </c>
      <c r="AB82" s="2069" t="str">
        <f aca="false">IF(AB81="","",VLOOKUP(AB81,'シフト記号表（従来型・ユニット型共通）'!$C$6:$L$47,10,FALSE()))</f>
        <v/>
      </c>
      <c r="AC82" s="2070" t="str">
        <f aca="false">IF(AC81="","",VLOOKUP(AC81,'シフト記号表（従来型・ユニット型共通）'!$C$6:$L$47,10,FALSE()))</f>
        <v/>
      </c>
      <c r="AD82" s="2068" t="str">
        <f aca="false">IF(AD81="","",VLOOKUP(AD81,'シフト記号表（従来型・ユニット型共通）'!$C$6:$L$47,10,FALSE()))</f>
        <v/>
      </c>
      <c r="AE82" s="2069" t="str">
        <f aca="false">IF(AE81="","",VLOOKUP(AE81,'シフト記号表（従来型・ユニット型共通）'!$C$6:$L$47,10,FALSE()))</f>
        <v/>
      </c>
      <c r="AF82" s="2069" t="str">
        <f aca="false">IF(AF81="","",VLOOKUP(AF81,'シフト記号表（従来型・ユニット型共通）'!$C$6:$L$47,10,FALSE()))</f>
        <v/>
      </c>
      <c r="AG82" s="2069" t="str">
        <f aca="false">IF(AG81="","",VLOOKUP(AG81,'シフト記号表（従来型・ユニット型共通）'!$C$6:$L$47,10,FALSE()))</f>
        <v/>
      </c>
      <c r="AH82" s="2069" t="str">
        <f aca="false">IF(AH81="","",VLOOKUP(AH81,'シフト記号表（従来型・ユニット型共通）'!$C$6:$L$47,10,FALSE()))</f>
        <v/>
      </c>
      <c r="AI82" s="2069" t="str">
        <f aca="false">IF(AI81="","",VLOOKUP(AI81,'シフト記号表（従来型・ユニット型共通）'!$C$6:$L$47,10,FALSE()))</f>
        <v/>
      </c>
      <c r="AJ82" s="2070" t="str">
        <f aca="false">IF(AJ81="","",VLOOKUP(AJ81,'シフト記号表（従来型・ユニット型共通）'!$C$6:$L$47,10,FALSE()))</f>
        <v/>
      </c>
      <c r="AK82" s="2068" t="str">
        <f aca="false">IF(AK81="","",VLOOKUP(AK81,'シフト記号表（従来型・ユニット型共通）'!$C$6:$L$47,10,FALSE()))</f>
        <v/>
      </c>
      <c r="AL82" s="2069" t="str">
        <f aca="false">IF(AL81="","",VLOOKUP(AL81,'シフト記号表（従来型・ユニット型共通）'!$C$6:$L$47,10,FALSE()))</f>
        <v/>
      </c>
      <c r="AM82" s="2069" t="str">
        <f aca="false">IF(AM81="","",VLOOKUP(AM81,'シフト記号表（従来型・ユニット型共通）'!$C$6:$L$47,10,FALSE()))</f>
        <v/>
      </c>
      <c r="AN82" s="2069" t="str">
        <f aca="false">IF(AN81="","",VLOOKUP(AN81,'シフト記号表（従来型・ユニット型共通）'!$C$6:$L$47,10,FALSE()))</f>
        <v/>
      </c>
      <c r="AO82" s="2069" t="str">
        <f aca="false">IF(AO81="","",VLOOKUP(AO81,'シフト記号表（従来型・ユニット型共通）'!$C$6:$L$47,10,FALSE()))</f>
        <v/>
      </c>
      <c r="AP82" s="2069" t="str">
        <f aca="false">IF(AP81="","",VLOOKUP(AP81,'シフト記号表（従来型・ユニット型共通）'!$C$6:$L$47,10,FALSE()))</f>
        <v/>
      </c>
      <c r="AQ82" s="2070" t="str">
        <f aca="false">IF(AQ81="","",VLOOKUP(AQ81,'シフト記号表（従来型・ユニット型共通）'!$C$6:$L$47,10,FALSE()))</f>
        <v/>
      </c>
      <c r="AR82" s="2068" t="str">
        <f aca="false">IF(AR81="","",VLOOKUP(AR81,'シフト記号表（従来型・ユニット型共通）'!$C$6:$L$47,10,FALSE()))</f>
        <v/>
      </c>
      <c r="AS82" s="2069" t="str">
        <f aca="false">IF(AS81="","",VLOOKUP(AS81,'シフト記号表（従来型・ユニット型共通）'!$C$6:$L$47,10,FALSE()))</f>
        <v/>
      </c>
      <c r="AT82" s="2069" t="str">
        <f aca="false">IF(AT81="","",VLOOKUP(AT81,'シフト記号表（従来型・ユニット型共通）'!$C$6:$L$47,10,FALSE()))</f>
        <v/>
      </c>
      <c r="AU82" s="2069" t="str">
        <f aca="false">IF(AU81="","",VLOOKUP(AU81,'シフト記号表（従来型・ユニット型共通）'!$C$6:$L$47,10,FALSE()))</f>
        <v/>
      </c>
      <c r="AV82" s="2069" t="str">
        <f aca="false">IF(AV81="","",VLOOKUP(AV81,'シフト記号表（従来型・ユニット型共通）'!$C$6:$L$47,10,FALSE()))</f>
        <v/>
      </c>
      <c r="AW82" s="2069" t="str">
        <f aca="false">IF(AW81="","",VLOOKUP(AW81,'シフト記号表（従来型・ユニット型共通）'!$C$6:$L$47,10,FALSE()))</f>
        <v/>
      </c>
      <c r="AX82" s="2070" t="str">
        <f aca="false">IF(AX81="","",VLOOKUP(AX81,'シフト記号表（従来型・ユニット型共通）'!$C$6:$L$47,10,FALSE()))</f>
        <v/>
      </c>
      <c r="AY82" s="2068" t="str">
        <f aca="false">IF(AY81="","",VLOOKUP(AY81,'シフト記号表（従来型・ユニット型共通）'!$C$6:$L$47,10,FALSE()))</f>
        <v/>
      </c>
      <c r="AZ82" s="2069" t="str">
        <f aca="false">IF(AZ81="","",VLOOKUP(AZ81,'シフト記号表（従来型・ユニット型共通）'!$C$6:$L$47,10,FALSE()))</f>
        <v/>
      </c>
      <c r="BA82" s="2069" t="str">
        <f aca="false">IF(BA81="","",VLOOKUP(BA81,'シフト記号表（従来型・ユニット型共通）'!$C$6:$L$47,10,FALSE()))</f>
        <v/>
      </c>
      <c r="BB82" s="2101" t="n">
        <f aca="false">IF($BE$3="４週",SUM(W82:AX82),IF($BE$3="暦月",SUM(W82:BA82),""))</f>
        <v>0</v>
      </c>
      <c r="BC82" s="2101"/>
      <c r="BD82" s="2102" t="n">
        <f aca="false">IF($BE$3="４週",BB82/4,IF($BE$3="暦月",(BB82/($BE$8/7)),""))</f>
        <v>0</v>
      </c>
      <c r="BE82" s="2102"/>
      <c r="BF82" s="2098"/>
      <c r="BG82" s="2098"/>
      <c r="BH82" s="2098"/>
      <c r="BI82" s="2098"/>
      <c r="BJ82" s="2098"/>
    </row>
    <row r="83" customFormat="false" ht="20.25" hidden="false" customHeight="true" outlineLevel="0" collapsed="false">
      <c r="B83" s="2033" t="n">
        <f aca="false">B81+1</f>
        <v>34</v>
      </c>
      <c r="C83" s="2095"/>
      <c r="D83" s="2095"/>
      <c r="E83" s="2063"/>
      <c r="F83" s="2064"/>
      <c r="G83" s="2063"/>
      <c r="H83" s="2064"/>
      <c r="I83" s="2096"/>
      <c r="J83" s="2096"/>
      <c r="K83" s="2097"/>
      <c r="L83" s="2097"/>
      <c r="M83" s="2097"/>
      <c r="N83" s="2097"/>
      <c r="O83" s="2079"/>
      <c r="P83" s="2079"/>
      <c r="Q83" s="2079"/>
      <c r="R83" s="2079"/>
      <c r="S83" s="2079"/>
      <c r="T83" s="2093" t="s">
        <v>2202</v>
      </c>
      <c r="V83" s="2094"/>
      <c r="W83" s="2083"/>
      <c r="X83" s="2084"/>
      <c r="Y83" s="2084"/>
      <c r="Z83" s="2084"/>
      <c r="AA83" s="2084"/>
      <c r="AB83" s="2084"/>
      <c r="AC83" s="2085"/>
      <c r="AD83" s="2083"/>
      <c r="AE83" s="2084"/>
      <c r="AF83" s="2084"/>
      <c r="AG83" s="2084"/>
      <c r="AH83" s="2084"/>
      <c r="AI83" s="2084"/>
      <c r="AJ83" s="2085"/>
      <c r="AK83" s="2083"/>
      <c r="AL83" s="2084"/>
      <c r="AM83" s="2084"/>
      <c r="AN83" s="2084"/>
      <c r="AO83" s="2084"/>
      <c r="AP83" s="2084"/>
      <c r="AQ83" s="2085"/>
      <c r="AR83" s="2083"/>
      <c r="AS83" s="2084"/>
      <c r="AT83" s="2084"/>
      <c r="AU83" s="2084"/>
      <c r="AV83" s="2084"/>
      <c r="AW83" s="2084"/>
      <c r="AX83" s="2085"/>
      <c r="AY83" s="2083"/>
      <c r="AZ83" s="2084"/>
      <c r="BA83" s="2086"/>
      <c r="BB83" s="2087"/>
      <c r="BC83" s="2087"/>
      <c r="BD83" s="2088"/>
      <c r="BE83" s="2088"/>
      <c r="BF83" s="2098"/>
      <c r="BG83" s="2098"/>
      <c r="BH83" s="2098"/>
      <c r="BI83" s="2098"/>
      <c r="BJ83" s="2098"/>
    </row>
    <row r="84" customFormat="false" ht="20.25" hidden="false" customHeight="true" outlineLevel="0" collapsed="false">
      <c r="B84" s="2033"/>
      <c r="C84" s="2095"/>
      <c r="D84" s="2095"/>
      <c r="E84" s="2099"/>
      <c r="F84" s="2100" t="n">
        <f aca="false">C83</f>
        <v>0</v>
      </c>
      <c r="G84" s="2099"/>
      <c r="H84" s="2100" t="n">
        <f aca="false">I83</f>
        <v>0</v>
      </c>
      <c r="I84" s="2096"/>
      <c r="J84" s="2096"/>
      <c r="K84" s="2097"/>
      <c r="L84" s="2097"/>
      <c r="M84" s="2097"/>
      <c r="N84" s="2097"/>
      <c r="O84" s="2079"/>
      <c r="P84" s="2079"/>
      <c r="Q84" s="2079"/>
      <c r="R84" s="2079"/>
      <c r="S84" s="2079"/>
      <c r="T84" s="2090" t="s">
        <v>2203</v>
      </c>
      <c r="U84" s="2091"/>
      <c r="V84" s="2092"/>
      <c r="W84" s="2068" t="str">
        <f aca="false">IF(W83="","",VLOOKUP(W83,'シフト記号表（従来型・ユニット型共通）'!$C$6:$L$47,10,FALSE()))</f>
        <v/>
      </c>
      <c r="X84" s="2069" t="str">
        <f aca="false">IF(X83="","",VLOOKUP(X83,'シフト記号表（従来型・ユニット型共通）'!$C$6:$L$47,10,FALSE()))</f>
        <v/>
      </c>
      <c r="Y84" s="2069" t="str">
        <f aca="false">IF(Y83="","",VLOOKUP(Y83,'シフト記号表（従来型・ユニット型共通）'!$C$6:$L$47,10,FALSE()))</f>
        <v/>
      </c>
      <c r="Z84" s="2069" t="str">
        <f aca="false">IF(Z83="","",VLOOKUP(Z83,'シフト記号表（従来型・ユニット型共通）'!$C$6:$L$47,10,FALSE()))</f>
        <v/>
      </c>
      <c r="AA84" s="2069" t="str">
        <f aca="false">IF(AA83="","",VLOOKUP(AA83,'シフト記号表（従来型・ユニット型共通）'!$C$6:$L$47,10,FALSE()))</f>
        <v/>
      </c>
      <c r="AB84" s="2069" t="str">
        <f aca="false">IF(AB83="","",VLOOKUP(AB83,'シフト記号表（従来型・ユニット型共通）'!$C$6:$L$47,10,FALSE()))</f>
        <v/>
      </c>
      <c r="AC84" s="2070" t="str">
        <f aca="false">IF(AC83="","",VLOOKUP(AC83,'シフト記号表（従来型・ユニット型共通）'!$C$6:$L$47,10,FALSE()))</f>
        <v/>
      </c>
      <c r="AD84" s="2068" t="str">
        <f aca="false">IF(AD83="","",VLOOKUP(AD83,'シフト記号表（従来型・ユニット型共通）'!$C$6:$L$47,10,FALSE()))</f>
        <v/>
      </c>
      <c r="AE84" s="2069" t="str">
        <f aca="false">IF(AE83="","",VLOOKUP(AE83,'シフト記号表（従来型・ユニット型共通）'!$C$6:$L$47,10,FALSE()))</f>
        <v/>
      </c>
      <c r="AF84" s="2069" t="str">
        <f aca="false">IF(AF83="","",VLOOKUP(AF83,'シフト記号表（従来型・ユニット型共通）'!$C$6:$L$47,10,FALSE()))</f>
        <v/>
      </c>
      <c r="AG84" s="2069" t="str">
        <f aca="false">IF(AG83="","",VLOOKUP(AG83,'シフト記号表（従来型・ユニット型共通）'!$C$6:$L$47,10,FALSE()))</f>
        <v/>
      </c>
      <c r="AH84" s="2069" t="str">
        <f aca="false">IF(AH83="","",VLOOKUP(AH83,'シフト記号表（従来型・ユニット型共通）'!$C$6:$L$47,10,FALSE()))</f>
        <v/>
      </c>
      <c r="AI84" s="2069" t="str">
        <f aca="false">IF(AI83="","",VLOOKUP(AI83,'シフト記号表（従来型・ユニット型共通）'!$C$6:$L$47,10,FALSE()))</f>
        <v/>
      </c>
      <c r="AJ84" s="2070" t="str">
        <f aca="false">IF(AJ83="","",VLOOKUP(AJ83,'シフト記号表（従来型・ユニット型共通）'!$C$6:$L$47,10,FALSE()))</f>
        <v/>
      </c>
      <c r="AK84" s="2068" t="str">
        <f aca="false">IF(AK83="","",VLOOKUP(AK83,'シフト記号表（従来型・ユニット型共通）'!$C$6:$L$47,10,FALSE()))</f>
        <v/>
      </c>
      <c r="AL84" s="2069" t="str">
        <f aca="false">IF(AL83="","",VLOOKUP(AL83,'シフト記号表（従来型・ユニット型共通）'!$C$6:$L$47,10,FALSE()))</f>
        <v/>
      </c>
      <c r="AM84" s="2069" t="str">
        <f aca="false">IF(AM83="","",VLOOKUP(AM83,'シフト記号表（従来型・ユニット型共通）'!$C$6:$L$47,10,FALSE()))</f>
        <v/>
      </c>
      <c r="AN84" s="2069" t="str">
        <f aca="false">IF(AN83="","",VLOOKUP(AN83,'シフト記号表（従来型・ユニット型共通）'!$C$6:$L$47,10,FALSE()))</f>
        <v/>
      </c>
      <c r="AO84" s="2069" t="str">
        <f aca="false">IF(AO83="","",VLOOKUP(AO83,'シフト記号表（従来型・ユニット型共通）'!$C$6:$L$47,10,FALSE()))</f>
        <v/>
      </c>
      <c r="AP84" s="2069" t="str">
        <f aca="false">IF(AP83="","",VLOOKUP(AP83,'シフト記号表（従来型・ユニット型共通）'!$C$6:$L$47,10,FALSE()))</f>
        <v/>
      </c>
      <c r="AQ84" s="2070" t="str">
        <f aca="false">IF(AQ83="","",VLOOKUP(AQ83,'シフト記号表（従来型・ユニット型共通）'!$C$6:$L$47,10,FALSE()))</f>
        <v/>
      </c>
      <c r="AR84" s="2068" t="str">
        <f aca="false">IF(AR83="","",VLOOKUP(AR83,'シフト記号表（従来型・ユニット型共通）'!$C$6:$L$47,10,FALSE()))</f>
        <v/>
      </c>
      <c r="AS84" s="2069" t="str">
        <f aca="false">IF(AS83="","",VLOOKUP(AS83,'シフト記号表（従来型・ユニット型共通）'!$C$6:$L$47,10,FALSE()))</f>
        <v/>
      </c>
      <c r="AT84" s="2069" t="str">
        <f aca="false">IF(AT83="","",VLOOKUP(AT83,'シフト記号表（従来型・ユニット型共通）'!$C$6:$L$47,10,FALSE()))</f>
        <v/>
      </c>
      <c r="AU84" s="2069" t="str">
        <f aca="false">IF(AU83="","",VLOOKUP(AU83,'シフト記号表（従来型・ユニット型共通）'!$C$6:$L$47,10,FALSE()))</f>
        <v/>
      </c>
      <c r="AV84" s="2069" t="str">
        <f aca="false">IF(AV83="","",VLOOKUP(AV83,'シフト記号表（従来型・ユニット型共通）'!$C$6:$L$47,10,FALSE()))</f>
        <v/>
      </c>
      <c r="AW84" s="2069" t="str">
        <f aca="false">IF(AW83="","",VLOOKUP(AW83,'シフト記号表（従来型・ユニット型共通）'!$C$6:$L$47,10,FALSE()))</f>
        <v/>
      </c>
      <c r="AX84" s="2070" t="str">
        <f aca="false">IF(AX83="","",VLOOKUP(AX83,'シフト記号表（従来型・ユニット型共通）'!$C$6:$L$47,10,FALSE()))</f>
        <v/>
      </c>
      <c r="AY84" s="2068" t="str">
        <f aca="false">IF(AY83="","",VLOOKUP(AY83,'シフト記号表（従来型・ユニット型共通）'!$C$6:$L$47,10,FALSE()))</f>
        <v/>
      </c>
      <c r="AZ84" s="2069" t="str">
        <f aca="false">IF(AZ83="","",VLOOKUP(AZ83,'シフト記号表（従来型・ユニット型共通）'!$C$6:$L$47,10,FALSE()))</f>
        <v/>
      </c>
      <c r="BA84" s="2069" t="str">
        <f aca="false">IF(BA83="","",VLOOKUP(BA83,'シフト記号表（従来型・ユニット型共通）'!$C$6:$L$47,10,FALSE()))</f>
        <v/>
      </c>
      <c r="BB84" s="2101" t="n">
        <f aca="false">IF($BE$3="４週",SUM(W84:AX84),IF($BE$3="暦月",SUM(W84:BA84),""))</f>
        <v>0</v>
      </c>
      <c r="BC84" s="2101"/>
      <c r="BD84" s="2102" t="n">
        <f aca="false">IF($BE$3="４週",BB84/4,IF($BE$3="暦月",(BB84/($BE$8/7)),""))</f>
        <v>0</v>
      </c>
      <c r="BE84" s="2102"/>
      <c r="BF84" s="2098"/>
      <c r="BG84" s="2098"/>
      <c r="BH84" s="2098"/>
      <c r="BI84" s="2098"/>
      <c r="BJ84" s="2098"/>
    </row>
    <row r="85" customFormat="false" ht="20.25" hidden="false" customHeight="true" outlineLevel="0" collapsed="false">
      <c r="B85" s="2033" t="n">
        <f aca="false">B83+1</f>
        <v>35</v>
      </c>
      <c r="C85" s="2095"/>
      <c r="D85" s="2095"/>
      <c r="E85" s="2063"/>
      <c r="F85" s="2064"/>
      <c r="G85" s="2063"/>
      <c r="H85" s="2064"/>
      <c r="I85" s="2096"/>
      <c r="J85" s="2096"/>
      <c r="K85" s="2097"/>
      <c r="L85" s="2097"/>
      <c r="M85" s="2097"/>
      <c r="N85" s="2097"/>
      <c r="O85" s="2079"/>
      <c r="P85" s="2079"/>
      <c r="Q85" s="2079"/>
      <c r="R85" s="2079"/>
      <c r="S85" s="2079"/>
      <c r="T85" s="2093" t="s">
        <v>2202</v>
      </c>
      <c r="V85" s="2094"/>
      <c r="W85" s="2083"/>
      <c r="X85" s="2084"/>
      <c r="Y85" s="2084"/>
      <c r="Z85" s="2084"/>
      <c r="AA85" s="2084"/>
      <c r="AB85" s="2084"/>
      <c r="AC85" s="2085"/>
      <c r="AD85" s="2083"/>
      <c r="AE85" s="2084"/>
      <c r="AF85" s="2084"/>
      <c r="AG85" s="2084"/>
      <c r="AH85" s="2084"/>
      <c r="AI85" s="2084"/>
      <c r="AJ85" s="2085"/>
      <c r="AK85" s="2083"/>
      <c r="AL85" s="2084"/>
      <c r="AM85" s="2084"/>
      <c r="AN85" s="2084"/>
      <c r="AO85" s="2084"/>
      <c r="AP85" s="2084"/>
      <c r="AQ85" s="2085"/>
      <c r="AR85" s="2083"/>
      <c r="AS85" s="2084"/>
      <c r="AT85" s="2084"/>
      <c r="AU85" s="2084"/>
      <c r="AV85" s="2084"/>
      <c r="AW85" s="2084"/>
      <c r="AX85" s="2085"/>
      <c r="AY85" s="2083"/>
      <c r="AZ85" s="2084"/>
      <c r="BA85" s="2086"/>
      <c r="BB85" s="2087"/>
      <c r="BC85" s="2087"/>
      <c r="BD85" s="2088"/>
      <c r="BE85" s="2088"/>
      <c r="BF85" s="2098"/>
      <c r="BG85" s="2098"/>
      <c r="BH85" s="2098"/>
      <c r="BI85" s="2098"/>
      <c r="BJ85" s="2098"/>
    </row>
    <row r="86" customFormat="false" ht="20.25" hidden="false" customHeight="true" outlineLevel="0" collapsed="false">
      <c r="B86" s="2033"/>
      <c r="C86" s="2095"/>
      <c r="D86" s="2095"/>
      <c r="E86" s="2099"/>
      <c r="F86" s="2100" t="n">
        <f aca="false">C85</f>
        <v>0</v>
      </c>
      <c r="G86" s="2099"/>
      <c r="H86" s="2100" t="n">
        <f aca="false">I85</f>
        <v>0</v>
      </c>
      <c r="I86" s="2096"/>
      <c r="J86" s="2096"/>
      <c r="K86" s="2097"/>
      <c r="L86" s="2097"/>
      <c r="M86" s="2097"/>
      <c r="N86" s="2097"/>
      <c r="O86" s="2079"/>
      <c r="P86" s="2079"/>
      <c r="Q86" s="2079"/>
      <c r="R86" s="2079"/>
      <c r="S86" s="2079"/>
      <c r="T86" s="2090" t="s">
        <v>2203</v>
      </c>
      <c r="U86" s="2091"/>
      <c r="V86" s="2092"/>
      <c r="W86" s="2068" t="str">
        <f aca="false">IF(W85="","",VLOOKUP(W85,'シフト記号表（従来型・ユニット型共通）'!$C$6:$L$47,10,FALSE()))</f>
        <v/>
      </c>
      <c r="X86" s="2069" t="str">
        <f aca="false">IF(X85="","",VLOOKUP(X85,'シフト記号表（従来型・ユニット型共通）'!$C$6:$L$47,10,FALSE()))</f>
        <v/>
      </c>
      <c r="Y86" s="2069" t="str">
        <f aca="false">IF(Y85="","",VLOOKUP(Y85,'シフト記号表（従来型・ユニット型共通）'!$C$6:$L$47,10,FALSE()))</f>
        <v/>
      </c>
      <c r="Z86" s="2069" t="str">
        <f aca="false">IF(Z85="","",VLOOKUP(Z85,'シフト記号表（従来型・ユニット型共通）'!$C$6:$L$47,10,FALSE()))</f>
        <v/>
      </c>
      <c r="AA86" s="2069" t="str">
        <f aca="false">IF(AA85="","",VLOOKUP(AA85,'シフト記号表（従来型・ユニット型共通）'!$C$6:$L$47,10,FALSE()))</f>
        <v/>
      </c>
      <c r="AB86" s="2069" t="str">
        <f aca="false">IF(AB85="","",VLOOKUP(AB85,'シフト記号表（従来型・ユニット型共通）'!$C$6:$L$47,10,FALSE()))</f>
        <v/>
      </c>
      <c r="AC86" s="2070" t="str">
        <f aca="false">IF(AC85="","",VLOOKUP(AC85,'シフト記号表（従来型・ユニット型共通）'!$C$6:$L$47,10,FALSE()))</f>
        <v/>
      </c>
      <c r="AD86" s="2068" t="str">
        <f aca="false">IF(AD85="","",VLOOKUP(AD85,'シフト記号表（従来型・ユニット型共通）'!$C$6:$L$47,10,FALSE()))</f>
        <v/>
      </c>
      <c r="AE86" s="2069" t="str">
        <f aca="false">IF(AE85="","",VLOOKUP(AE85,'シフト記号表（従来型・ユニット型共通）'!$C$6:$L$47,10,FALSE()))</f>
        <v/>
      </c>
      <c r="AF86" s="2069" t="str">
        <f aca="false">IF(AF85="","",VLOOKUP(AF85,'シフト記号表（従来型・ユニット型共通）'!$C$6:$L$47,10,FALSE()))</f>
        <v/>
      </c>
      <c r="AG86" s="2069" t="str">
        <f aca="false">IF(AG85="","",VLOOKUP(AG85,'シフト記号表（従来型・ユニット型共通）'!$C$6:$L$47,10,FALSE()))</f>
        <v/>
      </c>
      <c r="AH86" s="2069" t="str">
        <f aca="false">IF(AH85="","",VLOOKUP(AH85,'シフト記号表（従来型・ユニット型共通）'!$C$6:$L$47,10,FALSE()))</f>
        <v/>
      </c>
      <c r="AI86" s="2069" t="str">
        <f aca="false">IF(AI85="","",VLOOKUP(AI85,'シフト記号表（従来型・ユニット型共通）'!$C$6:$L$47,10,FALSE()))</f>
        <v/>
      </c>
      <c r="AJ86" s="2070" t="str">
        <f aca="false">IF(AJ85="","",VLOOKUP(AJ85,'シフト記号表（従来型・ユニット型共通）'!$C$6:$L$47,10,FALSE()))</f>
        <v/>
      </c>
      <c r="AK86" s="2068" t="str">
        <f aca="false">IF(AK85="","",VLOOKUP(AK85,'シフト記号表（従来型・ユニット型共通）'!$C$6:$L$47,10,FALSE()))</f>
        <v/>
      </c>
      <c r="AL86" s="2069" t="str">
        <f aca="false">IF(AL85="","",VLOOKUP(AL85,'シフト記号表（従来型・ユニット型共通）'!$C$6:$L$47,10,FALSE()))</f>
        <v/>
      </c>
      <c r="AM86" s="2069" t="str">
        <f aca="false">IF(AM85="","",VLOOKUP(AM85,'シフト記号表（従来型・ユニット型共通）'!$C$6:$L$47,10,FALSE()))</f>
        <v/>
      </c>
      <c r="AN86" s="2069" t="str">
        <f aca="false">IF(AN85="","",VLOOKUP(AN85,'シフト記号表（従来型・ユニット型共通）'!$C$6:$L$47,10,FALSE()))</f>
        <v/>
      </c>
      <c r="AO86" s="2069" t="str">
        <f aca="false">IF(AO85="","",VLOOKUP(AO85,'シフト記号表（従来型・ユニット型共通）'!$C$6:$L$47,10,FALSE()))</f>
        <v/>
      </c>
      <c r="AP86" s="2069" t="str">
        <f aca="false">IF(AP85="","",VLOOKUP(AP85,'シフト記号表（従来型・ユニット型共通）'!$C$6:$L$47,10,FALSE()))</f>
        <v/>
      </c>
      <c r="AQ86" s="2070" t="str">
        <f aca="false">IF(AQ85="","",VLOOKUP(AQ85,'シフト記号表（従来型・ユニット型共通）'!$C$6:$L$47,10,FALSE()))</f>
        <v/>
      </c>
      <c r="AR86" s="2068" t="str">
        <f aca="false">IF(AR85="","",VLOOKUP(AR85,'シフト記号表（従来型・ユニット型共通）'!$C$6:$L$47,10,FALSE()))</f>
        <v/>
      </c>
      <c r="AS86" s="2069" t="str">
        <f aca="false">IF(AS85="","",VLOOKUP(AS85,'シフト記号表（従来型・ユニット型共通）'!$C$6:$L$47,10,FALSE()))</f>
        <v/>
      </c>
      <c r="AT86" s="2069" t="str">
        <f aca="false">IF(AT85="","",VLOOKUP(AT85,'シフト記号表（従来型・ユニット型共通）'!$C$6:$L$47,10,FALSE()))</f>
        <v/>
      </c>
      <c r="AU86" s="2069" t="str">
        <f aca="false">IF(AU85="","",VLOOKUP(AU85,'シフト記号表（従来型・ユニット型共通）'!$C$6:$L$47,10,FALSE()))</f>
        <v/>
      </c>
      <c r="AV86" s="2069" t="str">
        <f aca="false">IF(AV85="","",VLOOKUP(AV85,'シフト記号表（従来型・ユニット型共通）'!$C$6:$L$47,10,FALSE()))</f>
        <v/>
      </c>
      <c r="AW86" s="2069" t="str">
        <f aca="false">IF(AW85="","",VLOOKUP(AW85,'シフト記号表（従来型・ユニット型共通）'!$C$6:$L$47,10,FALSE()))</f>
        <v/>
      </c>
      <c r="AX86" s="2070" t="str">
        <f aca="false">IF(AX85="","",VLOOKUP(AX85,'シフト記号表（従来型・ユニット型共通）'!$C$6:$L$47,10,FALSE()))</f>
        <v/>
      </c>
      <c r="AY86" s="2068" t="str">
        <f aca="false">IF(AY85="","",VLOOKUP(AY85,'シフト記号表（従来型・ユニット型共通）'!$C$6:$L$47,10,FALSE()))</f>
        <v/>
      </c>
      <c r="AZ86" s="2069" t="str">
        <f aca="false">IF(AZ85="","",VLOOKUP(AZ85,'シフト記号表（従来型・ユニット型共通）'!$C$6:$L$47,10,FALSE()))</f>
        <v/>
      </c>
      <c r="BA86" s="2069" t="str">
        <f aca="false">IF(BA85="","",VLOOKUP(BA85,'シフト記号表（従来型・ユニット型共通）'!$C$6:$L$47,10,FALSE()))</f>
        <v/>
      </c>
      <c r="BB86" s="2101" t="n">
        <f aca="false">IF($BE$3="４週",SUM(W86:AX86),IF($BE$3="暦月",SUM(W86:BA86),""))</f>
        <v>0</v>
      </c>
      <c r="BC86" s="2101"/>
      <c r="BD86" s="2102" t="n">
        <f aca="false">IF($BE$3="４週",BB86/4,IF($BE$3="暦月",(BB86/($BE$8/7)),""))</f>
        <v>0</v>
      </c>
      <c r="BE86" s="2102"/>
      <c r="BF86" s="2098"/>
      <c r="BG86" s="2098"/>
      <c r="BH86" s="2098"/>
      <c r="BI86" s="2098"/>
      <c r="BJ86" s="2098"/>
    </row>
    <row r="87" customFormat="false" ht="20.25" hidden="false" customHeight="true" outlineLevel="0" collapsed="false">
      <c r="B87" s="2033" t="n">
        <f aca="false">B85+1</f>
        <v>36</v>
      </c>
      <c r="C87" s="2095"/>
      <c r="D87" s="2095"/>
      <c r="E87" s="2063"/>
      <c r="F87" s="2064"/>
      <c r="G87" s="2063"/>
      <c r="H87" s="2064"/>
      <c r="I87" s="2096"/>
      <c r="J87" s="2096"/>
      <c r="K87" s="2097"/>
      <c r="L87" s="2097"/>
      <c r="M87" s="2097"/>
      <c r="N87" s="2097"/>
      <c r="O87" s="2079"/>
      <c r="P87" s="2079"/>
      <c r="Q87" s="2079"/>
      <c r="R87" s="2079"/>
      <c r="S87" s="2079"/>
      <c r="T87" s="2093" t="s">
        <v>2202</v>
      </c>
      <c r="V87" s="2094"/>
      <c r="W87" s="2083"/>
      <c r="X87" s="2084"/>
      <c r="Y87" s="2084"/>
      <c r="Z87" s="2084"/>
      <c r="AA87" s="2084"/>
      <c r="AB87" s="2084"/>
      <c r="AC87" s="2085"/>
      <c r="AD87" s="2083"/>
      <c r="AE87" s="2084"/>
      <c r="AF87" s="2084"/>
      <c r="AG87" s="2084"/>
      <c r="AH87" s="2084"/>
      <c r="AI87" s="2084"/>
      <c r="AJ87" s="2085"/>
      <c r="AK87" s="2083"/>
      <c r="AL87" s="2084"/>
      <c r="AM87" s="2084"/>
      <c r="AN87" s="2084"/>
      <c r="AO87" s="2084"/>
      <c r="AP87" s="2084"/>
      <c r="AQ87" s="2085"/>
      <c r="AR87" s="2083"/>
      <c r="AS87" s="2084"/>
      <c r="AT87" s="2084"/>
      <c r="AU87" s="2084"/>
      <c r="AV87" s="2084"/>
      <c r="AW87" s="2084"/>
      <c r="AX87" s="2085"/>
      <c r="AY87" s="2083"/>
      <c r="AZ87" s="2084"/>
      <c r="BA87" s="2086"/>
      <c r="BB87" s="2087"/>
      <c r="BC87" s="2087"/>
      <c r="BD87" s="2088"/>
      <c r="BE87" s="2088"/>
      <c r="BF87" s="2098"/>
      <c r="BG87" s="2098"/>
      <c r="BH87" s="2098"/>
      <c r="BI87" s="2098"/>
      <c r="BJ87" s="2098"/>
    </row>
    <row r="88" customFormat="false" ht="20.25" hidden="false" customHeight="true" outlineLevel="0" collapsed="false">
      <c r="B88" s="2033"/>
      <c r="C88" s="2095"/>
      <c r="D88" s="2095"/>
      <c r="E88" s="2099"/>
      <c r="F88" s="2100" t="n">
        <f aca="false">C87</f>
        <v>0</v>
      </c>
      <c r="G88" s="2099"/>
      <c r="H88" s="2100" t="n">
        <f aca="false">I87</f>
        <v>0</v>
      </c>
      <c r="I88" s="2096"/>
      <c r="J88" s="2096"/>
      <c r="K88" s="2097"/>
      <c r="L88" s="2097"/>
      <c r="M88" s="2097"/>
      <c r="N88" s="2097"/>
      <c r="O88" s="2079"/>
      <c r="P88" s="2079"/>
      <c r="Q88" s="2079"/>
      <c r="R88" s="2079"/>
      <c r="S88" s="2079"/>
      <c r="T88" s="2090" t="s">
        <v>2203</v>
      </c>
      <c r="U88" s="2091"/>
      <c r="V88" s="2092"/>
      <c r="W88" s="2068" t="str">
        <f aca="false">IF(W87="","",VLOOKUP(W87,'シフト記号表（従来型・ユニット型共通）'!$C$6:$L$47,10,FALSE()))</f>
        <v/>
      </c>
      <c r="X88" s="2069" t="str">
        <f aca="false">IF(X87="","",VLOOKUP(X87,'シフト記号表（従来型・ユニット型共通）'!$C$6:$L$47,10,FALSE()))</f>
        <v/>
      </c>
      <c r="Y88" s="2069" t="str">
        <f aca="false">IF(Y87="","",VLOOKUP(Y87,'シフト記号表（従来型・ユニット型共通）'!$C$6:$L$47,10,FALSE()))</f>
        <v/>
      </c>
      <c r="Z88" s="2069" t="str">
        <f aca="false">IF(Z87="","",VLOOKUP(Z87,'シフト記号表（従来型・ユニット型共通）'!$C$6:$L$47,10,FALSE()))</f>
        <v/>
      </c>
      <c r="AA88" s="2069" t="str">
        <f aca="false">IF(AA87="","",VLOOKUP(AA87,'シフト記号表（従来型・ユニット型共通）'!$C$6:$L$47,10,FALSE()))</f>
        <v/>
      </c>
      <c r="AB88" s="2069" t="str">
        <f aca="false">IF(AB87="","",VLOOKUP(AB87,'シフト記号表（従来型・ユニット型共通）'!$C$6:$L$47,10,FALSE()))</f>
        <v/>
      </c>
      <c r="AC88" s="2070" t="str">
        <f aca="false">IF(AC87="","",VLOOKUP(AC87,'シフト記号表（従来型・ユニット型共通）'!$C$6:$L$47,10,FALSE()))</f>
        <v/>
      </c>
      <c r="AD88" s="2068" t="str">
        <f aca="false">IF(AD87="","",VLOOKUP(AD87,'シフト記号表（従来型・ユニット型共通）'!$C$6:$L$47,10,FALSE()))</f>
        <v/>
      </c>
      <c r="AE88" s="2069" t="str">
        <f aca="false">IF(AE87="","",VLOOKUP(AE87,'シフト記号表（従来型・ユニット型共通）'!$C$6:$L$47,10,FALSE()))</f>
        <v/>
      </c>
      <c r="AF88" s="2069" t="str">
        <f aca="false">IF(AF87="","",VLOOKUP(AF87,'シフト記号表（従来型・ユニット型共通）'!$C$6:$L$47,10,FALSE()))</f>
        <v/>
      </c>
      <c r="AG88" s="2069" t="str">
        <f aca="false">IF(AG87="","",VLOOKUP(AG87,'シフト記号表（従来型・ユニット型共通）'!$C$6:$L$47,10,FALSE()))</f>
        <v/>
      </c>
      <c r="AH88" s="2069" t="str">
        <f aca="false">IF(AH87="","",VLOOKUP(AH87,'シフト記号表（従来型・ユニット型共通）'!$C$6:$L$47,10,FALSE()))</f>
        <v/>
      </c>
      <c r="AI88" s="2069" t="str">
        <f aca="false">IF(AI87="","",VLOOKUP(AI87,'シフト記号表（従来型・ユニット型共通）'!$C$6:$L$47,10,FALSE()))</f>
        <v/>
      </c>
      <c r="AJ88" s="2070" t="str">
        <f aca="false">IF(AJ87="","",VLOOKUP(AJ87,'シフト記号表（従来型・ユニット型共通）'!$C$6:$L$47,10,FALSE()))</f>
        <v/>
      </c>
      <c r="AK88" s="2068" t="str">
        <f aca="false">IF(AK87="","",VLOOKUP(AK87,'シフト記号表（従来型・ユニット型共通）'!$C$6:$L$47,10,FALSE()))</f>
        <v/>
      </c>
      <c r="AL88" s="2069" t="str">
        <f aca="false">IF(AL87="","",VLOOKUP(AL87,'シフト記号表（従来型・ユニット型共通）'!$C$6:$L$47,10,FALSE()))</f>
        <v/>
      </c>
      <c r="AM88" s="2069" t="str">
        <f aca="false">IF(AM87="","",VLOOKUP(AM87,'シフト記号表（従来型・ユニット型共通）'!$C$6:$L$47,10,FALSE()))</f>
        <v/>
      </c>
      <c r="AN88" s="2069" t="str">
        <f aca="false">IF(AN87="","",VLOOKUP(AN87,'シフト記号表（従来型・ユニット型共通）'!$C$6:$L$47,10,FALSE()))</f>
        <v/>
      </c>
      <c r="AO88" s="2069" t="str">
        <f aca="false">IF(AO87="","",VLOOKUP(AO87,'シフト記号表（従来型・ユニット型共通）'!$C$6:$L$47,10,FALSE()))</f>
        <v/>
      </c>
      <c r="AP88" s="2069" t="str">
        <f aca="false">IF(AP87="","",VLOOKUP(AP87,'シフト記号表（従来型・ユニット型共通）'!$C$6:$L$47,10,FALSE()))</f>
        <v/>
      </c>
      <c r="AQ88" s="2070" t="str">
        <f aca="false">IF(AQ87="","",VLOOKUP(AQ87,'シフト記号表（従来型・ユニット型共通）'!$C$6:$L$47,10,FALSE()))</f>
        <v/>
      </c>
      <c r="AR88" s="2068" t="str">
        <f aca="false">IF(AR87="","",VLOOKUP(AR87,'シフト記号表（従来型・ユニット型共通）'!$C$6:$L$47,10,FALSE()))</f>
        <v/>
      </c>
      <c r="AS88" s="2069" t="str">
        <f aca="false">IF(AS87="","",VLOOKUP(AS87,'シフト記号表（従来型・ユニット型共通）'!$C$6:$L$47,10,FALSE()))</f>
        <v/>
      </c>
      <c r="AT88" s="2069" t="str">
        <f aca="false">IF(AT87="","",VLOOKUP(AT87,'シフト記号表（従来型・ユニット型共通）'!$C$6:$L$47,10,FALSE()))</f>
        <v/>
      </c>
      <c r="AU88" s="2069" t="str">
        <f aca="false">IF(AU87="","",VLOOKUP(AU87,'シフト記号表（従来型・ユニット型共通）'!$C$6:$L$47,10,FALSE()))</f>
        <v/>
      </c>
      <c r="AV88" s="2069" t="str">
        <f aca="false">IF(AV87="","",VLOOKUP(AV87,'シフト記号表（従来型・ユニット型共通）'!$C$6:$L$47,10,FALSE()))</f>
        <v/>
      </c>
      <c r="AW88" s="2069" t="str">
        <f aca="false">IF(AW87="","",VLOOKUP(AW87,'シフト記号表（従来型・ユニット型共通）'!$C$6:$L$47,10,FALSE()))</f>
        <v/>
      </c>
      <c r="AX88" s="2070" t="str">
        <f aca="false">IF(AX87="","",VLOOKUP(AX87,'シフト記号表（従来型・ユニット型共通）'!$C$6:$L$47,10,FALSE()))</f>
        <v/>
      </c>
      <c r="AY88" s="2068" t="str">
        <f aca="false">IF(AY87="","",VLOOKUP(AY87,'シフト記号表（従来型・ユニット型共通）'!$C$6:$L$47,10,FALSE()))</f>
        <v/>
      </c>
      <c r="AZ88" s="2069" t="str">
        <f aca="false">IF(AZ87="","",VLOOKUP(AZ87,'シフト記号表（従来型・ユニット型共通）'!$C$6:$L$47,10,FALSE()))</f>
        <v/>
      </c>
      <c r="BA88" s="2069" t="str">
        <f aca="false">IF(BA87="","",VLOOKUP(BA87,'シフト記号表（従来型・ユニット型共通）'!$C$6:$L$47,10,FALSE()))</f>
        <v/>
      </c>
      <c r="BB88" s="2101" t="n">
        <f aca="false">IF($BE$3="４週",SUM(W88:AX88),IF($BE$3="暦月",SUM(W88:BA88),""))</f>
        <v>0</v>
      </c>
      <c r="BC88" s="2101"/>
      <c r="BD88" s="2102" t="n">
        <f aca="false">IF($BE$3="４週",BB88/4,IF($BE$3="暦月",(BB88/($BE$8/7)),""))</f>
        <v>0</v>
      </c>
      <c r="BE88" s="2102"/>
      <c r="BF88" s="2098"/>
      <c r="BG88" s="2098"/>
      <c r="BH88" s="2098"/>
      <c r="BI88" s="2098"/>
      <c r="BJ88" s="2098"/>
    </row>
    <row r="89" customFormat="false" ht="20.25" hidden="false" customHeight="true" outlineLevel="0" collapsed="false">
      <c r="B89" s="2033" t="n">
        <f aca="false">B87+1</f>
        <v>37</v>
      </c>
      <c r="C89" s="2095"/>
      <c r="D89" s="2095"/>
      <c r="E89" s="2063"/>
      <c r="F89" s="2064"/>
      <c r="G89" s="2063"/>
      <c r="H89" s="2064"/>
      <c r="I89" s="2096"/>
      <c r="J89" s="2096"/>
      <c r="K89" s="2097"/>
      <c r="L89" s="2097"/>
      <c r="M89" s="2097"/>
      <c r="N89" s="2097"/>
      <c r="O89" s="2079"/>
      <c r="P89" s="2079"/>
      <c r="Q89" s="2079"/>
      <c r="R89" s="2079"/>
      <c r="S89" s="2079"/>
      <c r="T89" s="2093" t="s">
        <v>2202</v>
      </c>
      <c r="V89" s="2094"/>
      <c r="W89" s="2083"/>
      <c r="X89" s="2084"/>
      <c r="Y89" s="2084"/>
      <c r="Z89" s="2084"/>
      <c r="AA89" s="2084"/>
      <c r="AB89" s="2084"/>
      <c r="AC89" s="2085"/>
      <c r="AD89" s="2083"/>
      <c r="AE89" s="2084"/>
      <c r="AF89" s="2084"/>
      <c r="AG89" s="2084"/>
      <c r="AH89" s="2084"/>
      <c r="AI89" s="2084"/>
      <c r="AJ89" s="2085"/>
      <c r="AK89" s="2083"/>
      <c r="AL89" s="2084"/>
      <c r="AM89" s="2084"/>
      <c r="AN89" s="2084"/>
      <c r="AO89" s="2084"/>
      <c r="AP89" s="2084"/>
      <c r="AQ89" s="2085"/>
      <c r="AR89" s="2083"/>
      <c r="AS89" s="2084"/>
      <c r="AT89" s="2084"/>
      <c r="AU89" s="2084"/>
      <c r="AV89" s="2084"/>
      <c r="AW89" s="2084"/>
      <c r="AX89" s="2085"/>
      <c r="AY89" s="2083"/>
      <c r="AZ89" s="2084"/>
      <c r="BA89" s="2086"/>
      <c r="BB89" s="2087"/>
      <c r="BC89" s="2087"/>
      <c r="BD89" s="2088"/>
      <c r="BE89" s="2088"/>
      <c r="BF89" s="2098"/>
      <c r="BG89" s="2098"/>
      <c r="BH89" s="2098"/>
      <c r="BI89" s="2098"/>
      <c r="BJ89" s="2098"/>
    </row>
    <row r="90" customFormat="false" ht="20.25" hidden="false" customHeight="true" outlineLevel="0" collapsed="false">
      <c r="B90" s="2033"/>
      <c r="C90" s="2095"/>
      <c r="D90" s="2095"/>
      <c r="E90" s="2099"/>
      <c r="F90" s="2100" t="n">
        <f aca="false">C89</f>
        <v>0</v>
      </c>
      <c r="G90" s="2099"/>
      <c r="H90" s="2100" t="n">
        <f aca="false">I89</f>
        <v>0</v>
      </c>
      <c r="I90" s="2096"/>
      <c r="J90" s="2096"/>
      <c r="K90" s="2097"/>
      <c r="L90" s="2097"/>
      <c r="M90" s="2097"/>
      <c r="N90" s="2097"/>
      <c r="O90" s="2079"/>
      <c r="P90" s="2079"/>
      <c r="Q90" s="2079"/>
      <c r="R90" s="2079"/>
      <c r="S90" s="2079"/>
      <c r="T90" s="2090" t="s">
        <v>2203</v>
      </c>
      <c r="U90" s="2091"/>
      <c r="V90" s="2092"/>
      <c r="W90" s="2068" t="str">
        <f aca="false">IF(W89="","",VLOOKUP(W89,'シフト記号表（従来型・ユニット型共通）'!$C$6:$L$47,10,FALSE()))</f>
        <v/>
      </c>
      <c r="X90" s="2069" t="str">
        <f aca="false">IF(X89="","",VLOOKUP(X89,'シフト記号表（従来型・ユニット型共通）'!$C$6:$L$47,10,FALSE()))</f>
        <v/>
      </c>
      <c r="Y90" s="2069" t="str">
        <f aca="false">IF(Y89="","",VLOOKUP(Y89,'シフト記号表（従来型・ユニット型共通）'!$C$6:$L$47,10,FALSE()))</f>
        <v/>
      </c>
      <c r="Z90" s="2069" t="str">
        <f aca="false">IF(Z89="","",VLOOKUP(Z89,'シフト記号表（従来型・ユニット型共通）'!$C$6:$L$47,10,FALSE()))</f>
        <v/>
      </c>
      <c r="AA90" s="2069" t="str">
        <f aca="false">IF(AA89="","",VLOOKUP(AA89,'シフト記号表（従来型・ユニット型共通）'!$C$6:$L$47,10,FALSE()))</f>
        <v/>
      </c>
      <c r="AB90" s="2069" t="str">
        <f aca="false">IF(AB89="","",VLOOKUP(AB89,'シフト記号表（従来型・ユニット型共通）'!$C$6:$L$47,10,FALSE()))</f>
        <v/>
      </c>
      <c r="AC90" s="2070" t="str">
        <f aca="false">IF(AC89="","",VLOOKUP(AC89,'シフト記号表（従来型・ユニット型共通）'!$C$6:$L$47,10,FALSE()))</f>
        <v/>
      </c>
      <c r="AD90" s="2068" t="str">
        <f aca="false">IF(AD89="","",VLOOKUP(AD89,'シフト記号表（従来型・ユニット型共通）'!$C$6:$L$47,10,FALSE()))</f>
        <v/>
      </c>
      <c r="AE90" s="2069" t="str">
        <f aca="false">IF(AE89="","",VLOOKUP(AE89,'シフト記号表（従来型・ユニット型共通）'!$C$6:$L$47,10,FALSE()))</f>
        <v/>
      </c>
      <c r="AF90" s="2069" t="str">
        <f aca="false">IF(AF89="","",VLOOKUP(AF89,'シフト記号表（従来型・ユニット型共通）'!$C$6:$L$47,10,FALSE()))</f>
        <v/>
      </c>
      <c r="AG90" s="2069" t="str">
        <f aca="false">IF(AG89="","",VLOOKUP(AG89,'シフト記号表（従来型・ユニット型共通）'!$C$6:$L$47,10,FALSE()))</f>
        <v/>
      </c>
      <c r="AH90" s="2069" t="str">
        <f aca="false">IF(AH89="","",VLOOKUP(AH89,'シフト記号表（従来型・ユニット型共通）'!$C$6:$L$47,10,FALSE()))</f>
        <v/>
      </c>
      <c r="AI90" s="2069" t="str">
        <f aca="false">IF(AI89="","",VLOOKUP(AI89,'シフト記号表（従来型・ユニット型共通）'!$C$6:$L$47,10,FALSE()))</f>
        <v/>
      </c>
      <c r="AJ90" s="2070" t="str">
        <f aca="false">IF(AJ89="","",VLOOKUP(AJ89,'シフト記号表（従来型・ユニット型共通）'!$C$6:$L$47,10,FALSE()))</f>
        <v/>
      </c>
      <c r="AK90" s="2068" t="str">
        <f aca="false">IF(AK89="","",VLOOKUP(AK89,'シフト記号表（従来型・ユニット型共通）'!$C$6:$L$47,10,FALSE()))</f>
        <v/>
      </c>
      <c r="AL90" s="2069" t="str">
        <f aca="false">IF(AL89="","",VLOOKUP(AL89,'シフト記号表（従来型・ユニット型共通）'!$C$6:$L$47,10,FALSE()))</f>
        <v/>
      </c>
      <c r="AM90" s="2069" t="str">
        <f aca="false">IF(AM89="","",VLOOKUP(AM89,'シフト記号表（従来型・ユニット型共通）'!$C$6:$L$47,10,FALSE()))</f>
        <v/>
      </c>
      <c r="AN90" s="2069" t="str">
        <f aca="false">IF(AN89="","",VLOOKUP(AN89,'シフト記号表（従来型・ユニット型共通）'!$C$6:$L$47,10,FALSE()))</f>
        <v/>
      </c>
      <c r="AO90" s="2069" t="str">
        <f aca="false">IF(AO89="","",VLOOKUP(AO89,'シフト記号表（従来型・ユニット型共通）'!$C$6:$L$47,10,FALSE()))</f>
        <v/>
      </c>
      <c r="AP90" s="2069" t="str">
        <f aca="false">IF(AP89="","",VLOOKUP(AP89,'シフト記号表（従来型・ユニット型共通）'!$C$6:$L$47,10,FALSE()))</f>
        <v/>
      </c>
      <c r="AQ90" s="2070" t="str">
        <f aca="false">IF(AQ89="","",VLOOKUP(AQ89,'シフト記号表（従来型・ユニット型共通）'!$C$6:$L$47,10,FALSE()))</f>
        <v/>
      </c>
      <c r="AR90" s="2068" t="str">
        <f aca="false">IF(AR89="","",VLOOKUP(AR89,'シフト記号表（従来型・ユニット型共通）'!$C$6:$L$47,10,FALSE()))</f>
        <v/>
      </c>
      <c r="AS90" s="2069" t="str">
        <f aca="false">IF(AS89="","",VLOOKUP(AS89,'シフト記号表（従来型・ユニット型共通）'!$C$6:$L$47,10,FALSE()))</f>
        <v/>
      </c>
      <c r="AT90" s="2069" t="str">
        <f aca="false">IF(AT89="","",VLOOKUP(AT89,'シフト記号表（従来型・ユニット型共通）'!$C$6:$L$47,10,FALSE()))</f>
        <v/>
      </c>
      <c r="AU90" s="2069" t="str">
        <f aca="false">IF(AU89="","",VLOOKUP(AU89,'シフト記号表（従来型・ユニット型共通）'!$C$6:$L$47,10,FALSE()))</f>
        <v/>
      </c>
      <c r="AV90" s="2069" t="str">
        <f aca="false">IF(AV89="","",VLOOKUP(AV89,'シフト記号表（従来型・ユニット型共通）'!$C$6:$L$47,10,FALSE()))</f>
        <v/>
      </c>
      <c r="AW90" s="2069" t="str">
        <f aca="false">IF(AW89="","",VLOOKUP(AW89,'シフト記号表（従来型・ユニット型共通）'!$C$6:$L$47,10,FALSE()))</f>
        <v/>
      </c>
      <c r="AX90" s="2070" t="str">
        <f aca="false">IF(AX89="","",VLOOKUP(AX89,'シフト記号表（従来型・ユニット型共通）'!$C$6:$L$47,10,FALSE()))</f>
        <v/>
      </c>
      <c r="AY90" s="2068" t="str">
        <f aca="false">IF(AY89="","",VLOOKUP(AY89,'シフト記号表（従来型・ユニット型共通）'!$C$6:$L$47,10,FALSE()))</f>
        <v/>
      </c>
      <c r="AZ90" s="2069" t="str">
        <f aca="false">IF(AZ89="","",VLOOKUP(AZ89,'シフト記号表（従来型・ユニット型共通）'!$C$6:$L$47,10,FALSE()))</f>
        <v/>
      </c>
      <c r="BA90" s="2069" t="str">
        <f aca="false">IF(BA89="","",VLOOKUP(BA89,'シフト記号表（従来型・ユニット型共通）'!$C$6:$L$47,10,FALSE()))</f>
        <v/>
      </c>
      <c r="BB90" s="2101" t="n">
        <f aca="false">IF($BE$3="４週",SUM(W90:AX90),IF($BE$3="暦月",SUM(W90:BA90),""))</f>
        <v>0</v>
      </c>
      <c r="BC90" s="2101"/>
      <c r="BD90" s="2102" t="n">
        <f aca="false">IF($BE$3="４週",BB90/4,IF($BE$3="暦月",(BB90/($BE$8/7)),""))</f>
        <v>0</v>
      </c>
      <c r="BE90" s="2102"/>
      <c r="BF90" s="2098"/>
      <c r="BG90" s="2098"/>
      <c r="BH90" s="2098"/>
      <c r="BI90" s="2098"/>
      <c r="BJ90" s="2098"/>
    </row>
    <row r="91" customFormat="false" ht="20.25" hidden="false" customHeight="true" outlineLevel="0" collapsed="false">
      <c r="B91" s="2033" t="n">
        <f aca="false">B89+1</f>
        <v>38</v>
      </c>
      <c r="C91" s="2095"/>
      <c r="D91" s="2095"/>
      <c r="E91" s="2063"/>
      <c r="F91" s="2064"/>
      <c r="G91" s="2063"/>
      <c r="H91" s="2064"/>
      <c r="I91" s="2096"/>
      <c r="J91" s="2096"/>
      <c r="K91" s="2097"/>
      <c r="L91" s="2097"/>
      <c r="M91" s="2097"/>
      <c r="N91" s="2097"/>
      <c r="O91" s="2079"/>
      <c r="P91" s="2079"/>
      <c r="Q91" s="2079"/>
      <c r="R91" s="2079"/>
      <c r="S91" s="2079"/>
      <c r="T91" s="2093" t="s">
        <v>2202</v>
      </c>
      <c r="V91" s="2094"/>
      <c r="W91" s="2083"/>
      <c r="X91" s="2084"/>
      <c r="Y91" s="2084"/>
      <c r="Z91" s="2084"/>
      <c r="AA91" s="2084"/>
      <c r="AB91" s="2084"/>
      <c r="AC91" s="2085"/>
      <c r="AD91" s="2083"/>
      <c r="AE91" s="2084"/>
      <c r="AF91" s="2084"/>
      <c r="AG91" s="2084"/>
      <c r="AH91" s="2084"/>
      <c r="AI91" s="2084"/>
      <c r="AJ91" s="2085"/>
      <c r="AK91" s="2083"/>
      <c r="AL91" s="2084"/>
      <c r="AM91" s="2084"/>
      <c r="AN91" s="2084"/>
      <c r="AO91" s="2084"/>
      <c r="AP91" s="2084"/>
      <c r="AQ91" s="2085"/>
      <c r="AR91" s="2083"/>
      <c r="AS91" s="2084"/>
      <c r="AT91" s="2084"/>
      <c r="AU91" s="2084"/>
      <c r="AV91" s="2084"/>
      <c r="AW91" s="2084"/>
      <c r="AX91" s="2085"/>
      <c r="AY91" s="2083"/>
      <c r="AZ91" s="2084"/>
      <c r="BA91" s="2086"/>
      <c r="BB91" s="2087"/>
      <c r="BC91" s="2087"/>
      <c r="BD91" s="2088"/>
      <c r="BE91" s="2088"/>
      <c r="BF91" s="2098"/>
      <c r="BG91" s="2098"/>
      <c r="BH91" s="2098"/>
      <c r="BI91" s="2098"/>
      <c r="BJ91" s="2098"/>
    </row>
    <row r="92" customFormat="false" ht="20.25" hidden="false" customHeight="true" outlineLevel="0" collapsed="false">
      <c r="B92" s="2033"/>
      <c r="C92" s="2095"/>
      <c r="D92" s="2095"/>
      <c r="E92" s="2099"/>
      <c r="F92" s="2100" t="n">
        <f aca="false">C91</f>
        <v>0</v>
      </c>
      <c r="G92" s="2099"/>
      <c r="H92" s="2100" t="n">
        <f aca="false">I91</f>
        <v>0</v>
      </c>
      <c r="I92" s="2096"/>
      <c r="J92" s="2096"/>
      <c r="K92" s="2097"/>
      <c r="L92" s="2097"/>
      <c r="M92" s="2097"/>
      <c r="N92" s="2097"/>
      <c r="O92" s="2079"/>
      <c r="P92" s="2079"/>
      <c r="Q92" s="2079"/>
      <c r="R92" s="2079"/>
      <c r="S92" s="2079"/>
      <c r="T92" s="2090" t="s">
        <v>2203</v>
      </c>
      <c r="U92" s="2091"/>
      <c r="V92" s="2092"/>
      <c r="W92" s="2068" t="str">
        <f aca="false">IF(W91="","",VLOOKUP(W91,'シフト記号表（従来型・ユニット型共通）'!$C$6:$L$47,10,FALSE()))</f>
        <v/>
      </c>
      <c r="X92" s="2069" t="str">
        <f aca="false">IF(X91="","",VLOOKUP(X91,'シフト記号表（従来型・ユニット型共通）'!$C$6:$L$47,10,FALSE()))</f>
        <v/>
      </c>
      <c r="Y92" s="2069" t="str">
        <f aca="false">IF(Y91="","",VLOOKUP(Y91,'シフト記号表（従来型・ユニット型共通）'!$C$6:$L$47,10,FALSE()))</f>
        <v/>
      </c>
      <c r="Z92" s="2069" t="str">
        <f aca="false">IF(Z91="","",VLOOKUP(Z91,'シフト記号表（従来型・ユニット型共通）'!$C$6:$L$47,10,FALSE()))</f>
        <v/>
      </c>
      <c r="AA92" s="2069" t="str">
        <f aca="false">IF(AA91="","",VLOOKUP(AA91,'シフト記号表（従来型・ユニット型共通）'!$C$6:$L$47,10,FALSE()))</f>
        <v/>
      </c>
      <c r="AB92" s="2069" t="str">
        <f aca="false">IF(AB91="","",VLOOKUP(AB91,'シフト記号表（従来型・ユニット型共通）'!$C$6:$L$47,10,FALSE()))</f>
        <v/>
      </c>
      <c r="AC92" s="2070" t="str">
        <f aca="false">IF(AC91="","",VLOOKUP(AC91,'シフト記号表（従来型・ユニット型共通）'!$C$6:$L$47,10,FALSE()))</f>
        <v/>
      </c>
      <c r="AD92" s="2068" t="str">
        <f aca="false">IF(AD91="","",VLOOKUP(AD91,'シフト記号表（従来型・ユニット型共通）'!$C$6:$L$47,10,FALSE()))</f>
        <v/>
      </c>
      <c r="AE92" s="2069" t="str">
        <f aca="false">IF(AE91="","",VLOOKUP(AE91,'シフト記号表（従来型・ユニット型共通）'!$C$6:$L$47,10,FALSE()))</f>
        <v/>
      </c>
      <c r="AF92" s="2069" t="str">
        <f aca="false">IF(AF91="","",VLOOKUP(AF91,'シフト記号表（従来型・ユニット型共通）'!$C$6:$L$47,10,FALSE()))</f>
        <v/>
      </c>
      <c r="AG92" s="2069" t="str">
        <f aca="false">IF(AG91="","",VLOOKUP(AG91,'シフト記号表（従来型・ユニット型共通）'!$C$6:$L$47,10,FALSE()))</f>
        <v/>
      </c>
      <c r="AH92" s="2069" t="str">
        <f aca="false">IF(AH91="","",VLOOKUP(AH91,'シフト記号表（従来型・ユニット型共通）'!$C$6:$L$47,10,FALSE()))</f>
        <v/>
      </c>
      <c r="AI92" s="2069" t="str">
        <f aca="false">IF(AI91="","",VLOOKUP(AI91,'シフト記号表（従来型・ユニット型共通）'!$C$6:$L$47,10,FALSE()))</f>
        <v/>
      </c>
      <c r="AJ92" s="2070" t="str">
        <f aca="false">IF(AJ91="","",VLOOKUP(AJ91,'シフト記号表（従来型・ユニット型共通）'!$C$6:$L$47,10,FALSE()))</f>
        <v/>
      </c>
      <c r="AK92" s="2068" t="str">
        <f aca="false">IF(AK91="","",VLOOKUP(AK91,'シフト記号表（従来型・ユニット型共通）'!$C$6:$L$47,10,FALSE()))</f>
        <v/>
      </c>
      <c r="AL92" s="2069" t="str">
        <f aca="false">IF(AL91="","",VLOOKUP(AL91,'シフト記号表（従来型・ユニット型共通）'!$C$6:$L$47,10,FALSE()))</f>
        <v/>
      </c>
      <c r="AM92" s="2069" t="str">
        <f aca="false">IF(AM91="","",VLOOKUP(AM91,'シフト記号表（従来型・ユニット型共通）'!$C$6:$L$47,10,FALSE()))</f>
        <v/>
      </c>
      <c r="AN92" s="2069" t="str">
        <f aca="false">IF(AN91="","",VLOOKUP(AN91,'シフト記号表（従来型・ユニット型共通）'!$C$6:$L$47,10,FALSE()))</f>
        <v/>
      </c>
      <c r="AO92" s="2069" t="str">
        <f aca="false">IF(AO91="","",VLOOKUP(AO91,'シフト記号表（従来型・ユニット型共通）'!$C$6:$L$47,10,FALSE()))</f>
        <v/>
      </c>
      <c r="AP92" s="2069" t="str">
        <f aca="false">IF(AP91="","",VLOOKUP(AP91,'シフト記号表（従来型・ユニット型共通）'!$C$6:$L$47,10,FALSE()))</f>
        <v/>
      </c>
      <c r="AQ92" s="2070" t="str">
        <f aca="false">IF(AQ91="","",VLOOKUP(AQ91,'シフト記号表（従来型・ユニット型共通）'!$C$6:$L$47,10,FALSE()))</f>
        <v/>
      </c>
      <c r="AR92" s="2068" t="str">
        <f aca="false">IF(AR91="","",VLOOKUP(AR91,'シフト記号表（従来型・ユニット型共通）'!$C$6:$L$47,10,FALSE()))</f>
        <v/>
      </c>
      <c r="AS92" s="2069" t="str">
        <f aca="false">IF(AS91="","",VLOOKUP(AS91,'シフト記号表（従来型・ユニット型共通）'!$C$6:$L$47,10,FALSE()))</f>
        <v/>
      </c>
      <c r="AT92" s="2069" t="str">
        <f aca="false">IF(AT91="","",VLOOKUP(AT91,'シフト記号表（従来型・ユニット型共通）'!$C$6:$L$47,10,FALSE()))</f>
        <v/>
      </c>
      <c r="AU92" s="2069" t="str">
        <f aca="false">IF(AU91="","",VLOOKUP(AU91,'シフト記号表（従来型・ユニット型共通）'!$C$6:$L$47,10,FALSE()))</f>
        <v/>
      </c>
      <c r="AV92" s="2069" t="str">
        <f aca="false">IF(AV91="","",VLOOKUP(AV91,'シフト記号表（従来型・ユニット型共通）'!$C$6:$L$47,10,FALSE()))</f>
        <v/>
      </c>
      <c r="AW92" s="2069" t="str">
        <f aca="false">IF(AW91="","",VLOOKUP(AW91,'シフト記号表（従来型・ユニット型共通）'!$C$6:$L$47,10,FALSE()))</f>
        <v/>
      </c>
      <c r="AX92" s="2070" t="str">
        <f aca="false">IF(AX91="","",VLOOKUP(AX91,'シフト記号表（従来型・ユニット型共通）'!$C$6:$L$47,10,FALSE()))</f>
        <v/>
      </c>
      <c r="AY92" s="2068" t="str">
        <f aca="false">IF(AY91="","",VLOOKUP(AY91,'シフト記号表（従来型・ユニット型共通）'!$C$6:$L$47,10,FALSE()))</f>
        <v/>
      </c>
      <c r="AZ92" s="2069" t="str">
        <f aca="false">IF(AZ91="","",VLOOKUP(AZ91,'シフト記号表（従来型・ユニット型共通）'!$C$6:$L$47,10,FALSE()))</f>
        <v/>
      </c>
      <c r="BA92" s="2069" t="str">
        <f aca="false">IF(BA91="","",VLOOKUP(BA91,'シフト記号表（従来型・ユニット型共通）'!$C$6:$L$47,10,FALSE()))</f>
        <v/>
      </c>
      <c r="BB92" s="2101" t="n">
        <f aca="false">IF($BE$3="４週",SUM(W92:AX92),IF($BE$3="暦月",SUM(W92:BA92),""))</f>
        <v>0</v>
      </c>
      <c r="BC92" s="2101"/>
      <c r="BD92" s="2102" t="n">
        <f aca="false">IF($BE$3="４週",BB92/4,IF($BE$3="暦月",(BB92/($BE$8/7)),""))</f>
        <v>0</v>
      </c>
      <c r="BE92" s="2102"/>
      <c r="BF92" s="2098"/>
      <c r="BG92" s="2098"/>
      <c r="BH92" s="2098"/>
      <c r="BI92" s="2098"/>
      <c r="BJ92" s="2098"/>
    </row>
    <row r="93" customFormat="false" ht="20.25" hidden="false" customHeight="true" outlineLevel="0" collapsed="false">
      <c r="B93" s="2033" t="n">
        <f aca="false">B91+1</f>
        <v>39</v>
      </c>
      <c r="C93" s="2095"/>
      <c r="D93" s="2095"/>
      <c r="E93" s="2063"/>
      <c r="F93" s="2064"/>
      <c r="G93" s="2063"/>
      <c r="H93" s="2064"/>
      <c r="I93" s="2096"/>
      <c r="J93" s="2096"/>
      <c r="K93" s="2097"/>
      <c r="L93" s="2097"/>
      <c r="M93" s="2097"/>
      <c r="N93" s="2097"/>
      <c r="O93" s="2079"/>
      <c r="P93" s="2079"/>
      <c r="Q93" s="2079"/>
      <c r="R93" s="2079"/>
      <c r="S93" s="2079"/>
      <c r="T93" s="2093" t="s">
        <v>2202</v>
      </c>
      <c r="V93" s="2094"/>
      <c r="W93" s="2083"/>
      <c r="X93" s="2084"/>
      <c r="Y93" s="2084"/>
      <c r="Z93" s="2084"/>
      <c r="AA93" s="2084"/>
      <c r="AB93" s="2084"/>
      <c r="AC93" s="2085"/>
      <c r="AD93" s="2083"/>
      <c r="AE93" s="2084"/>
      <c r="AF93" s="2084"/>
      <c r="AG93" s="2084"/>
      <c r="AH93" s="2084"/>
      <c r="AI93" s="2084"/>
      <c r="AJ93" s="2085"/>
      <c r="AK93" s="2083"/>
      <c r="AL93" s="2084"/>
      <c r="AM93" s="2084"/>
      <c r="AN93" s="2084"/>
      <c r="AO93" s="2084"/>
      <c r="AP93" s="2084"/>
      <c r="AQ93" s="2085"/>
      <c r="AR93" s="2083"/>
      <c r="AS93" s="2084"/>
      <c r="AT93" s="2084"/>
      <c r="AU93" s="2084"/>
      <c r="AV93" s="2084"/>
      <c r="AW93" s="2084"/>
      <c r="AX93" s="2085"/>
      <c r="AY93" s="2083"/>
      <c r="AZ93" s="2084"/>
      <c r="BA93" s="2086"/>
      <c r="BB93" s="2087"/>
      <c r="BC93" s="2087"/>
      <c r="BD93" s="2088"/>
      <c r="BE93" s="2088"/>
      <c r="BF93" s="2098"/>
      <c r="BG93" s="2098"/>
      <c r="BH93" s="2098"/>
      <c r="BI93" s="2098"/>
      <c r="BJ93" s="2098"/>
    </row>
    <row r="94" customFormat="false" ht="20.25" hidden="false" customHeight="true" outlineLevel="0" collapsed="false">
      <c r="B94" s="2033"/>
      <c r="C94" s="2095"/>
      <c r="D94" s="2095"/>
      <c r="E94" s="2099"/>
      <c r="F94" s="2100" t="n">
        <f aca="false">C93</f>
        <v>0</v>
      </c>
      <c r="G94" s="2099"/>
      <c r="H94" s="2100" t="n">
        <f aca="false">I93</f>
        <v>0</v>
      </c>
      <c r="I94" s="2096"/>
      <c r="J94" s="2096"/>
      <c r="K94" s="2097"/>
      <c r="L94" s="2097"/>
      <c r="M94" s="2097"/>
      <c r="N94" s="2097"/>
      <c r="O94" s="2079"/>
      <c r="P94" s="2079"/>
      <c r="Q94" s="2079"/>
      <c r="R94" s="2079"/>
      <c r="S94" s="2079"/>
      <c r="T94" s="2090" t="s">
        <v>2203</v>
      </c>
      <c r="U94" s="2091"/>
      <c r="V94" s="2092"/>
      <c r="W94" s="2068" t="str">
        <f aca="false">IF(W93="","",VLOOKUP(W93,'シフト記号表（従来型・ユニット型共通）'!$C$6:$L$47,10,FALSE()))</f>
        <v/>
      </c>
      <c r="X94" s="2069" t="str">
        <f aca="false">IF(X93="","",VLOOKUP(X93,'シフト記号表（従来型・ユニット型共通）'!$C$6:$L$47,10,FALSE()))</f>
        <v/>
      </c>
      <c r="Y94" s="2069" t="str">
        <f aca="false">IF(Y93="","",VLOOKUP(Y93,'シフト記号表（従来型・ユニット型共通）'!$C$6:$L$47,10,FALSE()))</f>
        <v/>
      </c>
      <c r="Z94" s="2069" t="str">
        <f aca="false">IF(Z93="","",VLOOKUP(Z93,'シフト記号表（従来型・ユニット型共通）'!$C$6:$L$47,10,FALSE()))</f>
        <v/>
      </c>
      <c r="AA94" s="2069" t="str">
        <f aca="false">IF(AA93="","",VLOOKUP(AA93,'シフト記号表（従来型・ユニット型共通）'!$C$6:$L$47,10,FALSE()))</f>
        <v/>
      </c>
      <c r="AB94" s="2069" t="str">
        <f aca="false">IF(AB93="","",VLOOKUP(AB93,'シフト記号表（従来型・ユニット型共通）'!$C$6:$L$47,10,FALSE()))</f>
        <v/>
      </c>
      <c r="AC94" s="2070" t="str">
        <f aca="false">IF(AC93="","",VLOOKUP(AC93,'シフト記号表（従来型・ユニット型共通）'!$C$6:$L$47,10,FALSE()))</f>
        <v/>
      </c>
      <c r="AD94" s="2068" t="str">
        <f aca="false">IF(AD93="","",VLOOKUP(AD93,'シフト記号表（従来型・ユニット型共通）'!$C$6:$L$47,10,FALSE()))</f>
        <v/>
      </c>
      <c r="AE94" s="2069" t="str">
        <f aca="false">IF(AE93="","",VLOOKUP(AE93,'シフト記号表（従来型・ユニット型共通）'!$C$6:$L$47,10,FALSE()))</f>
        <v/>
      </c>
      <c r="AF94" s="2069" t="str">
        <f aca="false">IF(AF93="","",VLOOKUP(AF93,'シフト記号表（従来型・ユニット型共通）'!$C$6:$L$47,10,FALSE()))</f>
        <v/>
      </c>
      <c r="AG94" s="2069" t="str">
        <f aca="false">IF(AG93="","",VLOOKUP(AG93,'シフト記号表（従来型・ユニット型共通）'!$C$6:$L$47,10,FALSE()))</f>
        <v/>
      </c>
      <c r="AH94" s="2069" t="str">
        <f aca="false">IF(AH93="","",VLOOKUP(AH93,'シフト記号表（従来型・ユニット型共通）'!$C$6:$L$47,10,FALSE()))</f>
        <v/>
      </c>
      <c r="AI94" s="2069" t="str">
        <f aca="false">IF(AI93="","",VLOOKUP(AI93,'シフト記号表（従来型・ユニット型共通）'!$C$6:$L$47,10,FALSE()))</f>
        <v/>
      </c>
      <c r="AJ94" s="2070" t="str">
        <f aca="false">IF(AJ93="","",VLOOKUP(AJ93,'シフト記号表（従来型・ユニット型共通）'!$C$6:$L$47,10,FALSE()))</f>
        <v/>
      </c>
      <c r="AK94" s="2068" t="str">
        <f aca="false">IF(AK93="","",VLOOKUP(AK93,'シフト記号表（従来型・ユニット型共通）'!$C$6:$L$47,10,FALSE()))</f>
        <v/>
      </c>
      <c r="AL94" s="2069" t="str">
        <f aca="false">IF(AL93="","",VLOOKUP(AL93,'シフト記号表（従来型・ユニット型共通）'!$C$6:$L$47,10,FALSE()))</f>
        <v/>
      </c>
      <c r="AM94" s="2069" t="str">
        <f aca="false">IF(AM93="","",VLOOKUP(AM93,'シフト記号表（従来型・ユニット型共通）'!$C$6:$L$47,10,FALSE()))</f>
        <v/>
      </c>
      <c r="AN94" s="2069" t="str">
        <f aca="false">IF(AN93="","",VLOOKUP(AN93,'シフト記号表（従来型・ユニット型共通）'!$C$6:$L$47,10,FALSE()))</f>
        <v/>
      </c>
      <c r="AO94" s="2069" t="str">
        <f aca="false">IF(AO93="","",VLOOKUP(AO93,'シフト記号表（従来型・ユニット型共通）'!$C$6:$L$47,10,FALSE()))</f>
        <v/>
      </c>
      <c r="AP94" s="2069" t="str">
        <f aca="false">IF(AP93="","",VLOOKUP(AP93,'シフト記号表（従来型・ユニット型共通）'!$C$6:$L$47,10,FALSE()))</f>
        <v/>
      </c>
      <c r="AQ94" s="2070" t="str">
        <f aca="false">IF(AQ93="","",VLOOKUP(AQ93,'シフト記号表（従来型・ユニット型共通）'!$C$6:$L$47,10,FALSE()))</f>
        <v/>
      </c>
      <c r="AR94" s="2068" t="str">
        <f aca="false">IF(AR93="","",VLOOKUP(AR93,'シフト記号表（従来型・ユニット型共通）'!$C$6:$L$47,10,FALSE()))</f>
        <v/>
      </c>
      <c r="AS94" s="2069" t="str">
        <f aca="false">IF(AS93="","",VLOOKUP(AS93,'シフト記号表（従来型・ユニット型共通）'!$C$6:$L$47,10,FALSE()))</f>
        <v/>
      </c>
      <c r="AT94" s="2069" t="str">
        <f aca="false">IF(AT93="","",VLOOKUP(AT93,'シフト記号表（従来型・ユニット型共通）'!$C$6:$L$47,10,FALSE()))</f>
        <v/>
      </c>
      <c r="AU94" s="2069" t="str">
        <f aca="false">IF(AU93="","",VLOOKUP(AU93,'シフト記号表（従来型・ユニット型共通）'!$C$6:$L$47,10,FALSE()))</f>
        <v/>
      </c>
      <c r="AV94" s="2069" t="str">
        <f aca="false">IF(AV93="","",VLOOKUP(AV93,'シフト記号表（従来型・ユニット型共通）'!$C$6:$L$47,10,FALSE()))</f>
        <v/>
      </c>
      <c r="AW94" s="2069" t="str">
        <f aca="false">IF(AW93="","",VLOOKUP(AW93,'シフト記号表（従来型・ユニット型共通）'!$C$6:$L$47,10,FALSE()))</f>
        <v/>
      </c>
      <c r="AX94" s="2070" t="str">
        <f aca="false">IF(AX93="","",VLOOKUP(AX93,'シフト記号表（従来型・ユニット型共通）'!$C$6:$L$47,10,FALSE()))</f>
        <v/>
      </c>
      <c r="AY94" s="2068" t="str">
        <f aca="false">IF(AY93="","",VLOOKUP(AY93,'シフト記号表（従来型・ユニット型共通）'!$C$6:$L$47,10,FALSE()))</f>
        <v/>
      </c>
      <c r="AZ94" s="2069" t="str">
        <f aca="false">IF(AZ93="","",VLOOKUP(AZ93,'シフト記号表（従来型・ユニット型共通）'!$C$6:$L$47,10,FALSE()))</f>
        <v/>
      </c>
      <c r="BA94" s="2069" t="str">
        <f aca="false">IF(BA93="","",VLOOKUP(BA93,'シフト記号表（従来型・ユニット型共通）'!$C$6:$L$47,10,FALSE()))</f>
        <v/>
      </c>
      <c r="BB94" s="2101" t="n">
        <f aca="false">IF($BE$3="４週",SUM(W94:AX94),IF($BE$3="暦月",SUM(W94:BA94),""))</f>
        <v>0</v>
      </c>
      <c r="BC94" s="2101"/>
      <c r="BD94" s="2102" t="n">
        <f aca="false">IF($BE$3="４週",BB94/4,IF($BE$3="暦月",(BB94/($BE$8/7)),""))</f>
        <v>0</v>
      </c>
      <c r="BE94" s="2102"/>
      <c r="BF94" s="2098"/>
      <c r="BG94" s="2098"/>
      <c r="BH94" s="2098"/>
      <c r="BI94" s="2098"/>
      <c r="BJ94" s="2098"/>
    </row>
    <row r="95" customFormat="false" ht="20.25" hidden="false" customHeight="true" outlineLevel="0" collapsed="false">
      <c r="B95" s="2033" t="n">
        <f aca="false">B93+1</f>
        <v>40</v>
      </c>
      <c r="C95" s="2095"/>
      <c r="D95" s="2095"/>
      <c r="E95" s="2063"/>
      <c r="F95" s="2064"/>
      <c r="G95" s="2063"/>
      <c r="H95" s="2064"/>
      <c r="I95" s="2096"/>
      <c r="J95" s="2096"/>
      <c r="K95" s="2097"/>
      <c r="L95" s="2097"/>
      <c r="M95" s="2097"/>
      <c r="N95" s="2097"/>
      <c r="O95" s="2079"/>
      <c r="P95" s="2079"/>
      <c r="Q95" s="2079"/>
      <c r="R95" s="2079"/>
      <c r="S95" s="2079"/>
      <c r="T95" s="2093" t="s">
        <v>2202</v>
      </c>
      <c r="V95" s="2094"/>
      <c r="W95" s="2083"/>
      <c r="X95" s="2084"/>
      <c r="Y95" s="2084"/>
      <c r="Z95" s="2084"/>
      <c r="AA95" s="2084"/>
      <c r="AB95" s="2084"/>
      <c r="AC95" s="2085"/>
      <c r="AD95" s="2083"/>
      <c r="AE95" s="2084"/>
      <c r="AF95" s="2084"/>
      <c r="AG95" s="2084"/>
      <c r="AH95" s="2084"/>
      <c r="AI95" s="2084"/>
      <c r="AJ95" s="2085"/>
      <c r="AK95" s="2083"/>
      <c r="AL95" s="2084"/>
      <c r="AM95" s="2084"/>
      <c r="AN95" s="2084"/>
      <c r="AO95" s="2084"/>
      <c r="AP95" s="2084"/>
      <c r="AQ95" s="2085"/>
      <c r="AR95" s="2083"/>
      <c r="AS95" s="2084"/>
      <c r="AT95" s="2084"/>
      <c r="AU95" s="2084"/>
      <c r="AV95" s="2084"/>
      <c r="AW95" s="2084"/>
      <c r="AX95" s="2085"/>
      <c r="AY95" s="2083"/>
      <c r="AZ95" s="2084"/>
      <c r="BA95" s="2086"/>
      <c r="BB95" s="2087"/>
      <c r="BC95" s="2087"/>
      <c r="BD95" s="2088"/>
      <c r="BE95" s="2088"/>
      <c r="BF95" s="2098"/>
      <c r="BG95" s="2098"/>
      <c r="BH95" s="2098"/>
      <c r="BI95" s="2098"/>
      <c r="BJ95" s="2098"/>
    </row>
    <row r="96" customFormat="false" ht="20.25" hidden="false" customHeight="true" outlineLevel="0" collapsed="false">
      <c r="B96" s="2033"/>
      <c r="C96" s="2095"/>
      <c r="D96" s="2095"/>
      <c r="E96" s="2099"/>
      <c r="F96" s="2100" t="n">
        <f aca="false">C95</f>
        <v>0</v>
      </c>
      <c r="G96" s="2099"/>
      <c r="H96" s="2100" t="n">
        <f aca="false">I95</f>
        <v>0</v>
      </c>
      <c r="I96" s="2096"/>
      <c r="J96" s="2096"/>
      <c r="K96" s="2097"/>
      <c r="L96" s="2097"/>
      <c r="M96" s="2097"/>
      <c r="N96" s="2097"/>
      <c r="O96" s="2079"/>
      <c r="P96" s="2079"/>
      <c r="Q96" s="2079"/>
      <c r="R96" s="2079"/>
      <c r="S96" s="2079"/>
      <c r="T96" s="2090" t="s">
        <v>2203</v>
      </c>
      <c r="U96" s="2091"/>
      <c r="V96" s="2092"/>
      <c r="W96" s="2068" t="str">
        <f aca="false">IF(W95="","",VLOOKUP(W95,'シフト記号表（従来型・ユニット型共通）'!$C$6:$L$47,10,FALSE()))</f>
        <v/>
      </c>
      <c r="X96" s="2069" t="str">
        <f aca="false">IF(X95="","",VLOOKUP(X95,'シフト記号表（従来型・ユニット型共通）'!$C$6:$L$47,10,FALSE()))</f>
        <v/>
      </c>
      <c r="Y96" s="2069" t="str">
        <f aca="false">IF(Y95="","",VLOOKUP(Y95,'シフト記号表（従来型・ユニット型共通）'!$C$6:$L$47,10,FALSE()))</f>
        <v/>
      </c>
      <c r="Z96" s="2069" t="str">
        <f aca="false">IF(Z95="","",VLOOKUP(Z95,'シフト記号表（従来型・ユニット型共通）'!$C$6:$L$47,10,FALSE()))</f>
        <v/>
      </c>
      <c r="AA96" s="2069" t="str">
        <f aca="false">IF(AA95="","",VLOOKUP(AA95,'シフト記号表（従来型・ユニット型共通）'!$C$6:$L$47,10,FALSE()))</f>
        <v/>
      </c>
      <c r="AB96" s="2069" t="str">
        <f aca="false">IF(AB95="","",VLOOKUP(AB95,'シフト記号表（従来型・ユニット型共通）'!$C$6:$L$47,10,FALSE()))</f>
        <v/>
      </c>
      <c r="AC96" s="2070" t="str">
        <f aca="false">IF(AC95="","",VLOOKUP(AC95,'シフト記号表（従来型・ユニット型共通）'!$C$6:$L$47,10,FALSE()))</f>
        <v/>
      </c>
      <c r="AD96" s="2068" t="str">
        <f aca="false">IF(AD95="","",VLOOKUP(AD95,'シフト記号表（従来型・ユニット型共通）'!$C$6:$L$47,10,FALSE()))</f>
        <v/>
      </c>
      <c r="AE96" s="2069" t="str">
        <f aca="false">IF(AE95="","",VLOOKUP(AE95,'シフト記号表（従来型・ユニット型共通）'!$C$6:$L$47,10,FALSE()))</f>
        <v/>
      </c>
      <c r="AF96" s="2069" t="str">
        <f aca="false">IF(AF95="","",VLOOKUP(AF95,'シフト記号表（従来型・ユニット型共通）'!$C$6:$L$47,10,FALSE()))</f>
        <v/>
      </c>
      <c r="AG96" s="2069" t="str">
        <f aca="false">IF(AG95="","",VLOOKUP(AG95,'シフト記号表（従来型・ユニット型共通）'!$C$6:$L$47,10,FALSE()))</f>
        <v/>
      </c>
      <c r="AH96" s="2069" t="str">
        <f aca="false">IF(AH95="","",VLOOKUP(AH95,'シフト記号表（従来型・ユニット型共通）'!$C$6:$L$47,10,FALSE()))</f>
        <v/>
      </c>
      <c r="AI96" s="2069" t="str">
        <f aca="false">IF(AI95="","",VLOOKUP(AI95,'シフト記号表（従来型・ユニット型共通）'!$C$6:$L$47,10,FALSE()))</f>
        <v/>
      </c>
      <c r="AJ96" s="2070" t="str">
        <f aca="false">IF(AJ95="","",VLOOKUP(AJ95,'シフト記号表（従来型・ユニット型共通）'!$C$6:$L$47,10,FALSE()))</f>
        <v/>
      </c>
      <c r="AK96" s="2068" t="str">
        <f aca="false">IF(AK95="","",VLOOKUP(AK95,'シフト記号表（従来型・ユニット型共通）'!$C$6:$L$47,10,FALSE()))</f>
        <v/>
      </c>
      <c r="AL96" s="2069" t="str">
        <f aca="false">IF(AL95="","",VLOOKUP(AL95,'シフト記号表（従来型・ユニット型共通）'!$C$6:$L$47,10,FALSE()))</f>
        <v/>
      </c>
      <c r="AM96" s="2069" t="str">
        <f aca="false">IF(AM95="","",VLOOKUP(AM95,'シフト記号表（従来型・ユニット型共通）'!$C$6:$L$47,10,FALSE()))</f>
        <v/>
      </c>
      <c r="AN96" s="2069" t="str">
        <f aca="false">IF(AN95="","",VLOOKUP(AN95,'シフト記号表（従来型・ユニット型共通）'!$C$6:$L$47,10,FALSE()))</f>
        <v/>
      </c>
      <c r="AO96" s="2069" t="str">
        <f aca="false">IF(AO95="","",VLOOKUP(AO95,'シフト記号表（従来型・ユニット型共通）'!$C$6:$L$47,10,FALSE()))</f>
        <v/>
      </c>
      <c r="AP96" s="2069" t="str">
        <f aca="false">IF(AP95="","",VLOOKUP(AP95,'シフト記号表（従来型・ユニット型共通）'!$C$6:$L$47,10,FALSE()))</f>
        <v/>
      </c>
      <c r="AQ96" s="2070" t="str">
        <f aca="false">IF(AQ95="","",VLOOKUP(AQ95,'シフト記号表（従来型・ユニット型共通）'!$C$6:$L$47,10,FALSE()))</f>
        <v/>
      </c>
      <c r="AR96" s="2068" t="str">
        <f aca="false">IF(AR95="","",VLOOKUP(AR95,'シフト記号表（従来型・ユニット型共通）'!$C$6:$L$47,10,FALSE()))</f>
        <v/>
      </c>
      <c r="AS96" s="2069" t="str">
        <f aca="false">IF(AS95="","",VLOOKUP(AS95,'シフト記号表（従来型・ユニット型共通）'!$C$6:$L$47,10,FALSE()))</f>
        <v/>
      </c>
      <c r="AT96" s="2069" t="str">
        <f aca="false">IF(AT95="","",VLOOKUP(AT95,'シフト記号表（従来型・ユニット型共通）'!$C$6:$L$47,10,FALSE()))</f>
        <v/>
      </c>
      <c r="AU96" s="2069" t="str">
        <f aca="false">IF(AU95="","",VLOOKUP(AU95,'シフト記号表（従来型・ユニット型共通）'!$C$6:$L$47,10,FALSE()))</f>
        <v/>
      </c>
      <c r="AV96" s="2069" t="str">
        <f aca="false">IF(AV95="","",VLOOKUP(AV95,'シフト記号表（従来型・ユニット型共通）'!$C$6:$L$47,10,FALSE()))</f>
        <v/>
      </c>
      <c r="AW96" s="2069" t="str">
        <f aca="false">IF(AW95="","",VLOOKUP(AW95,'シフト記号表（従来型・ユニット型共通）'!$C$6:$L$47,10,FALSE()))</f>
        <v/>
      </c>
      <c r="AX96" s="2070" t="str">
        <f aca="false">IF(AX95="","",VLOOKUP(AX95,'シフト記号表（従来型・ユニット型共通）'!$C$6:$L$47,10,FALSE()))</f>
        <v/>
      </c>
      <c r="AY96" s="2068" t="str">
        <f aca="false">IF(AY95="","",VLOOKUP(AY95,'シフト記号表（従来型・ユニット型共通）'!$C$6:$L$47,10,FALSE()))</f>
        <v/>
      </c>
      <c r="AZ96" s="2069" t="str">
        <f aca="false">IF(AZ95="","",VLOOKUP(AZ95,'シフト記号表（従来型・ユニット型共通）'!$C$6:$L$47,10,FALSE()))</f>
        <v/>
      </c>
      <c r="BA96" s="2069" t="str">
        <f aca="false">IF(BA95="","",VLOOKUP(BA95,'シフト記号表（従来型・ユニット型共通）'!$C$6:$L$47,10,FALSE()))</f>
        <v/>
      </c>
      <c r="BB96" s="2101" t="n">
        <f aca="false">IF($BE$3="４週",SUM(W96:AX96),IF($BE$3="暦月",SUM(W96:BA96),""))</f>
        <v>0</v>
      </c>
      <c r="BC96" s="2101"/>
      <c r="BD96" s="2102" t="n">
        <f aca="false">IF($BE$3="４週",BB96/4,IF($BE$3="暦月",(BB96/($BE$8/7)),""))</f>
        <v>0</v>
      </c>
      <c r="BE96" s="2102"/>
      <c r="BF96" s="2098"/>
      <c r="BG96" s="2098"/>
      <c r="BH96" s="2098"/>
      <c r="BI96" s="2098"/>
      <c r="BJ96" s="2098"/>
    </row>
    <row r="97" customFormat="false" ht="20.25" hidden="false" customHeight="true" outlineLevel="0" collapsed="false">
      <c r="B97" s="2033" t="n">
        <f aca="false">B95+1</f>
        <v>41</v>
      </c>
      <c r="C97" s="2095"/>
      <c r="D97" s="2095"/>
      <c r="E97" s="2063"/>
      <c r="F97" s="2064"/>
      <c r="G97" s="2063"/>
      <c r="H97" s="2064"/>
      <c r="I97" s="2096"/>
      <c r="J97" s="2096"/>
      <c r="K97" s="2097"/>
      <c r="L97" s="2097"/>
      <c r="M97" s="2097"/>
      <c r="N97" s="2097"/>
      <c r="O97" s="2079"/>
      <c r="P97" s="2079"/>
      <c r="Q97" s="2079"/>
      <c r="R97" s="2079"/>
      <c r="S97" s="2079"/>
      <c r="T97" s="2093" t="s">
        <v>2202</v>
      </c>
      <c r="V97" s="2094"/>
      <c r="W97" s="2083"/>
      <c r="X97" s="2084"/>
      <c r="Y97" s="2084"/>
      <c r="Z97" s="2084"/>
      <c r="AA97" s="2084"/>
      <c r="AB97" s="2084"/>
      <c r="AC97" s="2085"/>
      <c r="AD97" s="2083"/>
      <c r="AE97" s="2084"/>
      <c r="AF97" s="2084"/>
      <c r="AG97" s="2084"/>
      <c r="AH97" s="2084"/>
      <c r="AI97" s="2084"/>
      <c r="AJ97" s="2085"/>
      <c r="AK97" s="2083"/>
      <c r="AL97" s="2084"/>
      <c r="AM97" s="2084"/>
      <c r="AN97" s="2084"/>
      <c r="AO97" s="2084"/>
      <c r="AP97" s="2084"/>
      <c r="AQ97" s="2085"/>
      <c r="AR97" s="2083"/>
      <c r="AS97" s="2084"/>
      <c r="AT97" s="2084"/>
      <c r="AU97" s="2084"/>
      <c r="AV97" s="2084"/>
      <c r="AW97" s="2084"/>
      <c r="AX97" s="2085"/>
      <c r="AY97" s="2083"/>
      <c r="AZ97" s="2084"/>
      <c r="BA97" s="2086"/>
      <c r="BB97" s="2087"/>
      <c r="BC97" s="2087"/>
      <c r="BD97" s="2088"/>
      <c r="BE97" s="2088"/>
      <c r="BF97" s="2098"/>
      <c r="BG97" s="2098"/>
      <c r="BH97" s="2098"/>
      <c r="BI97" s="2098"/>
      <c r="BJ97" s="2098"/>
    </row>
    <row r="98" customFormat="false" ht="20.25" hidden="false" customHeight="true" outlineLevel="0" collapsed="false">
      <c r="B98" s="2033"/>
      <c r="C98" s="2095"/>
      <c r="D98" s="2095"/>
      <c r="E98" s="2099"/>
      <c r="F98" s="2100" t="n">
        <f aca="false">C97</f>
        <v>0</v>
      </c>
      <c r="G98" s="2099"/>
      <c r="H98" s="2100" t="n">
        <f aca="false">I97</f>
        <v>0</v>
      </c>
      <c r="I98" s="2096"/>
      <c r="J98" s="2096"/>
      <c r="K98" s="2097"/>
      <c r="L98" s="2097"/>
      <c r="M98" s="2097"/>
      <c r="N98" s="2097"/>
      <c r="O98" s="2079"/>
      <c r="P98" s="2079"/>
      <c r="Q98" s="2079"/>
      <c r="R98" s="2079"/>
      <c r="S98" s="2079"/>
      <c r="T98" s="2090" t="s">
        <v>2203</v>
      </c>
      <c r="U98" s="2091"/>
      <c r="V98" s="2092"/>
      <c r="W98" s="2068" t="str">
        <f aca="false">IF(W97="","",VLOOKUP(W97,'シフト記号表（従来型・ユニット型共通）'!$C$6:$L$47,10,FALSE()))</f>
        <v/>
      </c>
      <c r="X98" s="2069" t="str">
        <f aca="false">IF(X97="","",VLOOKUP(X97,'シフト記号表（従来型・ユニット型共通）'!$C$6:$L$47,10,FALSE()))</f>
        <v/>
      </c>
      <c r="Y98" s="2069" t="str">
        <f aca="false">IF(Y97="","",VLOOKUP(Y97,'シフト記号表（従来型・ユニット型共通）'!$C$6:$L$47,10,FALSE()))</f>
        <v/>
      </c>
      <c r="Z98" s="2069" t="str">
        <f aca="false">IF(Z97="","",VLOOKUP(Z97,'シフト記号表（従来型・ユニット型共通）'!$C$6:$L$47,10,FALSE()))</f>
        <v/>
      </c>
      <c r="AA98" s="2069" t="str">
        <f aca="false">IF(AA97="","",VLOOKUP(AA97,'シフト記号表（従来型・ユニット型共通）'!$C$6:$L$47,10,FALSE()))</f>
        <v/>
      </c>
      <c r="AB98" s="2069" t="str">
        <f aca="false">IF(AB97="","",VLOOKUP(AB97,'シフト記号表（従来型・ユニット型共通）'!$C$6:$L$47,10,FALSE()))</f>
        <v/>
      </c>
      <c r="AC98" s="2070" t="str">
        <f aca="false">IF(AC97="","",VLOOKUP(AC97,'シフト記号表（従来型・ユニット型共通）'!$C$6:$L$47,10,FALSE()))</f>
        <v/>
      </c>
      <c r="AD98" s="2068" t="str">
        <f aca="false">IF(AD97="","",VLOOKUP(AD97,'シフト記号表（従来型・ユニット型共通）'!$C$6:$L$47,10,FALSE()))</f>
        <v/>
      </c>
      <c r="AE98" s="2069" t="str">
        <f aca="false">IF(AE97="","",VLOOKUP(AE97,'シフト記号表（従来型・ユニット型共通）'!$C$6:$L$47,10,FALSE()))</f>
        <v/>
      </c>
      <c r="AF98" s="2069" t="str">
        <f aca="false">IF(AF97="","",VLOOKUP(AF97,'シフト記号表（従来型・ユニット型共通）'!$C$6:$L$47,10,FALSE()))</f>
        <v/>
      </c>
      <c r="AG98" s="2069" t="str">
        <f aca="false">IF(AG97="","",VLOOKUP(AG97,'シフト記号表（従来型・ユニット型共通）'!$C$6:$L$47,10,FALSE()))</f>
        <v/>
      </c>
      <c r="AH98" s="2069" t="str">
        <f aca="false">IF(AH97="","",VLOOKUP(AH97,'シフト記号表（従来型・ユニット型共通）'!$C$6:$L$47,10,FALSE()))</f>
        <v/>
      </c>
      <c r="AI98" s="2069" t="str">
        <f aca="false">IF(AI97="","",VLOOKUP(AI97,'シフト記号表（従来型・ユニット型共通）'!$C$6:$L$47,10,FALSE()))</f>
        <v/>
      </c>
      <c r="AJ98" s="2070" t="str">
        <f aca="false">IF(AJ97="","",VLOOKUP(AJ97,'シフト記号表（従来型・ユニット型共通）'!$C$6:$L$47,10,FALSE()))</f>
        <v/>
      </c>
      <c r="AK98" s="2068" t="str">
        <f aca="false">IF(AK97="","",VLOOKUP(AK97,'シフト記号表（従来型・ユニット型共通）'!$C$6:$L$47,10,FALSE()))</f>
        <v/>
      </c>
      <c r="AL98" s="2069" t="str">
        <f aca="false">IF(AL97="","",VLOOKUP(AL97,'シフト記号表（従来型・ユニット型共通）'!$C$6:$L$47,10,FALSE()))</f>
        <v/>
      </c>
      <c r="AM98" s="2069" t="str">
        <f aca="false">IF(AM97="","",VLOOKUP(AM97,'シフト記号表（従来型・ユニット型共通）'!$C$6:$L$47,10,FALSE()))</f>
        <v/>
      </c>
      <c r="AN98" s="2069" t="str">
        <f aca="false">IF(AN97="","",VLOOKUP(AN97,'シフト記号表（従来型・ユニット型共通）'!$C$6:$L$47,10,FALSE()))</f>
        <v/>
      </c>
      <c r="AO98" s="2069" t="str">
        <f aca="false">IF(AO97="","",VLOOKUP(AO97,'シフト記号表（従来型・ユニット型共通）'!$C$6:$L$47,10,FALSE()))</f>
        <v/>
      </c>
      <c r="AP98" s="2069" t="str">
        <f aca="false">IF(AP97="","",VLOOKUP(AP97,'シフト記号表（従来型・ユニット型共通）'!$C$6:$L$47,10,FALSE()))</f>
        <v/>
      </c>
      <c r="AQ98" s="2070" t="str">
        <f aca="false">IF(AQ97="","",VLOOKUP(AQ97,'シフト記号表（従来型・ユニット型共通）'!$C$6:$L$47,10,FALSE()))</f>
        <v/>
      </c>
      <c r="AR98" s="2068" t="str">
        <f aca="false">IF(AR97="","",VLOOKUP(AR97,'シフト記号表（従来型・ユニット型共通）'!$C$6:$L$47,10,FALSE()))</f>
        <v/>
      </c>
      <c r="AS98" s="2069" t="str">
        <f aca="false">IF(AS97="","",VLOOKUP(AS97,'シフト記号表（従来型・ユニット型共通）'!$C$6:$L$47,10,FALSE()))</f>
        <v/>
      </c>
      <c r="AT98" s="2069" t="str">
        <f aca="false">IF(AT97="","",VLOOKUP(AT97,'シフト記号表（従来型・ユニット型共通）'!$C$6:$L$47,10,FALSE()))</f>
        <v/>
      </c>
      <c r="AU98" s="2069" t="str">
        <f aca="false">IF(AU97="","",VLOOKUP(AU97,'シフト記号表（従来型・ユニット型共通）'!$C$6:$L$47,10,FALSE()))</f>
        <v/>
      </c>
      <c r="AV98" s="2069" t="str">
        <f aca="false">IF(AV97="","",VLOOKUP(AV97,'シフト記号表（従来型・ユニット型共通）'!$C$6:$L$47,10,FALSE()))</f>
        <v/>
      </c>
      <c r="AW98" s="2069" t="str">
        <f aca="false">IF(AW97="","",VLOOKUP(AW97,'シフト記号表（従来型・ユニット型共通）'!$C$6:$L$47,10,FALSE()))</f>
        <v/>
      </c>
      <c r="AX98" s="2070" t="str">
        <f aca="false">IF(AX97="","",VLOOKUP(AX97,'シフト記号表（従来型・ユニット型共通）'!$C$6:$L$47,10,FALSE()))</f>
        <v/>
      </c>
      <c r="AY98" s="2068" t="str">
        <f aca="false">IF(AY97="","",VLOOKUP(AY97,'シフト記号表（従来型・ユニット型共通）'!$C$6:$L$47,10,FALSE()))</f>
        <v/>
      </c>
      <c r="AZ98" s="2069" t="str">
        <f aca="false">IF(AZ97="","",VLOOKUP(AZ97,'シフト記号表（従来型・ユニット型共通）'!$C$6:$L$47,10,FALSE()))</f>
        <v/>
      </c>
      <c r="BA98" s="2069" t="str">
        <f aca="false">IF(BA97="","",VLOOKUP(BA97,'シフト記号表（従来型・ユニット型共通）'!$C$6:$L$47,10,FALSE()))</f>
        <v/>
      </c>
      <c r="BB98" s="2101" t="n">
        <f aca="false">IF($BE$3="４週",SUM(W98:AX98),IF($BE$3="暦月",SUM(W98:BA98),""))</f>
        <v>0</v>
      </c>
      <c r="BC98" s="2101"/>
      <c r="BD98" s="2102" t="n">
        <f aca="false">IF($BE$3="４週",BB98/4,IF($BE$3="暦月",(BB98/($BE$8/7)),""))</f>
        <v>0</v>
      </c>
      <c r="BE98" s="2102"/>
      <c r="BF98" s="2098"/>
      <c r="BG98" s="2098"/>
      <c r="BH98" s="2098"/>
      <c r="BI98" s="2098"/>
      <c r="BJ98" s="2098"/>
    </row>
    <row r="99" customFormat="false" ht="20.25" hidden="false" customHeight="true" outlineLevel="0" collapsed="false">
      <c r="B99" s="2033" t="n">
        <f aca="false">B97+1</f>
        <v>42</v>
      </c>
      <c r="C99" s="2095"/>
      <c r="D99" s="2095"/>
      <c r="E99" s="2063"/>
      <c r="F99" s="2064"/>
      <c r="G99" s="2063"/>
      <c r="H99" s="2064"/>
      <c r="I99" s="2096"/>
      <c r="J99" s="2096"/>
      <c r="K99" s="2097"/>
      <c r="L99" s="2097"/>
      <c r="M99" s="2097"/>
      <c r="N99" s="2097"/>
      <c r="O99" s="2079"/>
      <c r="P99" s="2079"/>
      <c r="Q99" s="2079"/>
      <c r="R99" s="2079"/>
      <c r="S99" s="2079"/>
      <c r="T99" s="2093" t="s">
        <v>2202</v>
      </c>
      <c r="V99" s="2094"/>
      <c r="W99" s="2083"/>
      <c r="X99" s="2084"/>
      <c r="Y99" s="2084"/>
      <c r="Z99" s="2084"/>
      <c r="AA99" s="2084"/>
      <c r="AB99" s="2084"/>
      <c r="AC99" s="2085"/>
      <c r="AD99" s="2083"/>
      <c r="AE99" s="2084"/>
      <c r="AF99" s="2084"/>
      <c r="AG99" s="2084"/>
      <c r="AH99" s="2084"/>
      <c r="AI99" s="2084"/>
      <c r="AJ99" s="2085"/>
      <c r="AK99" s="2083"/>
      <c r="AL99" s="2084"/>
      <c r="AM99" s="2084"/>
      <c r="AN99" s="2084"/>
      <c r="AO99" s="2084"/>
      <c r="AP99" s="2084"/>
      <c r="AQ99" s="2085"/>
      <c r="AR99" s="2083"/>
      <c r="AS99" s="2084"/>
      <c r="AT99" s="2084"/>
      <c r="AU99" s="2084"/>
      <c r="AV99" s="2084"/>
      <c r="AW99" s="2084"/>
      <c r="AX99" s="2085"/>
      <c r="AY99" s="2083"/>
      <c r="AZ99" s="2084"/>
      <c r="BA99" s="2086"/>
      <c r="BB99" s="2087"/>
      <c r="BC99" s="2087"/>
      <c r="BD99" s="2088"/>
      <c r="BE99" s="2088"/>
      <c r="BF99" s="2098"/>
      <c r="BG99" s="2098"/>
      <c r="BH99" s="2098"/>
      <c r="BI99" s="2098"/>
      <c r="BJ99" s="2098"/>
    </row>
    <row r="100" customFormat="false" ht="20.25" hidden="false" customHeight="true" outlineLevel="0" collapsed="false">
      <c r="B100" s="2033"/>
      <c r="C100" s="2095"/>
      <c r="D100" s="2095"/>
      <c r="E100" s="2099"/>
      <c r="F100" s="2100" t="n">
        <f aca="false">C99</f>
        <v>0</v>
      </c>
      <c r="G100" s="2099"/>
      <c r="H100" s="2100" t="n">
        <f aca="false">I99</f>
        <v>0</v>
      </c>
      <c r="I100" s="2096"/>
      <c r="J100" s="2096"/>
      <c r="K100" s="2097"/>
      <c r="L100" s="2097"/>
      <c r="M100" s="2097"/>
      <c r="N100" s="2097"/>
      <c r="O100" s="2079"/>
      <c r="P100" s="2079"/>
      <c r="Q100" s="2079"/>
      <c r="R100" s="2079"/>
      <c r="S100" s="2079"/>
      <c r="T100" s="2090" t="s">
        <v>2203</v>
      </c>
      <c r="U100" s="2091"/>
      <c r="V100" s="2092"/>
      <c r="W100" s="2068" t="str">
        <f aca="false">IF(W99="","",VLOOKUP(W99,'シフト記号表（従来型・ユニット型共通）'!$C$6:$L$47,10,FALSE()))</f>
        <v/>
      </c>
      <c r="X100" s="2069" t="str">
        <f aca="false">IF(X99="","",VLOOKUP(X99,'シフト記号表（従来型・ユニット型共通）'!$C$6:$L$47,10,FALSE()))</f>
        <v/>
      </c>
      <c r="Y100" s="2069" t="str">
        <f aca="false">IF(Y99="","",VLOOKUP(Y99,'シフト記号表（従来型・ユニット型共通）'!$C$6:$L$47,10,FALSE()))</f>
        <v/>
      </c>
      <c r="Z100" s="2069" t="str">
        <f aca="false">IF(Z99="","",VLOOKUP(Z99,'シフト記号表（従来型・ユニット型共通）'!$C$6:$L$47,10,FALSE()))</f>
        <v/>
      </c>
      <c r="AA100" s="2069" t="str">
        <f aca="false">IF(AA99="","",VLOOKUP(AA99,'シフト記号表（従来型・ユニット型共通）'!$C$6:$L$47,10,FALSE()))</f>
        <v/>
      </c>
      <c r="AB100" s="2069" t="str">
        <f aca="false">IF(AB99="","",VLOOKUP(AB99,'シフト記号表（従来型・ユニット型共通）'!$C$6:$L$47,10,FALSE()))</f>
        <v/>
      </c>
      <c r="AC100" s="2070" t="str">
        <f aca="false">IF(AC99="","",VLOOKUP(AC99,'シフト記号表（従来型・ユニット型共通）'!$C$6:$L$47,10,FALSE()))</f>
        <v/>
      </c>
      <c r="AD100" s="2068" t="str">
        <f aca="false">IF(AD99="","",VLOOKUP(AD99,'シフト記号表（従来型・ユニット型共通）'!$C$6:$L$47,10,FALSE()))</f>
        <v/>
      </c>
      <c r="AE100" s="2069" t="str">
        <f aca="false">IF(AE99="","",VLOOKUP(AE99,'シフト記号表（従来型・ユニット型共通）'!$C$6:$L$47,10,FALSE()))</f>
        <v/>
      </c>
      <c r="AF100" s="2069" t="str">
        <f aca="false">IF(AF99="","",VLOOKUP(AF99,'シフト記号表（従来型・ユニット型共通）'!$C$6:$L$47,10,FALSE()))</f>
        <v/>
      </c>
      <c r="AG100" s="2069" t="str">
        <f aca="false">IF(AG99="","",VLOOKUP(AG99,'シフト記号表（従来型・ユニット型共通）'!$C$6:$L$47,10,FALSE()))</f>
        <v/>
      </c>
      <c r="AH100" s="2069" t="str">
        <f aca="false">IF(AH99="","",VLOOKUP(AH99,'シフト記号表（従来型・ユニット型共通）'!$C$6:$L$47,10,FALSE()))</f>
        <v/>
      </c>
      <c r="AI100" s="2069" t="str">
        <f aca="false">IF(AI99="","",VLOOKUP(AI99,'シフト記号表（従来型・ユニット型共通）'!$C$6:$L$47,10,FALSE()))</f>
        <v/>
      </c>
      <c r="AJ100" s="2070" t="str">
        <f aca="false">IF(AJ99="","",VLOOKUP(AJ99,'シフト記号表（従来型・ユニット型共通）'!$C$6:$L$47,10,FALSE()))</f>
        <v/>
      </c>
      <c r="AK100" s="2068" t="str">
        <f aca="false">IF(AK99="","",VLOOKUP(AK99,'シフト記号表（従来型・ユニット型共通）'!$C$6:$L$47,10,FALSE()))</f>
        <v/>
      </c>
      <c r="AL100" s="2069" t="str">
        <f aca="false">IF(AL99="","",VLOOKUP(AL99,'シフト記号表（従来型・ユニット型共通）'!$C$6:$L$47,10,FALSE()))</f>
        <v/>
      </c>
      <c r="AM100" s="2069" t="str">
        <f aca="false">IF(AM99="","",VLOOKUP(AM99,'シフト記号表（従来型・ユニット型共通）'!$C$6:$L$47,10,FALSE()))</f>
        <v/>
      </c>
      <c r="AN100" s="2069" t="str">
        <f aca="false">IF(AN99="","",VLOOKUP(AN99,'シフト記号表（従来型・ユニット型共通）'!$C$6:$L$47,10,FALSE()))</f>
        <v/>
      </c>
      <c r="AO100" s="2069" t="str">
        <f aca="false">IF(AO99="","",VLOOKUP(AO99,'シフト記号表（従来型・ユニット型共通）'!$C$6:$L$47,10,FALSE()))</f>
        <v/>
      </c>
      <c r="AP100" s="2069" t="str">
        <f aca="false">IF(AP99="","",VLOOKUP(AP99,'シフト記号表（従来型・ユニット型共通）'!$C$6:$L$47,10,FALSE()))</f>
        <v/>
      </c>
      <c r="AQ100" s="2070" t="str">
        <f aca="false">IF(AQ99="","",VLOOKUP(AQ99,'シフト記号表（従来型・ユニット型共通）'!$C$6:$L$47,10,FALSE()))</f>
        <v/>
      </c>
      <c r="AR100" s="2068" t="str">
        <f aca="false">IF(AR99="","",VLOOKUP(AR99,'シフト記号表（従来型・ユニット型共通）'!$C$6:$L$47,10,FALSE()))</f>
        <v/>
      </c>
      <c r="AS100" s="2069" t="str">
        <f aca="false">IF(AS99="","",VLOOKUP(AS99,'シフト記号表（従来型・ユニット型共通）'!$C$6:$L$47,10,FALSE()))</f>
        <v/>
      </c>
      <c r="AT100" s="2069" t="str">
        <f aca="false">IF(AT99="","",VLOOKUP(AT99,'シフト記号表（従来型・ユニット型共通）'!$C$6:$L$47,10,FALSE()))</f>
        <v/>
      </c>
      <c r="AU100" s="2069" t="str">
        <f aca="false">IF(AU99="","",VLOOKUP(AU99,'シフト記号表（従来型・ユニット型共通）'!$C$6:$L$47,10,FALSE()))</f>
        <v/>
      </c>
      <c r="AV100" s="2069" t="str">
        <f aca="false">IF(AV99="","",VLOOKUP(AV99,'シフト記号表（従来型・ユニット型共通）'!$C$6:$L$47,10,FALSE()))</f>
        <v/>
      </c>
      <c r="AW100" s="2069" t="str">
        <f aca="false">IF(AW99="","",VLOOKUP(AW99,'シフト記号表（従来型・ユニット型共通）'!$C$6:$L$47,10,FALSE()))</f>
        <v/>
      </c>
      <c r="AX100" s="2070" t="str">
        <f aca="false">IF(AX99="","",VLOOKUP(AX99,'シフト記号表（従来型・ユニット型共通）'!$C$6:$L$47,10,FALSE()))</f>
        <v/>
      </c>
      <c r="AY100" s="2068" t="str">
        <f aca="false">IF(AY99="","",VLOOKUP(AY99,'シフト記号表（従来型・ユニット型共通）'!$C$6:$L$47,10,FALSE()))</f>
        <v/>
      </c>
      <c r="AZ100" s="2069" t="str">
        <f aca="false">IF(AZ99="","",VLOOKUP(AZ99,'シフト記号表（従来型・ユニット型共通）'!$C$6:$L$47,10,FALSE()))</f>
        <v/>
      </c>
      <c r="BA100" s="2069" t="str">
        <f aca="false">IF(BA99="","",VLOOKUP(BA99,'シフト記号表（従来型・ユニット型共通）'!$C$6:$L$47,10,FALSE()))</f>
        <v/>
      </c>
      <c r="BB100" s="2101" t="n">
        <f aca="false">IF($BE$3="４週",SUM(W100:AX100),IF($BE$3="暦月",SUM(W100:BA100),""))</f>
        <v>0</v>
      </c>
      <c r="BC100" s="2101"/>
      <c r="BD100" s="2102" t="n">
        <f aca="false">IF($BE$3="４週",BB100/4,IF($BE$3="暦月",(BB100/($BE$8/7)),""))</f>
        <v>0</v>
      </c>
      <c r="BE100" s="2102"/>
      <c r="BF100" s="2098"/>
      <c r="BG100" s="2098"/>
      <c r="BH100" s="2098"/>
      <c r="BI100" s="2098"/>
      <c r="BJ100" s="2098"/>
    </row>
    <row r="101" customFormat="false" ht="20.25" hidden="false" customHeight="true" outlineLevel="0" collapsed="false">
      <c r="B101" s="2033" t="n">
        <f aca="false">B99+1</f>
        <v>43</v>
      </c>
      <c r="C101" s="2095"/>
      <c r="D101" s="2095"/>
      <c r="E101" s="2063"/>
      <c r="F101" s="2064"/>
      <c r="G101" s="2063"/>
      <c r="H101" s="2064"/>
      <c r="I101" s="2096"/>
      <c r="J101" s="2096"/>
      <c r="K101" s="2097"/>
      <c r="L101" s="2097"/>
      <c r="M101" s="2097"/>
      <c r="N101" s="2097"/>
      <c r="O101" s="2079"/>
      <c r="P101" s="2079"/>
      <c r="Q101" s="2079"/>
      <c r="R101" s="2079"/>
      <c r="S101" s="2079"/>
      <c r="T101" s="2093" t="s">
        <v>2202</v>
      </c>
      <c r="V101" s="2094"/>
      <c r="W101" s="2083"/>
      <c r="X101" s="2084"/>
      <c r="Y101" s="2084"/>
      <c r="Z101" s="2084"/>
      <c r="AA101" s="2084"/>
      <c r="AB101" s="2084"/>
      <c r="AC101" s="2085"/>
      <c r="AD101" s="2083"/>
      <c r="AE101" s="2084"/>
      <c r="AF101" s="2084"/>
      <c r="AG101" s="2084"/>
      <c r="AH101" s="2084"/>
      <c r="AI101" s="2084"/>
      <c r="AJ101" s="2085"/>
      <c r="AK101" s="2083"/>
      <c r="AL101" s="2084"/>
      <c r="AM101" s="2084"/>
      <c r="AN101" s="2084"/>
      <c r="AO101" s="2084"/>
      <c r="AP101" s="2084"/>
      <c r="AQ101" s="2085"/>
      <c r="AR101" s="2083"/>
      <c r="AS101" s="2084"/>
      <c r="AT101" s="2084"/>
      <c r="AU101" s="2084"/>
      <c r="AV101" s="2084"/>
      <c r="AW101" s="2084"/>
      <c r="AX101" s="2085"/>
      <c r="AY101" s="2083"/>
      <c r="AZ101" s="2084"/>
      <c r="BA101" s="2086"/>
      <c r="BB101" s="2087"/>
      <c r="BC101" s="2087"/>
      <c r="BD101" s="2088"/>
      <c r="BE101" s="2088"/>
      <c r="BF101" s="2098"/>
      <c r="BG101" s="2098"/>
      <c r="BH101" s="2098"/>
      <c r="BI101" s="2098"/>
      <c r="BJ101" s="2098"/>
    </row>
    <row r="102" customFormat="false" ht="20.25" hidden="false" customHeight="true" outlineLevel="0" collapsed="false">
      <c r="B102" s="2033"/>
      <c r="C102" s="2095"/>
      <c r="D102" s="2095"/>
      <c r="E102" s="2099"/>
      <c r="F102" s="2100" t="n">
        <f aca="false">C101</f>
        <v>0</v>
      </c>
      <c r="G102" s="2099"/>
      <c r="H102" s="2100" t="n">
        <f aca="false">I101</f>
        <v>0</v>
      </c>
      <c r="I102" s="2096"/>
      <c r="J102" s="2096"/>
      <c r="K102" s="2097"/>
      <c r="L102" s="2097"/>
      <c r="M102" s="2097"/>
      <c r="N102" s="2097"/>
      <c r="O102" s="2079"/>
      <c r="P102" s="2079"/>
      <c r="Q102" s="2079"/>
      <c r="R102" s="2079"/>
      <c r="S102" s="2079"/>
      <c r="T102" s="2090" t="s">
        <v>2203</v>
      </c>
      <c r="U102" s="2091"/>
      <c r="V102" s="2092"/>
      <c r="W102" s="2068" t="str">
        <f aca="false">IF(W101="","",VLOOKUP(W101,'シフト記号表（従来型・ユニット型共通）'!$C$6:$L$47,10,FALSE()))</f>
        <v/>
      </c>
      <c r="X102" s="2069" t="str">
        <f aca="false">IF(X101="","",VLOOKUP(X101,'シフト記号表（従来型・ユニット型共通）'!$C$6:$L$47,10,FALSE()))</f>
        <v/>
      </c>
      <c r="Y102" s="2069" t="str">
        <f aca="false">IF(Y101="","",VLOOKUP(Y101,'シフト記号表（従来型・ユニット型共通）'!$C$6:$L$47,10,FALSE()))</f>
        <v/>
      </c>
      <c r="Z102" s="2069" t="str">
        <f aca="false">IF(Z101="","",VLOOKUP(Z101,'シフト記号表（従来型・ユニット型共通）'!$C$6:$L$47,10,FALSE()))</f>
        <v/>
      </c>
      <c r="AA102" s="2069" t="str">
        <f aca="false">IF(AA101="","",VLOOKUP(AA101,'シフト記号表（従来型・ユニット型共通）'!$C$6:$L$47,10,FALSE()))</f>
        <v/>
      </c>
      <c r="AB102" s="2069" t="str">
        <f aca="false">IF(AB101="","",VLOOKUP(AB101,'シフト記号表（従来型・ユニット型共通）'!$C$6:$L$47,10,FALSE()))</f>
        <v/>
      </c>
      <c r="AC102" s="2070" t="str">
        <f aca="false">IF(AC101="","",VLOOKUP(AC101,'シフト記号表（従来型・ユニット型共通）'!$C$6:$L$47,10,FALSE()))</f>
        <v/>
      </c>
      <c r="AD102" s="2068" t="str">
        <f aca="false">IF(AD101="","",VLOOKUP(AD101,'シフト記号表（従来型・ユニット型共通）'!$C$6:$L$47,10,FALSE()))</f>
        <v/>
      </c>
      <c r="AE102" s="2069" t="str">
        <f aca="false">IF(AE101="","",VLOOKUP(AE101,'シフト記号表（従来型・ユニット型共通）'!$C$6:$L$47,10,FALSE()))</f>
        <v/>
      </c>
      <c r="AF102" s="2069" t="str">
        <f aca="false">IF(AF101="","",VLOOKUP(AF101,'シフト記号表（従来型・ユニット型共通）'!$C$6:$L$47,10,FALSE()))</f>
        <v/>
      </c>
      <c r="AG102" s="2069" t="str">
        <f aca="false">IF(AG101="","",VLOOKUP(AG101,'シフト記号表（従来型・ユニット型共通）'!$C$6:$L$47,10,FALSE()))</f>
        <v/>
      </c>
      <c r="AH102" s="2069" t="str">
        <f aca="false">IF(AH101="","",VLOOKUP(AH101,'シフト記号表（従来型・ユニット型共通）'!$C$6:$L$47,10,FALSE()))</f>
        <v/>
      </c>
      <c r="AI102" s="2069" t="str">
        <f aca="false">IF(AI101="","",VLOOKUP(AI101,'シフト記号表（従来型・ユニット型共通）'!$C$6:$L$47,10,FALSE()))</f>
        <v/>
      </c>
      <c r="AJ102" s="2070" t="str">
        <f aca="false">IF(AJ101="","",VLOOKUP(AJ101,'シフト記号表（従来型・ユニット型共通）'!$C$6:$L$47,10,FALSE()))</f>
        <v/>
      </c>
      <c r="AK102" s="2068" t="str">
        <f aca="false">IF(AK101="","",VLOOKUP(AK101,'シフト記号表（従来型・ユニット型共通）'!$C$6:$L$47,10,FALSE()))</f>
        <v/>
      </c>
      <c r="AL102" s="2069" t="str">
        <f aca="false">IF(AL101="","",VLOOKUP(AL101,'シフト記号表（従来型・ユニット型共通）'!$C$6:$L$47,10,FALSE()))</f>
        <v/>
      </c>
      <c r="AM102" s="2069" t="str">
        <f aca="false">IF(AM101="","",VLOOKUP(AM101,'シフト記号表（従来型・ユニット型共通）'!$C$6:$L$47,10,FALSE()))</f>
        <v/>
      </c>
      <c r="AN102" s="2069" t="str">
        <f aca="false">IF(AN101="","",VLOOKUP(AN101,'シフト記号表（従来型・ユニット型共通）'!$C$6:$L$47,10,FALSE()))</f>
        <v/>
      </c>
      <c r="AO102" s="2069" t="str">
        <f aca="false">IF(AO101="","",VLOOKUP(AO101,'シフト記号表（従来型・ユニット型共通）'!$C$6:$L$47,10,FALSE()))</f>
        <v/>
      </c>
      <c r="AP102" s="2069" t="str">
        <f aca="false">IF(AP101="","",VLOOKUP(AP101,'シフト記号表（従来型・ユニット型共通）'!$C$6:$L$47,10,FALSE()))</f>
        <v/>
      </c>
      <c r="AQ102" s="2070" t="str">
        <f aca="false">IF(AQ101="","",VLOOKUP(AQ101,'シフト記号表（従来型・ユニット型共通）'!$C$6:$L$47,10,FALSE()))</f>
        <v/>
      </c>
      <c r="AR102" s="2068" t="str">
        <f aca="false">IF(AR101="","",VLOOKUP(AR101,'シフト記号表（従来型・ユニット型共通）'!$C$6:$L$47,10,FALSE()))</f>
        <v/>
      </c>
      <c r="AS102" s="2069" t="str">
        <f aca="false">IF(AS101="","",VLOOKUP(AS101,'シフト記号表（従来型・ユニット型共通）'!$C$6:$L$47,10,FALSE()))</f>
        <v/>
      </c>
      <c r="AT102" s="2069" t="str">
        <f aca="false">IF(AT101="","",VLOOKUP(AT101,'シフト記号表（従来型・ユニット型共通）'!$C$6:$L$47,10,FALSE()))</f>
        <v/>
      </c>
      <c r="AU102" s="2069" t="str">
        <f aca="false">IF(AU101="","",VLOOKUP(AU101,'シフト記号表（従来型・ユニット型共通）'!$C$6:$L$47,10,FALSE()))</f>
        <v/>
      </c>
      <c r="AV102" s="2069" t="str">
        <f aca="false">IF(AV101="","",VLOOKUP(AV101,'シフト記号表（従来型・ユニット型共通）'!$C$6:$L$47,10,FALSE()))</f>
        <v/>
      </c>
      <c r="AW102" s="2069" t="str">
        <f aca="false">IF(AW101="","",VLOOKUP(AW101,'シフト記号表（従来型・ユニット型共通）'!$C$6:$L$47,10,FALSE()))</f>
        <v/>
      </c>
      <c r="AX102" s="2070" t="str">
        <f aca="false">IF(AX101="","",VLOOKUP(AX101,'シフト記号表（従来型・ユニット型共通）'!$C$6:$L$47,10,FALSE()))</f>
        <v/>
      </c>
      <c r="AY102" s="2068" t="str">
        <f aca="false">IF(AY101="","",VLOOKUP(AY101,'シフト記号表（従来型・ユニット型共通）'!$C$6:$L$47,10,FALSE()))</f>
        <v/>
      </c>
      <c r="AZ102" s="2069" t="str">
        <f aca="false">IF(AZ101="","",VLOOKUP(AZ101,'シフト記号表（従来型・ユニット型共通）'!$C$6:$L$47,10,FALSE()))</f>
        <v/>
      </c>
      <c r="BA102" s="2069" t="str">
        <f aca="false">IF(BA101="","",VLOOKUP(BA101,'シフト記号表（従来型・ユニット型共通）'!$C$6:$L$47,10,FALSE()))</f>
        <v/>
      </c>
      <c r="BB102" s="2101" t="n">
        <f aca="false">IF($BE$3="４週",SUM(W102:AX102),IF($BE$3="暦月",SUM(W102:BA102),""))</f>
        <v>0</v>
      </c>
      <c r="BC102" s="2101"/>
      <c r="BD102" s="2102" t="n">
        <f aca="false">IF($BE$3="４週",BB102/4,IF($BE$3="暦月",(BB102/($BE$8/7)),""))</f>
        <v>0</v>
      </c>
      <c r="BE102" s="2102"/>
      <c r="BF102" s="2098"/>
      <c r="BG102" s="2098"/>
      <c r="BH102" s="2098"/>
      <c r="BI102" s="2098"/>
      <c r="BJ102" s="2098"/>
    </row>
    <row r="103" customFormat="false" ht="20.25" hidden="false" customHeight="true" outlineLevel="0" collapsed="false">
      <c r="B103" s="2033" t="n">
        <f aca="false">B101+1</f>
        <v>44</v>
      </c>
      <c r="C103" s="2095"/>
      <c r="D103" s="2095"/>
      <c r="E103" s="2063"/>
      <c r="F103" s="2064"/>
      <c r="G103" s="2063"/>
      <c r="H103" s="2064"/>
      <c r="I103" s="2096"/>
      <c r="J103" s="2096"/>
      <c r="K103" s="2097"/>
      <c r="L103" s="2097"/>
      <c r="M103" s="2097"/>
      <c r="N103" s="2097"/>
      <c r="O103" s="2079"/>
      <c r="P103" s="2079"/>
      <c r="Q103" s="2079"/>
      <c r="R103" s="2079"/>
      <c r="S103" s="2079"/>
      <c r="T103" s="2093" t="s">
        <v>2202</v>
      </c>
      <c r="V103" s="2094"/>
      <c r="W103" s="2083"/>
      <c r="X103" s="2084"/>
      <c r="Y103" s="2084"/>
      <c r="Z103" s="2084"/>
      <c r="AA103" s="2084"/>
      <c r="AB103" s="2084"/>
      <c r="AC103" s="2085"/>
      <c r="AD103" s="2083"/>
      <c r="AE103" s="2084"/>
      <c r="AF103" s="2084"/>
      <c r="AG103" s="2084"/>
      <c r="AH103" s="2084"/>
      <c r="AI103" s="2084"/>
      <c r="AJ103" s="2085"/>
      <c r="AK103" s="2083"/>
      <c r="AL103" s="2084"/>
      <c r="AM103" s="2084"/>
      <c r="AN103" s="2084"/>
      <c r="AO103" s="2084"/>
      <c r="AP103" s="2084"/>
      <c r="AQ103" s="2085"/>
      <c r="AR103" s="2083"/>
      <c r="AS103" s="2084"/>
      <c r="AT103" s="2084"/>
      <c r="AU103" s="2084"/>
      <c r="AV103" s="2084"/>
      <c r="AW103" s="2084"/>
      <c r="AX103" s="2085"/>
      <c r="AY103" s="2083"/>
      <c r="AZ103" s="2084"/>
      <c r="BA103" s="2086"/>
      <c r="BB103" s="2087"/>
      <c r="BC103" s="2087"/>
      <c r="BD103" s="2088"/>
      <c r="BE103" s="2088"/>
      <c r="BF103" s="2098"/>
      <c r="BG103" s="2098"/>
      <c r="BH103" s="2098"/>
      <c r="BI103" s="2098"/>
      <c r="BJ103" s="2098"/>
    </row>
    <row r="104" customFormat="false" ht="20.25" hidden="false" customHeight="true" outlineLevel="0" collapsed="false">
      <c r="B104" s="2033"/>
      <c r="C104" s="2095"/>
      <c r="D104" s="2095"/>
      <c r="E104" s="2099"/>
      <c r="F104" s="2100" t="n">
        <f aca="false">C103</f>
        <v>0</v>
      </c>
      <c r="G104" s="2099"/>
      <c r="H104" s="2100" t="n">
        <f aca="false">I103</f>
        <v>0</v>
      </c>
      <c r="I104" s="2096"/>
      <c r="J104" s="2096"/>
      <c r="K104" s="2097"/>
      <c r="L104" s="2097"/>
      <c r="M104" s="2097"/>
      <c r="N104" s="2097"/>
      <c r="O104" s="2079"/>
      <c r="P104" s="2079"/>
      <c r="Q104" s="2079"/>
      <c r="R104" s="2079"/>
      <c r="S104" s="2079"/>
      <c r="T104" s="2090" t="s">
        <v>2203</v>
      </c>
      <c r="U104" s="2091"/>
      <c r="V104" s="2092"/>
      <c r="W104" s="2068" t="str">
        <f aca="false">IF(W103="","",VLOOKUP(W103,'シフト記号表（従来型・ユニット型共通）'!$C$6:$L$47,10,FALSE()))</f>
        <v/>
      </c>
      <c r="X104" s="2069" t="str">
        <f aca="false">IF(X103="","",VLOOKUP(X103,'シフト記号表（従来型・ユニット型共通）'!$C$6:$L$47,10,FALSE()))</f>
        <v/>
      </c>
      <c r="Y104" s="2069" t="str">
        <f aca="false">IF(Y103="","",VLOOKUP(Y103,'シフト記号表（従来型・ユニット型共通）'!$C$6:$L$47,10,FALSE()))</f>
        <v/>
      </c>
      <c r="Z104" s="2069" t="str">
        <f aca="false">IF(Z103="","",VLOOKUP(Z103,'シフト記号表（従来型・ユニット型共通）'!$C$6:$L$47,10,FALSE()))</f>
        <v/>
      </c>
      <c r="AA104" s="2069" t="str">
        <f aca="false">IF(AA103="","",VLOOKUP(AA103,'シフト記号表（従来型・ユニット型共通）'!$C$6:$L$47,10,FALSE()))</f>
        <v/>
      </c>
      <c r="AB104" s="2069" t="str">
        <f aca="false">IF(AB103="","",VLOOKUP(AB103,'シフト記号表（従来型・ユニット型共通）'!$C$6:$L$47,10,FALSE()))</f>
        <v/>
      </c>
      <c r="AC104" s="2070" t="str">
        <f aca="false">IF(AC103="","",VLOOKUP(AC103,'シフト記号表（従来型・ユニット型共通）'!$C$6:$L$47,10,FALSE()))</f>
        <v/>
      </c>
      <c r="AD104" s="2068" t="str">
        <f aca="false">IF(AD103="","",VLOOKUP(AD103,'シフト記号表（従来型・ユニット型共通）'!$C$6:$L$47,10,FALSE()))</f>
        <v/>
      </c>
      <c r="AE104" s="2069" t="str">
        <f aca="false">IF(AE103="","",VLOOKUP(AE103,'シフト記号表（従来型・ユニット型共通）'!$C$6:$L$47,10,FALSE()))</f>
        <v/>
      </c>
      <c r="AF104" s="2069" t="str">
        <f aca="false">IF(AF103="","",VLOOKUP(AF103,'シフト記号表（従来型・ユニット型共通）'!$C$6:$L$47,10,FALSE()))</f>
        <v/>
      </c>
      <c r="AG104" s="2069" t="str">
        <f aca="false">IF(AG103="","",VLOOKUP(AG103,'シフト記号表（従来型・ユニット型共通）'!$C$6:$L$47,10,FALSE()))</f>
        <v/>
      </c>
      <c r="AH104" s="2069" t="str">
        <f aca="false">IF(AH103="","",VLOOKUP(AH103,'シフト記号表（従来型・ユニット型共通）'!$C$6:$L$47,10,FALSE()))</f>
        <v/>
      </c>
      <c r="AI104" s="2069" t="str">
        <f aca="false">IF(AI103="","",VLOOKUP(AI103,'シフト記号表（従来型・ユニット型共通）'!$C$6:$L$47,10,FALSE()))</f>
        <v/>
      </c>
      <c r="AJ104" s="2070" t="str">
        <f aca="false">IF(AJ103="","",VLOOKUP(AJ103,'シフト記号表（従来型・ユニット型共通）'!$C$6:$L$47,10,FALSE()))</f>
        <v/>
      </c>
      <c r="AK104" s="2068" t="str">
        <f aca="false">IF(AK103="","",VLOOKUP(AK103,'シフト記号表（従来型・ユニット型共通）'!$C$6:$L$47,10,FALSE()))</f>
        <v/>
      </c>
      <c r="AL104" s="2069" t="str">
        <f aca="false">IF(AL103="","",VLOOKUP(AL103,'シフト記号表（従来型・ユニット型共通）'!$C$6:$L$47,10,FALSE()))</f>
        <v/>
      </c>
      <c r="AM104" s="2069" t="str">
        <f aca="false">IF(AM103="","",VLOOKUP(AM103,'シフト記号表（従来型・ユニット型共通）'!$C$6:$L$47,10,FALSE()))</f>
        <v/>
      </c>
      <c r="AN104" s="2069" t="str">
        <f aca="false">IF(AN103="","",VLOOKUP(AN103,'シフト記号表（従来型・ユニット型共通）'!$C$6:$L$47,10,FALSE()))</f>
        <v/>
      </c>
      <c r="AO104" s="2069" t="str">
        <f aca="false">IF(AO103="","",VLOOKUP(AO103,'シフト記号表（従来型・ユニット型共通）'!$C$6:$L$47,10,FALSE()))</f>
        <v/>
      </c>
      <c r="AP104" s="2069" t="str">
        <f aca="false">IF(AP103="","",VLOOKUP(AP103,'シフト記号表（従来型・ユニット型共通）'!$C$6:$L$47,10,FALSE()))</f>
        <v/>
      </c>
      <c r="AQ104" s="2070" t="str">
        <f aca="false">IF(AQ103="","",VLOOKUP(AQ103,'シフト記号表（従来型・ユニット型共通）'!$C$6:$L$47,10,FALSE()))</f>
        <v/>
      </c>
      <c r="AR104" s="2068" t="str">
        <f aca="false">IF(AR103="","",VLOOKUP(AR103,'シフト記号表（従来型・ユニット型共通）'!$C$6:$L$47,10,FALSE()))</f>
        <v/>
      </c>
      <c r="AS104" s="2069" t="str">
        <f aca="false">IF(AS103="","",VLOOKUP(AS103,'シフト記号表（従来型・ユニット型共通）'!$C$6:$L$47,10,FALSE()))</f>
        <v/>
      </c>
      <c r="AT104" s="2069" t="str">
        <f aca="false">IF(AT103="","",VLOOKUP(AT103,'シフト記号表（従来型・ユニット型共通）'!$C$6:$L$47,10,FALSE()))</f>
        <v/>
      </c>
      <c r="AU104" s="2069" t="str">
        <f aca="false">IF(AU103="","",VLOOKUP(AU103,'シフト記号表（従来型・ユニット型共通）'!$C$6:$L$47,10,FALSE()))</f>
        <v/>
      </c>
      <c r="AV104" s="2069" t="str">
        <f aca="false">IF(AV103="","",VLOOKUP(AV103,'シフト記号表（従来型・ユニット型共通）'!$C$6:$L$47,10,FALSE()))</f>
        <v/>
      </c>
      <c r="AW104" s="2069" t="str">
        <f aca="false">IF(AW103="","",VLOOKUP(AW103,'シフト記号表（従来型・ユニット型共通）'!$C$6:$L$47,10,FALSE()))</f>
        <v/>
      </c>
      <c r="AX104" s="2070" t="str">
        <f aca="false">IF(AX103="","",VLOOKUP(AX103,'シフト記号表（従来型・ユニット型共通）'!$C$6:$L$47,10,FALSE()))</f>
        <v/>
      </c>
      <c r="AY104" s="2068" t="str">
        <f aca="false">IF(AY103="","",VLOOKUP(AY103,'シフト記号表（従来型・ユニット型共通）'!$C$6:$L$47,10,FALSE()))</f>
        <v/>
      </c>
      <c r="AZ104" s="2069" t="str">
        <f aca="false">IF(AZ103="","",VLOOKUP(AZ103,'シフト記号表（従来型・ユニット型共通）'!$C$6:$L$47,10,FALSE()))</f>
        <v/>
      </c>
      <c r="BA104" s="2069" t="str">
        <f aca="false">IF(BA103="","",VLOOKUP(BA103,'シフト記号表（従来型・ユニット型共通）'!$C$6:$L$47,10,FALSE()))</f>
        <v/>
      </c>
      <c r="BB104" s="2101" t="n">
        <f aca="false">IF($BE$3="４週",SUM(W104:AX104),IF($BE$3="暦月",SUM(W104:BA104),""))</f>
        <v>0</v>
      </c>
      <c r="BC104" s="2101"/>
      <c r="BD104" s="2102" t="n">
        <f aca="false">IF($BE$3="４週",BB104/4,IF($BE$3="暦月",(BB104/($BE$8/7)),""))</f>
        <v>0</v>
      </c>
      <c r="BE104" s="2102"/>
      <c r="BF104" s="2098"/>
      <c r="BG104" s="2098"/>
      <c r="BH104" s="2098"/>
      <c r="BI104" s="2098"/>
      <c r="BJ104" s="2098"/>
    </row>
    <row r="105" customFormat="false" ht="20.25" hidden="false" customHeight="true" outlineLevel="0" collapsed="false">
      <c r="B105" s="2033" t="n">
        <f aca="false">B103+1</f>
        <v>45</v>
      </c>
      <c r="C105" s="2095"/>
      <c r="D105" s="2095"/>
      <c r="E105" s="2063"/>
      <c r="F105" s="2064"/>
      <c r="G105" s="2063"/>
      <c r="H105" s="2064"/>
      <c r="I105" s="2096"/>
      <c r="J105" s="2096"/>
      <c r="K105" s="2097"/>
      <c r="L105" s="2097"/>
      <c r="M105" s="2097"/>
      <c r="N105" s="2097"/>
      <c r="O105" s="2079"/>
      <c r="P105" s="2079"/>
      <c r="Q105" s="2079"/>
      <c r="R105" s="2079"/>
      <c r="S105" s="2079"/>
      <c r="T105" s="2093" t="s">
        <v>2202</v>
      </c>
      <c r="V105" s="2094"/>
      <c r="W105" s="2083"/>
      <c r="X105" s="2084"/>
      <c r="Y105" s="2084"/>
      <c r="Z105" s="2084"/>
      <c r="AA105" s="2084"/>
      <c r="AB105" s="2084"/>
      <c r="AC105" s="2085"/>
      <c r="AD105" s="2083"/>
      <c r="AE105" s="2084"/>
      <c r="AF105" s="2084"/>
      <c r="AG105" s="2084"/>
      <c r="AH105" s="2084"/>
      <c r="AI105" s="2084"/>
      <c r="AJ105" s="2085"/>
      <c r="AK105" s="2083"/>
      <c r="AL105" s="2084"/>
      <c r="AM105" s="2084"/>
      <c r="AN105" s="2084"/>
      <c r="AO105" s="2084"/>
      <c r="AP105" s="2084"/>
      <c r="AQ105" s="2085"/>
      <c r="AR105" s="2083"/>
      <c r="AS105" s="2084"/>
      <c r="AT105" s="2084"/>
      <c r="AU105" s="2084"/>
      <c r="AV105" s="2084"/>
      <c r="AW105" s="2084"/>
      <c r="AX105" s="2085"/>
      <c r="AY105" s="2083"/>
      <c r="AZ105" s="2084"/>
      <c r="BA105" s="2086"/>
      <c r="BB105" s="2087"/>
      <c r="BC105" s="2087"/>
      <c r="BD105" s="2088"/>
      <c r="BE105" s="2088"/>
      <c r="BF105" s="2098"/>
      <c r="BG105" s="2098"/>
      <c r="BH105" s="2098"/>
      <c r="BI105" s="2098"/>
      <c r="BJ105" s="2098"/>
    </row>
    <row r="106" customFormat="false" ht="20.25" hidden="false" customHeight="true" outlineLevel="0" collapsed="false">
      <c r="B106" s="2033"/>
      <c r="C106" s="2095"/>
      <c r="D106" s="2095"/>
      <c r="E106" s="2099"/>
      <c r="F106" s="2100" t="n">
        <f aca="false">C105</f>
        <v>0</v>
      </c>
      <c r="G106" s="2099"/>
      <c r="H106" s="2100" t="n">
        <f aca="false">I105</f>
        <v>0</v>
      </c>
      <c r="I106" s="2096"/>
      <c r="J106" s="2096"/>
      <c r="K106" s="2097"/>
      <c r="L106" s="2097"/>
      <c r="M106" s="2097"/>
      <c r="N106" s="2097"/>
      <c r="O106" s="2079"/>
      <c r="P106" s="2079"/>
      <c r="Q106" s="2079"/>
      <c r="R106" s="2079"/>
      <c r="S106" s="2079"/>
      <c r="T106" s="2090" t="s">
        <v>2203</v>
      </c>
      <c r="U106" s="2091"/>
      <c r="V106" s="2092"/>
      <c r="W106" s="2068" t="str">
        <f aca="false">IF(W105="","",VLOOKUP(W105,'シフト記号表（従来型・ユニット型共通）'!$C$6:$L$47,10,FALSE()))</f>
        <v/>
      </c>
      <c r="X106" s="2069" t="str">
        <f aca="false">IF(X105="","",VLOOKUP(X105,'シフト記号表（従来型・ユニット型共通）'!$C$6:$L$47,10,FALSE()))</f>
        <v/>
      </c>
      <c r="Y106" s="2069" t="str">
        <f aca="false">IF(Y105="","",VLOOKUP(Y105,'シフト記号表（従来型・ユニット型共通）'!$C$6:$L$47,10,FALSE()))</f>
        <v/>
      </c>
      <c r="Z106" s="2069" t="str">
        <f aca="false">IF(Z105="","",VLOOKUP(Z105,'シフト記号表（従来型・ユニット型共通）'!$C$6:$L$47,10,FALSE()))</f>
        <v/>
      </c>
      <c r="AA106" s="2069" t="str">
        <f aca="false">IF(AA105="","",VLOOKUP(AA105,'シフト記号表（従来型・ユニット型共通）'!$C$6:$L$47,10,FALSE()))</f>
        <v/>
      </c>
      <c r="AB106" s="2069" t="str">
        <f aca="false">IF(AB105="","",VLOOKUP(AB105,'シフト記号表（従来型・ユニット型共通）'!$C$6:$L$47,10,FALSE()))</f>
        <v/>
      </c>
      <c r="AC106" s="2070" t="str">
        <f aca="false">IF(AC105="","",VLOOKUP(AC105,'シフト記号表（従来型・ユニット型共通）'!$C$6:$L$47,10,FALSE()))</f>
        <v/>
      </c>
      <c r="AD106" s="2068" t="str">
        <f aca="false">IF(AD105="","",VLOOKUP(AD105,'シフト記号表（従来型・ユニット型共通）'!$C$6:$L$47,10,FALSE()))</f>
        <v/>
      </c>
      <c r="AE106" s="2069" t="str">
        <f aca="false">IF(AE105="","",VLOOKUP(AE105,'シフト記号表（従来型・ユニット型共通）'!$C$6:$L$47,10,FALSE()))</f>
        <v/>
      </c>
      <c r="AF106" s="2069" t="str">
        <f aca="false">IF(AF105="","",VLOOKUP(AF105,'シフト記号表（従来型・ユニット型共通）'!$C$6:$L$47,10,FALSE()))</f>
        <v/>
      </c>
      <c r="AG106" s="2069" t="str">
        <f aca="false">IF(AG105="","",VLOOKUP(AG105,'シフト記号表（従来型・ユニット型共通）'!$C$6:$L$47,10,FALSE()))</f>
        <v/>
      </c>
      <c r="AH106" s="2069" t="str">
        <f aca="false">IF(AH105="","",VLOOKUP(AH105,'シフト記号表（従来型・ユニット型共通）'!$C$6:$L$47,10,FALSE()))</f>
        <v/>
      </c>
      <c r="AI106" s="2069" t="str">
        <f aca="false">IF(AI105="","",VLOOKUP(AI105,'シフト記号表（従来型・ユニット型共通）'!$C$6:$L$47,10,FALSE()))</f>
        <v/>
      </c>
      <c r="AJ106" s="2070" t="str">
        <f aca="false">IF(AJ105="","",VLOOKUP(AJ105,'シフト記号表（従来型・ユニット型共通）'!$C$6:$L$47,10,FALSE()))</f>
        <v/>
      </c>
      <c r="AK106" s="2068" t="str">
        <f aca="false">IF(AK105="","",VLOOKUP(AK105,'シフト記号表（従来型・ユニット型共通）'!$C$6:$L$47,10,FALSE()))</f>
        <v/>
      </c>
      <c r="AL106" s="2069" t="str">
        <f aca="false">IF(AL105="","",VLOOKUP(AL105,'シフト記号表（従来型・ユニット型共通）'!$C$6:$L$47,10,FALSE()))</f>
        <v/>
      </c>
      <c r="AM106" s="2069" t="str">
        <f aca="false">IF(AM105="","",VLOOKUP(AM105,'シフト記号表（従来型・ユニット型共通）'!$C$6:$L$47,10,FALSE()))</f>
        <v/>
      </c>
      <c r="AN106" s="2069" t="str">
        <f aca="false">IF(AN105="","",VLOOKUP(AN105,'シフト記号表（従来型・ユニット型共通）'!$C$6:$L$47,10,FALSE()))</f>
        <v/>
      </c>
      <c r="AO106" s="2069" t="str">
        <f aca="false">IF(AO105="","",VLOOKUP(AO105,'シフト記号表（従来型・ユニット型共通）'!$C$6:$L$47,10,FALSE()))</f>
        <v/>
      </c>
      <c r="AP106" s="2069" t="str">
        <f aca="false">IF(AP105="","",VLOOKUP(AP105,'シフト記号表（従来型・ユニット型共通）'!$C$6:$L$47,10,FALSE()))</f>
        <v/>
      </c>
      <c r="AQ106" s="2070" t="str">
        <f aca="false">IF(AQ105="","",VLOOKUP(AQ105,'シフト記号表（従来型・ユニット型共通）'!$C$6:$L$47,10,FALSE()))</f>
        <v/>
      </c>
      <c r="AR106" s="2068" t="str">
        <f aca="false">IF(AR105="","",VLOOKUP(AR105,'シフト記号表（従来型・ユニット型共通）'!$C$6:$L$47,10,FALSE()))</f>
        <v/>
      </c>
      <c r="AS106" s="2069" t="str">
        <f aca="false">IF(AS105="","",VLOOKUP(AS105,'シフト記号表（従来型・ユニット型共通）'!$C$6:$L$47,10,FALSE()))</f>
        <v/>
      </c>
      <c r="AT106" s="2069" t="str">
        <f aca="false">IF(AT105="","",VLOOKUP(AT105,'シフト記号表（従来型・ユニット型共通）'!$C$6:$L$47,10,FALSE()))</f>
        <v/>
      </c>
      <c r="AU106" s="2069" t="str">
        <f aca="false">IF(AU105="","",VLOOKUP(AU105,'シフト記号表（従来型・ユニット型共通）'!$C$6:$L$47,10,FALSE()))</f>
        <v/>
      </c>
      <c r="AV106" s="2069" t="str">
        <f aca="false">IF(AV105="","",VLOOKUP(AV105,'シフト記号表（従来型・ユニット型共通）'!$C$6:$L$47,10,FALSE()))</f>
        <v/>
      </c>
      <c r="AW106" s="2069" t="str">
        <f aca="false">IF(AW105="","",VLOOKUP(AW105,'シフト記号表（従来型・ユニット型共通）'!$C$6:$L$47,10,FALSE()))</f>
        <v/>
      </c>
      <c r="AX106" s="2070" t="str">
        <f aca="false">IF(AX105="","",VLOOKUP(AX105,'シフト記号表（従来型・ユニット型共通）'!$C$6:$L$47,10,FALSE()))</f>
        <v/>
      </c>
      <c r="AY106" s="2068" t="str">
        <f aca="false">IF(AY105="","",VLOOKUP(AY105,'シフト記号表（従来型・ユニット型共通）'!$C$6:$L$47,10,FALSE()))</f>
        <v/>
      </c>
      <c r="AZ106" s="2069" t="str">
        <f aca="false">IF(AZ105="","",VLOOKUP(AZ105,'シフト記号表（従来型・ユニット型共通）'!$C$6:$L$47,10,FALSE()))</f>
        <v/>
      </c>
      <c r="BA106" s="2069" t="str">
        <f aca="false">IF(BA105="","",VLOOKUP(BA105,'シフト記号表（従来型・ユニット型共通）'!$C$6:$L$47,10,FALSE()))</f>
        <v/>
      </c>
      <c r="BB106" s="2101" t="n">
        <f aca="false">IF($BE$3="４週",SUM(W106:AX106),IF($BE$3="暦月",SUM(W106:BA106),""))</f>
        <v>0</v>
      </c>
      <c r="BC106" s="2101"/>
      <c r="BD106" s="2102" t="n">
        <f aca="false">IF($BE$3="４週",BB106/4,IF($BE$3="暦月",(BB106/($BE$8/7)),""))</f>
        <v>0</v>
      </c>
      <c r="BE106" s="2102"/>
      <c r="BF106" s="2098"/>
      <c r="BG106" s="2098"/>
      <c r="BH106" s="2098"/>
      <c r="BI106" s="2098"/>
      <c r="BJ106" s="2098"/>
    </row>
    <row r="107" customFormat="false" ht="20.25" hidden="false" customHeight="true" outlineLevel="0" collapsed="false">
      <c r="B107" s="2033" t="n">
        <f aca="false">B105+1</f>
        <v>46</v>
      </c>
      <c r="C107" s="2095"/>
      <c r="D107" s="2095"/>
      <c r="E107" s="2063"/>
      <c r="F107" s="2064"/>
      <c r="G107" s="2063"/>
      <c r="H107" s="2064"/>
      <c r="I107" s="2096"/>
      <c r="J107" s="2096"/>
      <c r="K107" s="2097"/>
      <c r="L107" s="2097"/>
      <c r="M107" s="2097"/>
      <c r="N107" s="2097"/>
      <c r="O107" s="2079"/>
      <c r="P107" s="2079"/>
      <c r="Q107" s="2079"/>
      <c r="R107" s="2079"/>
      <c r="S107" s="2079"/>
      <c r="T107" s="2093" t="s">
        <v>2202</v>
      </c>
      <c r="V107" s="2094"/>
      <c r="W107" s="2083"/>
      <c r="X107" s="2084"/>
      <c r="Y107" s="2084"/>
      <c r="Z107" s="2084"/>
      <c r="AA107" s="2084"/>
      <c r="AB107" s="2084"/>
      <c r="AC107" s="2085"/>
      <c r="AD107" s="2083"/>
      <c r="AE107" s="2084"/>
      <c r="AF107" s="2084"/>
      <c r="AG107" s="2084"/>
      <c r="AH107" s="2084"/>
      <c r="AI107" s="2084"/>
      <c r="AJ107" s="2085"/>
      <c r="AK107" s="2083"/>
      <c r="AL107" s="2084"/>
      <c r="AM107" s="2084"/>
      <c r="AN107" s="2084"/>
      <c r="AO107" s="2084"/>
      <c r="AP107" s="2084"/>
      <c r="AQ107" s="2085"/>
      <c r="AR107" s="2083"/>
      <c r="AS107" s="2084"/>
      <c r="AT107" s="2084"/>
      <c r="AU107" s="2084"/>
      <c r="AV107" s="2084"/>
      <c r="AW107" s="2084"/>
      <c r="AX107" s="2085"/>
      <c r="AY107" s="2083"/>
      <c r="AZ107" s="2084"/>
      <c r="BA107" s="2086"/>
      <c r="BB107" s="2087"/>
      <c r="BC107" s="2087"/>
      <c r="BD107" s="2088"/>
      <c r="BE107" s="2088"/>
      <c r="BF107" s="2098"/>
      <c r="BG107" s="2098"/>
      <c r="BH107" s="2098"/>
      <c r="BI107" s="2098"/>
      <c r="BJ107" s="2098"/>
    </row>
    <row r="108" customFormat="false" ht="20.25" hidden="false" customHeight="true" outlineLevel="0" collapsed="false">
      <c r="B108" s="2033"/>
      <c r="C108" s="2095"/>
      <c r="D108" s="2095"/>
      <c r="E108" s="2099"/>
      <c r="F108" s="2100" t="n">
        <f aca="false">C107</f>
        <v>0</v>
      </c>
      <c r="G108" s="2099"/>
      <c r="H108" s="2100" t="n">
        <f aca="false">I107</f>
        <v>0</v>
      </c>
      <c r="I108" s="2096"/>
      <c r="J108" s="2096"/>
      <c r="K108" s="2097"/>
      <c r="L108" s="2097"/>
      <c r="M108" s="2097"/>
      <c r="N108" s="2097"/>
      <c r="O108" s="2079"/>
      <c r="P108" s="2079"/>
      <c r="Q108" s="2079"/>
      <c r="R108" s="2079"/>
      <c r="S108" s="2079"/>
      <c r="T108" s="2090" t="s">
        <v>2203</v>
      </c>
      <c r="U108" s="2091"/>
      <c r="V108" s="2092"/>
      <c r="W108" s="2068" t="str">
        <f aca="false">IF(W107="","",VLOOKUP(W107,'シフト記号表（従来型・ユニット型共通）'!$C$6:$L$47,10,FALSE()))</f>
        <v/>
      </c>
      <c r="X108" s="2069" t="str">
        <f aca="false">IF(X107="","",VLOOKUP(X107,'シフト記号表（従来型・ユニット型共通）'!$C$6:$L$47,10,FALSE()))</f>
        <v/>
      </c>
      <c r="Y108" s="2069" t="str">
        <f aca="false">IF(Y107="","",VLOOKUP(Y107,'シフト記号表（従来型・ユニット型共通）'!$C$6:$L$47,10,FALSE()))</f>
        <v/>
      </c>
      <c r="Z108" s="2069" t="str">
        <f aca="false">IF(Z107="","",VLOOKUP(Z107,'シフト記号表（従来型・ユニット型共通）'!$C$6:$L$47,10,FALSE()))</f>
        <v/>
      </c>
      <c r="AA108" s="2069" t="str">
        <f aca="false">IF(AA107="","",VLOOKUP(AA107,'シフト記号表（従来型・ユニット型共通）'!$C$6:$L$47,10,FALSE()))</f>
        <v/>
      </c>
      <c r="AB108" s="2069" t="str">
        <f aca="false">IF(AB107="","",VLOOKUP(AB107,'シフト記号表（従来型・ユニット型共通）'!$C$6:$L$47,10,FALSE()))</f>
        <v/>
      </c>
      <c r="AC108" s="2070" t="str">
        <f aca="false">IF(AC107="","",VLOOKUP(AC107,'シフト記号表（従来型・ユニット型共通）'!$C$6:$L$47,10,FALSE()))</f>
        <v/>
      </c>
      <c r="AD108" s="2068" t="str">
        <f aca="false">IF(AD107="","",VLOOKUP(AD107,'シフト記号表（従来型・ユニット型共通）'!$C$6:$L$47,10,FALSE()))</f>
        <v/>
      </c>
      <c r="AE108" s="2069" t="str">
        <f aca="false">IF(AE107="","",VLOOKUP(AE107,'シフト記号表（従来型・ユニット型共通）'!$C$6:$L$47,10,FALSE()))</f>
        <v/>
      </c>
      <c r="AF108" s="2069" t="str">
        <f aca="false">IF(AF107="","",VLOOKUP(AF107,'シフト記号表（従来型・ユニット型共通）'!$C$6:$L$47,10,FALSE()))</f>
        <v/>
      </c>
      <c r="AG108" s="2069" t="str">
        <f aca="false">IF(AG107="","",VLOOKUP(AG107,'シフト記号表（従来型・ユニット型共通）'!$C$6:$L$47,10,FALSE()))</f>
        <v/>
      </c>
      <c r="AH108" s="2069" t="str">
        <f aca="false">IF(AH107="","",VLOOKUP(AH107,'シフト記号表（従来型・ユニット型共通）'!$C$6:$L$47,10,FALSE()))</f>
        <v/>
      </c>
      <c r="AI108" s="2069" t="str">
        <f aca="false">IF(AI107="","",VLOOKUP(AI107,'シフト記号表（従来型・ユニット型共通）'!$C$6:$L$47,10,FALSE()))</f>
        <v/>
      </c>
      <c r="AJ108" s="2070" t="str">
        <f aca="false">IF(AJ107="","",VLOOKUP(AJ107,'シフト記号表（従来型・ユニット型共通）'!$C$6:$L$47,10,FALSE()))</f>
        <v/>
      </c>
      <c r="AK108" s="2068" t="str">
        <f aca="false">IF(AK107="","",VLOOKUP(AK107,'シフト記号表（従来型・ユニット型共通）'!$C$6:$L$47,10,FALSE()))</f>
        <v/>
      </c>
      <c r="AL108" s="2069" t="str">
        <f aca="false">IF(AL107="","",VLOOKUP(AL107,'シフト記号表（従来型・ユニット型共通）'!$C$6:$L$47,10,FALSE()))</f>
        <v/>
      </c>
      <c r="AM108" s="2069" t="str">
        <f aca="false">IF(AM107="","",VLOOKUP(AM107,'シフト記号表（従来型・ユニット型共通）'!$C$6:$L$47,10,FALSE()))</f>
        <v/>
      </c>
      <c r="AN108" s="2069" t="str">
        <f aca="false">IF(AN107="","",VLOOKUP(AN107,'シフト記号表（従来型・ユニット型共通）'!$C$6:$L$47,10,FALSE()))</f>
        <v/>
      </c>
      <c r="AO108" s="2069" t="str">
        <f aca="false">IF(AO107="","",VLOOKUP(AO107,'シフト記号表（従来型・ユニット型共通）'!$C$6:$L$47,10,FALSE()))</f>
        <v/>
      </c>
      <c r="AP108" s="2069" t="str">
        <f aca="false">IF(AP107="","",VLOOKUP(AP107,'シフト記号表（従来型・ユニット型共通）'!$C$6:$L$47,10,FALSE()))</f>
        <v/>
      </c>
      <c r="AQ108" s="2070" t="str">
        <f aca="false">IF(AQ107="","",VLOOKUP(AQ107,'シフト記号表（従来型・ユニット型共通）'!$C$6:$L$47,10,FALSE()))</f>
        <v/>
      </c>
      <c r="AR108" s="2068" t="str">
        <f aca="false">IF(AR107="","",VLOOKUP(AR107,'シフト記号表（従来型・ユニット型共通）'!$C$6:$L$47,10,FALSE()))</f>
        <v/>
      </c>
      <c r="AS108" s="2069" t="str">
        <f aca="false">IF(AS107="","",VLOOKUP(AS107,'シフト記号表（従来型・ユニット型共通）'!$C$6:$L$47,10,FALSE()))</f>
        <v/>
      </c>
      <c r="AT108" s="2069" t="str">
        <f aca="false">IF(AT107="","",VLOOKUP(AT107,'シフト記号表（従来型・ユニット型共通）'!$C$6:$L$47,10,FALSE()))</f>
        <v/>
      </c>
      <c r="AU108" s="2069" t="str">
        <f aca="false">IF(AU107="","",VLOOKUP(AU107,'シフト記号表（従来型・ユニット型共通）'!$C$6:$L$47,10,FALSE()))</f>
        <v/>
      </c>
      <c r="AV108" s="2069" t="str">
        <f aca="false">IF(AV107="","",VLOOKUP(AV107,'シフト記号表（従来型・ユニット型共通）'!$C$6:$L$47,10,FALSE()))</f>
        <v/>
      </c>
      <c r="AW108" s="2069" t="str">
        <f aca="false">IF(AW107="","",VLOOKUP(AW107,'シフト記号表（従来型・ユニット型共通）'!$C$6:$L$47,10,FALSE()))</f>
        <v/>
      </c>
      <c r="AX108" s="2070" t="str">
        <f aca="false">IF(AX107="","",VLOOKUP(AX107,'シフト記号表（従来型・ユニット型共通）'!$C$6:$L$47,10,FALSE()))</f>
        <v/>
      </c>
      <c r="AY108" s="2068" t="str">
        <f aca="false">IF(AY107="","",VLOOKUP(AY107,'シフト記号表（従来型・ユニット型共通）'!$C$6:$L$47,10,FALSE()))</f>
        <v/>
      </c>
      <c r="AZ108" s="2069" t="str">
        <f aca="false">IF(AZ107="","",VLOOKUP(AZ107,'シフト記号表（従来型・ユニット型共通）'!$C$6:$L$47,10,FALSE()))</f>
        <v/>
      </c>
      <c r="BA108" s="2069" t="str">
        <f aca="false">IF(BA107="","",VLOOKUP(BA107,'シフト記号表（従来型・ユニット型共通）'!$C$6:$L$47,10,FALSE()))</f>
        <v/>
      </c>
      <c r="BB108" s="2101" t="n">
        <f aca="false">IF($BE$3="４週",SUM(W108:AX108),IF($BE$3="暦月",SUM(W108:BA108),""))</f>
        <v>0</v>
      </c>
      <c r="BC108" s="2101"/>
      <c r="BD108" s="2102" t="n">
        <f aca="false">IF($BE$3="４週",BB108/4,IF($BE$3="暦月",(BB108/($BE$8/7)),""))</f>
        <v>0</v>
      </c>
      <c r="BE108" s="2102"/>
      <c r="BF108" s="2098"/>
      <c r="BG108" s="2098"/>
      <c r="BH108" s="2098"/>
      <c r="BI108" s="2098"/>
      <c r="BJ108" s="2098"/>
    </row>
    <row r="109" customFormat="false" ht="20.25" hidden="false" customHeight="true" outlineLevel="0" collapsed="false">
      <c r="B109" s="2033" t="n">
        <f aca="false">B107+1</f>
        <v>47</v>
      </c>
      <c r="C109" s="2095"/>
      <c r="D109" s="2095"/>
      <c r="E109" s="2063"/>
      <c r="F109" s="2064"/>
      <c r="G109" s="2063"/>
      <c r="H109" s="2064"/>
      <c r="I109" s="2096"/>
      <c r="J109" s="2096"/>
      <c r="K109" s="2097"/>
      <c r="L109" s="2097"/>
      <c r="M109" s="2097"/>
      <c r="N109" s="2097"/>
      <c r="O109" s="2079"/>
      <c r="P109" s="2079"/>
      <c r="Q109" s="2079"/>
      <c r="R109" s="2079"/>
      <c r="S109" s="2079"/>
      <c r="T109" s="2093" t="s">
        <v>2202</v>
      </c>
      <c r="V109" s="2094"/>
      <c r="W109" s="2083"/>
      <c r="X109" s="2084"/>
      <c r="Y109" s="2084"/>
      <c r="Z109" s="2084"/>
      <c r="AA109" s="2084"/>
      <c r="AB109" s="2084"/>
      <c r="AC109" s="2085"/>
      <c r="AD109" s="2083"/>
      <c r="AE109" s="2084"/>
      <c r="AF109" s="2084"/>
      <c r="AG109" s="2084"/>
      <c r="AH109" s="2084"/>
      <c r="AI109" s="2084"/>
      <c r="AJ109" s="2085"/>
      <c r="AK109" s="2083"/>
      <c r="AL109" s="2084"/>
      <c r="AM109" s="2084"/>
      <c r="AN109" s="2084"/>
      <c r="AO109" s="2084"/>
      <c r="AP109" s="2084"/>
      <c r="AQ109" s="2085"/>
      <c r="AR109" s="2083"/>
      <c r="AS109" s="2084"/>
      <c r="AT109" s="2084"/>
      <c r="AU109" s="2084"/>
      <c r="AV109" s="2084"/>
      <c r="AW109" s="2084"/>
      <c r="AX109" s="2085"/>
      <c r="AY109" s="2083"/>
      <c r="AZ109" s="2084"/>
      <c r="BA109" s="2086"/>
      <c r="BB109" s="2087"/>
      <c r="BC109" s="2087"/>
      <c r="BD109" s="2088"/>
      <c r="BE109" s="2088"/>
      <c r="BF109" s="2098"/>
      <c r="BG109" s="2098"/>
      <c r="BH109" s="2098"/>
      <c r="BI109" s="2098"/>
      <c r="BJ109" s="2098"/>
    </row>
    <row r="110" customFormat="false" ht="20.25" hidden="false" customHeight="true" outlineLevel="0" collapsed="false">
      <c r="B110" s="2033"/>
      <c r="C110" s="2095"/>
      <c r="D110" s="2095"/>
      <c r="E110" s="2099"/>
      <c r="F110" s="2100" t="n">
        <f aca="false">C109</f>
        <v>0</v>
      </c>
      <c r="G110" s="2099"/>
      <c r="H110" s="2100" t="n">
        <f aca="false">I109</f>
        <v>0</v>
      </c>
      <c r="I110" s="2096"/>
      <c r="J110" s="2096"/>
      <c r="K110" s="2097"/>
      <c r="L110" s="2097"/>
      <c r="M110" s="2097"/>
      <c r="N110" s="2097"/>
      <c r="O110" s="2079"/>
      <c r="P110" s="2079"/>
      <c r="Q110" s="2079"/>
      <c r="R110" s="2079"/>
      <c r="S110" s="2079"/>
      <c r="T110" s="2090" t="s">
        <v>2203</v>
      </c>
      <c r="U110" s="2091"/>
      <c r="V110" s="2092"/>
      <c r="W110" s="2068" t="str">
        <f aca="false">IF(W109="","",VLOOKUP(W109,'シフト記号表（従来型・ユニット型共通）'!$C$6:$L$47,10,FALSE()))</f>
        <v/>
      </c>
      <c r="X110" s="2069" t="str">
        <f aca="false">IF(X109="","",VLOOKUP(X109,'シフト記号表（従来型・ユニット型共通）'!$C$6:$L$47,10,FALSE()))</f>
        <v/>
      </c>
      <c r="Y110" s="2069" t="str">
        <f aca="false">IF(Y109="","",VLOOKUP(Y109,'シフト記号表（従来型・ユニット型共通）'!$C$6:$L$47,10,FALSE()))</f>
        <v/>
      </c>
      <c r="Z110" s="2069" t="str">
        <f aca="false">IF(Z109="","",VLOOKUP(Z109,'シフト記号表（従来型・ユニット型共通）'!$C$6:$L$47,10,FALSE()))</f>
        <v/>
      </c>
      <c r="AA110" s="2069" t="str">
        <f aca="false">IF(AA109="","",VLOOKUP(AA109,'シフト記号表（従来型・ユニット型共通）'!$C$6:$L$47,10,FALSE()))</f>
        <v/>
      </c>
      <c r="AB110" s="2069" t="str">
        <f aca="false">IF(AB109="","",VLOOKUP(AB109,'シフト記号表（従来型・ユニット型共通）'!$C$6:$L$47,10,FALSE()))</f>
        <v/>
      </c>
      <c r="AC110" s="2070" t="str">
        <f aca="false">IF(AC109="","",VLOOKUP(AC109,'シフト記号表（従来型・ユニット型共通）'!$C$6:$L$47,10,FALSE()))</f>
        <v/>
      </c>
      <c r="AD110" s="2068" t="str">
        <f aca="false">IF(AD109="","",VLOOKUP(AD109,'シフト記号表（従来型・ユニット型共通）'!$C$6:$L$47,10,FALSE()))</f>
        <v/>
      </c>
      <c r="AE110" s="2069" t="str">
        <f aca="false">IF(AE109="","",VLOOKUP(AE109,'シフト記号表（従来型・ユニット型共通）'!$C$6:$L$47,10,FALSE()))</f>
        <v/>
      </c>
      <c r="AF110" s="2069" t="str">
        <f aca="false">IF(AF109="","",VLOOKUP(AF109,'シフト記号表（従来型・ユニット型共通）'!$C$6:$L$47,10,FALSE()))</f>
        <v/>
      </c>
      <c r="AG110" s="2069" t="str">
        <f aca="false">IF(AG109="","",VLOOKUP(AG109,'シフト記号表（従来型・ユニット型共通）'!$C$6:$L$47,10,FALSE()))</f>
        <v/>
      </c>
      <c r="AH110" s="2069" t="str">
        <f aca="false">IF(AH109="","",VLOOKUP(AH109,'シフト記号表（従来型・ユニット型共通）'!$C$6:$L$47,10,FALSE()))</f>
        <v/>
      </c>
      <c r="AI110" s="2069" t="str">
        <f aca="false">IF(AI109="","",VLOOKUP(AI109,'シフト記号表（従来型・ユニット型共通）'!$C$6:$L$47,10,FALSE()))</f>
        <v/>
      </c>
      <c r="AJ110" s="2070" t="str">
        <f aca="false">IF(AJ109="","",VLOOKUP(AJ109,'シフト記号表（従来型・ユニット型共通）'!$C$6:$L$47,10,FALSE()))</f>
        <v/>
      </c>
      <c r="AK110" s="2068" t="str">
        <f aca="false">IF(AK109="","",VLOOKUP(AK109,'シフト記号表（従来型・ユニット型共通）'!$C$6:$L$47,10,FALSE()))</f>
        <v/>
      </c>
      <c r="AL110" s="2069" t="str">
        <f aca="false">IF(AL109="","",VLOOKUP(AL109,'シフト記号表（従来型・ユニット型共通）'!$C$6:$L$47,10,FALSE()))</f>
        <v/>
      </c>
      <c r="AM110" s="2069" t="str">
        <f aca="false">IF(AM109="","",VLOOKUP(AM109,'シフト記号表（従来型・ユニット型共通）'!$C$6:$L$47,10,FALSE()))</f>
        <v/>
      </c>
      <c r="AN110" s="2069" t="str">
        <f aca="false">IF(AN109="","",VLOOKUP(AN109,'シフト記号表（従来型・ユニット型共通）'!$C$6:$L$47,10,FALSE()))</f>
        <v/>
      </c>
      <c r="AO110" s="2069" t="str">
        <f aca="false">IF(AO109="","",VLOOKUP(AO109,'シフト記号表（従来型・ユニット型共通）'!$C$6:$L$47,10,FALSE()))</f>
        <v/>
      </c>
      <c r="AP110" s="2069" t="str">
        <f aca="false">IF(AP109="","",VLOOKUP(AP109,'シフト記号表（従来型・ユニット型共通）'!$C$6:$L$47,10,FALSE()))</f>
        <v/>
      </c>
      <c r="AQ110" s="2070" t="str">
        <f aca="false">IF(AQ109="","",VLOOKUP(AQ109,'シフト記号表（従来型・ユニット型共通）'!$C$6:$L$47,10,FALSE()))</f>
        <v/>
      </c>
      <c r="AR110" s="2068" t="str">
        <f aca="false">IF(AR109="","",VLOOKUP(AR109,'シフト記号表（従来型・ユニット型共通）'!$C$6:$L$47,10,FALSE()))</f>
        <v/>
      </c>
      <c r="AS110" s="2069" t="str">
        <f aca="false">IF(AS109="","",VLOOKUP(AS109,'シフト記号表（従来型・ユニット型共通）'!$C$6:$L$47,10,FALSE()))</f>
        <v/>
      </c>
      <c r="AT110" s="2069" t="str">
        <f aca="false">IF(AT109="","",VLOOKUP(AT109,'シフト記号表（従来型・ユニット型共通）'!$C$6:$L$47,10,FALSE()))</f>
        <v/>
      </c>
      <c r="AU110" s="2069" t="str">
        <f aca="false">IF(AU109="","",VLOOKUP(AU109,'シフト記号表（従来型・ユニット型共通）'!$C$6:$L$47,10,FALSE()))</f>
        <v/>
      </c>
      <c r="AV110" s="2069" t="str">
        <f aca="false">IF(AV109="","",VLOOKUP(AV109,'シフト記号表（従来型・ユニット型共通）'!$C$6:$L$47,10,FALSE()))</f>
        <v/>
      </c>
      <c r="AW110" s="2069" t="str">
        <f aca="false">IF(AW109="","",VLOOKUP(AW109,'シフト記号表（従来型・ユニット型共通）'!$C$6:$L$47,10,FALSE()))</f>
        <v/>
      </c>
      <c r="AX110" s="2070" t="str">
        <f aca="false">IF(AX109="","",VLOOKUP(AX109,'シフト記号表（従来型・ユニット型共通）'!$C$6:$L$47,10,FALSE()))</f>
        <v/>
      </c>
      <c r="AY110" s="2068" t="str">
        <f aca="false">IF(AY109="","",VLOOKUP(AY109,'シフト記号表（従来型・ユニット型共通）'!$C$6:$L$47,10,FALSE()))</f>
        <v/>
      </c>
      <c r="AZ110" s="2069" t="str">
        <f aca="false">IF(AZ109="","",VLOOKUP(AZ109,'シフト記号表（従来型・ユニット型共通）'!$C$6:$L$47,10,FALSE()))</f>
        <v/>
      </c>
      <c r="BA110" s="2069" t="str">
        <f aca="false">IF(BA109="","",VLOOKUP(BA109,'シフト記号表（従来型・ユニット型共通）'!$C$6:$L$47,10,FALSE()))</f>
        <v/>
      </c>
      <c r="BB110" s="2101" t="n">
        <f aca="false">IF($BE$3="４週",SUM(W110:AX110),IF($BE$3="暦月",SUM(W110:BA110),""))</f>
        <v>0</v>
      </c>
      <c r="BC110" s="2101"/>
      <c r="BD110" s="2102" t="n">
        <f aca="false">IF($BE$3="４週",BB110/4,IF($BE$3="暦月",(BB110/($BE$8/7)),""))</f>
        <v>0</v>
      </c>
      <c r="BE110" s="2102"/>
      <c r="BF110" s="2098"/>
      <c r="BG110" s="2098"/>
      <c r="BH110" s="2098"/>
      <c r="BI110" s="2098"/>
      <c r="BJ110" s="2098"/>
    </row>
    <row r="111" customFormat="false" ht="20.25" hidden="false" customHeight="true" outlineLevel="0" collapsed="false">
      <c r="B111" s="2033" t="n">
        <f aca="false">B109+1</f>
        <v>48</v>
      </c>
      <c r="C111" s="2095"/>
      <c r="D111" s="2095"/>
      <c r="E111" s="2063"/>
      <c r="F111" s="2064"/>
      <c r="G111" s="2063"/>
      <c r="H111" s="2064"/>
      <c r="I111" s="2096"/>
      <c r="J111" s="2096"/>
      <c r="K111" s="2097"/>
      <c r="L111" s="2097"/>
      <c r="M111" s="2097"/>
      <c r="N111" s="2097"/>
      <c r="O111" s="2079"/>
      <c r="P111" s="2079"/>
      <c r="Q111" s="2079"/>
      <c r="R111" s="2079"/>
      <c r="S111" s="2079"/>
      <c r="T111" s="2093" t="s">
        <v>2202</v>
      </c>
      <c r="V111" s="2094"/>
      <c r="W111" s="2083"/>
      <c r="X111" s="2084"/>
      <c r="Y111" s="2084"/>
      <c r="Z111" s="2084"/>
      <c r="AA111" s="2084"/>
      <c r="AB111" s="2084"/>
      <c r="AC111" s="2085"/>
      <c r="AD111" s="2083"/>
      <c r="AE111" s="2084"/>
      <c r="AF111" s="2084"/>
      <c r="AG111" s="2084"/>
      <c r="AH111" s="2084"/>
      <c r="AI111" s="2084"/>
      <c r="AJ111" s="2085"/>
      <c r="AK111" s="2083"/>
      <c r="AL111" s="2084"/>
      <c r="AM111" s="2084"/>
      <c r="AN111" s="2084"/>
      <c r="AO111" s="2084"/>
      <c r="AP111" s="2084"/>
      <c r="AQ111" s="2085"/>
      <c r="AR111" s="2083"/>
      <c r="AS111" s="2084"/>
      <c r="AT111" s="2084"/>
      <c r="AU111" s="2084"/>
      <c r="AV111" s="2084"/>
      <c r="AW111" s="2084"/>
      <c r="AX111" s="2085"/>
      <c r="AY111" s="2083"/>
      <c r="AZ111" s="2084"/>
      <c r="BA111" s="2086"/>
      <c r="BB111" s="2087"/>
      <c r="BC111" s="2087"/>
      <c r="BD111" s="2088"/>
      <c r="BE111" s="2088"/>
      <c r="BF111" s="2098"/>
      <c r="BG111" s="2098"/>
      <c r="BH111" s="2098"/>
      <c r="BI111" s="2098"/>
      <c r="BJ111" s="2098"/>
    </row>
    <row r="112" customFormat="false" ht="20.25" hidden="false" customHeight="true" outlineLevel="0" collapsed="false">
      <c r="B112" s="2033"/>
      <c r="C112" s="2095"/>
      <c r="D112" s="2095"/>
      <c r="E112" s="2099"/>
      <c r="F112" s="2100" t="n">
        <f aca="false">C111</f>
        <v>0</v>
      </c>
      <c r="G112" s="2099"/>
      <c r="H112" s="2100" t="n">
        <f aca="false">I111</f>
        <v>0</v>
      </c>
      <c r="I112" s="2096"/>
      <c r="J112" s="2096"/>
      <c r="K112" s="2097"/>
      <c r="L112" s="2097"/>
      <c r="M112" s="2097"/>
      <c r="N112" s="2097"/>
      <c r="O112" s="2079"/>
      <c r="P112" s="2079"/>
      <c r="Q112" s="2079"/>
      <c r="R112" s="2079"/>
      <c r="S112" s="2079"/>
      <c r="T112" s="2090" t="s">
        <v>2203</v>
      </c>
      <c r="U112" s="2091"/>
      <c r="V112" s="2092"/>
      <c r="W112" s="2068" t="str">
        <f aca="false">IF(W111="","",VLOOKUP(W111,'シフト記号表（従来型・ユニット型共通）'!$C$6:$L$47,10,FALSE()))</f>
        <v/>
      </c>
      <c r="X112" s="2069" t="str">
        <f aca="false">IF(X111="","",VLOOKUP(X111,'シフト記号表（従来型・ユニット型共通）'!$C$6:$L$47,10,FALSE()))</f>
        <v/>
      </c>
      <c r="Y112" s="2069" t="str">
        <f aca="false">IF(Y111="","",VLOOKUP(Y111,'シフト記号表（従来型・ユニット型共通）'!$C$6:$L$47,10,FALSE()))</f>
        <v/>
      </c>
      <c r="Z112" s="2069" t="str">
        <f aca="false">IF(Z111="","",VLOOKUP(Z111,'シフト記号表（従来型・ユニット型共通）'!$C$6:$L$47,10,FALSE()))</f>
        <v/>
      </c>
      <c r="AA112" s="2069" t="str">
        <f aca="false">IF(AA111="","",VLOOKUP(AA111,'シフト記号表（従来型・ユニット型共通）'!$C$6:$L$47,10,FALSE()))</f>
        <v/>
      </c>
      <c r="AB112" s="2069" t="str">
        <f aca="false">IF(AB111="","",VLOOKUP(AB111,'シフト記号表（従来型・ユニット型共通）'!$C$6:$L$47,10,FALSE()))</f>
        <v/>
      </c>
      <c r="AC112" s="2070" t="str">
        <f aca="false">IF(AC111="","",VLOOKUP(AC111,'シフト記号表（従来型・ユニット型共通）'!$C$6:$L$47,10,FALSE()))</f>
        <v/>
      </c>
      <c r="AD112" s="2068" t="str">
        <f aca="false">IF(AD111="","",VLOOKUP(AD111,'シフト記号表（従来型・ユニット型共通）'!$C$6:$L$47,10,FALSE()))</f>
        <v/>
      </c>
      <c r="AE112" s="2069" t="str">
        <f aca="false">IF(AE111="","",VLOOKUP(AE111,'シフト記号表（従来型・ユニット型共通）'!$C$6:$L$47,10,FALSE()))</f>
        <v/>
      </c>
      <c r="AF112" s="2069" t="str">
        <f aca="false">IF(AF111="","",VLOOKUP(AF111,'シフト記号表（従来型・ユニット型共通）'!$C$6:$L$47,10,FALSE()))</f>
        <v/>
      </c>
      <c r="AG112" s="2069" t="str">
        <f aca="false">IF(AG111="","",VLOOKUP(AG111,'シフト記号表（従来型・ユニット型共通）'!$C$6:$L$47,10,FALSE()))</f>
        <v/>
      </c>
      <c r="AH112" s="2069" t="str">
        <f aca="false">IF(AH111="","",VLOOKUP(AH111,'シフト記号表（従来型・ユニット型共通）'!$C$6:$L$47,10,FALSE()))</f>
        <v/>
      </c>
      <c r="AI112" s="2069" t="str">
        <f aca="false">IF(AI111="","",VLOOKUP(AI111,'シフト記号表（従来型・ユニット型共通）'!$C$6:$L$47,10,FALSE()))</f>
        <v/>
      </c>
      <c r="AJ112" s="2070" t="str">
        <f aca="false">IF(AJ111="","",VLOOKUP(AJ111,'シフト記号表（従来型・ユニット型共通）'!$C$6:$L$47,10,FALSE()))</f>
        <v/>
      </c>
      <c r="AK112" s="2068" t="str">
        <f aca="false">IF(AK111="","",VLOOKUP(AK111,'シフト記号表（従来型・ユニット型共通）'!$C$6:$L$47,10,FALSE()))</f>
        <v/>
      </c>
      <c r="AL112" s="2069" t="str">
        <f aca="false">IF(AL111="","",VLOOKUP(AL111,'シフト記号表（従来型・ユニット型共通）'!$C$6:$L$47,10,FALSE()))</f>
        <v/>
      </c>
      <c r="AM112" s="2069" t="str">
        <f aca="false">IF(AM111="","",VLOOKUP(AM111,'シフト記号表（従来型・ユニット型共通）'!$C$6:$L$47,10,FALSE()))</f>
        <v/>
      </c>
      <c r="AN112" s="2069" t="str">
        <f aca="false">IF(AN111="","",VLOOKUP(AN111,'シフト記号表（従来型・ユニット型共通）'!$C$6:$L$47,10,FALSE()))</f>
        <v/>
      </c>
      <c r="AO112" s="2069" t="str">
        <f aca="false">IF(AO111="","",VLOOKUP(AO111,'シフト記号表（従来型・ユニット型共通）'!$C$6:$L$47,10,FALSE()))</f>
        <v/>
      </c>
      <c r="AP112" s="2069" t="str">
        <f aca="false">IF(AP111="","",VLOOKUP(AP111,'シフト記号表（従来型・ユニット型共通）'!$C$6:$L$47,10,FALSE()))</f>
        <v/>
      </c>
      <c r="AQ112" s="2070" t="str">
        <f aca="false">IF(AQ111="","",VLOOKUP(AQ111,'シフト記号表（従来型・ユニット型共通）'!$C$6:$L$47,10,FALSE()))</f>
        <v/>
      </c>
      <c r="AR112" s="2068" t="str">
        <f aca="false">IF(AR111="","",VLOOKUP(AR111,'シフト記号表（従来型・ユニット型共通）'!$C$6:$L$47,10,FALSE()))</f>
        <v/>
      </c>
      <c r="AS112" s="2069" t="str">
        <f aca="false">IF(AS111="","",VLOOKUP(AS111,'シフト記号表（従来型・ユニット型共通）'!$C$6:$L$47,10,FALSE()))</f>
        <v/>
      </c>
      <c r="AT112" s="2069" t="str">
        <f aca="false">IF(AT111="","",VLOOKUP(AT111,'シフト記号表（従来型・ユニット型共通）'!$C$6:$L$47,10,FALSE()))</f>
        <v/>
      </c>
      <c r="AU112" s="2069" t="str">
        <f aca="false">IF(AU111="","",VLOOKUP(AU111,'シフト記号表（従来型・ユニット型共通）'!$C$6:$L$47,10,FALSE()))</f>
        <v/>
      </c>
      <c r="AV112" s="2069" t="str">
        <f aca="false">IF(AV111="","",VLOOKUP(AV111,'シフト記号表（従来型・ユニット型共通）'!$C$6:$L$47,10,FALSE()))</f>
        <v/>
      </c>
      <c r="AW112" s="2069" t="str">
        <f aca="false">IF(AW111="","",VLOOKUP(AW111,'シフト記号表（従来型・ユニット型共通）'!$C$6:$L$47,10,FALSE()))</f>
        <v/>
      </c>
      <c r="AX112" s="2070" t="str">
        <f aca="false">IF(AX111="","",VLOOKUP(AX111,'シフト記号表（従来型・ユニット型共通）'!$C$6:$L$47,10,FALSE()))</f>
        <v/>
      </c>
      <c r="AY112" s="2068" t="str">
        <f aca="false">IF(AY111="","",VLOOKUP(AY111,'シフト記号表（従来型・ユニット型共通）'!$C$6:$L$47,10,FALSE()))</f>
        <v/>
      </c>
      <c r="AZ112" s="2069" t="str">
        <f aca="false">IF(AZ111="","",VLOOKUP(AZ111,'シフト記号表（従来型・ユニット型共通）'!$C$6:$L$47,10,FALSE()))</f>
        <v/>
      </c>
      <c r="BA112" s="2069" t="str">
        <f aca="false">IF(BA111="","",VLOOKUP(BA111,'シフト記号表（従来型・ユニット型共通）'!$C$6:$L$47,10,FALSE()))</f>
        <v/>
      </c>
      <c r="BB112" s="2101" t="n">
        <f aca="false">IF($BE$3="４週",SUM(W112:AX112),IF($BE$3="暦月",SUM(W112:BA112),""))</f>
        <v>0</v>
      </c>
      <c r="BC112" s="2101"/>
      <c r="BD112" s="2102" t="n">
        <f aca="false">IF($BE$3="４週",BB112/4,IF($BE$3="暦月",(BB112/($BE$8/7)),""))</f>
        <v>0</v>
      </c>
      <c r="BE112" s="2102"/>
      <c r="BF112" s="2098"/>
      <c r="BG112" s="2098"/>
      <c r="BH112" s="2098"/>
      <c r="BI112" s="2098"/>
      <c r="BJ112" s="2098"/>
    </row>
    <row r="113" customFormat="false" ht="20.25" hidden="false" customHeight="true" outlineLevel="0" collapsed="false">
      <c r="B113" s="2033" t="n">
        <f aca="false">B111+1</f>
        <v>49</v>
      </c>
      <c r="C113" s="2095"/>
      <c r="D113" s="2095"/>
      <c r="E113" s="2063"/>
      <c r="F113" s="2064"/>
      <c r="G113" s="2063"/>
      <c r="H113" s="2064"/>
      <c r="I113" s="2096"/>
      <c r="J113" s="2096"/>
      <c r="K113" s="2097"/>
      <c r="L113" s="2097"/>
      <c r="M113" s="2097"/>
      <c r="N113" s="2097"/>
      <c r="O113" s="2079"/>
      <c r="P113" s="2079"/>
      <c r="Q113" s="2079"/>
      <c r="R113" s="2079"/>
      <c r="S113" s="2079"/>
      <c r="T113" s="2093" t="s">
        <v>2202</v>
      </c>
      <c r="V113" s="2094"/>
      <c r="W113" s="2083"/>
      <c r="X113" s="2084"/>
      <c r="Y113" s="2084"/>
      <c r="Z113" s="2084"/>
      <c r="AA113" s="2084"/>
      <c r="AB113" s="2084"/>
      <c r="AC113" s="2085"/>
      <c r="AD113" s="2083"/>
      <c r="AE113" s="2084"/>
      <c r="AF113" s="2084"/>
      <c r="AG113" s="2084"/>
      <c r="AH113" s="2084"/>
      <c r="AI113" s="2084"/>
      <c r="AJ113" s="2085"/>
      <c r="AK113" s="2083"/>
      <c r="AL113" s="2084"/>
      <c r="AM113" s="2084"/>
      <c r="AN113" s="2084"/>
      <c r="AO113" s="2084"/>
      <c r="AP113" s="2084"/>
      <c r="AQ113" s="2085"/>
      <c r="AR113" s="2083"/>
      <c r="AS113" s="2084"/>
      <c r="AT113" s="2084"/>
      <c r="AU113" s="2084"/>
      <c r="AV113" s="2084"/>
      <c r="AW113" s="2084"/>
      <c r="AX113" s="2085"/>
      <c r="AY113" s="2083"/>
      <c r="AZ113" s="2084"/>
      <c r="BA113" s="2086"/>
      <c r="BB113" s="2087"/>
      <c r="BC113" s="2087"/>
      <c r="BD113" s="2088"/>
      <c r="BE113" s="2088"/>
      <c r="BF113" s="2098"/>
      <c r="BG113" s="2098"/>
      <c r="BH113" s="2098"/>
      <c r="BI113" s="2098"/>
      <c r="BJ113" s="2098"/>
    </row>
    <row r="114" customFormat="false" ht="20.25" hidden="false" customHeight="true" outlineLevel="0" collapsed="false">
      <c r="B114" s="2033"/>
      <c r="C114" s="2095"/>
      <c r="D114" s="2095"/>
      <c r="E114" s="2099"/>
      <c r="F114" s="2100" t="n">
        <f aca="false">C113</f>
        <v>0</v>
      </c>
      <c r="G114" s="2099"/>
      <c r="H114" s="2100" t="n">
        <f aca="false">I113</f>
        <v>0</v>
      </c>
      <c r="I114" s="2096"/>
      <c r="J114" s="2096"/>
      <c r="K114" s="2097"/>
      <c r="L114" s="2097"/>
      <c r="M114" s="2097"/>
      <c r="N114" s="2097"/>
      <c r="O114" s="2079"/>
      <c r="P114" s="2079"/>
      <c r="Q114" s="2079"/>
      <c r="R114" s="2079"/>
      <c r="S114" s="2079"/>
      <c r="T114" s="2090" t="s">
        <v>2203</v>
      </c>
      <c r="U114" s="2091"/>
      <c r="V114" s="2092"/>
      <c r="W114" s="2068" t="str">
        <f aca="false">IF(W113="","",VLOOKUP(W113,'シフト記号表（従来型・ユニット型共通）'!$C$6:$L$47,10,FALSE()))</f>
        <v/>
      </c>
      <c r="X114" s="2069" t="str">
        <f aca="false">IF(X113="","",VLOOKUP(X113,'シフト記号表（従来型・ユニット型共通）'!$C$6:$L$47,10,FALSE()))</f>
        <v/>
      </c>
      <c r="Y114" s="2069" t="str">
        <f aca="false">IF(Y113="","",VLOOKUP(Y113,'シフト記号表（従来型・ユニット型共通）'!$C$6:$L$47,10,FALSE()))</f>
        <v/>
      </c>
      <c r="Z114" s="2069" t="str">
        <f aca="false">IF(Z113="","",VLOOKUP(Z113,'シフト記号表（従来型・ユニット型共通）'!$C$6:$L$47,10,FALSE()))</f>
        <v/>
      </c>
      <c r="AA114" s="2069" t="str">
        <f aca="false">IF(AA113="","",VLOOKUP(AA113,'シフト記号表（従来型・ユニット型共通）'!$C$6:$L$47,10,FALSE()))</f>
        <v/>
      </c>
      <c r="AB114" s="2069" t="str">
        <f aca="false">IF(AB113="","",VLOOKUP(AB113,'シフト記号表（従来型・ユニット型共通）'!$C$6:$L$47,10,FALSE()))</f>
        <v/>
      </c>
      <c r="AC114" s="2070" t="str">
        <f aca="false">IF(AC113="","",VLOOKUP(AC113,'シフト記号表（従来型・ユニット型共通）'!$C$6:$L$47,10,FALSE()))</f>
        <v/>
      </c>
      <c r="AD114" s="2068" t="str">
        <f aca="false">IF(AD113="","",VLOOKUP(AD113,'シフト記号表（従来型・ユニット型共通）'!$C$6:$L$47,10,FALSE()))</f>
        <v/>
      </c>
      <c r="AE114" s="2069" t="str">
        <f aca="false">IF(AE113="","",VLOOKUP(AE113,'シフト記号表（従来型・ユニット型共通）'!$C$6:$L$47,10,FALSE()))</f>
        <v/>
      </c>
      <c r="AF114" s="2069" t="str">
        <f aca="false">IF(AF113="","",VLOOKUP(AF113,'シフト記号表（従来型・ユニット型共通）'!$C$6:$L$47,10,FALSE()))</f>
        <v/>
      </c>
      <c r="AG114" s="2069" t="str">
        <f aca="false">IF(AG113="","",VLOOKUP(AG113,'シフト記号表（従来型・ユニット型共通）'!$C$6:$L$47,10,FALSE()))</f>
        <v/>
      </c>
      <c r="AH114" s="2069" t="str">
        <f aca="false">IF(AH113="","",VLOOKUP(AH113,'シフト記号表（従来型・ユニット型共通）'!$C$6:$L$47,10,FALSE()))</f>
        <v/>
      </c>
      <c r="AI114" s="2069" t="str">
        <f aca="false">IF(AI113="","",VLOOKUP(AI113,'シフト記号表（従来型・ユニット型共通）'!$C$6:$L$47,10,FALSE()))</f>
        <v/>
      </c>
      <c r="AJ114" s="2070" t="str">
        <f aca="false">IF(AJ113="","",VLOOKUP(AJ113,'シフト記号表（従来型・ユニット型共通）'!$C$6:$L$47,10,FALSE()))</f>
        <v/>
      </c>
      <c r="AK114" s="2068" t="str">
        <f aca="false">IF(AK113="","",VLOOKUP(AK113,'シフト記号表（従来型・ユニット型共通）'!$C$6:$L$47,10,FALSE()))</f>
        <v/>
      </c>
      <c r="AL114" s="2069" t="str">
        <f aca="false">IF(AL113="","",VLOOKUP(AL113,'シフト記号表（従来型・ユニット型共通）'!$C$6:$L$47,10,FALSE()))</f>
        <v/>
      </c>
      <c r="AM114" s="2069" t="str">
        <f aca="false">IF(AM113="","",VLOOKUP(AM113,'シフト記号表（従来型・ユニット型共通）'!$C$6:$L$47,10,FALSE()))</f>
        <v/>
      </c>
      <c r="AN114" s="2069" t="str">
        <f aca="false">IF(AN113="","",VLOOKUP(AN113,'シフト記号表（従来型・ユニット型共通）'!$C$6:$L$47,10,FALSE()))</f>
        <v/>
      </c>
      <c r="AO114" s="2069" t="str">
        <f aca="false">IF(AO113="","",VLOOKUP(AO113,'シフト記号表（従来型・ユニット型共通）'!$C$6:$L$47,10,FALSE()))</f>
        <v/>
      </c>
      <c r="AP114" s="2069" t="str">
        <f aca="false">IF(AP113="","",VLOOKUP(AP113,'シフト記号表（従来型・ユニット型共通）'!$C$6:$L$47,10,FALSE()))</f>
        <v/>
      </c>
      <c r="AQ114" s="2070" t="str">
        <f aca="false">IF(AQ113="","",VLOOKUP(AQ113,'シフト記号表（従来型・ユニット型共通）'!$C$6:$L$47,10,FALSE()))</f>
        <v/>
      </c>
      <c r="AR114" s="2068" t="str">
        <f aca="false">IF(AR113="","",VLOOKUP(AR113,'シフト記号表（従来型・ユニット型共通）'!$C$6:$L$47,10,FALSE()))</f>
        <v/>
      </c>
      <c r="AS114" s="2069" t="str">
        <f aca="false">IF(AS113="","",VLOOKUP(AS113,'シフト記号表（従来型・ユニット型共通）'!$C$6:$L$47,10,FALSE()))</f>
        <v/>
      </c>
      <c r="AT114" s="2069" t="str">
        <f aca="false">IF(AT113="","",VLOOKUP(AT113,'シフト記号表（従来型・ユニット型共通）'!$C$6:$L$47,10,FALSE()))</f>
        <v/>
      </c>
      <c r="AU114" s="2069" t="str">
        <f aca="false">IF(AU113="","",VLOOKUP(AU113,'シフト記号表（従来型・ユニット型共通）'!$C$6:$L$47,10,FALSE()))</f>
        <v/>
      </c>
      <c r="AV114" s="2069" t="str">
        <f aca="false">IF(AV113="","",VLOOKUP(AV113,'シフト記号表（従来型・ユニット型共通）'!$C$6:$L$47,10,FALSE()))</f>
        <v/>
      </c>
      <c r="AW114" s="2069" t="str">
        <f aca="false">IF(AW113="","",VLOOKUP(AW113,'シフト記号表（従来型・ユニット型共通）'!$C$6:$L$47,10,FALSE()))</f>
        <v/>
      </c>
      <c r="AX114" s="2070" t="str">
        <f aca="false">IF(AX113="","",VLOOKUP(AX113,'シフト記号表（従来型・ユニット型共通）'!$C$6:$L$47,10,FALSE()))</f>
        <v/>
      </c>
      <c r="AY114" s="2068" t="str">
        <f aca="false">IF(AY113="","",VLOOKUP(AY113,'シフト記号表（従来型・ユニット型共通）'!$C$6:$L$47,10,FALSE()))</f>
        <v/>
      </c>
      <c r="AZ114" s="2069" t="str">
        <f aca="false">IF(AZ113="","",VLOOKUP(AZ113,'シフト記号表（従来型・ユニット型共通）'!$C$6:$L$47,10,FALSE()))</f>
        <v/>
      </c>
      <c r="BA114" s="2069" t="str">
        <f aca="false">IF(BA113="","",VLOOKUP(BA113,'シフト記号表（従来型・ユニット型共通）'!$C$6:$L$47,10,FALSE()))</f>
        <v/>
      </c>
      <c r="BB114" s="2101" t="n">
        <f aca="false">IF($BE$3="４週",SUM(W114:AX114),IF($BE$3="暦月",SUM(W114:BA114),""))</f>
        <v>0</v>
      </c>
      <c r="BC114" s="2101"/>
      <c r="BD114" s="2102" t="n">
        <f aca="false">IF($BE$3="４週",BB114/4,IF($BE$3="暦月",(BB114/($BE$8/7)),""))</f>
        <v>0</v>
      </c>
      <c r="BE114" s="2102"/>
      <c r="BF114" s="2098"/>
      <c r="BG114" s="2098"/>
      <c r="BH114" s="2098"/>
      <c r="BI114" s="2098"/>
      <c r="BJ114" s="2098"/>
    </row>
    <row r="115" customFormat="false" ht="20.25" hidden="false" customHeight="true" outlineLevel="0" collapsed="false">
      <c r="B115" s="2033" t="n">
        <f aca="false">B113+1</f>
        <v>50</v>
      </c>
      <c r="C115" s="2095"/>
      <c r="D115" s="2095"/>
      <c r="E115" s="2063"/>
      <c r="F115" s="2064"/>
      <c r="G115" s="2063"/>
      <c r="H115" s="2064"/>
      <c r="I115" s="2096"/>
      <c r="J115" s="2096"/>
      <c r="K115" s="2097"/>
      <c r="L115" s="2097"/>
      <c r="M115" s="2097"/>
      <c r="N115" s="2097"/>
      <c r="O115" s="2079"/>
      <c r="P115" s="2079"/>
      <c r="Q115" s="2079"/>
      <c r="R115" s="2079"/>
      <c r="S115" s="2079"/>
      <c r="T115" s="2093" t="s">
        <v>2202</v>
      </c>
      <c r="V115" s="2094"/>
      <c r="W115" s="2083"/>
      <c r="X115" s="2084"/>
      <c r="Y115" s="2084"/>
      <c r="Z115" s="2084"/>
      <c r="AA115" s="2084"/>
      <c r="AB115" s="2084"/>
      <c r="AC115" s="2085"/>
      <c r="AD115" s="2083"/>
      <c r="AE115" s="2084"/>
      <c r="AF115" s="2084"/>
      <c r="AG115" s="2084"/>
      <c r="AH115" s="2084"/>
      <c r="AI115" s="2084"/>
      <c r="AJ115" s="2085"/>
      <c r="AK115" s="2083"/>
      <c r="AL115" s="2084"/>
      <c r="AM115" s="2084"/>
      <c r="AN115" s="2084"/>
      <c r="AO115" s="2084"/>
      <c r="AP115" s="2084"/>
      <c r="AQ115" s="2085"/>
      <c r="AR115" s="2083"/>
      <c r="AS115" s="2084"/>
      <c r="AT115" s="2084"/>
      <c r="AU115" s="2084"/>
      <c r="AV115" s="2084"/>
      <c r="AW115" s="2084"/>
      <c r="AX115" s="2085"/>
      <c r="AY115" s="2083"/>
      <c r="AZ115" s="2084"/>
      <c r="BA115" s="2086"/>
      <c r="BB115" s="2087"/>
      <c r="BC115" s="2087"/>
      <c r="BD115" s="2088"/>
      <c r="BE115" s="2088"/>
      <c r="BF115" s="2098"/>
      <c r="BG115" s="2098"/>
      <c r="BH115" s="2098"/>
      <c r="BI115" s="2098"/>
      <c r="BJ115" s="2098"/>
    </row>
    <row r="116" customFormat="false" ht="20.25" hidden="false" customHeight="true" outlineLevel="0" collapsed="false">
      <c r="B116" s="2033"/>
      <c r="C116" s="2095"/>
      <c r="D116" s="2095"/>
      <c r="E116" s="2099"/>
      <c r="F116" s="2100" t="n">
        <f aca="false">C115</f>
        <v>0</v>
      </c>
      <c r="G116" s="2099"/>
      <c r="H116" s="2100" t="n">
        <f aca="false">I115</f>
        <v>0</v>
      </c>
      <c r="I116" s="2096"/>
      <c r="J116" s="2096"/>
      <c r="K116" s="2097"/>
      <c r="L116" s="2097"/>
      <c r="M116" s="2097"/>
      <c r="N116" s="2097"/>
      <c r="O116" s="2079"/>
      <c r="P116" s="2079"/>
      <c r="Q116" s="2079"/>
      <c r="R116" s="2079"/>
      <c r="S116" s="2079"/>
      <c r="T116" s="2090" t="s">
        <v>2203</v>
      </c>
      <c r="U116" s="2091"/>
      <c r="V116" s="2092"/>
      <c r="W116" s="2068" t="str">
        <f aca="false">IF(W115="","",VLOOKUP(W115,'シフト記号表（従来型・ユニット型共通）'!$C$6:$L$47,10,FALSE()))</f>
        <v/>
      </c>
      <c r="X116" s="2069" t="str">
        <f aca="false">IF(X115="","",VLOOKUP(X115,'シフト記号表（従来型・ユニット型共通）'!$C$6:$L$47,10,FALSE()))</f>
        <v/>
      </c>
      <c r="Y116" s="2069" t="str">
        <f aca="false">IF(Y115="","",VLOOKUP(Y115,'シフト記号表（従来型・ユニット型共通）'!$C$6:$L$47,10,FALSE()))</f>
        <v/>
      </c>
      <c r="Z116" s="2069" t="str">
        <f aca="false">IF(Z115="","",VLOOKUP(Z115,'シフト記号表（従来型・ユニット型共通）'!$C$6:$L$47,10,FALSE()))</f>
        <v/>
      </c>
      <c r="AA116" s="2069" t="str">
        <f aca="false">IF(AA115="","",VLOOKUP(AA115,'シフト記号表（従来型・ユニット型共通）'!$C$6:$L$47,10,FALSE()))</f>
        <v/>
      </c>
      <c r="AB116" s="2069" t="str">
        <f aca="false">IF(AB115="","",VLOOKUP(AB115,'シフト記号表（従来型・ユニット型共通）'!$C$6:$L$47,10,FALSE()))</f>
        <v/>
      </c>
      <c r="AC116" s="2070" t="str">
        <f aca="false">IF(AC115="","",VLOOKUP(AC115,'シフト記号表（従来型・ユニット型共通）'!$C$6:$L$47,10,FALSE()))</f>
        <v/>
      </c>
      <c r="AD116" s="2068" t="str">
        <f aca="false">IF(AD115="","",VLOOKUP(AD115,'シフト記号表（従来型・ユニット型共通）'!$C$6:$L$47,10,FALSE()))</f>
        <v/>
      </c>
      <c r="AE116" s="2069" t="str">
        <f aca="false">IF(AE115="","",VLOOKUP(AE115,'シフト記号表（従来型・ユニット型共通）'!$C$6:$L$47,10,FALSE()))</f>
        <v/>
      </c>
      <c r="AF116" s="2069" t="str">
        <f aca="false">IF(AF115="","",VLOOKUP(AF115,'シフト記号表（従来型・ユニット型共通）'!$C$6:$L$47,10,FALSE()))</f>
        <v/>
      </c>
      <c r="AG116" s="2069" t="str">
        <f aca="false">IF(AG115="","",VLOOKUP(AG115,'シフト記号表（従来型・ユニット型共通）'!$C$6:$L$47,10,FALSE()))</f>
        <v/>
      </c>
      <c r="AH116" s="2069" t="str">
        <f aca="false">IF(AH115="","",VLOOKUP(AH115,'シフト記号表（従来型・ユニット型共通）'!$C$6:$L$47,10,FALSE()))</f>
        <v/>
      </c>
      <c r="AI116" s="2069" t="str">
        <f aca="false">IF(AI115="","",VLOOKUP(AI115,'シフト記号表（従来型・ユニット型共通）'!$C$6:$L$47,10,FALSE()))</f>
        <v/>
      </c>
      <c r="AJ116" s="2070" t="str">
        <f aca="false">IF(AJ115="","",VLOOKUP(AJ115,'シフト記号表（従来型・ユニット型共通）'!$C$6:$L$47,10,FALSE()))</f>
        <v/>
      </c>
      <c r="AK116" s="2068" t="str">
        <f aca="false">IF(AK115="","",VLOOKUP(AK115,'シフト記号表（従来型・ユニット型共通）'!$C$6:$L$47,10,FALSE()))</f>
        <v/>
      </c>
      <c r="AL116" s="2069" t="str">
        <f aca="false">IF(AL115="","",VLOOKUP(AL115,'シフト記号表（従来型・ユニット型共通）'!$C$6:$L$47,10,FALSE()))</f>
        <v/>
      </c>
      <c r="AM116" s="2069" t="str">
        <f aca="false">IF(AM115="","",VLOOKUP(AM115,'シフト記号表（従来型・ユニット型共通）'!$C$6:$L$47,10,FALSE()))</f>
        <v/>
      </c>
      <c r="AN116" s="2069" t="str">
        <f aca="false">IF(AN115="","",VLOOKUP(AN115,'シフト記号表（従来型・ユニット型共通）'!$C$6:$L$47,10,FALSE()))</f>
        <v/>
      </c>
      <c r="AO116" s="2069" t="str">
        <f aca="false">IF(AO115="","",VLOOKUP(AO115,'シフト記号表（従来型・ユニット型共通）'!$C$6:$L$47,10,FALSE()))</f>
        <v/>
      </c>
      <c r="AP116" s="2069" t="str">
        <f aca="false">IF(AP115="","",VLOOKUP(AP115,'シフト記号表（従来型・ユニット型共通）'!$C$6:$L$47,10,FALSE()))</f>
        <v/>
      </c>
      <c r="AQ116" s="2070" t="str">
        <f aca="false">IF(AQ115="","",VLOOKUP(AQ115,'シフト記号表（従来型・ユニット型共通）'!$C$6:$L$47,10,FALSE()))</f>
        <v/>
      </c>
      <c r="AR116" s="2068" t="str">
        <f aca="false">IF(AR115="","",VLOOKUP(AR115,'シフト記号表（従来型・ユニット型共通）'!$C$6:$L$47,10,FALSE()))</f>
        <v/>
      </c>
      <c r="AS116" s="2069" t="str">
        <f aca="false">IF(AS115="","",VLOOKUP(AS115,'シフト記号表（従来型・ユニット型共通）'!$C$6:$L$47,10,FALSE()))</f>
        <v/>
      </c>
      <c r="AT116" s="2069" t="str">
        <f aca="false">IF(AT115="","",VLOOKUP(AT115,'シフト記号表（従来型・ユニット型共通）'!$C$6:$L$47,10,FALSE()))</f>
        <v/>
      </c>
      <c r="AU116" s="2069" t="str">
        <f aca="false">IF(AU115="","",VLOOKUP(AU115,'シフト記号表（従来型・ユニット型共通）'!$C$6:$L$47,10,FALSE()))</f>
        <v/>
      </c>
      <c r="AV116" s="2069" t="str">
        <f aca="false">IF(AV115="","",VLOOKUP(AV115,'シフト記号表（従来型・ユニット型共通）'!$C$6:$L$47,10,FALSE()))</f>
        <v/>
      </c>
      <c r="AW116" s="2069" t="str">
        <f aca="false">IF(AW115="","",VLOOKUP(AW115,'シフト記号表（従来型・ユニット型共通）'!$C$6:$L$47,10,FALSE()))</f>
        <v/>
      </c>
      <c r="AX116" s="2070" t="str">
        <f aca="false">IF(AX115="","",VLOOKUP(AX115,'シフト記号表（従来型・ユニット型共通）'!$C$6:$L$47,10,FALSE()))</f>
        <v/>
      </c>
      <c r="AY116" s="2068" t="str">
        <f aca="false">IF(AY115="","",VLOOKUP(AY115,'シフト記号表（従来型・ユニット型共通）'!$C$6:$L$47,10,FALSE()))</f>
        <v/>
      </c>
      <c r="AZ116" s="2069" t="str">
        <f aca="false">IF(AZ115="","",VLOOKUP(AZ115,'シフト記号表（従来型・ユニット型共通）'!$C$6:$L$47,10,FALSE()))</f>
        <v/>
      </c>
      <c r="BA116" s="2069" t="str">
        <f aca="false">IF(BA115="","",VLOOKUP(BA115,'シフト記号表（従来型・ユニット型共通）'!$C$6:$L$47,10,FALSE()))</f>
        <v/>
      </c>
      <c r="BB116" s="2101" t="n">
        <f aca="false">IF($BE$3="４週",SUM(W116:AX116),IF($BE$3="暦月",SUM(W116:BA116),""))</f>
        <v>0</v>
      </c>
      <c r="BC116" s="2101"/>
      <c r="BD116" s="2102" t="n">
        <f aca="false">IF($BE$3="４週",BB116/4,IF($BE$3="暦月",(BB116/($BE$8/7)),""))</f>
        <v>0</v>
      </c>
      <c r="BE116" s="2102"/>
      <c r="BF116" s="2098"/>
      <c r="BG116" s="2098"/>
      <c r="BH116" s="2098"/>
      <c r="BI116" s="2098"/>
      <c r="BJ116" s="2098"/>
    </row>
    <row r="117" customFormat="false" ht="20.25" hidden="false" customHeight="true" outlineLevel="0" collapsed="false">
      <c r="B117" s="2033" t="n">
        <f aca="false">B115+1</f>
        <v>51</v>
      </c>
      <c r="C117" s="2095"/>
      <c r="D117" s="2095"/>
      <c r="E117" s="2063"/>
      <c r="F117" s="2064"/>
      <c r="G117" s="2063"/>
      <c r="H117" s="2064"/>
      <c r="I117" s="2096"/>
      <c r="J117" s="2096"/>
      <c r="K117" s="2097"/>
      <c r="L117" s="2097"/>
      <c r="M117" s="2097"/>
      <c r="N117" s="2097"/>
      <c r="O117" s="2079"/>
      <c r="P117" s="2079"/>
      <c r="Q117" s="2079"/>
      <c r="R117" s="2079"/>
      <c r="S117" s="2079"/>
      <c r="T117" s="2093" t="s">
        <v>2202</v>
      </c>
      <c r="V117" s="2094"/>
      <c r="W117" s="2083"/>
      <c r="X117" s="2084"/>
      <c r="Y117" s="2084"/>
      <c r="Z117" s="2084"/>
      <c r="AA117" s="2084"/>
      <c r="AB117" s="2084"/>
      <c r="AC117" s="2085"/>
      <c r="AD117" s="2083"/>
      <c r="AE117" s="2084"/>
      <c r="AF117" s="2084"/>
      <c r="AG117" s="2084"/>
      <c r="AH117" s="2084"/>
      <c r="AI117" s="2084"/>
      <c r="AJ117" s="2085"/>
      <c r="AK117" s="2083"/>
      <c r="AL117" s="2084"/>
      <c r="AM117" s="2084"/>
      <c r="AN117" s="2084"/>
      <c r="AO117" s="2084"/>
      <c r="AP117" s="2084"/>
      <c r="AQ117" s="2085"/>
      <c r="AR117" s="2083"/>
      <c r="AS117" s="2084"/>
      <c r="AT117" s="2084"/>
      <c r="AU117" s="2084"/>
      <c r="AV117" s="2084"/>
      <c r="AW117" s="2084"/>
      <c r="AX117" s="2085"/>
      <c r="AY117" s="2083"/>
      <c r="AZ117" s="2084"/>
      <c r="BA117" s="2086"/>
      <c r="BB117" s="2087"/>
      <c r="BC117" s="2087"/>
      <c r="BD117" s="2088"/>
      <c r="BE117" s="2088"/>
      <c r="BF117" s="2098"/>
      <c r="BG117" s="2098"/>
      <c r="BH117" s="2098"/>
      <c r="BI117" s="2098"/>
      <c r="BJ117" s="2098"/>
    </row>
    <row r="118" customFormat="false" ht="20.25" hidden="false" customHeight="true" outlineLevel="0" collapsed="false">
      <c r="B118" s="2033"/>
      <c r="C118" s="2095"/>
      <c r="D118" s="2095"/>
      <c r="E118" s="2099"/>
      <c r="F118" s="2100" t="n">
        <f aca="false">C117</f>
        <v>0</v>
      </c>
      <c r="G118" s="2099"/>
      <c r="H118" s="2100" t="n">
        <f aca="false">I117</f>
        <v>0</v>
      </c>
      <c r="I118" s="2096"/>
      <c r="J118" s="2096"/>
      <c r="K118" s="2097"/>
      <c r="L118" s="2097"/>
      <c r="M118" s="2097"/>
      <c r="N118" s="2097"/>
      <c r="O118" s="2079"/>
      <c r="P118" s="2079"/>
      <c r="Q118" s="2079"/>
      <c r="R118" s="2079"/>
      <c r="S118" s="2079"/>
      <c r="T118" s="2090" t="s">
        <v>2203</v>
      </c>
      <c r="U118" s="2091"/>
      <c r="V118" s="2092"/>
      <c r="W118" s="2068" t="str">
        <f aca="false">IF(W117="","",VLOOKUP(W117,'シフト記号表（従来型・ユニット型共通）'!$C$6:$L$47,10,FALSE()))</f>
        <v/>
      </c>
      <c r="X118" s="2069" t="str">
        <f aca="false">IF(X117="","",VLOOKUP(X117,'シフト記号表（従来型・ユニット型共通）'!$C$6:$L$47,10,FALSE()))</f>
        <v/>
      </c>
      <c r="Y118" s="2069" t="str">
        <f aca="false">IF(Y117="","",VLOOKUP(Y117,'シフト記号表（従来型・ユニット型共通）'!$C$6:$L$47,10,FALSE()))</f>
        <v/>
      </c>
      <c r="Z118" s="2069" t="str">
        <f aca="false">IF(Z117="","",VLOOKUP(Z117,'シフト記号表（従来型・ユニット型共通）'!$C$6:$L$47,10,FALSE()))</f>
        <v/>
      </c>
      <c r="AA118" s="2069" t="str">
        <f aca="false">IF(AA117="","",VLOOKUP(AA117,'シフト記号表（従来型・ユニット型共通）'!$C$6:$L$47,10,FALSE()))</f>
        <v/>
      </c>
      <c r="AB118" s="2069" t="str">
        <f aca="false">IF(AB117="","",VLOOKUP(AB117,'シフト記号表（従来型・ユニット型共通）'!$C$6:$L$47,10,FALSE()))</f>
        <v/>
      </c>
      <c r="AC118" s="2070" t="str">
        <f aca="false">IF(AC117="","",VLOOKUP(AC117,'シフト記号表（従来型・ユニット型共通）'!$C$6:$L$47,10,FALSE()))</f>
        <v/>
      </c>
      <c r="AD118" s="2068" t="str">
        <f aca="false">IF(AD117="","",VLOOKUP(AD117,'シフト記号表（従来型・ユニット型共通）'!$C$6:$L$47,10,FALSE()))</f>
        <v/>
      </c>
      <c r="AE118" s="2069" t="str">
        <f aca="false">IF(AE117="","",VLOOKUP(AE117,'シフト記号表（従来型・ユニット型共通）'!$C$6:$L$47,10,FALSE()))</f>
        <v/>
      </c>
      <c r="AF118" s="2069" t="str">
        <f aca="false">IF(AF117="","",VLOOKUP(AF117,'シフト記号表（従来型・ユニット型共通）'!$C$6:$L$47,10,FALSE()))</f>
        <v/>
      </c>
      <c r="AG118" s="2069" t="str">
        <f aca="false">IF(AG117="","",VLOOKUP(AG117,'シフト記号表（従来型・ユニット型共通）'!$C$6:$L$47,10,FALSE()))</f>
        <v/>
      </c>
      <c r="AH118" s="2069" t="str">
        <f aca="false">IF(AH117="","",VLOOKUP(AH117,'シフト記号表（従来型・ユニット型共通）'!$C$6:$L$47,10,FALSE()))</f>
        <v/>
      </c>
      <c r="AI118" s="2069" t="str">
        <f aca="false">IF(AI117="","",VLOOKUP(AI117,'シフト記号表（従来型・ユニット型共通）'!$C$6:$L$47,10,FALSE()))</f>
        <v/>
      </c>
      <c r="AJ118" s="2070" t="str">
        <f aca="false">IF(AJ117="","",VLOOKUP(AJ117,'シフト記号表（従来型・ユニット型共通）'!$C$6:$L$47,10,FALSE()))</f>
        <v/>
      </c>
      <c r="AK118" s="2068" t="str">
        <f aca="false">IF(AK117="","",VLOOKUP(AK117,'シフト記号表（従来型・ユニット型共通）'!$C$6:$L$47,10,FALSE()))</f>
        <v/>
      </c>
      <c r="AL118" s="2069" t="str">
        <f aca="false">IF(AL117="","",VLOOKUP(AL117,'シフト記号表（従来型・ユニット型共通）'!$C$6:$L$47,10,FALSE()))</f>
        <v/>
      </c>
      <c r="AM118" s="2069" t="str">
        <f aca="false">IF(AM117="","",VLOOKUP(AM117,'シフト記号表（従来型・ユニット型共通）'!$C$6:$L$47,10,FALSE()))</f>
        <v/>
      </c>
      <c r="AN118" s="2069" t="str">
        <f aca="false">IF(AN117="","",VLOOKUP(AN117,'シフト記号表（従来型・ユニット型共通）'!$C$6:$L$47,10,FALSE()))</f>
        <v/>
      </c>
      <c r="AO118" s="2069" t="str">
        <f aca="false">IF(AO117="","",VLOOKUP(AO117,'シフト記号表（従来型・ユニット型共通）'!$C$6:$L$47,10,FALSE()))</f>
        <v/>
      </c>
      <c r="AP118" s="2069" t="str">
        <f aca="false">IF(AP117="","",VLOOKUP(AP117,'シフト記号表（従来型・ユニット型共通）'!$C$6:$L$47,10,FALSE()))</f>
        <v/>
      </c>
      <c r="AQ118" s="2070" t="str">
        <f aca="false">IF(AQ117="","",VLOOKUP(AQ117,'シフト記号表（従来型・ユニット型共通）'!$C$6:$L$47,10,FALSE()))</f>
        <v/>
      </c>
      <c r="AR118" s="2068" t="str">
        <f aca="false">IF(AR117="","",VLOOKUP(AR117,'シフト記号表（従来型・ユニット型共通）'!$C$6:$L$47,10,FALSE()))</f>
        <v/>
      </c>
      <c r="AS118" s="2069" t="str">
        <f aca="false">IF(AS117="","",VLOOKUP(AS117,'シフト記号表（従来型・ユニット型共通）'!$C$6:$L$47,10,FALSE()))</f>
        <v/>
      </c>
      <c r="AT118" s="2069" t="str">
        <f aca="false">IF(AT117="","",VLOOKUP(AT117,'シフト記号表（従来型・ユニット型共通）'!$C$6:$L$47,10,FALSE()))</f>
        <v/>
      </c>
      <c r="AU118" s="2069" t="str">
        <f aca="false">IF(AU117="","",VLOOKUP(AU117,'シフト記号表（従来型・ユニット型共通）'!$C$6:$L$47,10,FALSE()))</f>
        <v/>
      </c>
      <c r="AV118" s="2069" t="str">
        <f aca="false">IF(AV117="","",VLOOKUP(AV117,'シフト記号表（従来型・ユニット型共通）'!$C$6:$L$47,10,FALSE()))</f>
        <v/>
      </c>
      <c r="AW118" s="2069" t="str">
        <f aca="false">IF(AW117="","",VLOOKUP(AW117,'シフト記号表（従来型・ユニット型共通）'!$C$6:$L$47,10,FALSE()))</f>
        <v/>
      </c>
      <c r="AX118" s="2070" t="str">
        <f aca="false">IF(AX117="","",VLOOKUP(AX117,'シフト記号表（従来型・ユニット型共通）'!$C$6:$L$47,10,FALSE()))</f>
        <v/>
      </c>
      <c r="AY118" s="2068" t="str">
        <f aca="false">IF(AY117="","",VLOOKUP(AY117,'シフト記号表（従来型・ユニット型共通）'!$C$6:$L$47,10,FALSE()))</f>
        <v/>
      </c>
      <c r="AZ118" s="2069" t="str">
        <f aca="false">IF(AZ117="","",VLOOKUP(AZ117,'シフト記号表（従来型・ユニット型共通）'!$C$6:$L$47,10,FALSE()))</f>
        <v/>
      </c>
      <c r="BA118" s="2069" t="str">
        <f aca="false">IF(BA117="","",VLOOKUP(BA117,'シフト記号表（従来型・ユニット型共通）'!$C$6:$L$47,10,FALSE()))</f>
        <v/>
      </c>
      <c r="BB118" s="2101" t="n">
        <f aca="false">IF($BE$3="４週",SUM(W118:AX118),IF($BE$3="暦月",SUM(W118:BA118),""))</f>
        <v>0</v>
      </c>
      <c r="BC118" s="2101"/>
      <c r="BD118" s="2102" t="n">
        <f aca="false">IF($BE$3="４週",BB118/4,IF($BE$3="暦月",(BB118/($BE$8/7)),""))</f>
        <v>0</v>
      </c>
      <c r="BE118" s="2102"/>
      <c r="BF118" s="2098"/>
      <c r="BG118" s="2098"/>
      <c r="BH118" s="2098"/>
      <c r="BI118" s="2098"/>
      <c r="BJ118" s="2098"/>
    </row>
    <row r="119" customFormat="false" ht="20.25" hidden="false" customHeight="true" outlineLevel="0" collapsed="false">
      <c r="B119" s="2033" t="n">
        <f aca="false">B117+1</f>
        <v>52</v>
      </c>
      <c r="C119" s="2095"/>
      <c r="D119" s="2095"/>
      <c r="E119" s="2063"/>
      <c r="F119" s="2064"/>
      <c r="G119" s="2063"/>
      <c r="H119" s="2064"/>
      <c r="I119" s="2096"/>
      <c r="J119" s="2096"/>
      <c r="K119" s="2097"/>
      <c r="L119" s="2097"/>
      <c r="M119" s="2097"/>
      <c r="N119" s="2097"/>
      <c r="O119" s="2079"/>
      <c r="P119" s="2079"/>
      <c r="Q119" s="2079"/>
      <c r="R119" s="2079"/>
      <c r="S119" s="2079"/>
      <c r="T119" s="2093" t="s">
        <v>2202</v>
      </c>
      <c r="V119" s="2094"/>
      <c r="W119" s="2083"/>
      <c r="X119" s="2084"/>
      <c r="Y119" s="2084"/>
      <c r="Z119" s="2084"/>
      <c r="AA119" s="2084"/>
      <c r="AB119" s="2084"/>
      <c r="AC119" s="2085"/>
      <c r="AD119" s="2083"/>
      <c r="AE119" s="2084"/>
      <c r="AF119" s="2084"/>
      <c r="AG119" s="2084"/>
      <c r="AH119" s="2084"/>
      <c r="AI119" s="2084"/>
      <c r="AJ119" s="2085"/>
      <c r="AK119" s="2083"/>
      <c r="AL119" s="2084"/>
      <c r="AM119" s="2084"/>
      <c r="AN119" s="2084"/>
      <c r="AO119" s="2084"/>
      <c r="AP119" s="2084"/>
      <c r="AQ119" s="2085"/>
      <c r="AR119" s="2083"/>
      <c r="AS119" s="2084"/>
      <c r="AT119" s="2084"/>
      <c r="AU119" s="2084"/>
      <c r="AV119" s="2084"/>
      <c r="AW119" s="2084"/>
      <c r="AX119" s="2085"/>
      <c r="AY119" s="2083"/>
      <c r="AZ119" s="2084"/>
      <c r="BA119" s="2086"/>
      <c r="BB119" s="2087"/>
      <c r="BC119" s="2087"/>
      <c r="BD119" s="2088"/>
      <c r="BE119" s="2088"/>
      <c r="BF119" s="2098"/>
      <c r="BG119" s="2098"/>
      <c r="BH119" s="2098"/>
      <c r="BI119" s="2098"/>
      <c r="BJ119" s="2098"/>
    </row>
    <row r="120" customFormat="false" ht="20.25" hidden="false" customHeight="true" outlineLevel="0" collapsed="false">
      <c r="B120" s="2033"/>
      <c r="C120" s="2095"/>
      <c r="D120" s="2095"/>
      <c r="E120" s="2099"/>
      <c r="F120" s="2100" t="n">
        <f aca="false">C119</f>
        <v>0</v>
      </c>
      <c r="G120" s="2099"/>
      <c r="H120" s="2100" t="n">
        <f aca="false">I119</f>
        <v>0</v>
      </c>
      <c r="I120" s="2096"/>
      <c r="J120" s="2096"/>
      <c r="K120" s="2097"/>
      <c r="L120" s="2097"/>
      <c r="M120" s="2097"/>
      <c r="N120" s="2097"/>
      <c r="O120" s="2079"/>
      <c r="P120" s="2079"/>
      <c r="Q120" s="2079"/>
      <c r="R120" s="2079"/>
      <c r="S120" s="2079"/>
      <c r="T120" s="2090" t="s">
        <v>2203</v>
      </c>
      <c r="U120" s="2091"/>
      <c r="V120" s="2092"/>
      <c r="W120" s="2068" t="str">
        <f aca="false">IF(W119="","",VLOOKUP(W119,'シフト記号表（従来型・ユニット型共通）'!$C$6:$L$47,10,FALSE()))</f>
        <v/>
      </c>
      <c r="X120" s="2069" t="str">
        <f aca="false">IF(X119="","",VLOOKUP(X119,'シフト記号表（従来型・ユニット型共通）'!$C$6:$L$47,10,FALSE()))</f>
        <v/>
      </c>
      <c r="Y120" s="2069" t="str">
        <f aca="false">IF(Y119="","",VLOOKUP(Y119,'シフト記号表（従来型・ユニット型共通）'!$C$6:$L$47,10,FALSE()))</f>
        <v/>
      </c>
      <c r="Z120" s="2069" t="str">
        <f aca="false">IF(Z119="","",VLOOKUP(Z119,'シフト記号表（従来型・ユニット型共通）'!$C$6:$L$47,10,FALSE()))</f>
        <v/>
      </c>
      <c r="AA120" s="2069" t="str">
        <f aca="false">IF(AA119="","",VLOOKUP(AA119,'シフト記号表（従来型・ユニット型共通）'!$C$6:$L$47,10,FALSE()))</f>
        <v/>
      </c>
      <c r="AB120" s="2069" t="str">
        <f aca="false">IF(AB119="","",VLOOKUP(AB119,'シフト記号表（従来型・ユニット型共通）'!$C$6:$L$47,10,FALSE()))</f>
        <v/>
      </c>
      <c r="AC120" s="2070" t="str">
        <f aca="false">IF(AC119="","",VLOOKUP(AC119,'シフト記号表（従来型・ユニット型共通）'!$C$6:$L$47,10,FALSE()))</f>
        <v/>
      </c>
      <c r="AD120" s="2068" t="str">
        <f aca="false">IF(AD119="","",VLOOKUP(AD119,'シフト記号表（従来型・ユニット型共通）'!$C$6:$L$47,10,FALSE()))</f>
        <v/>
      </c>
      <c r="AE120" s="2069" t="str">
        <f aca="false">IF(AE119="","",VLOOKUP(AE119,'シフト記号表（従来型・ユニット型共通）'!$C$6:$L$47,10,FALSE()))</f>
        <v/>
      </c>
      <c r="AF120" s="2069" t="str">
        <f aca="false">IF(AF119="","",VLOOKUP(AF119,'シフト記号表（従来型・ユニット型共通）'!$C$6:$L$47,10,FALSE()))</f>
        <v/>
      </c>
      <c r="AG120" s="2069" t="str">
        <f aca="false">IF(AG119="","",VLOOKUP(AG119,'シフト記号表（従来型・ユニット型共通）'!$C$6:$L$47,10,FALSE()))</f>
        <v/>
      </c>
      <c r="AH120" s="2069" t="str">
        <f aca="false">IF(AH119="","",VLOOKUP(AH119,'シフト記号表（従来型・ユニット型共通）'!$C$6:$L$47,10,FALSE()))</f>
        <v/>
      </c>
      <c r="AI120" s="2069" t="str">
        <f aca="false">IF(AI119="","",VLOOKUP(AI119,'シフト記号表（従来型・ユニット型共通）'!$C$6:$L$47,10,FALSE()))</f>
        <v/>
      </c>
      <c r="AJ120" s="2070" t="str">
        <f aca="false">IF(AJ119="","",VLOOKUP(AJ119,'シフト記号表（従来型・ユニット型共通）'!$C$6:$L$47,10,FALSE()))</f>
        <v/>
      </c>
      <c r="AK120" s="2068" t="str">
        <f aca="false">IF(AK119="","",VLOOKUP(AK119,'シフト記号表（従来型・ユニット型共通）'!$C$6:$L$47,10,FALSE()))</f>
        <v/>
      </c>
      <c r="AL120" s="2069" t="str">
        <f aca="false">IF(AL119="","",VLOOKUP(AL119,'シフト記号表（従来型・ユニット型共通）'!$C$6:$L$47,10,FALSE()))</f>
        <v/>
      </c>
      <c r="AM120" s="2069" t="str">
        <f aca="false">IF(AM119="","",VLOOKUP(AM119,'シフト記号表（従来型・ユニット型共通）'!$C$6:$L$47,10,FALSE()))</f>
        <v/>
      </c>
      <c r="AN120" s="2069" t="str">
        <f aca="false">IF(AN119="","",VLOOKUP(AN119,'シフト記号表（従来型・ユニット型共通）'!$C$6:$L$47,10,FALSE()))</f>
        <v/>
      </c>
      <c r="AO120" s="2069" t="str">
        <f aca="false">IF(AO119="","",VLOOKUP(AO119,'シフト記号表（従来型・ユニット型共通）'!$C$6:$L$47,10,FALSE()))</f>
        <v/>
      </c>
      <c r="AP120" s="2069" t="str">
        <f aca="false">IF(AP119="","",VLOOKUP(AP119,'シフト記号表（従来型・ユニット型共通）'!$C$6:$L$47,10,FALSE()))</f>
        <v/>
      </c>
      <c r="AQ120" s="2070" t="str">
        <f aca="false">IF(AQ119="","",VLOOKUP(AQ119,'シフト記号表（従来型・ユニット型共通）'!$C$6:$L$47,10,FALSE()))</f>
        <v/>
      </c>
      <c r="AR120" s="2068" t="str">
        <f aca="false">IF(AR119="","",VLOOKUP(AR119,'シフト記号表（従来型・ユニット型共通）'!$C$6:$L$47,10,FALSE()))</f>
        <v/>
      </c>
      <c r="AS120" s="2069" t="str">
        <f aca="false">IF(AS119="","",VLOOKUP(AS119,'シフト記号表（従来型・ユニット型共通）'!$C$6:$L$47,10,FALSE()))</f>
        <v/>
      </c>
      <c r="AT120" s="2069" t="str">
        <f aca="false">IF(AT119="","",VLOOKUP(AT119,'シフト記号表（従来型・ユニット型共通）'!$C$6:$L$47,10,FALSE()))</f>
        <v/>
      </c>
      <c r="AU120" s="2069" t="str">
        <f aca="false">IF(AU119="","",VLOOKUP(AU119,'シフト記号表（従来型・ユニット型共通）'!$C$6:$L$47,10,FALSE()))</f>
        <v/>
      </c>
      <c r="AV120" s="2069" t="str">
        <f aca="false">IF(AV119="","",VLOOKUP(AV119,'シフト記号表（従来型・ユニット型共通）'!$C$6:$L$47,10,FALSE()))</f>
        <v/>
      </c>
      <c r="AW120" s="2069" t="str">
        <f aca="false">IF(AW119="","",VLOOKUP(AW119,'シフト記号表（従来型・ユニット型共通）'!$C$6:$L$47,10,FALSE()))</f>
        <v/>
      </c>
      <c r="AX120" s="2070" t="str">
        <f aca="false">IF(AX119="","",VLOOKUP(AX119,'シフト記号表（従来型・ユニット型共通）'!$C$6:$L$47,10,FALSE()))</f>
        <v/>
      </c>
      <c r="AY120" s="2068" t="str">
        <f aca="false">IF(AY119="","",VLOOKUP(AY119,'シフト記号表（従来型・ユニット型共通）'!$C$6:$L$47,10,FALSE()))</f>
        <v/>
      </c>
      <c r="AZ120" s="2069" t="str">
        <f aca="false">IF(AZ119="","",VLOOKUP(AZ119,'シフト記号表（従来型・ユニット型共通）'!$C$6:$L$47,10,FALSE()))</f>
        <v/>
      </c>
      <c r="BA120" s="2069" t="str">
        <f aca="false">IF(BA119="","",VLOOKUP(BA119,'シフト記号表（従来型・ユニット型共通）'!$C$6:$L$47,10,FALSE()))</f>
        <v/>
      </c>
      <c r="BB120" s="2101" t="n">
        <f aca="false">IF($BE$3="４週",SUM(W120:AX120),IF($BE$3="暦月",SUM(W120:BA120),""))</f>
        <v>0</v>
      </c>
      <c r="BC120" s="2101"/>
      <c r="BD120" s="2102" t="n">
        <f aca="false">IF($BE$3="４週",BB120/4,IF($BE$3="暦月",(BB120/($BE$8/7)),""))</f>
        <v>0</v>
      </c>
      <c r="BE120" s="2102"/>
      <c r="BF120" s="2098"/>
      <c r="BG120" s="2098"/>
      <c r="BH120" s="2098"/>
      <c r="BI120" s="2098"/>
      <c r="BJ120" s="2098"/>
    </row>
    <row r="121" customFormat="false" ht="20.25" hidden="false" customHeight="true" outlineLevel="0" collapsed="false">
      <c r="B121" s="2033" t="n">
        <f aca="false">B119+1</f>
        <v>53</v>
      </c>
      <c r="C121" s="2095"/>
      <c r="D121" s="2095"/>
      <c r="E121" s="2063"/>
      <c r="F121" s="2064"/>
      <c r="G121" s="2063"/>
      <c r="H121" s="2064"/>
      <c r="I121" s="2096"/>
      <c r="J121" s="2096"/>
      <c r="K121" s="2097"/>
      <c r="L121" s="2097"/>
      <c r="M121" s="2097"/>
      <c r="N121" s="2097"/>
      <c r="O121" s="2079"/>
      <c r="P121" s="2079"/>
      <c r="Q121" s="2079"/>
      <c r="R121" s="2079"/>
      <c r="S121" s="2079"/>
      <c r="T121" s="2093" t="s">
        <v>2202</v>
      </c>
      <c r="V121" s="2094"/>
      <c r="W121" s="2083"/>
      <c r="X121" s="2084"/>
      <c r="Y121" s="2084"/>
      <c r="Z121" s="2084"/>
      <c r="AA121" s="2084"/>
      <c r="AB121" s="2084"/>
      <c r="AC121" s="2085"/>
      <c r="AD121" s="2083"/>
      <c r="AE121" s="2084"/>
      <c r="AF121" s="2084"/>
      <c r="AG121" s="2084"/>
      <c r="AH121" s="2084"/>
      <c r="AI121" s="2084"/>
      <c r="AJ121" s="2085"/>
      <c r="AK121" s="2083"/>
      <c r="AL121" s="2084"/>
      <c r="AM121" s="2084"/>
      <c r="AN121" s="2084"/>
      <c r="AO121" s="2084"/>
      <c r="AP121" s="2084"/>
      <c r="AQ121" s="2085"/>
      <c r="AR121" s="2083"/>
      <c r="AS121" s="2084"/>
      <c r="AT121" s="2084"/>
      <c r="AU121" s="2084"/>
      <c r="AV121" s="2084"/>
      <c r="AW121" s="2084"/>
      <c r="AX121" s="2085"/>
      <c r="AY121" s="2083"/>
      <c r="AZ121" s="2084"/>
      <c r="BA121" s="2086"/>
      <c r="BB121" s="2087"/>
      <c r="BC121" s="2087"/>
      <c r="BD121" s="2088"/>
      <c r="BE121" s="2088"/>
      <c r="BF121" s="2098"/>
      <c r="BG121" s="2098"/>
      <c r="BH121" s="2098"/>
      <c r="BI121" s="2098"/>
      <c r="BJ121" s="2098"/>
    </row>
    <row r="122" customFormat="false" ht="20.25" hidden="false" customHeight="true" outlineLevel="0" collapsed="false">
      <c r="B122" s="2033"/>
      <c r="C122" s="2095"/>
      <c r="D122" s="2095"/>
      <c r="E122" s="2099"/>
      <c r="F122" s="2100" t="n">
        <f aca="false">C121</f>
        <v>0</v>
      </c>
      <c r="G122" s="2099"/>
      <c r="H122" s="2100" t="n">
        <f aca="false">I121</f>
        <v>0</v>
      </c>
      <c r="I122" s="2096"/>
      <c r="J122" s="2096"/>
      <c r="K122" s="2097"/>
      <c r="L122" s="2097"/>
      <c r="M122" s="2097"/>
      <c r="N122" s="2097"/>
      <c r="O122" s="2079"/>
      <c r="P122" s="2079"/>
      <c r="Q122" s="2079"/>
      <c r="R122" s="2079"/>
      <c r="S122" s="2079"/>
      <c r="T122" s="2090" t="s">
        <v>2203</v>
      </c>
      <c r="U122" s="2091"/>
      <c r="V122" s="2092"/>
      <c r="W122" s="2068" t="str">
        <f aca="false">IF(W121="","",VLOOKUP(W121,'シフト記号表（従来型・ユニット型共通）'!$C$6:$L$47,10,FALSE()))</f>
        <v/>
      </c>
      <c r="X122" s="2069" t="str">
        <f aca="false">IF(X121="","",VLOOKUP(X121,'シフト記号表（従来型・ユニット型共通）'!$C$6:$L$47,10,FALSE()))</f>
        <v/>
      </c>
      <c r="Y122" s="2069" t="str">
        <f aca="false">IF(Y121="","",VLOOKUP(Y121,'シフト記号表（従来型・ユニット型共通）'!$C$6:$L$47,10,FALSE()))</f>
        <v/>
      </c>
      <c r="Z122" s="2069" t="str">
        <f aca="false">IF(Z121="","",VLOOKUP(Z121,'シフト記号表（従来型・ユニット型共通）'!$C$6:$L$47,10,FALSE()))</f>
        <v/>
      </c>
      <c r="AA122" s="2069" t="str">
        <f aca="false">IF(AA121="","",VLOOKUP(AA121,'シフト記号表（従来型・ユニット型共通）'!$C$6:$L$47,10,FALSE()))</f>
        <v/>
      </c>
      <c r="AB122" s="2069" t="str">
        <f aca="false">IF(AB121="","",VLOOKUP(AB121,'シフト記号表（従来型・ユニット型共通）'!$C$6:$L$47,10,FALSE()))</f>
        <v/>
      </c>
      <c r="AC122" s="2070" t="str">
        <f aca="false">IF(AC121="","",VLOOKUP(AC121,'シフト記号表（従来型・ユニット型共通）'!$C$6:$L$47,10,FALSE()))</f>
        <v/>
      </c>
      <c r="AD122" s="2068" t="str">
        <f aca="false">IF(AD121="","",VLOOKUP(AD121,'シフト記号表（従来型・ユニット型共通）'!$C$6:$L$47,10,FALSE()))</f>
        <v/>
      </c>
      <c r="AE122" s="2069" t="str">
        <f aca="false">IF(AE121="","",VLOOKUP(AE121,'シフト記号表（従来型・ユニット型共通）'!$C$6:$L$47,10,FALSE()))</f>
        <v/>
      </c>
      <c r="AF122" s="2069" t="str">
        <f aca="false">IF(AF121="","",VLOOKUP(AF121,'シフト記号表（従来型・ユニット型共通）'!$C$6:$L$47,10,FALSE()))</f>
        <v/>
      </c>
      <c r="AG122" s="2069" t="str">
        <f aca="false">IF(AG121="","",VLOOKUP(AG121,'シフト記号表（従来型・ユニット型共通）'!$C$6:$L$47,10,FALSE()))</f>
        <v/>
      </c>
      <c r="AH122" s="2069" t="str">
        <f aca="false">IF(AH121="","",VLOOKUP(AH121,'シフト記号表（従来型・ユニット型共通）'!$C$6:$L$47,10,FALSE()))</f>
        <v/>
      </c>
      <c r="AI122" s="2069" t="str">
        <f aca="false">IF(AI121="","",VLOOKUP(AI121,'シフト記号表（従来型・ユニット型共通）'!$C$6:$L$47,10,FALSE()))</f>
        <v/>
      </c>
      <c r="AJ122" s="2070" t="str">
        <f aca="false">IF(AJ121="","",VLOOKUP(AJ121,'シフト記号表（従来型・ユニット型共通）'!$C$6:$L$47,10,FALSE()))</f>
        <v/>
      </c>
      <c r="AK122" s="2068" t="str">
        <f aca="false">IF(AK121="","",VLOOKUP(AK121,'シフト記号表（従来型・ユニット型共通）'!$C$6:$L$47,10,FALSE()))</f>
        <v/>
      </c>
      <c r="AL122" s="2069" t="str">
        <f aca="false">IF(AL121="","",VLOOKUP(AL121,'シフト記号表（従来型・ユニット型共通）'!$C$6:$L$47,10,FALSE()))</f>
        <v/>
      </c>
      <c r="AM122" s="2069" t="str">
        <f aca="false">IF(AM121="","",VLOOKUP(AM121,'シフト記号表（従来型・ユニット型共通）'!$C$6:$L$47,10,FALSE()))</f>
        <v/>
      </c>
      <c r="AN122" s="2069" t="str">
        <f aca="false">IF(AN121="","",VLOOKUP(AN121,'シフト記号表（従来型・ユニット型共通）'!$C$6:$L$47,10,FALSE()))</f>
        <v/>
      </c>
      <c r="AO122" s="2069" t="str">
        <f aca="false">IF(AO121="","",VLOOKUP(AO121,'シフト記号表（従来型・ユニット型共通）'!$C$6:$L$47,10,FALSE()))</f>
        <v/>
      </c>
      <c r="AP122" s="2069" t="str">
        <f aca="false">IF(AP121="","",VLOOKUP(AP121,'シフト記号表（従来型・ユニット型共通）'!$C$6:$L$47,10,FALSE()))</f>
        <v/>
      </c>
      <c r="AQ122" s="2070" t="str">
        <f aca="false">IF(AQ121="","",VLOOKUP(AQ121,'シフト記号表（従来型・ユニット型共通）'!$C$6:$L$47,10,FALSE()))</f>
        <v/>
      </c>
      <c r="AR122" s="2068" t="str">
        <f aca="false">IF(AR121="","",VLOOKUP(AR121,'シフト記号表（従来型・ユニット型共通）'!$C$6:$L$47,10,FALSE()))</f>
        <v/>
      </c>
      <c r="AS122" s="2069" t="str">
        <f aca="false">IF(AS121="","",VLOOKUP(AS121,'シフト記号表（従来型・ユニット型共通）'!$C$6:$L$47,10,FALSE()))</f>
        <v/>
      </c>
      <c r="AT122" s="2069" t="str">
        <f aca="false">IF(AT121="","",VLOOKUP(AT121,'シフト記号表（従来型・ユニット型共通）'!$C$6:$L$47,10,FALSE()))</f>
        <v/>
      </c>
      <c r="AU122" s="2069" t="str">
        <f aca="false">IF(AU121="","",VLOOKUP(AU121,'シフト記号表（従来型・ユニット型共通）'!$C$6:$L$47,10,FALSE()))</f>
        <v/>
      </c>
      <c r="AV122" s="2069" t="str">
        <f aca="false">IF(AV121="","",VLOOKUP(AV121,'シフト記号表（従来型・ユニット型共通）'!$C$6:$L$47,10,FALSE()))</f>
        <v/>
      </c>
      <c r="AW122" s="2069" t="str">
        <f aca="false">IF(AW121="","",VLOOKUP(AW121,'シフト記号表（従来型・ユニット型共通）'!$C$6:$L$47,10,FALSE()))</f>
        <v/>
      </c>
      <c r="AX122" s="2070" t="str">
        <f aca="false">IF(AX121="","",VLOOKUP(AX121,'シフト記号表（従来型・ユニット型共通）'!$C$6:$L$47,10,FALSE()))</f>
        <v/>
      </c>
      <c r="AY122" s="2068" t="str">
        <f aca="false">IF(AY121="","",VLOOKUP(AY121,'シフト記号表（従来型・ユニット型共通）'!$C$6:$L$47,10,FALSE()))</f>
        <v/>
      </c>
      <c r="AZ122" s="2069" t="str">
        <f aca="false">IF(AZ121="","",VLOOKUP(AZ121,'シフト記号表（従来型・ユニット型共通）'!$C$6:$L$47,10,FALSE()))</f>
        <v/>
      </c>
      <c r="BA122" s="2069" t="str">
        <f aca="false">IF(BA121="","",VLOOKUP(BA121,'シフト記号表（従来型・ユニット型共通）'!$C$6:$L$47,10,FALSE()))</f>
        <v/>
      </c>
      <c r="BB122" s="2101" t="n">
        <f aca="false">IF($BE$3="４週",SUM(W122:AX122),IF($BE$3="暦月",SUM(W122:BA122),""))</f>
        <v>0</v>
      </c>
      <c r="BC122" s="2101"/>
      <c r="BD122" s="2102" t="n">
        <f aca="false">IF($BE$3="４週",BB122/4,IF($BE$3="暦月",(BB122/($BE$8/7)),""))</f>
        <v>0</v>
      </c>
      <c r="BE122" s="2102"/>
      <c r="BF122" s="2098"/>
      <c r="BG122" s="2098"/>
      <c r="BH122" s="2098"/>
      <c r="BI122" s="2098"/>
      <c r="BJ122" s="2098"/>
    </row>
    <row r="123" customFormat="false" ht="20.25" hidden="false" customHeight="true" outlineLevel="0" collapsed="false">
      <c r="B123" s="2033" t="n">
        <f aca="false">B121+1</f>
        <v>54</v>
      </c>
      <c r="C123" s="2095"/>
      <c r="D123" s="2095"/>
      <c r="E123" s="2063"/>
      <c r="F123" s="2064"/>
      <c r="G123" s="2063"/>
      <c r="H123" s="2064"/>
      <c r="I123" s="2096"/>
      <c r="J123" s="2096"/>
      <c r="K123" s="2097"/>
      <c r="L123" s="2097"/>
      <c r="M123" s="2097"/>
      <c r="N123" s="2097"/>
      <c r="O123" s="2079"/>
      <c r="P123" s="2079"/>
      <c r="Q123" s="2079"/>
      <c r="R123" s="2079"/>
      <c r="S123" s="2079"/>
      <c r="T123" s="2093" t="s">
        <v>2202</v>
      </c>
      <c r="V123" s="2094"/>
      <c r="W123" s="2083"/>
      <c r="X123" s="2084"/>
      <c r="Y123" s="2084"/>
      <c r="Z123" s="2084"/>
      <c r="AA123" s="2084"/>
      <c r="AB123" s="2084"/>
      <c r="AC123" s="2085"/>
      <c r="AD123" s="2083"/>
      <c r="AE123" s="2084"/>
      <c r="AF123" s="2084"/>
      <c r="AG123" s="2084"/>
      <c r="AH123" s="2084"/>
      <c r="AI123" s="2084"/>
      <c r="AJ123" s="2085"/>
      <c r="AK123" s="2083"/>
      <c r="AL123" s="2084"/>
      <c r="AM123" s="2084"/>
      <c r="AN123" s="2084"/>
      <c r="AO123" s="2084"/>
      <c r="AP123" s="2084"/>
      <c r="AQ123" s="2085"/>
      <c r="AR123" s="2083"/>
      <c r="AS123" s="2084"/>
      <c r="AT123" s="2084"/>
      <c r="AU123" s="2084"/>
      <c r="AV123" s="2084"/>
      <c r="AW123" s="2084"/>
      <c r="AX123" s="2085"/>
      <c r="AY123" s="2083"/>
      <c r="AZ123" s="2084"/>
      <c r="BA123" s="2086"/>
      <c r="BB123" s="2087"/>
      <c r="BC123" s="2087"/>
      <c r="BD123" s="2088"/>
      <c r="BE123" s="2088"/>
      <c r="BF123" s="2098"/>
      <c r="BG123" s="2098"/>
      <c r="BH123" s="2098"/>
      <c r="BI123" s="2098"/>
      <c r="BJ123" s="2098"/>
    </row>
    <row r="124" customFormat="false" ht="20.25" hidden="false" customHeight="true" outlineLevel="0" collapsed="false">
      <c r="B124" s="2033"/>
      <c r="C124" s="2095"/>
      <c r="D124" s="2095"/>
      <c r="E124" s="2099"/>
      <c r="F124" s="2100" t="n">
        <f aca="false">C123</f>
        <v>0</v>
      </c>
      <c r="G124" s="2099"/>
      <c r="H124" s="2100" t="n">
        <f aca="false">I123</f>
        <v>0</v>
      </c>
      <c r="I124" s="2096"/>
      <c r="J124" s="2096"/>
      <c r="K124" s="2097"/>
      <c r="L124" s="2097"/>
      <c r="M124" s="2097"/>
      <c r="N124" s="2097"/>
      <c r="O124" s="2079"/>
      <c r="P124" s="2079"/>
      <c r="Q124" s="2079"/>
      <c r="R124" s="2079"/>
      <c r="S124" s="2079"/>
      <c r="T124" s="2090" t="s">
        <v>2203</v>
      </c>
      <c r="U124" s="2091"/>
      <c r="V124" s="2092"/>
      <c r="W124" s="2068" t="str">
        <f aca="false">IF(W123="","",VLOOKUP(W123,'シフト記号表（従来型・ユニット型共通）'!$C$6:$L$47,10,FALSE()))</f>
        <v/>
      </c>
      <c r="X124" s="2069" t="str">
        <f aca="false">IF(X123="","",VLOOKUP(X123,'シフト記号表（従来型・ユニット型共通）'!$C$6:$L$47,10,FALSE()))</f>
        <v/>
      </c>
      <c r="Y124" s="2069" t="str">
        <f aca="false">IF(Y123="","",VLOOKUP(Y123,'シフト記号表（従来型・ユニット型共通）'!$C$6:$L$47,10,FALSE()))</f>
        <v/>
      </c>
      <c r="Z124" s="2069" t="str">
        <f aca="false">IF(Z123="","",VLOOKUP(Z123,'シフト記号表（従来型・ユニット型共通）'!$C$6:$L$47,10,FALSE()))</f>
        <v/>
      </c>
      <c r="AA124" s="2069" t="str">
        <f aca="false">IF(AA123="","",VLOOKUP(AA123,'シフト記号表（従来型・ユニット型共通）'!$C$6:$L$47,10,FALSE()))</f>
        <v/>
      </c>
      <c r="AB124" s="2069" t="str">
        <f aca="false">IF(AB123="","",VLOOKUP(AB123,'シフト記号表（従来型・ユニット型共通）'!$C$6:$L$47,10,FALSE()))</f>
        <v/>
      </c>
      <c r="AC124" s="2070" t="str">
        <f aca="false">IF(AC123="","",VLOOKUP(AC123,'シフト記号表（従来型・ユニット型共通）'!$C$6:$L$47,10,FALSE()))</f>
        <v/>
      </c>
      <c r="AD124" s="2068" t="str">
        <f aca="false">IF(AD123="","",VLOOKUP(AD123,'シフト記号表（従来型・ユニット型共通）'!$C$6:$L$47,10,FALSE()))</f>
        <v/>
      </c>
      <c r="AE124" s="2069" t="str">
        <f aca="false">IF(AE123="","",VLOOKUP(AE123,'シフト記号表（従来型・ユニット型共通）'!$C$6:$L$47,10,FALSE()))</f>
        <v/>
      </c>
      <c r="AF124" s="2069" t="str">
        <f aca="false">IF(AF123="","",VLOOKUP(AF123,'シフト記号表（従来型・ユニット型共通）'!$C$6:$L$47,10,FALSE()))</f>
        <v/>
      </c>
      <c r="AG124" s="2069" t="str">
        <f aca="false">IF(AG123="","",VLOOKUP(AG123,'シフト記号表（従来型・ユニット型共通）'!$C$6:$L$47,10,FALSE()))</f>
        <v/>
      </c>
      <c r="AH124" s="2069" t="str">
        <f aca="false">IF(AH123="","",VLOOKUP(AH123,'シフト記号表（従来型・ユニット型共通）'!$C$6:$L$47,10,FALSE()))</f>
        <v/>
      </c>
      <c r="AI124" s="2069" t="str">
        <f aca="false">IF(AI123="","",VLOOKUP(AI123,'シフト記号表（従来型・ユニット型共通）'!$C$6:$L$47,10,FALSE()))</f>
        <v/>
      </c>
      <c r="AJ124" s="2070" t="str">
        <f aca="false">IF(AJ123="","",VLOOKUP(AJ123,'シフト記号表（従来型・ユニット型共通）'!$C$6:$L$47,10,FALSE()))</f>
        <v/>
      </c>
      <c r="AK124" s="2068" t="str">
        <f aca="false">IF(AK123="","",VLOOKUP(AK123,'シフト記号表（従来型・ユニット型共通）'!$C$6:$L$47,10,FALSE()))</f>
        <v/>
      </c>
      <c r="AL124" s="2069" t="str">
        <f aca="false">IF(AL123="","",VLOOKUP(AL123,'シフト記号表（従来型・ユニット型共通）'!$C$6:$L$47,10,FALSE()))</f>
        <v/>
      </c>
      <c r="AM124" s="2069" t="str">
        <f aca="false">IF(AM123="","",VLOOKUP(AM123,'シフト記号表（従来型・ユニット型共通）'!$C$6:$L$47,10,FALSE()))</f>
        <v/>
      </c>
      <c r="AN124" s="2069" t="str">
        <f aca="false">IF(AN123="","",VLOOKUP(AN123,'シフト記号表（従来型・ユニット型共通）'!$C$6:$L$47,10,FALSE()))</f>
        <v/>
      </c>
      <c r="AO124" s="2069" t="str">
        <f aca="false">IF(AO123="","",VLOOKUP(AO123,'シフト記号表（従来型・ユニット型共通）'!$C$6:$L$47,10,FALSE()))</f>
        <v/>
      </c>
      <c r="AP124" s="2069" t="str">
        <f aca="false">IF(AP123="","",VLOOKUP(AP123,'シフト記号表（従来型・ユニット型共通）'!$C$6:$L$47,10,FALSE()))</f>
        <v/>
      </c>
      <c r="AQ124" s="2070" t="str">
        <f aca="false">IF(AQ123="","",VLOOKUP(AQ123,'シフト記号表（従来型・ユニット型共通）'!$C$6:$L$47,10,FALSE()))</f>
        <v/>
      </c>
      <c r="AR124" s="2068" t="str">
        <f aca="false">IF(AR123="","",VLOOKUP(AR123,'シフト記号表（従来型・ユニット型共通）'!$C$6:$L$47,10,FALSE()))</f>
        <v/>
      </c>
      <c r="AS124" s="2069" t="str">
        <f aca="false">IF(AS123="","",VLOOKUP(AS123,'シフト記号表（従来型・ユニット型共通）'!$C$6:$L$47,10,FALSE()))</f>
        <v/>
      </c>
      <c r="AT124" s="2069" t="str">
        <f aca="false">IF(AT123="","",VLOOKUP(AT123,'シフト記号表（従来型・ユニット型共通）'!$C$6:$L$47,10,FALSE()))</f>
        <v/>
      </c>
      <c r="AU124" s="2069" t="str">
        <f aca="false">IF(AU123="","",VLOOKUP(AU123,'シフト記号表（従来型・ユニット型共通）'!$C$6:$L$47,10,FALSE()))</f>
        <v/>
      </c>
      <c r="AV124" s="2069" t="str">
        <f aca="false">IF(AV123="","",VLOOKUP(AV123,'シフト記号表（従来型・ユニット型共通）'!$C$6:$L$47,10,FALSE()))</f>
        <v/>
      </c>
      <c r="AW124" s="2069" t="str">
        <f aca="false">IF(AW123="","",VLOOKUP(AW123,'シフト記号表（従来型・ユニット型共通）'!$C$6:$L$47,10,FALSE()))</f>
        <v/>
      </c>
      <c r="AX124" s="2070" t="str">
        <f aca="false">IF(AX123="","",VLOOKUP(AX123,'シフト記号表（従来型・ユニット型共通）'!$C$6:$L$47,10,FALSE()))</f>
        <v/>
      </c>
      <c r="AY124" s="2068" t="str">
        <f aca="false">IF(AY123="","",VLOOKUP(AY123,'シフト記号表（従来型・ユニット型共通）'!$C$6:$L$47,10,FALSE()))</f>
        <v/>
      </c>
      <c r="AZ124" s="2069" t="str">
        <f aca="false">IF(AZ123="","",VLOOKUP(AZ123,'シフト記号表（従来型・ユニット型共通）'!$C$6:$L$47,10,FALSE()))</f>
        <v/>
      </c>
      <c r="BA124" s="2069" t="str">
        <f aca="false">IF(BA123="","",VLOOKUP(BA123,'シフト記号表（従来型・ユニット型共通）'!$C$6:$L$47,10,FALSE()))</f>
        <v/>
      </c>
      <c r="BB124" s="2101" t="n">
        <f aca="false">IF($BE$3="４週",SUM(W124:AX124),IF($BE$3="暦月",SUM(W124:BA124),""))</f>
        <v>0</v>
      </c>
      <c r="BC124" s="2101"/>
      <c r="BD124" s="2102" t="n">
        <f aca="false">IF($BE$3="４週",BB124/4,IF($BE$3="暦月",(BB124/($BE$8/7)),""))</f>
        <v>0</v>
      </c>
      <c r="BE124" s="2102"/>
      <c r="BF124" s="2098"/>
      <c r="BG124" s="2098"/>
      <c r="BH124" s="2098"/>
      <c r="BI124" s="2098"/>
      <c r="BJ124" s="2098"/>
    </row>
    <row r="125" customFormat="false" ht="20.25" hidden="false" customHeight="true" outlineLevel="0" collapsed="false">
      <c r="B125" s="2033" t="n">
        <f aca="false">B123+1</f>
        <v>55</v>
      </c>
      <c r="C125" s="2095"/>
      <c r="D125" s="2095"/>
      <c r="E125" s="2063"/>
      <c r="F125" s="2064"/>
      <c r="G125" s="2063"/>
      <c r="H125" s="2064"/>
      <c r="I125" s="2096"/>
      <c r="J125" s="2096"/>
      <c r="K125" s="2097"/>
      <c r="L125" s="2097"/>
      <c r="M125" s="2097"/>
      <c r="N125" s="2097"/>
      <c r="O125" s="2079"/>
      <c r="P125" s="2079"/>
      <c r="Q125" s="2079"/>
      <c r="R125" s="2079"/>
      <c r="S125" s="2079"/>
      <c r="T125" s="2093" t="s">
        <v>2202</v>
      </c>
      <c r="V125" s="2094"/>
      <c r="W125" s="2083"/>
      <c r="X125" s="2084"/>
      <c r="Y125" s="2084"/>
      <c r="Z125" s="2084"/>
      <c r="AA125" s="2084"/>
      <c r="AB125" s="2084"/>
      <c r="AC125" s="2085"/>
      <c r="AD125" s="2083"/>
      <c r="AE125" s="2084"/>
      <c r="AF125" s="2084"/>
      <c r="AG125" s="2084"/>
      <c r="AH125" s="2084"/>
      <c r="AI125" s="2084"/>
      <c r="AJ125" s="2085"/>
      <c r="AK125" s="2083"/>
      <c r="AL125" s="2084"/>
      <c r="AM125" s="2084"/>
      <c r="AN125" s="2084"/>
      <c r="AO125" s="2084"/>
      <c r="AP125" s="2084"/>
      <c r="AQ125" s="2085"/>
      <c r="AR125" s="2083"/>
      <c r="AS125" s="2084"/>
      <c r="AT125" s="2084"/>
      <c r="AU125" s="2084"/>
      <c r="AV125" s="2084"/>
      <c r="AW125" s="2084"/>
      <c r="AX125" s="2085"/>
      <c r="AY125" s="2083"/>
      <c r="AZ125" s="2084"/>
      <c r="BA125" s="2086"/>
      <c r="BB125" s="2087"/>
      <c r="BC125" s="2087"/>
      <c r="BD125" s="2088"/>
      <c r="BE125" s="2088"/>
      <c r="BF125" s="2098"/>
      <c r="BG125" s="2098"/>
      <c r="BH125" s="2098"/>
      <c r="BI125" s="2098"/>
      <c r="BJ125" s="2098"/>
    </row>
    <row r="126" customFormat="false" ht="20.25" hidden="false" customHeight="true" outlineLevel="0" collapsed="false">
      <c r="B126" s="2033"/>
      <c r="C126" s="2095"/>
      <c r="D126" s="2095"/>
      <c r="E126" s="2099"/>
      <c r="F126" s="2100" t="n">
        <f aca="false">C125</f>
        <v>0</v>
      </c>
      <c r="G126" s="2099"/>
      <c r="H126" s="2100" t="n">
        <f aca="false">I125</f>
        <v>0</v>
      </c>
      <c r="I126" s="2096"/>
      <c r="J126" s="2096"/>
      <c r="K126" s="2097"/>
      <c r="L126" s="2097"/>
      <c r="M126" s="2097"/>
      <c r="N126" s="2097"/>
      <c r="O126" s="2079"/>
      <c r="P126" s="2079"/>
      <c r="Q126" s="2079"/>
      <c r="R126" s="2079"/>
      <c r="S126" s="2079"/>
      <c r="T126" s="2090" t="s">
        <v>2203</v>
      </c>
      <c r="U126" s="2091"/>
      <c r="V126" s="2092"/>
      <c r="W126" s="2068" t="str">
        <f aca="false">IF(W125="","",VLOOKUP(W125,'シフト記号表（従来型・ユニット型共通）'!$C$6:$L$47,10,FALSE()))</f>
        <v/>
      </c>
      <c r="X126" s="2069" t="str">
        <f aca="false">IF(X125="","",VLOOKUP(X125,'シフト記号表（従来型・ユニット型共通）'!$C$6:$L$47,10,FALSE()))</f>
        <v/>
      </c>
      <c r="Y126" s="2069" t="str">
        <f aca="false">IF(Y125="","",VLOOKUP(Y125,'シフト記号表（従来型・ユニット型共通）'!$C$6:$L$47,10,FALSE()))</f>
        <v/>
      </c>
      <c r="Z126" s="2069" t="str">
        <f aca="false">IF(Z125="","",VLOOKUP(Z125,'シフト記号表（従来型・ユニット型共通）'!$C$6:$L$47,10,FALSE()))</f>
        <v/>
      </c>
      <c r="AA126" s="2069" t="str">
        <f aca="false">IF(AA125="","",VLOOKUP(AA125,'シフト記号表（従来型・ユニット型共通）'!$C$6:$L$47,10,FALSE()))</f>
        <v/>
      </c>
      <c r="AB126" s="2069" t="str">
        <f aca="false">IF(AB125="","",VLOOKUP(AB125,'シフト記号表（従来型・ユニット型共通）'!$C$6:$L$47,10,FALSE()))</f>
        <v/>
      </c>
      <c r="AC126" s="2070" t="str">
        <f aca="false">IF(AC125="","",VLOOKUP(AC125,'シフト記号表（従来型・ユニット型共通）'!$C$6:$L$47,10,FALSE()))</f>
        <v/>
      </c>
      <c r="AD126" s="2068" t="str">
        <f aca="false">IF(AD125="","",VLOOKUP(AD125,'シフト記号表（従来型・ユニット型共通）'!$C$6:$L$47,10,FALSE()))</f>
        <v/>
      </c>
      <c r="AE126" s="2069" t="str">
        <f aca="false">IF(AE125="","",VLOOKUP(AE125,'シフト記号表（従来型・ユニット型共通）'!$C$6:$L$47,10,FALSE()))</f>
        <v/>
      </c>
      <c r="AF126" s="2069" t="str">
        <f aca="false">IF(AF125="","",VLOOKUP(AF125,'シフト記号表（従来型・ユニット型共通）'!$C$6:$L$47,10,FALSE()))</f>
        <v/>
      </c>
      <c r="AG126" s="2069" t="str">
        <f aca="false">IF(AG125="","",VLOOKUP(AG125,'シフト記号表（従来型・ユニット型共通）'!$C$6:$L$47,10,FALSE()))</f>
        <v/>
      </c>
      <c r="AH126" s="2069" t="str">
        <f aca="false">IF(AH125="","",VLOOKUP(AH125,'シフト記号表（従来型・ユニット型共通）'!$C$6:$L$47,10,FALSE()))</f>
        <v/>
      </c>
      <c r="AI126" s="2069" t="str">
        <f aca="false">IF(AI125="","",VLOOKUP(AI125,'シフト記号表（従来型・ユニット型共通）'!$C$6:$L$47,10,FALSE()))</f>
        <v/>
      </c>
      <c r="AJ126" s="2070" t="str">
        <f aca="false">IF(AJ125="","",VLOOKUP(AJ125,'シフト記号表（従来型・ユニット型共通）'!$C$6:$L$47,10,FALSE()))</f>
        <v/>
      </c>
      <c r="AK126" s="2068" t="str">
        <f aca="false">IF(AK125="","",VLOOKUP(AK125,'シフト記号表（従来型・ユニット型共通）'!$C$6:$L$47,10,FALSE()))</f>
        <v/>
      </c>
      <c r="AL126" s="2069" t="str">
        <f aca="false">IF(AL125="","",VLOOKUP(AL125,'シフト記号表（従来型・ユニット型共通）'!$C$6:$L$47,10,FALSE()))</f>
        <v/>
      </c>
      <c r="AM126" s="2069" t="str">
        <f aca="false">IF(AM125="","",VLOOKUP(AM125,'シフト記号表（従来型・ユニット型共通）'!$C$6:$L$47,10,FALSE()))</f>
        <v/>
      </c>
      <c r="AN126" s="2069" t="str">
        <f aca="false">IF(AN125="","",VLOOKUP(AN125,'シフト記号表（従来型・ユニット型共通）'!$C$6:$L$47,10,FALSE()))</f>
        <v/>
      </c>
      <c r="AO126" s="2069" t="str">
        <f aca="false">IF(AO125="","",VLOOKUP(AO125,'シフト記号表（従来型・ユニット型共通）'!$C$6:$L$47,10,FALSE()))</f>
        <v/>
      </c>
      <c r="AP126" s="2069" t="str">
        <f aca="false">IF(AP125="","",VLOOKUP(AP125,'シフト記号表（従来型・ユニット型共通）'!$C$6:$L$47,10,FALSE()))</f>
        <v/>
      </c>
      <c r="AQ126" s="2070" t="str">
        <f aca="false">IF(AQ125="","",VLOOKUP(AQ125,'シフト記号表（従来型・ユニット型共通）'!$C$6:$L$47,10,FALSE()))</f>
        <v/>
      </c>
      <c r="AR126" s="2068" t="str">
        <f aca="false">IF(AR125="","",VLOOKUP(AR125,'シフト記号表（従来型・ユニット型共通）'!$C$6:$L$47,10,FALSE()))</f>
        <v/>
      </c>
      <c r="AS126" s="2069" t="str">
        <f aca="false">IF(AS125="","",VLOOKUP(AS125,'シフト記号表（従来型・ユニット型共通）'!$C$6:$L$47,10,FALSE()))</f>
        <v/>
      </c>
      <c r="AT126" s="2069" t="str">
        <f aca="false">IF(AT125="","",VLOOKUP(AT125,'シフト記号表（従来型・ユニット型共通）'!$C$6:$L$47,10,FALSE()))</f>
        <v/>
      </c>
      <c r="AU126" s="2069" t="str">
        <f aca="false">IF(AU125="","",VLOOKUP(AU125,'シフト記号表（従来型・ユニット型共通）'!$C$6:$L$47,10,FALSE()))</f>
        <v/>
      </c>
      <c r="AV126" s="2069" t="str">
        <f aca="false">IF(AV125="","",VLOOKUP(AV125,'シフト記号表（従来型・ユニット型共通）'!$C$6:$L$47,10,FALSE()))</f>
        <v/>
      </c>
      <c r="AW126" s="2069" t="str">
        <f aca="false">IF(AW125="","",VLOOKUP(AW125,'シフト記号表（従来型・ユニット型共通）'!$C$6:$L$47,10,FALSE()))</f>
        <v/>
      </c>
      <c r="AX126" s="2070" t="str">
        <f aca="false">IF(AX125="","",VLOOKUP(AX125,'シフト記号表（従来型・ユニット型共通）'!$C$6:$L$47,10,FALSE()))</f>
        <v/>
      </c>
      <c r="AY126" s="2068" t="str">
        <f aca="false">IF(AY125="","",VLOOKUP(AY125,'シフト記号表（従来型・ユニット型共通）'!$C$6:$L$47,10,FALSE()))</f>
        <v/>
      </c>
      <c r="AZ126" s="2069" t="str">
        <f aca="false">IF(AZ125="","",VLOOKUP(AZ125,'シフト記号表（従来型・ユニット型共通）'!$C$6:$L$47,10,FALSE()))</f>
        <v/>
      </c>
      <c r="BA126" s="2069" t="str">
        <f aca="false">IF(BA125="","",VLOOKUP(BA125,'シフト記号表（従来型・ユニット型共通）'!$C$6:$L$47,10,FALSE()))</f>
        <v/>
      </c>
      <c r="BB126" s="2101" t="n">
        <f aca="false">IF($BE$3="４週",SUM(W126:AX126),IF($BE$3="暦月",SUM(W126:BA126),""))</f>
        <v>0</v>
      </c>
      <c r="BC126" s="2101"/>
      <c r="BD126" s="2102" t="n">
        <f aca="false">IF($BE$3="４週",BB126/4,IF($BE$3="暦月",(BB126/($BE$8/7)),""))</f>
        <v>0</v>
      </c>
      <c r="BE126" s="2102"/>
      <c r="BF126" s="2098"/>
      <c r="BG126" s="2098"/>
      <c r="BH126" s="2098"/>
      <c r="BI126" s="2098"/>
      <c r="BJ126" s="2098"/>
    </row>
    <row r="127" customFormat="false" ht="20.25" hidden="false" customHeight="true" outlineLevel="0" collapsed="false">
      <c r="B127" s="2033" t="n">
        <f aca="false">B125+1</f>
        <v>56</v>
      </c>
      <c r="C127" s="2095"/>
      <c r="D127" s="2095"/>
      <c r="E127" s="2063"/>
      <c r="F127" s="2064"/>
      <c r="G127" s="2063"/>
      <c r="H127" s="2064"/>
      <c r="I127" s="2096"/>
      <c r="J127" s="2096"/>
      <c r="K127" s="2097"/>
      <c r="L127" s="2097"/>
      <c r="M127" s="2097"/>
      <c r="N127" s="2097"/>
      <c r="O127" s="2079"/>
      <c r="P127" s="2079"/>
      <c r="Q127" s="2079"/>
      <c r="R127" s="2079"/>
      <c r="S127" s="2079"/>
      <c r="T127" s="2093" t="s">
        <v>2202</v>
      </c>
      <c r="V127" s="2094"/>
      <c r="W127" s="2083"/>
      <c r="X127" s="2084"/>
      <c r="Y127" s="2084"/>
      <c r="Z127" s="2084"/>
      <c r="AA127" s="2084"/>
      <c r="AB127" s="2084"/>
      <c r="AC127" s="2085"/>
      <c r="AD127" s="2083"/>
      <c r="AE127" s="2084"/>
      <c r="AF127" s="2084"/>
      <c r="AG127" s="2084"/>
      <c r="AH127" s="2084"/>
      <c r="AI127" s="2084"/>
      <c r="AJ127" s="2085"/>
      <c r="AK127" s="2083"/>
      <c r="AL127" s="2084"/>
      <c r="AM127" s="2084"/>
      <c r="AN127" s="2084"/>
      <c r="AO127" s="2084"/>
      <c r="AP127" s="2084"/>
      <c r="AQ127" s="2085"/>
      <c r="AR127" s="2083"/>
      <c r="AS127" s="2084"/>
      <c r="AT127" s="2084"/>
      <c r="AU127" s="2084"/>
      <c r="AV127" s="2084"/>
      <c r="AW127" s="2084"/>
      <c r="AX127" s="2085"/>
      <c r="AY127" s="2083"/>
      <c r="AZ127" s="2084"/>
      <c r="BA127" s="2086"/>
      <c r="BB127" s="2087"/>
      <c r="BC127" s="2087"/>
      <c r="BD127" s="2088"/>
      <c r="BE127" s="2088"/>
      <c r="BF127" s="2098"/>
      <c r="BG127" s="2098"/>
      <c r="BH127" s="2098"/>
      <c r="BI127" s="2098"/>
      <c r="BJ127" s="2098"/>
    </row>
    <row r="128" customFormat="false" ht="20.25" hidden="false" customHeight="true" outlineLevel="0" collapsed="false">
      <c r="B128" s="2033"/>
      <c r="C128" s="2095"/>
      <c r="D128" s="2095"/>
      <c r="E128" s="2099"/>
      <c r="F128" s="2100" t="n">
        <f aca="false">C127</f>
        <v>0</v>
      </c>
      <c r="G128" s="2099"/>
      <c r="H128" s="2100" t="n">
        <f aca="false">I127</f>
        <v>0</v>
      </c>
      <c r="I128" s="2096"/>
      <c r="J128" s="2096"/>
      <c r="K128" s="2097"/>
      <c r="L128" s="2097"/>
      <c r="M128" s="2097"/>
      <c r="N128" s="2097"/>
      <c r="O128" s="2079"/>
      <c r="P128" s="2079"/>
      <c r="Q128" s="2079"/>
      <c r="R128" s="2079"/>
      <c r="S128" s="2079"/>
      <c r="T128" s="2090" t="s">
        <v>2203</v>
      </c>
      <c r="U128" s="2091"/>
      <c r="V128" s="2092"/>
      <c r="W128" s="2068" t="str">
        <f aca="false">IF(W127="","",VLOOKUP(W127,'シフト記号表（従来型・ユニット型共通）'!$C$6:$L$47,10,FALSE()))</f>
        <v/>
      </c>
      <c r="X128" s="2069" t="str">
        <f aca="false">IF(X127="","",VLOOKUP(X127,'シフト記号表（従来型・ユニット型共通）'!$C$6:$L$47,10,FALSE()))</f>
        <v/>
      </c>
      <c r="Y128" s="2069" t="str">
        <f aca="false">IF(Y127="","",VLOOKUP(Y127,'シフト記号表（従来型・ユニット型共通）'!$C$6:$L$47,10,FALSE()))</f>
        <v/>
      </c>
      <c r="Z128" s="2069" t="str">
        <f aca="false">IF(Z127="","",VLOOKUP(Z127,'シフト記号表（従来型・ユニット型共通）'!$C$6:$L$47,10,FALSE()))</f>
        <v/>
      </c>
      <c r="AA128" s="2069" t="str">
        <f aca="false">IF(AA127="","",VLOOKUP(AA127,'シフト記号表（従来型・ユニット型共通）'!$C$6:$L$47,10,FALSE()))</f>
        <v/>
      </c>
      <c r="AB128" s="2069" t="str">
        <f aca="false">IF(AB127="","",VLOOKUP(AB127,'シフト記号表（従来型・ユニット型共通）'!$C$6:$L$47,10,FALSE()))</f>
        <v/>
      </c>
      <c r="AC128" s="2070" t="str">
        <f aca="false">IF(AC127="","",VLOOKUP(AC127,'シフト記号表（従来型・ユニット型共通）'!$C$6:$L$47,10,FALSE()))</f>
        <v/>
      </c>
      <c r="AD128" s="2068" t="str">
        <f aca="false">IF(AD127="","",VLOOKUP(AD127,'シフト記号表（従来型・ユニット型共通）'!$C$6:$L$47,10,FALSE()))</f>
        <v/>
      </c>
      <c r="AE128" s="2069" t="str">
        <f aca="false">IF(AE127="","",VLOOKUP(AE127,'シフト記号表（従来型・ユニット型共通）'!$C$6:$L$47,10,FALSE()))</f>
        <v/>
      </c>
      <c r="AF128" s="2069" t="str">
        <f aca="false">IF(AF127="","",VLOOKUP(AF127,'シフト記号表（従来型・ユニット型共通）'!$C$6:$L$47,10,FALSE()))</f>
        <v/>
      </c>
      <c r="AG128" s="2069" t="str">
        <f aca="false">IF(AG127="","",VLOOKUP(AG127,'シフト記号表（従来型・ユニット型共通）'!$C$6:$L$47,10,FALSE()))</f>
        <v/>
      </c>
      <c r="AH128" s="2069" t="str">
        <f aca="false">IF(AH127="","",VLOOKUP(AH127,'シフト記号表（従来型・ユニット型共通）'!$C$6:$L$47,10,FALSE()))</f>
        <v/>
      </c>
      <c r="AI128" s="2069" t="str">
        <f aca="false">IF(AI127="","",VLOOKUP(AI127,'シフト記号表（従来型・ユニット型共通）'!$C$6:$L$47,10,FALSE()))</f>
        <v/>
      </c>
      <c r="AJ128" s="2070" t="str">
        <f aca="false">IF(AJ127="","",VLOOKUP(AJ127,'シフト記号表（従来型・ユニット型共通）'!$C$6:$L$47,10,FALSE()))</f>
        <v/>
      </c>
      <c r="AK128" s="2068" t="str">
        <f aca="false">IF(AK127="","",VLOOKUP(AK127,'シフト記号表（従来型・ユニット型共通）'!$C$6:$L$47,10,FALSE()))</f>
        <v/>
      </c>
      <c r="AL128" s="2069" t="str">
        <f aca="false">IF(AL127="","",VLOOKUP(AL127,'シフト記号表（従来型・ユニット型共通）'!$C$6:$L$47,10,FALSE()))</f>
        <v/>
      </c>
      <c r="AM128" s="2069" t="str">
        <f aca="false">IF(AM127="","",VLOOKUP(AM127,'シフト記号表（従来型・ユニット型共通）'!$C$6:$L$47,10,FALSE()))</f>
        <v/>
      </c>
      <c r="AN128" s="2069" t="str">
        <f aca="false">IF(AN127="","",VLOOKUP(AN127,'シフト記号表（従来型・ユニット型共通）'!$C$6:$L$47,10,FALSE()))</f>
        <v/>
      </c>
      <c r="AO128" s="2069" t="str">
        <f aca="false">IF(AO127="","",VLOOKUP(AO127,'シフト記号表（従来型・ユニット型共通）'!$C$6:$L$47,10,FALSE()))</f>
        <v/>
      </c>
      <c r="AP128" s="2069" t="str">
        <f aca="false">IF(AP127="","",VLOOKUP(AP127,'シフト記号表（従来型・ユニット型共通）'!$C$6:$L$47,10,FALSE()))</f>
        <v/>
      </c>
      <c r="AQ128" s="2070" t="str">
        <f aca="false">IF(AQ127="","",VLOOKUP(AQ127,'シフト記号表（従来型・ユニット型共通）'!$C$6:$L$47,10,FALSE()))</f>
        <v/>
      </c>
      <c r="AR128" s="2068" t="str">
        <f aca="false">IF(AR127="","",VLOOKUP(AR127,'シフト記号表（従来型・ユニット型共通）'!$C$6:$L$47,10,FALSE()))</f>
        <v/>
      </c>
      <c r="AS128" s="2069" t="str">
        <f aca="false">IF(AS127="","",VLOOKUP(AS127,'シフト記号表（従来型・ユニット型共通）'!$C$6:$L$47,10,FALSE()))</f>
        <v/>
      </c>
      <c r="AT128" s="2069" t="str">
        <f aca="false">IF(AT127="","",VLOOKUP(AT127,'シフト記号表（従来型・ユニット型共通）'!$C$6:$L$47,10,FALSE()))</f>
        <v/>
      </c>
      <c r="AU128" s="2069" t="str">
        <f aca="false">IF(AU127="","",VLOOKUP(AU127,'シフト記号表（従来型・ユニット型共通）'!$C$6:$L$47,10,FALSE()))</f>
        <v/>
      </c>
      <c r="AV128" s="2069" t="str">
        <f aca="false">IF(AV127="","",VLOOKUP(AV127,'シフト記号表（従来型・ユニット型共通）'!$C$6:$L$47,10,FALSE()))</f>
        <v/>
      </c>
      <c r="AW128" s="2069" t="str">
        <f aca="false">IF(AW127="","",VLOOKUP(AW127,'シフト記号表（従来型・ユニット型共通）'!$C$6:$L$47,10,FALSE()))</f>
        <v/>
      </c>
      <c r="AX128" s="2070" t="str">
        <f aca="false">IF(AX127="","",VLOOKUP(AX127,'シフト記号表（従来型・ユニット型共通）'!$C$6:$L$47,10,FALSE()))</f>
        <v/>
      </c>
      <c r="AY128" s="2068" t="str">
        <f aca="false">IF(AY127="","",VLOOKUP(AY127,'シフト記号表（従来型・ユニット型共通）'!$C$6:$L$47,10,FALSE()))</f>
        <v/>
      </c>
      <c r="AZ128" s="2069" t="str">
        <f aca="false">IF(AZ127="","",VLOOKUP(AZ127,'シフト記号表（従来型・ユニット型共通）'!$C$6:$L$47,10,FALSE()))</f>
        <v/>
      </c>
      <c r="BA128" s="2069" t="str">
        <f aca="false">IF(BA127="","",VLOOKUP(BA127,'シフト記号表（従来型・ユニット型共通）'!$C$6:$L$47,10,FALSE()))</f>
        <v/>
      </c>
      <c r="BB128" s="2101" t="n">
        <f aca="false">IF($BE$3="４週",SUM(W128:AX128),IF($BE$3="暦月",SUM(W128:BA128),""))</f>
        <v>0</v>
      </c>
      <c r="BC128" s="2101"/>
      <c r="BD128" s="2102" t="n">
        <f aca="false">IF($BE$3="４週",BB128/4,IF($BE$3="暦月",(BB128/($BE$8/7)),""))</f>
        <v>0</v>
      </c>
      <c r="BE128" s="2102"/>
      <c r="BF128" s="2098"/>
      <c r="BG128" s="2098"/>
      <c r="BH128" s="2098"/>
      <c r="BI128" s="2098"/>
      <c r="BJ128" s="2098"/>
    </row>
    <row r="129" customFormat="false" ht="20.25" hidden="false" customHeight="true" outlineLevel="0" collapsed="false">
      <c r="B129" s="2033" t="n">
        <f aca="false">B127+1</f>
        <v>57</v>
      </c>
      <c r="C129" s="2095"/>
      <c r="D129" s="2095"/>
      <c r="E129" s="2063"/>
      <c r="F129" s="2064"/>
      <c r="G129" s="2063"/>
      <c r="H129" s="2064"/>
      <c r="I129" s="2096"/>
      <c r="J129" s="2096"/>
      <c r="K129" s="2097"/>
      <c r="L129" s="2097"/>
      <c r="M129" s="2097"/>
      <c r="N129" s="2097"/>
      <c r="O129" s="2079"/>
      <c r="P129" s="2079"/>
      <c r="Q129" s="2079"/>
      <c r="R129" s="2079"/>
      <c r="S129" s="2079"/>
      <c r="T129" s="2093" t="s">
        <v>2202</v>
      </c>
      <c r="V129" s="2094"/>
      <c r="W129" s="2083"/>
      <c r="X129" s="2084"/>
      <c r="Y129" s="2084"/>
      <c r="Z129" s="2084"/>
      <c r="AA129" s="2084"/>
      <c r="AB129" s="2084"/>
      <c r="AC129" s="2085"/>
      <c r="AD129" s="2083"/>
      <c r="AE129" s="2084"/>
      <c r="AF129" s="2084"/>
      <c r="AG129" s="2084"/>
      <c r="AH129" s="2084"/>
      <c r="AI129" s="2084"/>
      <c r="AJ129" s="2085"/>
      <c r="AK129" s="2083"/>
      <c r="AL129" s="2084"/>
      <c r="AM129" s="2084"/>
      <c r="AN129" s="2084"/>
      <c r="AO129" s="2084"/>
      <c r="AP129" s="2084"/>
      <c r="AQ129" s="2085"/>
      <c r="AR129" s="2083"/>
      <c r="AS129" s="2084"/>
      <c r="AT129" s="2084"/>
      <c r="AU129" s="2084"/>
      <c r="AV129" s="2084"/>
      <c r="AW129" s="2084"/>
      <c r="AX129" s="2085"/>
      <c r="AY129" s="2083"/>
      <c r="AZ129" s="2084"/>
      <c r="BA129" s="2086"/>
      <c r="BB129" s="2087"/>
      <c r="BC129" s="2087"/>
      <c r="BD129" s="2088"/>
      <c r="BE129" s="2088"/>
      <c r="BF129" s="2098"/>
      <c r="BG129" s="2098"/>
      <c r="BH129" s="2098"/>
      <c r="BI129" s="2098"/>
      <c r="BJ129" s="2098"/>
    </row>
    <row r="130" customFormat="false" ht="20.25" hidden="false" customHeight="true" outlineLevel="0" collapsed="false">
      <c r="B130" s="2033"/>
      <c r="C130" s="2095"/>
      <c r="D130" s="2095"/>
      <c r="E130" s="2099"/>
      <c r="F130" s="2100" t="n">
        <f aca="false">C129</f>
        <v>0</v>
      </c>
      <c r="G130" s="2099"/>
      <c r="H130" s="2100" t="n">
        <f aca="false">I129</f>
        <v>0</v>
      </c>
      <c r="I130" s="2096"/>
      <c r="J130" s="2096"/>
      <c r="K130" s="2097"/>
      <c r="L130" s="2097"/>
      <c r="M130" s="2097"/>
      <c r="N130" s="2097"/>
      <c r="O130" s="2079"/>
      <c r="P130" s="2079"/>
      <c r="Q130" s="2079"/>
      <c r="R130" s="2079"/>
      <c r="S130" s="2079"/>
      <c r="T130" s="2090" t="s">
        <v>2203</v>
      </c>
      <c r="U130" s="2091"/>
      <c r="V130" s="2092"/>
      <c r="W130" s="2068" t="str">
        <f aca="false">IF(W129="","",VLOOKUP(W129,'シフト記号表（従来型・ユニット型共通）'!$C$6:$L$47,10,FALSE()))</f>
        <v/>
      </c>
      <c r="X130" s="2069" t="str">
        <f aca="false">IF(X129="","",VLOOKUP(X129,'シフト記号表（従来型・ユニット型共通）'!$C$6:$L$47,10,FALSE()))</f>
        <v/>
      </c>
      <c r="Y130" s="2069" t="str">
        <f aca="false">IF(Y129="","",VLOOKUP(Y129,'シフト記号表（従来型・ユニット型共通）'!$C$6:$L$47,10,FALSE()))</f>
        <v/>
      </c>
      <c r="Z130" s="2069" t="str">
        <f aca="false">IF(Z129="","",VLOOKUP(Z129,'シフト記号表（従来型・ユニット型共通）'!$C$6:$L$47,10,FALSE()))</f>
        <v/>
      </c>
      <c r="AA130" s="2069" t="str">
        <f aca="false">IF(AA129="","",VLOOKUP(AA129,'シフト記号表（従来型・ユニット型共通）'!$C$6:$L$47,10,FALSE()))</f>
        <v/>
      </c>
      <c r="AB130" s="2069" t="str">
        <f aca="false">IF(AB129="","",VLOOKUP(AB129,'シフト記号表（従来型・ユニット型共通）'!$C$6:$L$47,10,FALSE()))</f>
        <v/>
      </c>
      <c r="AC130" s="2070" t="str">
        <f aca="false">IF(AC129="","",VLOOKUP(AC129,'シフト記号表（従来型・ユニット型共通）'!$C$6:$L$47,10,FALSE()))</f>
        <v/>
      </c>
      <c r="AD130" s="2068" t="str">
        <f aca="false">IF(AD129="","",VLOOKUP(AD129,'シフト記号表（従来型・ユニット型共通）'!$C$6:$L$47,10,FALSE()))</f>
        <v/>
      </c>
      <c r="AE130" s="2069" t="str">
        <f aca="false">IF(AE129="","",VLOOKUP(AE129,'シフト記号表（従来型・ユニット型共通）'!$C$6:$L$47,10,FALSE()))</f>
        <v/>
      </c>
      <c r="AF130" s="2069" t="str">
        <f aca="false">IF(AF129="","",VLOOKUP(AF129,'シフト記号表（従来型・ユニット型共通）'!$C$6:$L$47,10,FALSE()))</f>
        <v/>
      </c>
      <c r="AG130" s="2069" t="str">
        <f aca="false">IF(AG129="","",VLOOKUP(AG129,'シフト記号表（従来型・ユニット型共通）'!$C$6:$L$47,10,FALSE()))</f>
        <v/>
      </c>
      <c r="AH130" s="2069" t="str">
        <f aca="false">IF(AH129="","",VLOOKUP(AH129,'シフト記号表（従来型・ユニット型共通）'!$C$6:$L$47,10,FALSE()))</f>
        <v/>
      </c>
      <c r="AI130" s="2069" t="str">
        <f aca="false">IF(AI129="","",VLOOKUP(AI129,'シフト記号表（従来型・ユニット型共通）'!$C$6:$L$47,10,FALSE()))</f>
        <v/>
      </c>
      <c r="AJ130" s="2070" t="str">
        <f aca="false">IF(AJ129="","",VLOOKUP(AJ129,'シフト記号表（従来型・ユニット型共通）'!$C$6:$L$47,10,FALSE()))</f>
        <v/>
      </c>
      <c r="AK130" s="2068" t="str">
        <f aca="false">IF(AK129="","",VLOOKUP(AK129,'シフト記号表（従来型・ユニット型共通）'!$C$6:$L$47,10,FALSE()))</f>
        <v/>
      </c>
      <c r="AL130" s="2069" t="str">
        <f aca="false">IF(AL129="","",VLOOKUP(AL129,'シフト記号表（従来型・ユニット型共通）'!$C$6:$L$47,10,FALSE()))</f>
        <v/>
      </c>
      <c r="AM130" s="2069" t="str">
        <f aca="false">IF(AM129="","",VLOOKUP(AM129,'シフト記号表（従来型・ユニット型共通）'!$C$6:$L$47,10,FALSE()))</f>
        <v/>
      </c>
      <c r="AN130" s="2069" t="str">
        <f aca="false">IF(AN129="","",VLOOKUP(AN129,'シフト記号表（従来型・ユニット型共通）'!$C$6:$L$47,10,FALSE()))</f>
        <v/>
      </c>
      <c r="AO130" s="2069" t="str">
        <f aca="false">IF(AO129="","",VLOOKUP(AO129,'シフト記号表（従来型・ユニット型共通）'!$C$6:$L$47,10,FALSE()))</f>
        <v/>
      </c>
      <c r="AP130" s="2069" t="str">
        <f aca="false">IF(AP129="","",VLOOKUP(AP129,'シフト記号表（従来型・ユニット型共通）'!$C$6:$L$47,10,FALSE()))</f>
        <v/>
      </c>
      <c r="AQ130" s="2070" t="str">
        <f aca="false">IF(AQ129="","",VLOOKUP(AQ129,'シフト記号表（従来型・ユニット型共通）'!$C$6:$L$47,10,FALSE()))</f>
        <v/>
      </c>
      <c r="AR130" s="2068" t="str">
        <f aca="false">IF(AR129="","",VLOOKUP(AR129,'シフト記号表（従来型・ユニット型共通）'!$C$6:$L$47,10,FALSE()))</f>
        <v/>
      </c>
      <c r="AS130" s="2069" t="str">
        <f aca="false">IF(AS129="","",VLOOKUP(AS129,'シフト記号表（従来型・ユニット型共通）'!$C$6:$L$47,10,FALSE()))</f>
        <v/>
      </c>
      <c r="AT130" s="2069" t="str">
        <f aca="false">IF(AT129="","",VLOOKUP(AT129,'シフト記号表（従来型・ユニット型共通）'!$C$6:$L$47,10,FALSE()))</f>
        <v/>
      </c>
      <c r="AU130" s="2069" t="str">
        <f aca="false">IF(AU129="","",VLOOKUP(AU129,'シフト記号表（従来型・ユニット型共通）'!$C$6:$L$47,10,FALSE()))</f>
        <v/>
      </c>
      <c r="AV130" s="2069" t="str">
        <f aca="false">IF(AV129="","",VLOOKUP(AV129,'シフト記号表（従来型・ユニット型共通）'!$C$6:$L$47,10,FALSE()))</f>
        <v/>
      </c>
      <c r="AW130" s="2069" t="str">
        <f aca="false">IF(AW129="","",VLOOKUP(AW129,'シフト記号表（従来型・ユニット型共通）'!$C$6:$L$47,10,FALSE()))</f>
        <v/>
      </c>
      <c r="AX130" s="2070" t="str">
        <f aca="false">IF(AX129="","",VLOOKUP(AX129,'シフト記号表（従来型・ユニット型共通）'!$C$6:$L$47,10,FALSE()))</f>
        <v/>
      </c>
      <c r="AY130" s="2068" t="str">
        <f aca="false">IF(AY129="","",VLOOKUP(AY129,'シフト記号表（従来型・ユニット型共通）'!$C$6:$L$47,10,FALSE()))</f>
        <v/>
      </c>
      <c r="AZ130" s="2069" t="str">
        <f aca="false">IF(AZ129="","",VLOOKUP(AZ129,'シフト記号表（従来型・ユニット型共通）'!$C$6:$L$47,10,FALSE()))</f>
        <v/>
      </c>
      <c r="BA130" s="2069" t="str">
        <f aca="false">IF(BA129="","",VLOOKUP(BA129,'シフト記号表（従来型・ユニット型共通）'!$C$6:$L$47,10,FALSE()))</f>
        <v/>
      </c>
      <c r="BB130" s="2101" t="n">
        <f aca="false">IF($BE$3="４週",SUM(W130:AX130),IF($BE$3="暦月",SUM(W130:BA130),""))</f>
        <v>0</v>
      </c>
      <c r="BC130" s="2101"/>
      <c r="BD130" s="2102" t="n">
        <f aca="false">IF($BE$3="４週",BB130/4,IF($BE$3="暦月",(BB130/($BE$8/7)),""))</f>
        <v>0</v>
      </c>
      <c r="BE130" s="2102"/>
      <c r="BF130" s="2098"/>
      <c r="BG130" s="2098"/>
      <c r="BH130" s="2098"/>
      <c r="BI130" s="2098"/>
      <c r="BJ130" s="2098"/>
    </row>
    <row r="131" customFormat="false" ht="20.25" hidden="false" customHeight="true" outlineLevel="0" collapsed="false">
      <c r="B131" s="2033" t="n">
        <f aca="false">B129+1</f>
        <v>58</v>
      </c>
      <c r="C131" s="2095"/>
      <c r="D131" s="2095"/>
      <c r="E131" s="2063"/>
      <c r="F131" s="2064"/>
      <c r="G131" s="2063"/>
      <c r="H131" s="2064"/>
      <c r="I131" s="2096"/>
      <c r="J131" s="2096"/>
      <c r="K131" s="2097"/>
      <c r="L131" s="2097"/>
      <c r="M131" s="2097"/>
      <c r="N131" s="2097"/>
      <c r="O131" s="2079"/>
      <c r="P131" s="2079"/>
      <c r="Q131" s="2079"/>
      <c r="R131" s="2079"/>
      <c r="S131" s="2079"/>
      <c r="T131" s="2093" t="s">
        <v>2202</v>
      </c>
      <c r="V131" s="2094"/>
      <c r="W131" s="2083"/>
      <c r="X131" s="2084"/>
      <c r="Y131" s="2084"/>
      <c r="Z131" s="2084"/>
      <c r="AA131" s="2084"/>
      <c r="AB131" s="2084"/>
      <c r="AC131" s="2085"/>
      <c r="AD131" s="2083"/>
      <c r="AE131" s="2084"/>
      <c r="AF131" s="2084"/>
      <c r="AG131" s="2084"/>
      <c r="AH131" s="2084"/>
      <c r="AI131" s="2084"/>
      <c r="AJ131" s="2085"/>
      <c r="AK131" s="2083"/>
      <c r="AL131" s="2084"/>
      <c r="AM131" s="2084"/>
      <c r="AN131" s="2084"/>
      <c r="AO131" s="2084"/>
      <c r="AP131" s="2084"/>
      <c r="AQ131" s="2085"/>
      <c r="AR131" s="2083"/>
      <c r="AS131" s="2084"/>
      <c r="AT131" s="2084"/>
      <c r="AU131" s="2084"/>
      <c r="AV131" s="2084"/>
      <c r="AW131" s="2084"/>
      <c r="AX131" s="2085"/>
      <c r="AY131" s="2083"/>
      <c r="AZ131" s="2084"/>
      <c r="BA131" s="2086"/>
      <c r="BB131" s="2087"/>
      <c r="BC131" s="2087"/>
      <c r="BD131" s="2088"/>
      <c r="BE131" s="2088"/>
      <c r="BF131" s="2098"/>
      <c r="BG131" s="2098"/>
      <c r="BH131" s="2098"/>
      <c r="BI131" s="2098"/>
      <c r="BJ131" s="2098"/>
    </row>
    <row r="132" customFormat="false" ht="20.25" hidden="false" customHeight="true" outlineLevel="0" collapsed="false">
      <c r="B132" s="2033"/>
      <c r="C132" s="2095"/>
      <c r="D132" s="2095"/>
      <c r="E132" s="2099"/>
      <c r="F132" s="2100" t="n">
        <f aca="false">C131</f>
        <v>0</v>
      </c>
      <c r="G132" s="2099"/>
      <c r="H132" s="2100" t="n">
        <f aca="false">I131</f>
        <v>0</v>
      </c>
      <c r="I132" s="2096"/>
      <c r="J132" s="2096"/>
      <c r="K132" s="2097"/>
      <c r="L132" s="2097"/>
      <c r="M132" s="2097"/>
      <c r="N132" s="2097"/>
      <c r="O132" s="2079"/>
      <c r="P132" s="2079"/>
      <c r="Q132" s="2079"/>
      <c r="R132" s="2079"/>
      <c r="S132" s="2079"/>
      <c r="T132" s="2090" t="s">
        <v>2203</v>
      </c>
      <c r="U132" s="2091"/>
      <c r="V132" s="2092"/>
      <c r="W132" s="2068" t="str">
        <f aca="false">IF(W131="","",VLOOKUP(W131,'シフト記号表（従来型・ユニット型共通）'!$C$6:$L$47,10,FALSE()))</f>
        <v/>
      </c>
      <c r="X132" s="2069" t="str">
        <f aca="false">IF(X131="","",VLOOKUP(X131,'シフト記号表（従来型・ユニット型共通）'!$C$6:$L$47,10,FALSE()))</f>
        <v/>
      </c>
      <c r="Y132" s="2069" t="str">
        <f aca="false">IF(Y131="","",VLOOKUP(Y131,'シフト記号表（従来型・ユニット型共通）'!$C$6:$L$47,10,FALSE()))</f>
        <v/>
      </c>
      <c r="Z132" s="2069" t="str">
        <f aca="false">IF(Z131="","",VLOOKUP(Z131,'シフト記号表（従来型・ユニット型共通）'!$C$6:$L$47,10,FALSE()))</f>
        <v/>
      </c>
      <c r="AA132" s="2069" t="str">
        <f aca="false">IF(AA131="","",VLOOKUP(AA131,'シフト記号表（従来型・ユニット型共通）'!$C$6:$L$47,10,FALSE()))</f>
        <v/>
      </c>
      <c r="AB132" s="2069" t="str">
        <f aca="false">IF(AB131="","",VLOOKUP(AB131,'シフト記号表（従来型・ユニット型共通）'!$C$6:$L$47,10,FALSE()))</f>
        <v/>
      </c>
      <c r="AC132" s="2070" t="str">
        <f aca="false">IF(AC131="","",VLOOKUP(AC131,'シフト記号表（従来型・ユニット型共通）'!$C$6:$L$47,10,FALSE()))</f>
        <v/>
      </c>
      <c r="AD132" s="2068" t="str">
        <f aca="false">IF(AD131="","",VLOOKUP(AD131,'シフト記号表（従来型・ユニット型共通）'!$C$6:$L$47,10,FALSE()))</f>
        <v/>
      </c>
      <c r="AE132" s="2069" t="str">
        <f aca="false">IF(AE131="","",VLOOKUP(AE131,'シフト記号表（従来型・ユニット型共通）'!$C$6:$L$47,10,FALSE()))</f>
        <v/>
      </c>
      <c r="AF132" s="2069" t="str">
        <f aca="false">IF(AF131="","",VLOOKUP(AF131,'シフト記号表（従来型・ユニット型共通）'!$C$6:$L$47,10,FALSE()))</f>
        <v/>
      </c>
      <c r="AG132" s="2069" t="str">
        <f aca="false">IF(AG131="","",VLOOKUP(AG131,'シフト記号表（従来型・ユニット型共通）'!$C$6:$L$47,10,FALSE()))</f>
        <v/>
      </c>
      <c r="AH132" s="2069" t="str">
        <f aca="false">IF(AH131="","",VLOOKUP(AH131,'シフト記号表（従来型・ユニット型共通）'!$C$6:$L$47,10,FALSE()))</f>
        <v/>
      </c>
      <c r="AI132" s="2069" t="str">
        <f aca="false">IF(AI131="","",VLOOKUP(AI131,'シフト記号表（従来型・ユニット型共通）'!$C$6:$L$47,10,FALSE()))</f>
        <v/>
      </c>
      <c r="AJ132" s="2070" t="str">
        <f aca="false">IF(AJ131="","",VLOOKUP(AJ131,'シフト記号表（従来型・ユニット型共通）'!$C$6:$L$47,10,FALSE()))</f>
        <v/>
      </c>
      <c r="AK132" s="2068" t="str">
        <f aca="false">IF(AK131="","",VLOOKUP(AK131,'シフト記号表（従来型・ユニット型共通）'!$C$6:$L$47,10,FALSE()))</f>
        <v/>
      </c>
      <c r="AL132" s="2069" t="str">
        <f aca="false">IF(AL131="","",VLOOKUP(AL131,'シフト記号表（従来型・ユニット型共通）'!$C$6:$L$47,10,FALSE()))</f>
        <v/>
      </c>
      <c r="AM132" s="2069" t="str">
        <f aca="false">IF(AM131="","",VLOOKUP(AM131,'シフト記号表（従来型・ユニット型共通）'!$C$6:$L$47,10,FALSE()))</f>
        <v/>
      </c>
      <c r="AN132" s="2069" t="str">
        <f aca="false">IF(AN131="","",VLOOKUP(AN131,'シフト記号表（従来型・ユニット型共通）'!$C$6:$L$47,10,FALSE()))</f>
        <v/>
      </c>
      <c r="AO132" s="2069" t="str">
        <f aca="false">IF(AO131="","",VLOOKUP(AO131,'シフト記号表（従来型・ユニット型共通）'!$C$6:$L$47,10,FALSE()))</f>
        <v/>
      </c>
      <c r="AP132" s="2069" t="str">
        <f aca="false">IF(AP131="","",VLOOKUP(AP131,'シフト記号表（従来型・ユニット型共通）'!$C$6:$L$47,10,FALSE()))</f>
        <v/>
      </c>
      <c r="AQ132" s="2070" t="str">
        <f aca="false">IF(AQ131="","",VLOOKUP(AQ131,'シフト記号表（従来型・ユニット型共通）'!$C$6:$L$47,10,FALSE()))</f>
        <v/>
      </c>
      <c r="AR132" s="2068" t="str">
        <f aca="false">IF(AR131="","",VLOOKUP(AR131,'シフト記号表（従来型・ユニット型共通）'!$C$6:$L$47,10,FALSE()))</f>
        <v/>
      </c>
      <c r="AS132" s="2069" t="str">
        <f aca="false">IF(AS131="","",VLOOKUP(AS131,'シフト記号表（従来型・ユニット型共通）'!$C$6:$L$47,10,FALSE()))</f>
        <v/>
      </c>
      <c r="AT132" s="2069" t="str">
        <f aca="false">IF(AT131="","",VLOOKUP(AT131,'シフト記号表（従来型・ユニット型共通）'!$C$6:$L$47,10,FALSE()))</f>
        <v/>
      </c>
      <c r="AU132" s="2069" t="str">
        <f aca="false">IF(AU131="","",VLOOKUP(AU131,'シフト記号表（従来型・ユニット型共通）'!$C$6:$L$47,10,FALSE()))</f>
        <v/>
      </c>
      <c r="AV132" s="2069" t="str">
        <f aca="false">IF(AV131="","",VLOOKUP(AV131,'シフト記号表（従来型・ユニット型共通）'!$C$6:$L$47,10,FALSE()))</f>
        <v/>
      </c>
      <c r="AW132" s="2069" t="str">
        <f aca="false">IF(AW131="","",VLOOKUP(AW131,'シフト記号表（従来型・ユニット型共通）'!$C$6:$L$47,10,FALSE()))</f>
        <v/>
      </c>
      <c r="AX132" s="2070" t="str">
        <f aca="false">IF(AX131="","",VLOOKUP(AX131,'シフト記号表（従来型・ユニット型共通）'!$C$6:$L$47,10,FALSE()))</f>
        <v/>
      </c>
      <c r="AY132" s="2068" t="str">
        <f aca="false">IF(AY131="","",VLOOKUP(AY131,'シフト記号表（従来型・ユニット型共通）'!$C$6:$L$47,10,FALSE()))</f>
        <v/>
      </c>
      <c r="AZ132" s="2069" t="str">
        <f aca="false">IF(AZ131="","",VLOOKUP(AZ131,'シフト記号表（従来型・ユニット型共通）'!$C$6:$L$47,10,FALSE()))</f>
        <v/>
      </c>
      <c r="BA132" s="2069" t="str">
        <f aca="false">IF(BA131="","",VLOOKUP(BA131,'シフト記号表（従来型・ユニット型共通）'!$C$6:$L$47,10,FALSE()))</f>
        <v/>
      </c>
      <c r="BB132" s="2101" t="n">
        <f aca="false">IF($BE$3="４週",SUM(W132:AX132),IF($BE$3="暦月",SUM(W132:BA132),""))</f>
        <v>0</v>
      </c>
      <c r="BC132" s="2101"/>
      <c r="BD132" s="2102" t="n">
        <f aca="false">IF($BE$3="４週",BB132/4,IF($BE$3="暦月",(BB132/($BE$8/7)),""))</f>
        <v>0</v>
      </c>
      <c r="BE132" s="2102"/>
      <c r="BF132" s="2098"/>
      <c r="BG132" s="2098"/>
      <c r="BH132" s="2098"/>
      <c r="BI132" s="2098"/>
      <c r="BJ132" s="2098"/>
    </row>
    <row r="133" customFormat="false" ht="20.25" hidden="false" customHeight="true" outlineLevel="0" collapsed="false">
      <c r="B133" s="2033" t="n">
        <f aca="false">B131+1</f>
        <v>59</v>
      </c>
      <c r="C133" s="2095"/>
      <c r="D133" s="2095"/>
      <c r="E133" s="2063"/>
      <c r="F133" s="2064"/>
      <c r="G133" s="2063"/>
      <c r="H133" s="2064"/>
      <c r="I133" s="2096"/>
      <c r="J133" s="2096"/>
      <c r="K133" s="2097"/>
      <c r="L133" s="2097"/>
      <c r="M133" s="2097"/>
      <c r="N133" s="2097"/>
      <c r="O133" s="2079"/>
      <c r="P133" s="2079"/>
      <c r="Q133" s="2079"/>
      <c r="R133" s="2079"/>
      <c r="S133" s="2079"/>
      <c r="T133" s="2093" t="s">
        <v>2202</v>
      </c>
      <c r="V133" s="2094"/>
      <c r="W133" s="2083"/>
      <c r="X133" s="2084"/>
      <c r="Y133" s="2084"/>
      <c r="Z133" s="2084"/>
      <c r="AA133" s="2084"/>
      <c r="AB133" s="2084"/>
      <c r="AC133" s="2085"/>
      <c r="AD133" s="2083"/>
      <c r="AE133" s="2084"/>
      <c r="AF133" s="2084"/>
      <c r="AG133" s="2084"/>
      <c r="AH133" s="2084"/>
      <c r="AI133" s="2084"/>
      <c r="AJ133" s="2085"/>
      <c r="AK133" s="2083"/>
      <c r="AL133" s="2084"/>
      <c r="AM133" s="2084"/>
      <c r="AN133" s="2084"/>
      <c r="AO133" s="2084"/>
      <c r="AP133" s="2084"/>
      <c r="AQ133" s="2085"/>
      <c r="AR133" s="2083"/>
      <c r="AS133" s="2084"/>
      <c r="AT133" s="2084"/>
      <c r="AU133" s="2084"/>
      <c r="AV133" s="2084"/>
      <c r="AW133" s="2084"/>
      <c r="AX133" s="2085"/>
      <c r="AY133" s="2083"/>
      <c r="AZ133" s="2084"/>
      <c r="BA133" s="2086"/>
      <c r="BB133" s="2087"/>
      <c r="BC133" s="2087"/>
      <c r="BD133" s="2088"/>
      <c r="BE133" s="2088"/>
      <c r="BF133" s="2098"/>
      <c r="BG133" s="2098"/>
      <c r="BH133" s="2098"/>
      <c r="BI133" s="2098"/>
      <c r="BJ133" s="2098"/>
    </row>
    <row r="134" customFormat="false" ht="20.25" hidden="false" customHeight="true" outlineLevel="0" collapsed="false">
      <c r="B134" s="2033"/>
      <c r="C134" s="2095"/>
      <c r="D134" s="2095"/>
      <c r="E134" s="2099"/>
      <c r="F134" s="2100" t="n">
        <f aca="false">C133</f>
        <v>0</v>
      </c>
      <c r="G134" s="2099"/>
      <c r="H134" s="2100" t="n">
        <f aca="false">I133</f>
        <v>0</v>
      </c>
      <c r="I134" s="2096"/>
      <c r="J134" s="2096"/>
      <c r="K134" s="2097"/>
      <c r="L134" s="2097"/>
      <c r="M134" s="2097"/>
      <c r="N134" s="2097"/>
      <c r="O134" s="2079"/>
      <c r="P134" s="2079"/>
      <c r="Q134" s="2079"/>
      <c r="R134" s="2079"/>
      <c r="S134" s="2079"/>
      <c r="T134" s="2090" t="s">
        <v>2203</v>
      </c>
      <c r="U134" s="2091"/>
      <c r="V134" s="2092"/>
      <c r="W134" s="2068" t="str">
        <f aca="false">IF(W133="","",VLOOKUP(W133,'シフト記号表（従来型・ユニット型共通）'!$C$6:$L$47,10,FALSE()))</f>
        <v/>
      </c>
      <c r="X134" s="2069" t="str">
        <f aca="false">IF(X133="","",VLOOKUP(X133,'シフト記号表（従来型・ユニット型共通）'!$C$6:$L$47,10,FALSE()))</f>
        <v/>
      </c>
      <c r="Y134" s="2069" t="str">
        <f aca="false">IF(Y133="","",VLOOKUP(Y133,'シフト記号表（従来型・ユニット型共通）'!$C$6:$L$47,10,FALSE()))</f>
        <v/>
      </c>
      <c r="Z134" s="2069" t="str">
        <f aca="false">IF(Z133="","",VLOOKUP(Z133,'シフト記号表（従来型・ユニット型共通）'!$C$6:$L$47,10,FALSE()))</f>
        <v/>
      </c>
      <c r="AA134" s="2069" t="str">
        <f aca="false">IF(AA133="","",VLOOKUP(AA133,'シフト記号表（従来型・ユニット型共通）'!$C$6:$L$47,10,FALSE()))</f>
        <v/>
      </c>
      <c r="AB134" s="2069" t="str">
        <f aca="false">IF(AB133="","",VLOOKUP(AB133,'シフト記号表（従来型・ユニット型共通）'!$C$6:$L$47,10,FALSE()))</f>
        <v/>
      </c>
      <c r="AC134" s="2070" t="str">
        <f aca="false">IF(AC133="","",VLOOKUP(AC133,'シフト記号表（従来型・ユニット型共通）'!$C$6:$L$47,10,FALSE()))</f>
        <v/>
      </c>
      <c r="AD134" s="2068" t="str">
        <f aca="false">IF(AD133="","",VLOOKUP(AD133,'シフト記号表（従来型・ユニット型共通）'!$C$6:$L$47,10,FALSE()))</f>
        <v/>
      </c>
      <c r="AE134" s="2069" t="str">
        <f aca="false">IF(AE133="","",VLOOKUP(AE133,'シフト記号表（従来型・ユニット型共通）'!$C$6:$L$47,10,FALSE()))</f>
        <v/>
      </c>
      <c r="AF134" s="2069" t="str">
        <f aca="false">IF(AF133="","",VLOOKUP(AF133,'シフト記号表（従来型・ユニット型共通）'!$C$6:$L$47,10,FALSE()))</f>
        <v/>
      </c>
      <c r="AG134" s="2069" t="str">
        <f aca="false">IF(AG133="","",VLOOKUP(AG133,'シフト記号表（従来型・ユニット型共通）'!$C$6:$L$47,10,FALSE()))</f>
        <v/>
      </c>
      <c r="AH134" s="2069" t="str">
        <f aca="false">IF(AH133="","",VLOOKUP(AH133,'シフト記号表（従来型・ユニット型共通）'!$C$6:$L$47,10,FALSE()))</f>
        <v/>
      </c>
      <c r="AI134" s="2069" t="str">
        <f aca="false">IF(AI133="","",VLOOKUP(AI133,'シフト記号表（従来型・ユニット型共通）'!$C$6:$L$47,10,FALSE()))</f>
        <v/>
      </c>
      <c r="AJ134" s="2070" t="str">
        <f aca="false">IF(AJ133="","",VLOOKUP(AJ133,'シフト記号表（従来型・ユニット型共通）'!$C$6:$L$47,10,FALSE()))</f>
        <v/>
      </c>
      <c r="AK134" s="2068" t="str">
        <f aca="false">IF(AK133="","",VLOOKUP(AK133,'シフト記号表（従来型・ユニット型共通）'!$C$6:$L$47,10,FALSE()))</f>
        <v/>
      </c>
      <c r="AL134" s="2069" t="str">
        <f aca="false">IF(AL133="","",VLOOKUP(AL133,'シフト記号表（従来型・ユニット型共通）'!$C$6:$L$47,10,FALSE()))</f>
        <v/>
      </c>
      <c r="AM134" s="2069" t="str">
        <f aca="false">IF(AM133="","",VLOOKUP(AM133,'シフト記号表（従来型・ユニット型共通）'!$C$6:$L$47,10,FALSE()))</f>
        <v/>
      </c>
      <c r="AN134" s="2069" t="str">
        <f aca="false">IF(AN133="","",VLOOKUP(AN133,'シフト記号表（従来型・ユニット型共通）'!$C$6:$L$47,10,FALSE()))</f>
        <v/>
      </c>
      <c r="AO134" s="2069" t="str">
        <f aca="false">IF(AO133="","",VLOOKUP(AO133,'シフト記号表（従来型・ユニット型共通）'!$C$6:$L$47,10,FALSE()))</f>
        <v/>
      </c>
      <c r="AP134" s="2069" t="str">
        <f aca="false">IF(AP133="","",VLOOKUP(AP133,'シフト記号表（従来型・ユニット型共通）'!$C$6:$L$47,10,FALSE()))</f>
        <v/>
      </c>
      <c r="AQ134" s="2070" t="str">
        <f aca="false">IF(AQ133="","",VLOOKUP(AQ133,'シフト記号表（従来型・ユニット型共通）'!$C$6:$L$47,10,FALSE()))</f>
        <v/>
      </c>
      <c r="AR134" s="2068" t="str">
        <f aca="false">IF(AR133="","",VLOOKUP(AR133,'シフト記号表（従来型・ユニット型共通）'!$C$6:$L$47,10,FALSE()))</f>
        <v/>
      </c>
      <c r="AS134" s="2069" t="str">
        <f aca="false">IF(AS133="","",VLOOKUP(AS133,'シフト記号表（従来型・ユニット型共通）'!$C$6:$L$47,10,FALSE()))</f>
        <v/>
      </c>
      <c r="AT134" s="2069" t="str">
        <f aca="false">IF(AT133="","",VLOOKUP(AT133,'シフト記号表（従来型・ユニット型共通）'!$C$6:$L$47,10,FALSE()))</f>
        <v/>
      </c>
      <c r="AU134" s="2069" t="str">
        <f aca="false">IF(AU133="","",VLOOKUP(AU133,'シフト記号表（従来型・ユニット型共通）'!$C$6:$L$47,10,FALSE()))</f>
        <v/>
      </c>
      <c r="AV134" s="2069" t="str">
        <f aca="false">IF(AV133="","",VLOOKUP(AV133,'シフト記号表（従来型・ユニット型共通）'!$C$6:$L$47,10,FALSE()))</f>
        <v/>
      </c>
      <c r="AW134" s="2069" t="str">
        <f aca="false">IF(AW133="","",VLOOKUP(AW133,'シフト記号表（従来型・ユニット型共通）'!$C$6:$L$47,10,FALSE()))</f>
        <v/>
      </c>
      <c r="AX134" s="2070" t="str">
        <f aca="false">IF(AX133="","",VLOOKUP(AX133,'シフト記号表（従来型・ユニット型共通）'!$C$6:$L$47,10,FALSE()))</f>
        <v/>
      </c>
      <c r="AY134" s="2068" t="str">
        <f aca="false">IF(AY133="","",VLOOKUP(AY133,'シフト記号表（従来型・ユニット型共通）'!$C$6:$L$47,10,FALSE()))</f>
        <v/>
      </c>
      <c r="AZ134" s="2069" t="str">
        <f aca="false">IF(AZ133="","",VLOOKUP(AZ133,'シフト記号表（従来型・ユニット型共通）'!$C$6:$L$47,10,FALSE()))</f>
        <v/>
      </c>
      <c r="BA134" s="2069" t="str">
        <f aca="false">IF(BA133="","",VLOOKUP(BA133,'シフト記号表（従来型・ユニット型共通）'!$C$6:$L$47,10,FALSE()))</f>
        <v/>
      </c>
      <c r="BB134" s="2101" t="n">
        <f aca="false">IF($BE$3="４週",SUM(W134:AX134),IF($BE$3="暦月",SUM(W134:BA134),""))</f>
        <v>0</v>
      </c>
      <c r="BC134" s="2101"/>
      <c r="BD134" s="2102" t="n">
        <f aca="false">IF($BE$3="４週",BB134/4,IF($BE$3="暦月",(BB134/($BE$8/7)),""))</f>
        <v>0</v>
      </c>
      <c r="BE134" s="2102"/>
      <c r="BF134" s="2098"/>
      <c r="BG134" s="2098"/>
      <c r="BH134" s="2098"/>
      <c r="BI134" s="2098"/>
      <c r="BJ134" s="2098"/>
    </row>
    <row r="135" customFormat="false" ht="20.25" hidden="false" customHeight="true" outlineLevel="0" collapsed="false">
      <c r="B135" s="2033" t="n">
        <f aca="false">B133+1</f>
        <v>60</v>
      </c>
      <c r="C135" s="2095"/>
      <c r="D135" s="2095"/>
      <c r="E135" s="2063"/>
      <c r="F135" s="2064"/>
      <c r="G135" s="2063"/>
      <c r="H135" s="2064"/>
      <c r="I135" s="2096"/>
      <c r="J135" s="2096"/>
      <c r="K135" s="2097"/>
      <c r="L135" s="2097"/>
      <c r="M135" s="2097"/>
      <c r="N135" s="2097"/>
      <c r="O135" s="2079"/>
      <c r="P135" s="2079"/>
      <c r="Q135" s="2079"/>
      <c r="R135" s="2079"/>
      <c r="S135" s="2079"/>
      <c r="T135" s="2093" t="s">
        <v>2202</v>
      </c>
      <c r="V135" s="2094"/>
      <c r="W135" s="2083"/>
      <c r="X135" s="2084"/>
      <c r="Y135" s="2084"/>
      <c r="Z135" s="2084"/>
      <c r="AA135" s="2084"/>
      <c r="AB135" s="2084"/>
      <c r="AC135" s="2085"/>
      <c r="AD135" s="2083"/>
      <c r="AE135" s="2084"/>
      <c r="AF135" s="2084"/>
      <c r="AG135" s="2084"/>
      <c r="AH135" s="2084"/>
      <c r="AI135" s="2084"/>
      <c r="AJ135" s="2085"/>
      <c r="AK135" s="2083"/>
      <c r="AL135" s="2084"/>
      <c r="AM135" s="2084"/>
      <c r="AN135" s="2084"/>
      <c r="AO135" s="2084"/>
      <c r="AP135" s="2084"/>
      <c r="AQ135" s="2085"/>
      <c r="AR135" s="2083"/>
      <c r="AS135" s="2084"/>
      <c r="AT135" s="2084"/>
      <c r="AU135" s="2084"/>
      <c r="AV135" s="2084"/>
      <c r="AW135" s="2084"/>
      <c r="AX135" s="2085"/>
      <c r="AY135" s="2083"/>
      <c r="AZ135" s="2084"/>
      <c r="BA135" s="2086"/>
      <c r="BB135" s="2087"/>
      <c r="BC135" s="2087"/>
      <c r="BD135" s="2088"/>
      <c r="BE135" s="2088"/>
      <c r="BF135" s="2098"/>
      <c r="BG135" s="2098"/>
      <c r="BH135" s="2098"/>
      <c r="BI135" s="2098"/>
      <c r="BJ135" s="2098"/>
    </row>
    <row r="136" customFormat="false" ht="20.25" hidden="false" customHeight="true" outlineLevel="0" collapsed="false">
      <c r="B136" s="2033"/>
      <c r="C136" s="2095"/>
      <c r="D136" s="2095"/>
      <c r="E136" s="2099"/>
      <c r="F136" s="2100" t="n">
        <f aca="false">C135</f>
        <v>0</v>
      </c>
      <c r="G136" s="2099"/>
      <c r="H136" s="2100" t="n">
        <f aca="false">I135</f>
        <v>0</v>
      </c>
      <c r="I136" s="2096"/>
      <c r="J136" s="2096"/>
      <c r="K136" s="2097"/>
      <c r="L136" s="2097"/>
      <c r="M136" s="2097"/>
      <c r="N136" s="2097"/>
      <c r="O136" s="2079"/>
      <c r="P136" s="2079"/>
      <c r="Q136" s="2079"/>
      <c r="R136" s="2079"/>
      <c r="S136" s="2079"/>
      <c r="T136" s="2090" t="s">
        <v>2203</v>
      </c>
      <c r="U136" s="2091"/>
      <c r="V136" s="2092"/>
      <c r="W136" s="2068" t="str">
        <f aca="false">IF(W135="","",VLOOKUP(W135,'シフト記号表（従来型・ユニット型共通）'!$C$6:$L$47,10,FALSE()))</f>
        <v/>
      </c>
      <c r="X136" s="2069" t="str">
        <f aca="false">IF(X135="","",VLOOKUP(X135,'シフト記号表（従来型・ユニット型共通）'!$C$6:$L$47,10,FALSE()))</f>
        <v/>
      </c>
      <c r="Y136" s="2069" t="str">
        <f aca="false">IF(Y135="","",VLOOKUP(Y135,'シフト記号表（従来型・ユニット型共通）'!$C$6:$L$47,10,FALSE()))</f>
        <v/>
      </c>
      <c r="Z136" s="2069" t="str">
        <f aca="false">IF(Z135="","",VLOOKUP(Z135,'シフト記号表（従来型・ユニット型共通）'!$C$6:$L$47,10,FALSE()))</f>
        <v/>
      </c>
      <c r="AA136" s="2069" t="str">
        <f aca="false">IF(AA135="","",VLOOKUP(AA135,'シフト記号表（従来型・ユニット型共通）'!$C$6:$L$47,10,FALSE()))</f>
        <v/>
      </c>
      <c r="AB136" s="2069" t="str">
        <f aca="false">IF(AB135="","",VLOOKUP(AB135,'シフト記号表（従来型・ユニット型共通）'!$C$6:$L$47,10,FALSE()))</f>
        <v/>
      </c>
      <c r="AC136" s="2070" t="str">
        <f aca="false">IF(AC135="","",VLOOKUP(AC135,'シフト記号表（従来型・ユニット型共通）'!$C$6:$L$47,10,FALSE()))</f>
        <v/>
      </c>
      <c r="AD136" s="2068" t="str">
        <f aca="false">IF(AD135="","",VLOOKUP(AD135,'シフト記号表（従来型・ユニット型共通）'!$C$6:$L$47,10,FALSE()))</f>
        <v/>
      </c>
      <c r="AE136" s="2069" t="str">
        <f aca="false">IF(AE135="","",VLOOKUP(AE135,'シフト記号表（従来型・ユニット型共通）'!$C$6:$L$47,10,FALSE()))</f>
        <v/>
      </c>
      <c r="AF136" s="2069" t="str">
        <f aca="false">IF(AF135="","",VLOOKUP(AF135,'シフト記号表（従来型・ユニット型共通）'!$C$6:$L$47,10,FALSE()))</f>
        <v/>
      </c>
      <c r="AG136" s="2069" t="str">
        <f aca="false">IF(AG135="","",VLOOKUP(AG135,'シフト記号表（従来型・ユニット型共通）'!$C$6:$L$47,10,FALSE()))</f>
        <v/>
      </c>
      <c r="AH136" s="2069" t="str">
        <f aca="false">IF(AH135="","",VLOOKUP(AH135,'シフト記号表（従来型・ユニット型共通）'!$C$6:$L$47,10,FALSE()))</f>
        <v/>
      </c>
      <c r="AI136" s="2069" t="str">
        <f aca="false">IF(AI135="","",VLOOKUP(AI135,'シフト記号表（従来型・ユニット型共通）'!$C$6:$L$47,10,FALSE()))</f>
        <v/>
      </c>
      <c r="AJ136" s="2070" t="str">
        <f aca="false">IF(AJ135="","",VLOOKUP(AJ135,'シフト記号表（従来型・ユニット型共通）'!$C$6:$L$47,10,FALSE()))</f>
        <v/>
      </c>
      <c r="AK136" s="2068" t="str">
        <f aca="false">IF(AK135="","",VLOOKUP(AK135,'シフト記号表（従来型・ユニット型共通）'!$C$6:$L$47,10,FALSE()))</f>
        <v/>
      </c>
      <c r="AL136" s="2069" t="str">
        <f aca="false">IF(AL135="","",VLOOKUP(AL135,'シフト記号表（従来型・ユニット型共通）'!$C$6:$L$47,10,FALSE()))</f>
        <v/>
      </c>
      <c r="AM136" s="2069" t="str">
        <f aca="false">IF(AM135="","",VLOOKUP(AM135,'シフト記号表（従来型・ユニット型共通）'!$C$6:$L$47,10,FALSE()))</f>
        <v/>
      </c>
      <c r="AN136" s="2069" t="str">
        <f aca="false">IF(AN135="","",VLOOKUP(AN135,'シフト記号表（従来型・ユニット型共通）'!$C$6:$L$47,10,FALSE()))</f>
        <v/>
      </c>
      <c r="AO136" s="2069" t="str">
        <f aca="false">IF(AO135="","",VLOOKUP(AO135,'シフト記号表（従来型・ユニット型共通）'!$C$6:$L$47,10,FALSE()))</f>
        <v/>
      </c>
      <c r="AP136" s="2069" t="str">
        <f aca="false">IF(AP135="","",VLOOKUP(AP135,'シフト記号表（従来型・ユニット型共通）'!$C$6:$L$47,10,FALSE()))</f>
        <v/>
      </c>
      <c r="AQ136" s="2070" t="str">
        <f aca="false">IF(AQ135="","",VLOOKUP(AQ135,'シフト記号表（従来型・ユニット型共通）'!$C$6:$L$47,10,FALSE()))</f>
        <v/>
      </c>
      <c r="AR136" s="2068" t="str">
        <f aca="false">IF(AR135="","",VLOOKUP(AR135,'シフト記号表（従来型・ユニット型共通）'!$C$6:$L$47,10,FALSE()))</f>
        <v/>
      </c>
      <c r="AS136" s="2069" t="str">
        <f aca="false">IF(AS135="","",VLOOKUP(AS135,'シフト記号表（従来型・ユニット型共通）'!$C$6:$L$47,10,FALSE()))</f>
        <v/>
      </c>
      <c r="AT136" s="2069" t="str">
        <f aca="false">IF(AT135="","",VLOOKUP(AT135,'シフト記号表（従来型・ユニット型共通）'!$C$6:$L$47,10,FALSE()))</f>
        <v/>
      </c>
      <c r="AU136" s="2069" t="str">
        <f aca="false">IF(AU135="","",VLOOKUP(AU135,'シフト記号表（従来型・ユニット型共通）'!$C$6:$L$47,10,FALSE()))</f>
        <v/>
      </c>
      <c r="AV136" s="2069" t="str">
        <f aca="false">IF(AV135="","",VLOOKUP(AV135,'シフト記号表（従来型・ユニット型共通）'!$C$6:$L$47,10,FALSE()))</f>
        <v/>
      </c>
      <c r="AW136" s="2069" t="str">
        <f aca="false">IF(AW135="","",VLOOKUP(AW135,'シフト記号表（従来型・ユニット型共通）'!$C$6:$L$47,10,FALSE()))</f>
        <v/>
      </c>
      <c r="AX136" s="2070" t="str">
        <f aca="false">IF(AX135="","",VLOOKUP(AX135,'シフト記号表（従来型・ユニット型共通）'!$C$6:$L$47,10,FALSE()))</f>
        <v/>
      </c>
      <c r="AY136" s="2068" t="str">
        <f aca="false">IF(AY135="","",VLOOKUP(AY135,'シフト記号表（従来型・ユニット型共通）'!$C$6:$L$47,10,FALSE()))</f>
        <v/>
      </c>
      <c r="AZ136" s="2069" t="str">
        <f aca="false">IF(AZ135="","",VLOOKUP(AZ135,'シフト記号表（従来型・ユニット型共通）'!$C$6:$L$47,10,FALSE()))</f>
        <v/>
      </c>
      <c r="BA136" s="2069" t="str">
        <f aca="false">IF(BA135="","",VLOOKUP(BA135,'シフト記号表（従来型・ユニット型共通）'!$C$6:$L$47,10,FALSE()))</f>
        <v/>
      </c>
      <c r="BB136" s="2101" t="n">
        <f aca="false">IF($BE$3="４週",SUM(W136:AX136),IF($BE$3="暦月",SUM(W136:BA136),""))</f>
        <v>0</v>
      </c>
      <c r="BC136" s="2101"/>
      <c r="BD136" s="2102" t="n">
        <f aca="false">IF($BE$3="４週",BB136/4,IF($BE$3="暦月",(BB136/($BE$8/7)),""))</f>
        <v>0</v>
      </c>
      <c r="BE136" s="2102"/>
      <c r="BF136" s="2098"/>
      <c r="BG136" s="2098"/>
      <c r="BH136" s="2098"/>
      <c r="BI136" s="2098"/>
      <c r="BJ136" s="2098"/>
    </row>
    <row r="137" customFormat="false" ht="20.25" hidden="false" customHeight="true" outlineLevel="0" collapsed="false">
      <c r="B137" s="2033" t="n">
        <f aca="false">B135+1</f>
        <v>61</v>
      </c>
      <c r="C137" s="2095"/>
      <c r="D137" s="2095"/>
      <c r="E137" s="2063"/>
      <c r="F137" s="2064"/>
      <c r="G137" s="2063"/>
      <c r="H137" s="2064"/>
      <c r="I137" s="2096"/>
      <c r="J137" s="2096"/>
      <c r="K137" s="2097"/>
      <c r="L137" s="2097"/>
      <c r="M137" s="2097"/>
      <c r="N137" s="2097"/>
      <c r="O137" s="2079"/>
      <c r="P137" s="2079"/>
      <c r="Q137" s="2079"/>
      <c r="R137" s="2079"/>
      <c r="S137" s="2079"/>
      <c r="T137" s="2093" t="s">
        <v>2202</v>
      </c>
      <c r="V137" s="2094"/>
      <c r="W137" s="2083"/>
      <c r="X137" s="2084"/>
      <c r="Y137" s="2084"/>
      <c r="Z137" s="2084"/>
      <c r="AA137" s="2084"/>
      <c r="AB137" s="2084"/>
      <c r="AC137" s="2085"/>
      <c r="AD137" s="2083"/>
      <c r="AE137" s="2084"/>
      <c r="AF137" s="2084"/>
      <c r="AG137" s="2084"/>
      <c r="AH137" s="2084"/>
      <c r="AI137" s="2084"/>
      <c r="AJ137" s="2085"/>
      <c r="AK137" s="2083"/>
      <c r="AL137" s="2084"/>
      <c r="AM137" s="2084"/>
      <c r="AN137" s="2084"/>
      <c r="AO137" s="2084"/>
      <c r="AP137" s="2084"/>
      <c r="AQ137" s="2085"/>
      <c r="AR137" s="2083"/>
      <c r="AS137" s="2084"/>
      <c r="AT137" s="2084"/>
      <c r="AU137" s="2084"/>
      <c r="AV137" s="2084"/>
      <c r="AW137" s="2084"/>
      <c r="AX137" s="2085"/>
      <c r="AY137" s="2083"/>
      <c r="AZ137" s="2084"/>
      <c r="BA137" s="2086"/>
      <c r="BB137" s="2087"/>
      <c r="BC137" s="2087"/>
      <c r="BD137" s="2088"/>
      <c r="BE137" s="2088"/>
      <c r="BF137" s="2098"/>
      <c r="BG137" s="2098"/>
      <c r="BH137" s="2098"/>
      <c r="BI137" s="2098"/>
      <c r="BJ137" s="2098"/>
    </row>
    <row r="138" customFormat="false" ht="20.25" hidden="false" customHeight="true" outlineLevel="0" collapsed="false">
      <c r="B138" s="2033"/>
      <c r="C138" s="2095"/>
      <c r="D138" s="2095"/>
      <c r="E138" s="2099"/>
      <c r="F138" s="2100" t="n">
        <f aca="false">C137</f>
        <v>0</v>
      </c>
      <c r="G138" s="2099"/>
      <c r="H138" s="2100" t="n">
        <f aca="false">I137</f>
        <v>0</v>
      </c>
      <c r="I138" s="2096"/>
      <c r="J138" s="2096"/>
      <c r="K138" s="2097"/>
      <c r="L138" s="2097"/>
      <c r="M138" s="2097"/>
      <c r="N138" s="2097"/>
      <c r="O138" s="2079"/>
      <c r="P138" s="2079"/>
      <c r="Q138" s="2079"/>
      <c r="R138" s="2079"/>
      <c r="S138" s="2079"/>
      <c r="T138" s="2090" t="s">
        <v>2203</v>
      </c>
      <c r="U138" s="2091"/>
      <c r="V138" s="2092"/>
      <c r="W138" s="2068" t="str">
        <f aca="false">IF(W137="","",VLOOKUP(W137,'シフト記号表（従来型・ユニット型共通）'!$C$6:$L$47,10,FALSE()))</f>
        <v/>
      </c>
      <c r="X138" s="2069" t="str">
        <f aca="false">IF(X137="","",VLOOKUP(X137,'シフト記号表（従来型・ユニット型共通）'!$C$6:$L$47,10,FALSE()))</f>
        <v/>
      </c>
      <c r="Y138" s="2069" t="str">
        <f aca="false">IF(Y137="","",VLOOKUP(Y137,'シフト記号表（従来型・ユニット型共通）'!$C$6:$L$47,10,FALSE()))</f>
        <v/>
      </c>
      <c r="Z138" s="2069" t="str">
        <f aca="false">IF(Z137="","",VLOOKUP(Z137,'シフト記号表（従来型・ユニット型共通）'!$C$6:$L$47,10,FALSE()))</f>
        <v/>
      </c>
      <c r="AA138" s="2069" t="str">
        <f aca="false">IF(AA137="","",VLOOKUP(AA137,'シフト記号表（従来型・ユニット型共通）'!$C$6:$L$47,10,FALSE()))</f>
        <v/>
      </c>
      <c r="AB138" s="2069" t="str">
        <f aca="false">IF(AB137="","",VLOOKUP(AB137,'シフト記号表（従来型・ユニット型共通）'!$C$6:$L$47,10,FALSE()))</f>
        <v/>
      </c>
      <c r="AC138" s="2070" t="str">
        <f aca="false">IF(AC137="","",VLOOKUP(AC137,'シフト記号表（従来型・ユニット型共通）'!$C$6:$L$47,10,FALSE()))</f>
        <v/>
      </c>
      <c r="AD138" s="2068" t="str">
        <f aca="false">IF(AD137="","",VLOOKUP(AD137,'シフト記号表（従来型・ユニット型共通）'!$C$6:$L$47,10,FALSE()))</f>
        <v/>
      </c>
      <c r="AE138" s="2069" t="str">
        <f aca="false">IF(AE137="","",VLOOKUP(AE137,'シフト記号表（従来型・ユニット型共通）'!$C$6:$L$47,10,FALSE()))</f>
        <v/>
      </c>
      <c r="AF138" s="2069" t="str">
        <f aca="false">IF(AF137="","",VLOOKUP(AF137,'シフト記号表（従来型・ユニット型共通）'!$C$6:$L$47,10,FALSE()))</f>
        <v/>
      </c>
      <c r="AG138" s="2069" t="str">
        <f aca="false">IF(AG137="","",VLOOKUP(AG137,'シフト記号表（従来型・ユニット型共通）'!$C$6:$L$47,10,FALSE()))</f>
        <v/>
      </c>
      <c r="AH138" s="2069" t="str">
        <f aca="false">IF(AH137="","",VLOOKUP(AH137,'シフト記号表（従来型・ユニット型共通）'!$C$6:$L$47,10,FALSE()))</f>
        <v/>
      </c>
      <c r="AI138" s="2069" t="str">
        <f aca="false">IF(AI137="","",VLOOKUP(AI137,'シフト記号表（従来型・ユニット型共通）'!$C$6:$L$47,10,FALSE()))</f>
        <v/>
      </c>
      <c r="AJ138" s="2070" t="str">
        <f aca="false">IF(AJ137="","",VLOOKUP(AJ137,'シフト記号表（従来型・ユニット型共通）'!$C$6:$L$47,10,FALSE()))</f>
        <v/>
      </c>
      <c r="AK138" s="2068" t="str">
        <f aca="false">IF(AK137="","",VLOOKUP(AK137,'シフト記号表（従来型・ユニット型共通）'!$C$6:$L$47,10,FALSE()))</f>
        <v/>
      </c>
      <c r="AL138" s="2069" t="str">
        <f aca="false">IF(AL137="","",VLOOKUP(AL137,'シフト記号表（従来型・ユニット型共通）'!$C$6:$L$47,10,FALSE()))</f>
        <v/>
      </c>
      <c r="AM138" s="2069" t="str">
        <f aca="false">IF(AM137="","",VLOOKUP(AM137,'シフト記号表（従来型・ユニット型共通）'!$C$6:$L$47,10,FALSE()))</f>
        <v/>
      </c>
      <c r="AN138" s="2069" t="str">
        <f aca="false">IF(AN137="","",VLOOKUP(AN137,'シフト記号表（従来型・ユニット型共通）'!$C$6:$L$47,10,FALSE()))</f>
        <v/>
      </c>
      <c r="AO138" s="2069" t="str">
        <f aca="false">IF(AO137="","",VLOOKUP(AO137,'シフト記号表（従来型・ユニット型共通）'!$C$6:$L$47,10,FALSE()))</f>
        <v/>
      </c>
      <c r="AP138" s="2069" t="str">
        <f aca="false">IF(AP137="","",VLOOKUP(AP137,'シフト記号表（従来型・ユニット型共通）'!$C$6:$L$47,10,FALSE()))</f>
        <v/>
      </c>
      <c r="AQ138" s="2070" t="str">
        <f aca="false">IF(AQ137="","",VLOOKUP(AQ137,'シフト記号表（従来型・ユニット型共通）'!$C$6:$L$47,10,FALSE()))</f>
        <v/>
      </c>
      <c r="AR138" s="2068" t="str">
        <f aca="false">IF(AR137="","",VLOOKUP(AR137,'シフト記号表（従来型・ユニット型共通）'!$C$6:$L$47,10,FALSE()))</f>
        <v/>
      </c>
      <c r="AS138" s="2069" t="str">
        <f aca="false">IF(AS137="","",VLOOKUP(AS137,'シフト記号表（従来型・ユニット型共通）'!$C$6:$L$47,10,FALSE()))</f>
        <v/>
      </c>
      <c r="AT138" s="2069" t="str">
        <f aca="false">IF(AT137="","",VLOOKUP(AT137,'シフト記号表（従来型・ユニット型共通）'!$C$6:$L$47,10,FALSE()))</f>
        <v/>
      </c>
      <c r="AU138" s="2069" t="str">
        <f aca="false">IF(AU137="","",VLOOKUP(AU137,'シフト記号表（従来型・ユニット型共通）'!$C$6:$L$47,10,FALSE()))</f>
        <v/>
      </c>
      <c r="AV138" s="2069" t="str">
        <f aca="false">IF(AV137="","",VLOOKUP(AV137,'シフト記号表（従来型・ユニット型共通）'!$C$6:$L$47,10,FALSE()))</f>
        <v/>
      </c>
      <c r="AW138" s="2069" t="str">
        <f aca="false">IF(AW137="","",VLOOKUP(AW137,'シフト記号表（従来型・ユニット型共通）'!$C$6:$L$47,10,FALSE()))</f>
        <v/>
      </c>
      <c r="AX138" s="2070" t="str">
        <f aca="false">IF(AX137="","",VLOOKUP(AX137,'シフト記号表（従来型・ユニット型共通）'!$C$6:$L$47,10,FALSE()))</f>
        <v/>
      </c>
      <c r="AY138" s="2068" t="str">
        <f aca="false">IF(AY137="","",VLOOKUP(AY137,'シフト記号表（従来型・ユニット型共通）'!$C$6:$L$47,10,FALSE()))</f>
        <v/>
      </c>
      <c r="AZ138" s="2069" t="str">
        <f aca="false">IF(AZ137="","",VLOOKUP(AZ137,'シフト記号表（従来型・ユニット型共通）'!$C$6:$L$47,10,FALSE()))</f>
        <v/>
      </c>
      <c r="BA138" s="2069" t="str">
        <f aca="false">IF(BA137="","",VLOOKUP(BA137,'シフト記号表（従来型・ユニット型共通）'!$C$6:$L$47,10,FALSE()))</f>
        <v/>
      </c>
      <c r="BB138" s="2101" t="n">
        <f aca="false">IF($BE$3="４週",SUM(W138:AX138),IF($BE$3="暦月",SUM(W138:BA138),""))</f>
        <v>0</v>
      </c>
      <c r="BC138" s="2101"/>
      <c r="BD138" s="2102" t="n">
        <f aca="false">IF($BE$3="４週",BB138/4,IF($BE$3="暦月",(BB138/($BE$8/7)),""))</f>
        <v>0</v>
      </c>
      <c r="BE138" s="2102"/>
      <c r="BF138" s="2098"/>
      <c r="BG138" s="2098"/>
      <c r="BH138" s="2098"/>
      <c r="BI138" s="2098"/>
      <c r="BJ138" s="2098"/>
    </row>
    <row r="139" customFormat="false" ht="20.25" hidden="false" customHeight="true" outlineLevel="0" collapsed="false">
      <c r="B139" s="2033" t="n">
        <f aca="false">B137+1</f>
        <v>62</v>
      </c>
      <c r="C139" s="2095"/>
      <c r="D139" s="2095"/>
      <c r="E139" s="2063"/>
      <c r="F139" s="2064"/>
      <c r="G139" s="2063"/>
      <c r="H139" s="2064"/>
      <c r="I139" s="2096"/>
      <c r="J139" s="2096"/>
      <c r="K139" s="2097"/>
      <c r="L139" s="2097"/>
      <c r="M139" s="2097"/>
      <c r="N139" s="2097"/>
      <c r="O139" s="2079"/>
      <c r="P139" s="2079"/>
      <c r="Q139" s="2079"/>
      <c r="R139" s="2079"/>
      <c r="S139" s="2079"/>
      <c r="T139" s="2093" t="s">
        <v>2202</v>
      </c>
      <c r="V139" s="2094"/>
      <c r="W139" s="2083"/>
      <c r="X139" s="2084"/>
      <c r="Y139" s="2084"/>
      <c r="Z139" s="2084"/>
      <c r="AA139" s="2084"/>
      <c r="AB139" s="2084"/>
      <c r="AC139" s="2085"/>
      <c r="AD139" s="2083"/>
      <c r="AE139" s="2084"/>
      <c r="AF139" s="2084"/>
      <c r="AG139" s="2084"/>
      <c r="AH139" s="2084"/>
      <c r="AI139" s="2084"/>
      <c r="AJ139" s="2085"/>
      <c r="AK139" s="2083"/>
      <c r="AL139" s="2084"/>
      <c r="AM139" s="2084"/>
      <c r="AN139" s="2084"/>
      <c r="AO139" s="2084"/>
      <c r="AP139" s="2084"/>
      <c r="AQ139" s="2085"/>
      <c r="AR139" s="2083"/>
      <c r="AS139" s="2084"/>
      <c r="AT139" s="2084"/>
      <c r="AU139" s="2084"/>
      <c r="AV139" s="2084"/>
      <c r="AW139" s="2084"/>
      <c r="AX139" s="2085"/>
      <c r="AY139" s="2083"/>
      <c r="AZ139" s="2084"/>
      <c r="BA139" s="2086"/>
      <c r="BB139" s="2087"/>
      <c r="BC139" s="2087"/>
      <c r="BD139" s="2088"/>
      <c r="BE139" s="2088"/>
      <c r="BF139" s="2098"/>
      <c r="BG139" s="2098"/>
      <c r="BH139" s="2098"/>
      <c r="BI139" s="2098"/>
      <c r="BJ139" s="2098"/>
    </row>
    <row r="140" customFormat="false" ht="20.25" hidden="false" customHeight="true" outlineLevel="0" collapsed="false">
      <c r="B140" s="2033"/>
      <c r="C140" s="2095"/>
      <c r="D140" s="2095"/>
      <c r="E140" s="2099"/>
      <c r="F140" s="2100" t="n">
        <f aca="false">C139</f>
        <v>0</v>
      </c>
      <c r="G140" s="2099"/>
      <c r="H140" s="2100" t="n">
        <f aca="false">I139</f>
        <v>0</v>
      </c>
      <c r="I140" s="2096"/>
      <c r="J140" s="2096"/>
      <c r="K140" s="2097"/>
      <c r="L140" s="2097"/>
      <c r="M140" s="2097"/>
      <c r="N140" s="2097"/>
      <c r="O140" s="2079"/>
      <c r="P140" s="2079"/>
      <c r="Q140" s="2079"/>
      <c r="R140" s="2079"/>
      <c r="S140" s="2079"/>
      <c r="T140" s="2090" t="s">
        <v>2203</v>
      </c>
      <c r="U140" s="2091"/>
      <c r="V140" s="2092"/>
      <c r="W140" s="2068" t="str">
        <f aca="false">IF(W139="","",VLOOKUP(W139,'シフト記号表（従来型・ユニット型共通）'!$C$6:$L$47,10,FALSE()))</f>
        <v/>
      </c>
      <c r="X140" s="2069" t="str">
        <f aca="false">IF(X139="","",VLOOKUP(X139,'シフト記号表（従来型・ユニット型共通）'!$C$6:$L$47,10,FALSE()))</f>
        <v/>
      </c>
      <c r="Y140" s="2069" t="str">
        <f aca="false">IF(Y139="","",VLOOKUP(Y139,'シフト記号表（従来型・ユニット型共通）'!$C$6:$L$47,10,FALSE()))</f>
        <v/>
      </c>
      <c r="Z140" s="2069" t="str">
        <f aca="false">IF(Z139="","",VLOOKUP(Z139,'シフト記号表（従来型・ユニット型共通）'!$C$6:$L$47,10,FALSE()))</f>
        <v/>
      </c>
      <c r="AA140" s="2069" t="str">
        <f aca="false">IF(AA139="","",VLOOKUP(AA139,'シフト記号表（従来型・ユニット型共通）'!$C$6:$L$47,10,FALSE()))</f>
        <v/>
      </c>
      <c r="AB140" s="2069" t="str">
        <f aca="false">IF(AB139="","",VLOOKUP(AB139,'シフト記号表（従来型・ユニット型共通）'!$C$6:$L$47,10,FALSE()))</f>
        <v/>
      </c>
      <c r="AC140" s="2070" t="str">
        <f aca="false">IF(AC139="","",VLOOKUP(AC139,'シフト記号表（従来型・ユニット型共通）'!$C$6:$L$47,10,FALSE()))</f>
        <v/>
      </c>
      <c r="AD140" s="2068" t="str">
        <f aca="false">IF(AD139="","",VLOOKUP(AD139,'シフト記号表（従来型・ユニット型共通）'!$C$6:$L$47,10,FALSE()))</f>
        <v/>
      </c>
      <c r="AE140" s="2069" t="str">
        <f aca="false">IF(AE139="","",VLOOKUP(AE139,'シフト記号表（従来型・ユニット型共通）'!$C$6:$L$47,10,FALSE()))</f>
        <v/>
      </c>
      <c r="AF140" s="2069" t="str">
        <f aca="false">IF(AF139="","",VLOOKUP(AF139,'シフト記号表（従来型・ユニット型共通）'!$C$6:$L$47,10,FALSE()))</f>
        <v/>
      </c>
      <c r="AG140" s="2069" t="str">
        <f aca="false">IF(AG139="","",VLOOKUP(AG139,'シフト記号表（従来型・ユニット型共通）'!$C$6:$L$47,10,FALSE()))</f>
        <v/>
      </c>
      <c r="AH140" s="2069" t="str">
        <f aca="false">IF(AH139="","",VLOOKUP(AH139,'シフト記号表（従来型・ユニット型共通）'!$C$6:$L$47,10,FALSE()))</f>
        <v/>
      </c>
      <c r="AI140" s="2069" t="str">
        <f aca="false">IF(AI139="","",VLOOKUP(AI139,'シフト記号表（従来型・ユニット型共通）'!$C$6:$L$47,10,FALSE()))</f>
        <v/>
      </c>
      <c r="AJ140" s="2070" t="str">
        <f aca="false">IF(AJ139="","",VLOOKUP(AJ139,'シフト記号表（従来型・ユニット型共通）'!$C$6:$L$47,10,FALSE()))</f>
        <v/>
      </c>
      <c r="AK140" s="2068" t="str">
        <f aca="false">IF(AK139="","",VLOOKUP(AK139,'シフト記号表（従来型・ユニット型共通）'!$C$6:$L$47,10,FALSE()))</f>
        <v/>
      </c>
      <c r="AL140" s="2069" t="str">
        <f aca="false">IF(AL139="","",VLOOKUP(AL139,'シフト記号表（従来型・ユニット型共通）'!$C$6:$L$47,10,FALSE()))</f>
        <v/>
      </c>
      <c r="AM140" s="2069" t="str">
        <f aca="false">IF(AM139="","",VLOOKUP(AM139,'シフト記号表（従来型・ユニット型共通）'!$C$6:$L$47,10,FALSE()))</f>
        <v/>
      </c>
      <c r="AN140" s="2069" t="str">
        <f aca="false">IF(AN139="","",VLOOKUP(AN139,'シフト記号表（従来型・ユニット型共通）'!$C$6:$L$47,10,FALSE()))</f>
        <v/>
      </c>
      <c r="AO140" s="2069" t="str">
        <f aca="false">IF(AO139="","",VLOOKUP(AO139,'シフト記号表（従来型・ユニット型共通）'!$C$6:$L$47,10,FALSE()))</f>
        <v/>
      </c>
      <c r="AP140" s="2069" t="str">
        <f aca="false">IF(AP139="","",VLOOKUP(AP139,'シフト記号表（従来型・ユニット型共通）'!$C$6:$L$47,10,FALSE()))</f>
        <v/>
      </c>
      <c r="AQ140" s="2070" t="str">
        <f aca="false">IF(AQ139="","",VLOOKUP(AQ139,'シフト記号表（従来型・ユニット型共通）'!$C$6:$L$47,10,FALSE()))</f>
        <v/>
      </c>
      <c r="AR140" s="2068" t="str">
        <f aca="false">IF(AR139="","",VLOOKUP(AR139,'シフト記号表（従来型・ユニット型共通）'!$C$6:$L$47,10,FALSE()))</f>
        <v/>
      </c>
      <c r="AS140" s="2069" t="str">
        <f aca="false">IF(AS139="","",VLOOKUP(AS139,'シフト記号表（従来型・ユニット型共通）'!$C$6:$L$47,10,FALSE()))</f>
        <v/>
      </c>
      <c r="AT140" s="2069" t="str">
        <f aca="false">IF(AT139="","",VLOOKUP(AT139,'シフト記号表（従来型・ユニット型共通）'!$C$6:$L$47,10,FALSE()))</f>
        <v/>
      </c>
      <c r="AU140" s="2069" t="str">
        <f aca="false">IF(AU139="","",VLOOKUP(AU139,'シフト記号表（従来型・ユニット型共通）'!$C$6:$L$47,10,FALSE()))</f>
        <v/>
      </c>
      <c r="AV140" s="2069" t="str">
        <f aca="false">IF(AV139="","",VLOOKUP(AV139,'シフト記号表（従来型・ユニット型共通）'!$C$6:$L$47,10,FALSE()))</f>
        <v/>
      </c>
      <c r="AW140" s="2069" t="str">
        <f aca="false">IF(AW139="","",VLOOKUP(AW139,'シフト記号表（従来型・ユニット型共通）'!$C$6:$L$47,10,FALSE()))</f>
        <v/>
      </c>
      <c r="AX140" s="2070" t="str">
        <f aca="false">IF(AX139="","",VLOOKUP(AX139,'シフト記号表（従来型・ユニット型共通）'!$C$6:$L$47,10,FALSE()))</f>
        <v/>
      </c>
      <c r="AY140" s="2068" t="str">
        <f aca="false">IF(AY139="","",VLOOKUP(AY139,'シフト記号表（従来型・ユニット型共通）'!$C$6:$L$47,10,FALSE()))</f>
        <v/>
      </c>
      <c r="AZ140" s="2069" t="str">
        <f aca="false">IF(AZ139="","",VLOOKUP(AZ139,'シフト記号表（従来型・ユニット型共通）'!$C$6:$L$47,10,FALSE()))</f>
        <v/>
      </c>
      <c r="BA140" s="2069" t="str">
        <f aca="false">IF(BA139="","",VLOOKUP(BA139,'シフト記号表（従来型・ユニット型共通）'!$C$6:$L$47,10,FALSE()))</f>
        <v/>
      </c>
      <c r="BB140" s="2101" t="n">
        <f aca="false">IF($BE$3="４週",SUM(W140:AX140),IF($BE$3="暦月",SUM(W140:BA140),""))</f>
        <v>0</v>
      </c>
      <c r="BC140" s="2101"/>
      <c r="BD140" s="2102" t="n">
        <f aca="false">IF($BE$3="４週",BB140/4,IF($BE$3="暦月",(BB140/($BE$8/7)),""))</f>
        <v>0</v>
      </c>
      <c r="BE140" s="2102"/>
      <c r="BF140" s="2098"/>
      <c r="BG140" s="2098"/>
      <c r="BH140" s="2098"/>
      <c r="BI140" s="2098"/>
      <c r="BJ140" s="2098"/>
    </row>
    <row r="141" customFormat="false" ht="20.25" hidden="false" customHeight="true" outlineLevel="0" collapsed="false">
      <c r="B141" s="2033" t="n">
        <f aca="false">B139+1</f>
        <v>63</v>
      </c>
      <c r="C141" s="2095"/>
      <c r="D141" s="2095"/>
      <c r="E141" s="2063"/>
      <c r="F141" s="2064"/>
      <c r="G141" s="2063"/>
      <c r="H141" s="2064"/>
      <c r="I141" s="2096"/>
      <c r="J141" s="2096"/>
      <c r="K141" s="2097"/>
      <c r="L141" s="2097"/>
      <c r="M141" s="2097"/>
      <c r="N141" s="2097"/>
      <c r="O141" s="2079"/>
      <c r="P141" s="2079"/>
      <c r="Q141" s="2079"/>
      <c r="R141" s="2079"/>
      <c r="S141" s="2079"/>
      <c r="T141" s="2093" t="s">
        <v>2202</v>
      </c>
      <c r="V141" s="2094"/>
      <c r="W141" s="2083"/>
      <c r="X141" s="2084"/>
      <c r="Y141" s="2084"/>
      <c r="Z141" s="2084"/>
      <c r="AA141" s="2084"/>
      <c r="AB141" s="2084"/>
      <c r="AC141" s="2085"/>
      <c r="AD141" s="2083"/>
      <c r="AE141" s="2084"/>
      <c r="AF141" s="2084"/>
      <c r="AG141" s="2084"/>
      <c r="AH141" s="2084"/>
      <c r="AI141" s="2084"/>
      <c r="AJ141" s="2085"/>
      <c r="AK141" s="2083"/>
      <c r="AL141" s="2084"/>
      <c r="AM141" s="2084"/>
      <c r="AN141" s="2084"/>
      <c r="AO141" s="2084"/>
      <c r="AP141" s="2084"/>
      <c r="AQ141" s="2085"/>
      <c r="AR141" s="2083"/>
      <c r="AS141" s="2084"/>
      <c r="AT141" s="2084"/>
      <c r="AU141" s="2084"/>
      <c r="AV141" s="2084"/>
      <c r="AW141" s="2084"/>
      <c r="AX141" s="2085"/>
      <c r="AY141" s="2083"/>
      <c r="AZ141" s="2084"/>
      <c r="BA141" s="2086"/>
      <c r="BB141" s="2087"/>
      <c r="BC141" s="2087"/>
      <c r="BD141" s="2088"/>
      <c r="BE141" s="2088"/>
      <c r="BF141" s="2098"/>
      <c r="BG141" s="2098"/>
      <c r="BH141" s="2098"/>
      <c r="BI141" s="2098"/>
      <c r="BJ141" s="2098"/>
    </row>
    <row r="142" customFormat="false" ht="20.25" hidden="false" customHeight="true" outlineLevel="0" collapsed="false">
      <c r="B142" s="2033"/>
      <c r="C142" s="2095"/>
      <c r="D142" s="2095"/>
      <c r="E142" s="2099"/>
      <c r="F142" s="2100" t="n">
        <f aca="false">C141</f>
        <v>0</v>
      </c>
      <c r="G142" s="2099"/>
      <c r="H142" s="2100" t="n">
        <f aca="false">I141</f>
        <v>0</v>
      </c>
      <c r="I142" s="2096"/>
      <c r="J142" s="2096"/>
      <c r="K142" s="2097"/>
      <c r="L142" s="2097"/>
      <c r="M142" s="2097"/>
      <c r="N142" s="2097"/>
      <c r="O142" s="2079"/>
      <c r="P142" s="2079"/>
      <c r="Q142" s="2079"/>
      <c r="R142" s="2079"/>
      <c r="S142" s="2079"/>
      <c r="T142" s="2090" t="s">
        <v>2203</v>
      </c>
      <c r="U142" s="2091"/>
      <c r="V142" s="2092"/>
      <c r="W142" s="2068" t="str">
        <f aca="false">IF(W141="","",VLOOKUP(W141,'シフト記号表（従来型・ユニット型共通）'!$C$6:$L$47,10,FALSE()))</f>
        <v/>
      </c>
      <c r="X142" s="2069" t="str">
        <f aca="false">IF(X141="","",VLOOKUP(X141,'シフト記号表（従来型・ユニット型共通）'!$C$6:$L$47,10,FALSE()))</f>
        <v/>
      </c>
      <c r="Y142" s="2069" t="str">
        <f aca="false">IF(Y141="","",VLOOKUP(Y141,'シフト記号表（従来型・ユニット型共通）'!$C$6:$L$47,10,FALSE()))</f>
        <v/>
      </c>
      <c r="Z142" s="2069" t="str">
        <f aca="false">IF(Z141="","",VLOOKUP(Z141,'シフト記号表（従来型・ユニット型共通）'!$C$6:$L$47,10,FALSE()))</f>
        <v/>
      </c>
      <c r="AA142" s="2069" t="str">
        <f aca="false">IF(AA141="","",VLOOKUP(AA141,'シフト記号表（従来型・ユニット型共通）'!$C$6:$L$47,10,FALSE()))</f>
        <v/>
      </c>
      <c r="AB142" s="2069" t="str">
        <f aca="false">IF(AB141="","",VLOOKUP(AB141,'シフト記号表（従来型・ユニット型共通）'!$C$6:$L$47,10,FALSE()))</f>
        <v/>
      </c>
      <c r="AC142" s="2070" t="str">
        <f aca="false">IF(AC141="","",VLOOKUP(AC141,'シフト記号表（従来型・ユニット型共通）'!$C$6:$L$47,10,FALSE()))</f>
        <v/>
      </c>
      <c r="AD142" s="2068" t="str">
        <f aca="false">IF(AD141="","",VLOOKUP(AD141,'シフト記号表（従来型・ユニット型共通）'!$C$6:$L$47,10,FALSE()))</f>
        <v/>
      </c>
      <c r="AE142" s="2069" t="str">
        <f aca="false">IF(AE141="","",VLOOKUP(AE141,'シフト記号表（従来型・ユニット型共通）'!$C$6:$L$47,10,FALSE()))</f>
        <v/>
      </c>
      <c r="AF142" s="2069" t="str">
        <f aca="false">IF(AF141="","",VLOOKUP(AF141,'シフト記号表（従来型・ユニット型共通）'!$C$6:$L$47,10,FALSE()))</f>
        <v/>
      </c>
      <c r="AG142" s="2069" t="str">
        <f aca="false">IF(AG141="","",VLOOKUP(AG141,'シフト記号表（従来型・ユニット型共通）'!$C$6:$L$47,10,FALSE()))</f>
        <v/>
      </c>
      <c r="AH142" s="2069" t="str">
        <f aca="false">IF(AH141="","",VLOOKUP(AH141,'シフト記号表（従来型・ユニット型共通）'!$C$6:$L$47,10,FALSE()))</f>
        <v/>
      </c>
      <c r="AI142" s="2069" t="str">
        <f aca="false">IF(AI141="","",VLOOKUP(AI141,'シフト記号表（従来型・ユニット型共通）'!$C$6:$L$47,10,FALSE()))</f>
        <v/>
      </c>
      <c r="AJ142" s="2070" t="str">
        <f aca="false">IF(AJ141="","",VLOOKUP(AJ141,'シフト記号表（従来型・ユニット型共通）'!$C$6:$L$47,10,FALSE()))</f>
        <v/>
      </c>
      <c r="AK142" s="2068" t="str">
        <f aca="false">IF(AK141="","",VLOOKUP(AK141,'シフト記号表（従来型・ユニット型共通）'!$C$6:$L$47,10,FALSE()))</f>
        <v/>
      </c>
      <c r="AL142" s="2069" t="str">
        <f aca="false">IF(AL141="","",VLOOKUP(AL141,'シフト記号表（従来型・ユニット型共通）'!$C$6:$L$47,10,FALSE()))</f>
        <v/>
      </c>
      <c r="AM142" s="2069" t="str">
        <f aca="false">IF(AM141="","",VLOOKUP(AM141,'シフト記号表（従来型・ユニット型共通）'!$C$6:$L$47,10,FALSE()))</f>
        <v/>
      </c>
      <c r="AN142" s="2069" t="str">
        <f aca="false">IF(AN141="","",VLOOKUP(AN141,'シフト記号表（従来型・ユニット型共通）'!$C$6:$L$47,10,FALSE()))</f>
        <v/>
      </c>
      <c r="AO142" s="2069" t="str">
        <f aca="false">IF(AO141="","",VLOOKUP(AO141,'シフト記号表（従来型・ユニット型共通）'!$C$6:$L$47,10,FALSE()))</f>
        <v/>
      </c>
      <c r="AP142" s="2069" t="str">
        <f aca="false">IF(AP141="","",VLOOKUP(AP141,'シフト記号表（従来型・ユニット型共通）'!$C$6:$L$47,10,FALSE()))</f>
        <v/>
      </c>
      <c r="AQ142" s="2070" t="str">
        <f aca="false">IF(AQ141="","",VLOOKUP(AQ141,'シフト記号表（従来型・ユニット型共通）'!$C$6:$L$47,10,FALSE()))</f>
        <v/>
      </c>
      <c r="AR142" s="2068" t="str">
        <f aca="false">IF(AR141="","",VLOOKUP(AR141,'シフト記号表（従来型・ユニット型共通）'!$C$6:$L$47,10,FALSE()))</f>
        <v/>
      </c>
      <c r="AS142" s="2069" t="str">
        <f aca="false">IF(AS141="","",VLOOKUP(AS141,'シフト記号表（従来型・ユニット型共通）'!$C$6:$L$47,10,FALSE()))</f>
        <v/>
      </c>
      <c r="AT142" s="2069" t="str">
        <f aca="false">IF(AT141="","",VLOOKUP(AT141,'シフト記号表（従来型・ユニット型共通）'!$C$6:$L$47,10,FALSE()))</f>
        <v/>
      </c>
      <c r="AU142" s="2069" t="str">
        <f aca="false">IF(AU141="","",VLOOKUP(AU141,'シフト記号表（従来型・ユニット型共通）'!$C$6:$L$47,10,FALSE()))</f>
        <v/>
      </c>
      <c r="AV142" s="2069" t="str">
        <f aca="false">IF(AV141="","",VLOOKUP(AV141,'シフト記号表（従来型・ユニット型共通）'!$C$6:$L$47,10,FALSE()))</f>
        <v/>
      </c>
      <c r="AW142" s="2069" t="str">
        <f aca="false">IF(AW141="","",VLOOKUP(AW141,'シフト記号表（従来型・ユニット型共通）'!$C$6:$L$47,10,FALSE()))</f>
        <v/>
      </c>
      <c r="AX142" s="2070" t="str">
        <f aca="false">IF(AX141="","",VLOOKUP(AX141,'シフト記号表（従来型・ユニット型共通）'!$C$6:$L$47,10,FALSE()))</f>
        <v/>
      </c>
      <c r="AY142" s="2068" t="str">
        <f aca="false">IF(AY141="","",VLOOKUP(AY141,'シフト記号表（従来型・ユニット型共通）'!$C$6:$L$47,10,FALSE()))</f>
        <v/>
      </c>
      <c r="AZ142" s="2069" t="str">
        <f aca="false">IF(AZ141="","",VLOOKUP(AZ141,'シフト記号表（従来型・ユニット型共通）'!$C$6:$L$47,10,FALSE()))</f>
        <v/>
      </c>
      <c r="BA142" s="2069" t="str">
        <f aca="false">IF(BA141="","",VLOOKUP(BA141,'シフト記号表（従来型・ユニット型共通）'!$C$6:$L$47,10,FALSE()))</f>
        <v/>
      </c>
      <c r="BB142" s="2101" t="n">
        <f aca="false">IF($BE$3="４週",SUM(W142:AX142),IF($BE$3="暦月",SUM(W142:BA142),""))</f>
        <v>0</v>
      </c>
      <c r="BC142" s="2101"/>
      <c r="BD142" s="2102" t="n">
        <f aca="false">IF($BE$3="４週",BB142/4,IF($BE$3="暦月",(BB142/($BE$8/7)),""))</f>
        <v>0</v>
      </c>
      <c r="BE142" s="2102"/>
      <c r="BF142" s="2098"/>
      <c r="BG142" s="2098"/>
      <c r="BH142" s="2098"/>
      <c r="BI142" s="2098"/>
      <c r="BJ142" s="2098"/>
    </row>
    <row r="143" customFormat="false" ht="20.25" hidden="false" customHeight="true" outlineLevel="0" collapsed="false">
      <c r="B143" s="2033" t="n">
        <f aca="false">B141+1</f>
        <v>64</v>
      </c>
      <c r="C143" s="2095"/>
      <c r="D143" s="2095"/>
      <c r="E143" s="2063"/>
      <c r="F143" s="2064"/>
      <c r="G143" s="2063"/>
      <c r="H143" s="2064"/>
      <c r="I143" s="2096"/>
      <c r="J143" s="2096"/>
      <c r="K143" s="2097"/>
      <c r="L143" s="2097"/>
      <c r="M143" s="2097"/>
      <c r="N143" s="2097"/>
      <c r="O143" s="2079"/>
      <c r="P143" s="2079"/>
      <c r="Q143" s="2079"/>
      <c r="R143" s="2079"/>
      <c r="S143" s="2079"/>
      <c r="T143" s="2093" t="s">
        <v>2202</v>
      </c>
      <c r="V143" s="2094"/>
      <c r="W143" s="2083"/>
      <c r="X143" s="2084"/>
      <c r="Y143" s="2084"/>
      <c r="Z143" s="2084"/>
      <c r="AA143" s="2084"/>
      <c r="AB143" s="2084"/>
      <c r="AC143" s="2085"/>
      <c r="AD143" s="2083"/>
      <c r="AE143" s="2084"/>
      <c r="AF143" s="2084"/>
      <c r="AG143" s="2084"/>
      <c r="AH143" s="2084"/>
      <c r="AI143" s="2084"/>
      <c r="AJ143" s="2085"/>
      <c r="AK143" s="2083"/>
      <c r="AL143" s="2084"/>
      <c r="AM143" s="2084"/>
      <c r="AN143" s="2084"/>
      <c r="AO143" s="2084"/>
      <c r="AP143" s="2084"/>
      <c r="AQ143" s="2085"/>
      <c r="AR143" s="2083"/>
      <c r="AS143" s="2084"/>
      <c r="AT143" s="2084"/>
      <c r="AU143" s="2084"/>
      <c r="AV143" s="2084"/>
      <c r="AW143" s="2084"/>
      <c r="AX143" s="2085"/>
      <c r="AY143" s="2083"/>
      <c r="AZ143" s="2084"/>
      <c r="BA143" s="2086"/>
      <c r="BB143" s="2087"/>
      <c r="BC143" s="2087"/>
      <c r="BD143" s="2088"/>
      <c r="BE143" s="2088"/>
      <c r="BF143" s="2098"/>
      <c r="BG143" s="2098"/>
      <c r="BH143" s="2098"/>
      <c r="BI143" s="2098"/>
      <c r="BJ143" s="2098"/>
    </row>
    <row r="144" customFormat="false" ht="20.25" hidden="false" customHeight="true" outlineLevel="0" collapsed="false">
      <c r="B144" s="2033"/>
      <c r="C144" s="2095"/>
      <c r="D144" s="2095"/>
      <c r="E144" s="2099"/>
      <c r="F144" s="2100" t="n">
        <f aca="false">C143</f>
        <v>0</v>
      </c>
      <c r="G144" s="2099"/>
      <c r="H144" s="2100" t="n">
        <f aca="false">I143</f>
        <v>0</v>
      </c>
      <c r="I144" s="2096"/>
      <c r="J144" s="2096"/>
      <c r="K144" s="2097"/>
      <c r="L144" s="2097"/>
      <c r="M144" s="2097"/>
      <c r="N144" s="2097"/>
      <c r="O144" s="2079"/>
      <c r="P144" s="2079"/>
      <c r="Q144" s="2079"/>
      <c r="R144" s="2079"/>
      <c r="S144" s="2079"/>
      <c r="T144" s="2090" t="s">
        <v>2203</v>
      </c>
      <c r="U144" s="2091"/>
      <c r="V144" s="2092"/>
      <c r="W144" s="2068" t="str">
        <f aca="false">IF(W143="","",VLOOKUP(W143,'シフト記号表（従来型・ユニット型共通）'!$C$6:$L$47,10,FALSE()))</f>
        <v/>
      </c>
      <c r="X144" s="2069" t="str">
        <f aca="false">IF(X143="","",VLOOKUP(X143,'シフト記号表（従来型・ユニット型共通）'!$C$6:$L$47,10,FALSE()))</f>
        <v/>
      </c>
      <c r="Y144" s="2069" t="str">
        <f aca="false">IF(Y143="","",VLOOKUP(Y143,'シフト記号表（従来型・ユニット型共通）'!$C$6:$L$47,10,FALSE()))</f>
        <v/>
      </c>
      <c r="Z144" s="2069" t="str">
        <f aca="false">IF(Z143="","",VLOOKUP(Z143,'シフト記号表（従来型・ユニット型共通）'!$C$6:$L$47,10,FALSE()))</f>
        <v/>
      </c>
      <c r="AA144" s="2069" t="str">
        <f aca="false">IF(AA143="","",VLOOKUP(AA143,'シフト記号表（従来型・ユニット型共通）'!$C$6:$L$47,10,FALSE()))</f>
        <v/>
      </c>
      <c r="AB144" s="2069" t="str">
        <f aca="false">IF(AB143="","",VLOOKUP(AB143,'シフト記号表（従来型・ユニット型共通）'!$C$6:$L$47,10,FALSE()))</f>
        <v/>
      </c>
      <c r="AC144" s="2070" t="str">
        <f aca="false">IF(AC143="","",VLOOKUP(AC143,'シフト記号表（従来型・ユニット型共通）'!$C$6:$L$47,10,FALSE()))</f>
        <v/>
      </c>
      <c r="AD144" s="2068" t="str">
        <f aca="false">IF(AD143="","",VLOOKUP(AD143,'シフト記号表（従来型・ユニット型共通）'!$C$6:$L$47,10,FALSE()))</f>
        <v/>
      </c>
      <c r="AE144" s="2069" t="str">
        <f aca="false">IF(AE143="","",VLOOKUP(AE143,'シフト記号表（従来型・ユニット型共通）'!$C$6:$L$47,10,FALSE()))</f>
        <v/>
      </c>
      <c r="AF144" s="2069" t="str">
        <f aca="false">IF(AF143="","",VLOOKUP(AF143,'シフト記号表（従来型・ユニット型共通）'!$C$6:$L$47,10,FALSE()))</f>
        <v/>
      </c>
      <c r="AG144" s="2069" t="str">
        <f aca="false">IF(AG143="","",VLOOKUP(AG143,'シフト記号表（従来型・ユニット型共通）'!$C$6:$L$47,10,FALSE()))</f>
        <v/>
      </c>
      <c r="AH144" s="2069" t="str">
        <f aca="false">IF(AH143="","",VLOOKUP(AH143,'シフト記号表（従来型・ユニット型共通）'!$C$6:$L$47,10,FALSE()))</f>
        <v/>
      </c>
      <c r="AI144" s="2069" t="str">
        <f aca="false">IF(AI143="","",VLOOKUP(AI143,'シフト記号表（従来型・ユニット型共通）'!$C$6:$L$47,10,FALSE()))</f>
        <v/>
      </c>
      <c r="AJ144" s="2070" t="str">
        <f aca="false">IF(AJ143="","",VLOOKUP(AJ143,'シフト記号表（従来型・ユニット型共通）'!$C$6:$L$47,10,FALSE()))</f>
        <v/>
      </c>
      <c r="AK144" s="2068" t="str">
        <f aca="false">IF(AK143="","",VLOOKUP(AK143,'シフト記号表（従来型・ユニット型共通）'!$C$6:$L$47,10,FALSE()))</f>
        <v/>
      </c>
      <c r="AL144" s="2069" t="str">
        <f aca="false">IF(AL143="","",VLOOKUP(AL143,'シフト記号表（従来型・ユニット型共通）'!$C$6:$L$47,10,FALSE()))</f>
        <v/>
      </c>
      <c r="AM144" s="2069" t="str">
        <f aca="false">IF(AM143="","",VLOOKUP(AM143,'シフト記号表（従来型・ユニット型共通）'!$C$6:$L$47,10,FALSE()))</f>
        <v/>
      </c>
      <c r="AN144" s="2069" t="str">
        <f aca="false">IF(AN143="","",VLOOKUP(AN143,'シフト記号表（従来型・ユニット型共通）'!$C$6:$L$47,10,FALSE()))</f>
        <v/>
      </c>
      <c r="AO144" s="2069" t="str">
        <f aca="false">IF(AO143="","",VLOOKUP(AO143,'シフト記号表（従来型・ユニット型共通）'!$C$6:$L$47,10,FALSE()))</f>
        <v/>
      </c>
      <c r="AP144" s="2069" t="str">
        <f aca="false">IF(AP143="","",VLOOKUP(AP143,'シフト記号表（従来型・ユニット型共通）'!$C$6:$L$47,10,FALSE()))</f>
        <v/>
      </c>
      <c r="AQ144" s="2070" t="str">
        <f aca="false">IF(AQ143="","",VLOOKUP(AQ143,'シフト記号表（従来型・ユニット型共通）'!$C$6:$L$47,10,FALSE()))</f>
        <v/>
      </c>
      <c r="AR144" s="2068" t="str">
        <f aca="false">IF(AR143="","",VLOOKUP(AR143,'シフト記号表（従来型・ユニット型共通）'!$C$6:$L$47,10,FALSE()))</f>
        <v/>
      </c>
      <c r="AS144" s="2069" t="str">
        <f aca="false">IF(AS143="","",VLOOKUP(AS143,'シフト記号表（従来型・ユニット型共通）'!$C$6:$L$47,10,FALSE()))</f>
        <v/>
      </c>
      <c r="AT144" s="2069" t="str">
        <f aca="false">IF(AT143="","",VLOOKUP(AT143,'シフト記号表（従来型・ユニット型共通）'!$C$6:$L$47,10,FALSE()))</f>
        <v/>
      </c>
      <c r="AU144" s="2069" t="str">
        <f aca="false">IF(AU143="","",VLOOKUP(AU143,'シフト記号表（従来型・ユニット型共通）'!$C$6:$L$47,10,FALSE()))</f>
        <v/>
      </c>
      <c r="AV144" s="2069" t="str">
        <f aca="false">IF(AV143="","",VLOOKUP(AV143,'シフト記号表（従来型・ユニット型共通）'!$C$6:$L$47,10,FALSE()))</f>
        <v/>
      </c>
      <c r="AW144" s="2069" t="str">
        <f aca="false">IF(AW143="","",VLOOKUP(AW143,'シフト記号表（従来型・ユニット型共通）'!$C$6:$L$47,10,FALSE()))</f>
        <v/>
      </c>
      <c r="AX144" s="2070" t="str">
        <f aca="false">IF(AX143="","",VLOOKUP(AX143,'シフト記号表（従来型・ユニット型共通）'!$C$6:$L$47,10,FALSE()))</f>
        <v/>
      </c>
      <c r="AY144" s="2068" t="str">
        <f aca="false">IF(AY143="","",VLOOKUP(AY143,'シフト記号表（従来型・ユニット型共通）'!$C$6:$L$47,10,FALSE()))</f>
        <v/>
      </c>
      <c r="AZ144" s="2069" t="str">
        <f aca="false">IF(AZ143="","",VLOOKUP(AZ143,'シフト記号表（従来型・ユニット型共通）'!$C$6:$L$47,10,FALSE()))</f>
        <v/>
      </c>
      <c r="BA144" s="2069" t="str">
        <f aca="false">IF(BA143="","",VLOOKUP(BA143,'シフト記号表（従来型・ユニット型共通）'!$C$6:$L$47,10,FALSE()))</f>
        <v/>
      </c>
      <c r="BB144" s="2101" t="n">
        <f aca="false">IF($BE$3="４週",SUM(W144:AX144),IF($BE$3="暦月",SUM(W144:BA144),""))</f>
        <v>0</v>
      </c>
      <c r="BC144" s="2101"/>
      <c r="BD144" s="2102" t="n">
        <f aca="false">IF($BE$3="４週",BB144/4,IF($BE$3="暦月",(BB144/($BE$8/7)),""))</f>
        <v>0</v>
      </c>
      <c r="BE144" s="2102"/>
      <c r="BF144" s="2098"/>
      <c r="BG144" s="2098"/>
      <c r="BH144" s="2098"/>
      <c r="BI144" s="2098"/>
      <c r="BJ144" s="2098"/>
    </row>
    <row r="145" customFormat="false" ht="20.25" hidden="false" customHeight="true" outlineLevel="0" collapsed="false">
      <c r="B145" s="2033" t="n">
        <f aca="false">B143+1</f>
        <v>65</v>
      </c>
      <c r="C145" s="2095"/>
      <c r="D145" s="2095"/>
      <c r="E145" s="2063"/>
      <c r="F145" s="2064"/>
      <c r="G145" s="2063"/>
      <c r="H145" s="2064"/>
      <c r="I145" s="2096"/>
      <c r="J145" s="2096"/>
      <c r="K145" s="2097"/>
      <c r="L145" s="2097"/>
      <c r="M145" s="2097"/>
      <c r="N145" s="2097"/>
      <c r="O145" s="2079"/>
      <c r="P145" s="2079"/>
      <c r="Q145" s="2079"/>
      <c r="R145" s="2079"/>
      <c r="S145" s="2079"/>
      <c r="T145" s="2093" t="s">
        <v>2202</v>
      </c>
      <c r="V145" s="2094"/>
      <c r="W145" s="2083"/>
      <c r="X145" s="2084"/>
      <c r="Y145" s="2084"/>
      <c r="Z145" s="2084"/>
      <c r="AA145" s="2084"/>
      <c r="AB145" s="2084"/>
      <c r="AC145" s="2085"/>
      <c r="AD145" s="2083"/>
      <c r="AE145" s="2084"/>
      <c r="AF145" s="2084"/>
      <c r="AG145" s="2084"/>
      <c r="AH145" s="2084"/>
      <c r="AI145" s="2084"/>
      <c r="AJ145" s="2085"/>
      <c r="AK145" s="2083"/>
      <c r="AL145" s="2084"/>
      <c r="AM145" s="2084"/>
      <c r="AN145" s="2084"/>
      <c r="AO145" s="2084"/>
      <c r="AP145" s="2084"/>
      <c r="AQ145" s="2085"/>
      <c r="AR145" s="2083"/>
      <c r="AS145" s="2084"/>
      <c r="AT145" s="2084"/>
      <c r="AU145" s="2084"/>
      <c r="AV145" s="2084"/>
      <c r="AW145" s="2084"/>
      <c r="AX145" s="2085"/>
      <c r="AY145" s="2083"/>
      <c r="AZ145" s="2084"/>
      <c r="BA145" s="2086"/>
      <c r="BB145" s="2087"/>
      <c r="BC145" s="2087"/>
      <c r="BD145" s="2088"/>
      <c r="BE145" s="2088"/>
      <c r="BF145" s="2098"/>
      <c r="BG145" s="2098"/>
      <c r="BH145" s="2098"/>
      <c r="BI145" s="2098"/>
      <c r="BJ145" s="2098"/>
    </row>
    <row r="146" customFormat="false" ht="20.25" hidden="false" customHeight="true" outlineLevel="0" collapsed="false">
      <c r="B146" s="2033"/>
      <c r="C146" s="2095"/>
      <c r="D146" s="2095"/>
      <c r="E146" s="2099"/>
      <c r="F146" s="2100" t="n">
        <f aca="false">C145</f>
        <v>0</v>
      </c>
      <c r="G146" s="2099"/>
      <c r="H146" s="2100" t="n">
        <f aca="false">I145</f>
        <v>0</v>
      </c>
      <c r="I146" s="2096"/>
      <c r="J146" s="2096"/>
      <c r="K146" s="2097"/>
      <c r="L146" s="2097"/>
      <c r="M146" s="2097"/>
      <c r="N146" s="2097"/>
      <c r="O146" s="2079"/>
      <c r="P146" s="2079"/>
      <c r="Q146" s="2079"/>
      <c r="R146" s="2079"/>
      <c r="S146" s="2079"/>
      <c r="T146" s="2090" t="s">
        <v>2203</v>
      </c>
      <c r="U146" s="2091"/>
      <c r="V146" s="2092"/>
      <c r="W146" s="2068" t="str">
        <f aca="false">IF(W145="","",VLOOKUP(W145,'シフト記号表（従来型・ユニット型共通）'!$C$6:$L$47,10,FALSE()))</f>
        <v/>
      </c>
      <c r="X146" s="2069" t="str">
        <f aca="false">IF(X145="","",VLOOKUP(X145,'シフト記号表（従来型・ユニット型共通）'!$C$6:$L$47,10,FALSE()))</f>
        <v/>
      </c>
      <c r="Y146" s="2069" t="str">
        <f aca="false">IF(Y145="","",VLOOKUP(Y145,'シフト記号表（従来型・ユニット型共通）'!$C$6:$L$47,10,FALSE()))</f>
        <v/>
      </c>
      <c r="Z146" s="2069" t="str">
        <f aca="false">IF(Z145="","",VLOOKUP(Z145,'シフト記号表（従来型・ユニット型共通）'!$C$6:$L$47,10,FALSE()))</f>
        <v/>
      </c>
      <c r="AA146" s="2069" t="str">
        <f aca="false">IF(AA145="","",VLOOKUP(AA145,'シフト記号表（従来型・ユニット型共通）'!$C$6:$L$47,10,FALSE()))</f>
        <v/>
      </c>
      <c r="AB146" s="2069" t="str">
        <f aca="false">IF(AB145="","",VLOOKUP(AB145,'シフト記号表（従来型・ユニット型共通）'!$C$6:$L$47,10,FALSE()))</f>
        <v/>
      </c>
      <c r="AC146" s="2070" t="str">
        <f aca="false">IF(AC145="","",VLOOKUP(AC145,'シフト記号表（従来型・ユニット型共通）'!$C$6:$L$47,10,FALSE()))</f>
        <v/>
      </c>
      <c r="AD146" s="2068" t="str">
        <f aca="false">IF(AD145="","",VLOOKUP(AD145,'シフト記号表（従来型・ユニット型共通）'!$C$6:$L$47,10,FALSE()))</f>
        <v/>
      </c>
      <c r="AE146" s="2069" t="str">
        <f aca="false">IF(AE145="","",VLOOKUP(AE145,'シフト記号表（従来型・ユニット型共通）'!$C$6:$L$47,10,FALSE()))</f>
        <v/>
      </c>
      <c r="AF146" s="2069" t="str">
        <f aca="false">IF(AF145="","",VLOOKUP(AF145,'シフト記号表（従来型・ユニット型共通）'!$C$6:$L$47,10,FALSE()))</f>
        <v/>
      </c>
      <c r="AG146" s="2069" t="str">
        <f aca="false">IF(AG145="","",VLOOKUP(AG145,'シフト記号表（従来型・ユニット型共通）'!$C$6:$L$47,10,FALSE()))</f>
        <v/>
      </c>
      <c r="AH146" s="2069" t="str">
        <f aca="false">IF(AH145="","",VLOOKUP(AH145,'シフト記号表（従来型・ユニット型共通）'!$C$6:$L$47,10,FALSE()))</f>
        <v/>
      </c>
      <c r="AI146" s="2069" t="str">
        <f aca="false">IF(AI145="","",VLOOKUP(AI145,'シフト記号表（従来型・ユニット型共通）'!$C$6:$L$47,10,FALSE()))</f>
        <v/>
      </c>
      <c r="AJ146" s="2070" t="str">
        <f aca="false">IF(AJ145="","",VLOOKUP(AJ145,'シフト記号表（従来型・ユニット型共通）'!$C$6:$L$47,10,FALSE()))</f>
        <v/>
      </c>
      <c r="AK146" s="2068" t="str">
        <f aca="false">IF(AK145="","",VLOOKUP(AK145,'シフト記号表（従来型・ユニット型共通）'!$C$6:$L$47,10,FALSE()))</f>
        <v/>
      </c>
      <c r="AL146" s="2069" t="str">
        <f aca="false">IF(AL145="","",VLOOKUP(AL145,'シフト記号表（従来型・ユニット型共通）'!$C$6:$L$47,10,FALSE()))</f>
        <v/>
      </c>
      <c r="AM146" s="2069" t="str">
        <f aca="false">IF(AM145="","",VLOOKUP(AM145,'シフト記号表（従来型・ユニット型共通）'!$C$6:$L$47,10,FALSE()))</f>
        <v/>
      </c>
      <c r="AN146" s="2069" t="str">
        <f aca="false">IF(AN145="","",VLOOKUP(AN145,'シフト記号表（従来型・ユニット型共通）'!$C$6:$L$47,10,FALSE()))</f>
        <v/>
      </c>
      <c r="AO146" s="2069" t="str">
        <f aca="false">IF(AO145="","",VLOOKUP(AO145,'シフト記号表（従来型・ユニット型共通）'!$C$6:$L$47,10,FALSE()))</f>
        <v/>
      </c>
      <c r="AP146" s="2069" t="str">
        <f aca="false">IF(AP145="","",VLOOKUP(AP145,'シフト記号表（従来型・ユニット型共通）'!$C$6:$L$47,10,FALSE()))</f>
        <v/>
      </c>
      <c r="AQ146" s="2070" t="str">
        <f aca="false">IF(AQ145="","",VLOOKUP(AQ145,'シフト記号表（従来型・ユニット型共通）'!$C$6:$L$47,10,FALSE()))</f>
        <v/>
      </c>
      <c r="AR146" s="2068" t="str">
        <f aca="false">IF(AR145="","",VLOOKUP(AR145,'シフト記号表（従来型・ユニット型共通）'!$C$6:$L$47,10,FALSE()))</f>
        <v/>
      </c>
      <c r="AS146" s="2069" t="str">
        <f aca="false">IF(AS145="","",VLOOKUP(AS145,'シフト記号表（従来型・ユニット型共通）'!$C$6:$L$47,10,FALSE()))</f>
        <v/>
      </c>
      <c r="AT146" s="2069" t="str">
        <f aca="false">IF(AT145="","",VLOOKUP(AT145,'シフト記号表（従来型・ユニット型共通）'!$C$6:$L$47,10,FALSE()))</f>
        <v/>
      </c>
      <c r="AU146" s="2069" t="str">
        <f aca="false">IF(AU145="","",VLOOKUP(AU145,'シフト記号表（従来型・ユニット型共通）'!$C$6:$L$47,10,FALSE()))</f>
        <v/>
      </c>
      <c r="AV146" s="2069" t="str">
        <f aca="false">IF(AV145="","",VLOOKUP(AV145,'シフト記号表（従来型・ユニット型共通）'!$C$6:$L$47,10,FALSE()))</f>
        <v/>
      </c>
      <c r="AW146" s="2069" t="str">
        <f aca="false">IF(AW145="","",VLOOKUP(AW145,'シフト記号表（従来型・ユニット型共通）'!$C$6:$L$47,10,FALSE()))</f>
        <v/>
      </c>
      <c r="AX146" s="2070" t="str">
        <f aca="false">IF(AX145="","",VLOOKUP(AX145,'シフト記号表（従来型・ユニット型共通）'!$C$6:$L$47,10,FALSE()))</f>
        <v/>
      </c>
      <c r="AY146" s="2068" t="str">
        <f aca="false">IF(AY145="","",VLOOKUP(AY145,'シフト記号表（従来型・ユニット型共通）'!$C$6:$L$47,10,FALSE()))</f>
        <v/>
      </c>
      <c r="AZ146" s="2069" t="str">
        <f aca="false">IF(AZ145="","",VLOOKUP(AZ145,'シフト記号表（従来型・ユニット型共通）'!$C$6:$L$47,10,FALSE()))</f>
        <v/>
      </c>
      <c r="BA146" s="2069" t="str">
        <f aca="false">IF(BA145="","",VLOOKUP(BA145,'シフト記号表（従来型・ユニット型共通）'!$C$6:$L$47,10,FALSE()))</f>
        <v/>
      </c>
      <c r="BB146" s="2101" t="n">
        <f aca="false">IF($BE$3="４週",SUM(W146:AX146),IF($BE$3="暦月",SUM(W146:BA146),""))</f>
        <v>0</v>
      </c>
      <c r="BC146" s="2101"/>
      <c r="BD146" s="2102" t="n">
        <f aca="false">IF($BE$3="４週",BB146/4,IF($BE$3="暦月",(BB146/($BE$8/7)),""))</f>
        <v>0</v>
      </c>
      <c r="BE146" s="2102"/>
      <c r="BF146" s="2098"/>
      <c r="BG146" s="2098"/>
      <c r="BH146" s="2098"/>
      <c r="BI146" s="2098"/>
      <c r="BJ146" s="2098"/>
    </row>
    <row r="147" customFormat="false" ht="20.25" hidden="false" customHeight="true" outlineLevel="0" collapsed="false">
      <c r="B147" s="2033" t="n">
        <f aca="false">B145+1</f>
        <v>66</v>
      </c>
      <c r="C147" s="2095"/>
      <c r="D147" s="2095"/>
      <c r="E147" s="2063"/>
      <c r="F147" s="2064"/>
      <c r="G147" s="2063"/>
      <c r="H147" s="2064"/>
      <c r="I147" s="2096"/>
      <c r="J147" s="2096"/>
      <c r="K147" s="2097"/>
      <c r="L147" s="2097"/>
      <c r="M147" s="2097"/>
      <c r="N147" s="2097"/>
      <c r="O147" s="2079"/>
      <c r="P147" s="2079"/>
      <c r="Q147" s="2079"/>
      <c r="R147" s="2079"/>
      <c r="S147" s="2079"/>
      <c r="T147" s="2093" t="s">
        <v>2202</v>
      </c>
      <c r="V147" s="2094"/>
      <c r="W147" s="2083"/>
      <c r="X147" s="2084"/>
      <c r="Y147" s="2084"/>
      <c r="Z147" s="2084"/>
      <c r="AA147" s="2084"/>
      <c r="AB147" s="2084"/>
      <c r="AC147" s="2085"/>
      <c r="AD147" s="2083"/>
      <c r="AE147" s="2084"/>
      <c r="AF147" s="2084"/>
      <c r="AG147" s="2084"/>
      <c r="AH147" s="2084"/>
      <c r="AI147" s="2084"/>
      <c r="AJ147" s="2085"/>
      <c r="AK147" s="2083"/>
      <c r="AL147" s="2084"/>
      <c r="AM147" s="2084"/>
      <c r="AN147" s="2084"/>
      <c r="AO147" s="2084"/>
      <c r="AP147" s="2084"/>
      <c r="AQ147" s="2085"/>
      <c r="AR147" s="2083"/>
      <c r="AS147" s="2084"/>
      <c r="AT147" s="2084"/>
      <c r="AU147" s="2084"/>
      <c r="AV147" s="2084"/>
      <c r="AW147" s="2084"/>
      <c r="AX147" s="2085"/>
      <c r="AY147" s="2083"/>
      <c r="AZ147" s="2084"/>
      <c r="BA147" s="2086"/>
      <c r="BB147" s="2087"/>
      <c r="BC147" s="2087"/>
      <c r="BD147" s="2088"/>
      <c r="BE147" s="2088"/>
      <c r="BF147" s="2098"/>
      <c r="BG147" s="2098"/>
      <c r="BH147" s="2098"/>
      <c r="BI147" s="2098"/>
      <c r="BJ147" s="2098"/>
    </row>
    <row r="148" customFormat="false" ht="20.25" hidden="false" customHeight="true" outlineLevel="0" collapsed="false">
      <c r="B148" s="2033"/>
      <c r="C148" s="2095"/>
      <c r="D148" s="2095"/>
      <c r="E148" s="2099"/>
      <c r="F148" s="2100" t="n">
        <f aca="false">C147</f>
        <v>0</v>
      </c>
      <c r="G148" s="2099"/>
      <c r="H148" s="2100" t="n">
        <f aca="false">I147</f>
        <v>0</v>
      </c>
      <c r="I148" s="2096"/>
      <c r="J148" s="2096"/>
      <c r="K148" s="2097"/>
      <c r="L148" s="2097"/>
      <c r="M148" s="2097"/>
      <c r="N148" s="2097"/>
      <c r="O148" s="2079"/>
      <c r="P148" s="2079"/>
      <c r="Q148" s="2079"/>
      <c r="R148" s="2079"/>
      <c r="S148" s="2079"/>
      <c r="T148" s="2090" t="s">
        <v>2203</v>
      </c>
      <c r="U148" s="2091"/>
      <c r="V148" s="2092"/>
      <c r="W148" s="2068" t="str">
        <f aca="false">IF(W147="","",VLOOKUP(W147,'シフト記号表（従来型・ユニット型共通）'!$C$6:$L$47,10,FALSE()))</f>
        <v/>
      </c>
      <c r="X148" s="2069" t="str">
        <f aca="false">IF(X147="","",VLOOKUP(X147,'シフト記号表（従来型・ユニット型共通）'!$C$6:$L$47,10,FALSE()))</f>
        <v/>
      </c>
      <c r="Y148" s="2069" t="str">
        <f aca="false">IF(Y147="","",VLOOKUP(Y147,'シフト記号表（従来型・ユニット型共通）'!$C$6:$L$47,10,FALSE()))</f>
        <v/>
      </c>
      <c r="Z148" s="2069" t="str">
        <f aca="false">IF(Z147="","",VLOOKUP(Z147,'シフト記号表（従来型・ユニット型共通）'!$C$6:$L$47,10,FALSE()))</f>
        <v/>
      </c>
      <c r="AA148" s="2069" t="str">
        <f aca="false">IF(AA147="","",VLOOKUP(AA147,'シフト記号表（従来型・ユニット型共通）'!$C$6:$L$47,10,FALSE()))</f>
        <v/>
      </c>
      <c r="AB148" s="2069" t="str">
        <f aca="false">IF(AB147="","",VLOOKUP(AB147,'シフト記号表（従来型・ユニット型共通）'!$C$6:$L$47,10,FALSE()))</f>
        <v/>
      </c>
      <c r="AC148" s="2070" t="str">
        <f aca="false">IF(AC147="","",VLOOKUP(AC147,'シフト記号表（従来型・ユニット型共通）'!$C$6:$L$47,10,FALSE()))</f>
        <v/>
      </c>
      <c r="AD148" s="2068" t="str">
        <f aca="false">IF(AD147="","",VLOOKUP(AD147,'シフト記号表（従来型・ユニット型共通）'!$C$6:$L$47,10,FALSE()))</f>
        <v/>
      </c>
      <c r="AE148" s="2069" t="str">
        <f aca="false">IF(AE147="","",VLOOKUP(AE147,'シフト記号表（従来型・ユニット型共通）'!$C$6:$L$47,10,FALSE()))</f>
        <v/>
      </c>
      <c r="AF148" s="2069" t="str">
        <f aca="false">IF(AF147="","",VLOOKUP(AF147,'シフト記号表（従来型・ユニット型共通）'!$C$6:$L$47,10,FALSE()))</f>
        <v/>
      </c>
      <c r="AG148" s="2069" t="str">
        <f aca="false">IF(AG147="","",VLOOKUP(AG147,'シフト記号表（従来型・ユニット型共通）'!$C$6:$L$47,10,FALSE()))</f>
        <v/>
      </c>
      <c r="AH148" s="2069" t="str">
        <f aca="false">IF(AH147="","",VLOOKUP(AH147,'シフト記号表（従来型・ユニット型共通）'!$C$6:$L$47,10,FALSE()))</f>
        <v/>
      </c>
      <c r="AI148" s="2069" t="str">
        <f aca="false">IF(AI147="","",VLOOKUP(AI147,'シフト記号表（従来型・ユニット型共通）'!$C$6:$L$47,10,FALSE()))</f>
        <v/>
      </c>
      <c r="AJ148" s="2070" t="str">
        <f aca="false">IF(AJ147="","",VLOOKUP(AJ147,'シフト記号表（従来型・ユニット型共通）'!$C$6:$L$47,10,FALSE()))</f>
        <v/>
      </c>
      <c r="AK148" s="2068" t="str">
        <f aca="false">IF(AK147="","",VLOOKUP(AK147,'シフト記号表（従来型・ユニット型共通）'!$C$6:$L$47,10,FALSE()))</f>
        <v/>
      </c>
      <c r="AL148" s="2069" t="str">
        <f aca="false">IF(AL147="","",VLOOKUP(AL147,'シフト記号表（従来型・ユニット型共通）'!$C$6:$L$47,10,FALSE()))</f>
        <v/>
      </c>
      <c r="AM148" s="2069" t="str">
        <f aca="false">IF(AM147="","",VLOOKUP(AM147,'シフト記号表（従来型・ユニット型共通）'!$C$6:$L$47,10,FALSE()))</f>
        <v/>
      </c>
      <c r="AN148" s="2069" t="str">
        <f aca="false">IF(AN147="","",VLOOKUP(AN147,'シフト記号表（従来型・ユニット型共通）'!$C$6:$L$47,10,FALSE()))</f>
        <v/>
      </c>
      <c r="AO148" s="2069" t="str">
        <f aca="false">IF(AO147="","",VLOOKUP(AO147,'シフト記号表（従来型・ユニット型共通）'!$C$6:$L$47,10,FALSE()))</f>
        <v/>
      </c>
      <c r="AP148" s="2069" t="str">
        <f aca="false">IF(AP147="","",VLOOKUP(AP147,'シフト記号表（従来型・ユニット型共通）'!$C$6:$L$47,10,FALSE()))</f>
        <v/>
      </c>
      <c r="AQ148" s="2070" t="str">
        <f aca="false">IF(AQ147="","",VLOOKUP(AQ147,'シフト記号表（従来型・ユニット型共通）'!$C$6:$L$47,10,FALSE()))</f>
        <v/>
      </c>
      <c r="AR148" s="2068" t="str">
        <f aca="false">IF(AR147="","",VLOOKUP(AR147,'シフト記号表（従来型・ユニット型共通）'!$C$6:$L$47,10,FALSE()))</f>
        <v/>
      </c>
      <c r="AS148" s="2069" t="str">
        <f aca="false">IF(AS147="","",VLOOKUP(AS147,'シフト記号表（従来型・ユニット型共通）'!$C$6:$L$47,10,FALSE()))</f>
        <v/>
      </c>
      <c r="AT148" s="2069" t="str">
        <f aca="false">IF(AT147="","",VLOOKUP(AT147,'シフト記号表（従来型・ユニット型共通）'!$C$6:$L$47,10,FALSE()))</f>
        <v/>
      </c>
      <c r="AU148" s="2069" t="str">
        <f aca="false">IF(AU147="","",VLOOKUP(AU147,'シフト記号表（従来型・ユニット型共通）'!$C$6:$L$47,10,FALSE()))</f>
        <v/>
      </c>
      <c r="AV148" s="2069" t="str">
        <f aca="false">IF(AV147="","",VLOOKUP(AV147,'シフト記号表（従来型・ユニット型共通）'!$C$6:$L$47,10,FALSE()))</f>
        <v/>
      </c>
      <c r="AW148" s="2069" t="str">
        <f aca="false">IF(AW147="","",VLOOKUP(AW147,'シフト記号表（従来型・ユニット型共通）'!$C$6:$L$47,10,FALSE()))</f>
        <v/>
      </c>
      <c r="AX148" s="2070" t="str">
        <f aca="false">IF(AX147="","",VLOOKUP(AX147,'シフト記号表（従来型・ユニット型共通）'!$C$6:$L$47,10,FALSE()))</f>
        <v/>
      </c>
      <c r="AY148" s="2068" t="str">
        <f aca="false">IF(AY147="","",VLOOKUP(AY147,'シフト記号表（従来型・ユニット型共通）'!$C$6:$L$47,10,FALSE()))</f>
        <v/>
      </c>
      <c r="AZ148" s="2069" t="str">
        <f aca="false">IF(AZ147="","",VLOOKUP(AZ147,'シフト記号表（従来型・ユニット型共通）'!$C$6:$L$47,10,FALSE()))</f>
        <v/>
      </c>
      <c r="BA148" s="2069" t="str">
        <f aca="false">IF(BA147="","",VLOOKUP(BA147,'シフト記号表（従来型・ユニット型共通）'!$C$6:$L$47,10,FALSE()))</f>
        <v/>
      </c>
      <c r="BB148" s="2101" t="n">
        <f aca="false">IF($BE$3="４週",SUM(W148:AX148),IF($BE$3="暦月",SUM(W148:BA148),""))</f>
        <v>0</v>
      </c>
      <c r="BC148" s="2101"/>
      <c r="BD148" s="2102" t="n">
        <f aca="false">IF($BE$3="４週",BB148/4,IF($BE$3="暦月",(BB148/($BE$8/7)),""))</f>
        <v>0</v>
      </c>
      <c r="BE148" s="2102"/>
      <c r="BF148" s="2098"/>
      <c r="BG148" s="2098"/>
      <c r="BH148" s="2098"/>
      <c r="BI148" s="2098"/>
      <c r="BJ148" s="2098"/>
    </row>
    <row r="149" customFormat="false" ht="20.25" hidden="false" customHeight="true" outlineLevel="0" collapsed="false">
      <c r="B149" s="2033" t="n">
        <f aca="false">B147+1</f>
        <v>67</v>
      </c>
      <c r="C149" s="2095"/>
      <c r="D149" s="2095"/>
      <c r="E149" s="2063"/>
      <c r="F149" s="2064"/>
      <c r="G149" s="2063"/>
      <c r="H149" s="2064"/>
      <c r="I149" s="2096"/>
      <c r="J149" s="2096"/>
      <c r="K149" s="2097"/>
      <c r="L149" s="2097"/>
      <c r="M149" s="2097"/>
      <c r="N149" s="2097"/>
      <c r="O149" s="2079"/>
      <c r="P149" s="2079"/>
      <c r="Q149" s="2079"/>
      <c r="R149" s="2079"/>
      <c r="S149" s="2079"/>
      <c r="T149" s="2093" t="s">
        <v>2202</v>
      </c>
      <c r="V149" s="2094"/>
      <c r="W149" s="2083"/>
      <c r="X149" s="2084"/>
      <c r="Y149" s="2084"/>
      <c r="Z149" s="2084"/>
      <c r="AA149" s="2084"/>
      <c r="AB149" s="2084"/>
      <c r="AC149" s="2085"/>
      <c r="AD149" s="2083"/>
      <c r="AE149" s="2084"/>
      <c r="AF149" s="2084"/>
      <c r="AG149" s="2084"/>
      <c r="AH149" s="2084"/>
      <c r="AI149" s="2084"/>
      <c r="AJ149" s="2085"/>
      <c r="AK149" s="2083"/>
      <c r="AL149" s="2084"/>
      <c r="AM149" s="2084"/>
      <c r="AN149" s="2084"/>
      <c r="AO149" s="2084"/>
      <c r="AP149" s="2084"/>
      <c r="AQ149" s="2085"/>
      <c r="AR149" s="2083"/>
      <c r="AS149" s="2084"/>
      <c r="AT149" s="2084"/>
      <c r="AU149" s="2084"/>
      <c r="AV149" s="2084"/>
      <c r="AW149" s="2084"/>
      <c r="AX149" s="2085"/>
      <c r="AY149" s="2083"/>
      <c r="AZ149" s="2084"/>
      <c r="BA149" s="2086"/>
      <c r="BB149" s="2087"/>
      <c r="BC149" s="2087"/>
      <c r="BD149" s="2088"/>
      <c r="BE149" s="2088"/>
      <c r="BF149" s="2098"/>
      <c r="BG149" s="2098"/>
      <c r="BH149" s="2098"/>
      <c r="BI149" s="2098"/>
      <c r="BJ149" s="2098"/>
    </row>
    <row r="150" customFormat="false" ht="20.25" hidden="false" customHeight="true" outlineLevel="0" collapsed="false">
      <c r="B150" s="2033"/>
      <c r="C150" s="2095"/>
      <c r="D150" s="2095"/>
      <c r="E150" s="2099"/>
      <c r="F150" s="2100" t="n">
        <f aca="false">C149</f>
        <v>0</v>
      </c>
      <c r="G150" s="2099"/>
      <c r="H150" s="2100" t="n">
        <f aca="false">I149</f>
        <v>0</v>
      </c>
      <c r="I150" s="2096"/>
      <c r="J150" s="2096"/>
      <c r="K150" s="2097"/>
      <c r="L150" s="2097"/>
      <c r="M150" s="2097"/>
      <c r="N150" s="2097"/>
      <c r="O150" s="2079"/>
      <c r="P150" s="2079"/>
      <c r="Q150" s="2079"/>
      <c r="R150" s="2079"/>
      <c r="S150" s="2079"/>
      <c r="T150" s="2090" t="s">
        <v>2203</v>
      </c>
      <c r="U150" s="2091"/>
      <c r="V150" s="2092"/>
      <c r="W150" s="2068" t="str">
        <f aca="false">IF(W149="","",VLOOKUP(W149,'シフト記号表（従来型・ユニット型共通）'!$C$6:$L$47,10,FALSE()))</f>
        <v/>
      </c>
      <c r="X150" s="2069" t="str">
        <f aca="false">IF(X149="","",VLOOKUP(X149,'シフト記号表（従来型・ユニット型共通）'!$C$6:$L$47,10,FALSE()))</f>
        <v/>
      </c>
      <c r="Y150" s="2069" t="str">
        <f aca="false">IF(Y149="","",VLOOKUP(Y149,'シフト記号表（従来型・ユニット型共通）'!$C$6:$L$47,10,FALSE()))</f>
        <v/>
      </c>
      <c r="Z150" s="2069" t="str">
        <f aca="false">IF(Z149="","",VLOOKUP(Z149,'シフト記号表（従来型・ユニット型共通）'!$C$6:$L$47,10,FALSE()))</f>
        <v/>
      </c>
      <c r="AA150" s="2069" t="str">
        <f aca="false">IF(AA149="","",VLOOKUP(AA149,'シフト記号表（従来型・ユニット型共通）'!$C$6:$L$47,10,FALSE()))</f>
        <v/>
      </c>
      <c r="AB150" s="2069" t="str">
        <f aca="false">IF(AB149="","",VLOOKUP(AB149,'シフト記号表（従来型・ユニット型共通）'!$C$6:$L$47,10,FALSE()))</f>
        <v/>
      </c>
      <c r="AC150" s="2070" t="str">
        <f aca="false">IF(AC149="","",VLOOKUP(AC149,'シフト記号表（従来型・ユニット型共通）'!$C$6:$L$47,10,FALSE()))</f>
        <v/>
      </c>
      <c r="AD150" s="2068" t="str">
        <f aca="false">IF(AD149="","",VLOOKUP(AD149,'シフト記号表（従来型・ユニット型共通）'!$C$6:$L$47,10,FALSE()))</f>
        <v/>
      </c>
      <c r="AE150" s="2069" t="str">
        <f aca="false">IF(AE149="","",VLOOKUP(AE149,'シフト記号表（従来型・ユニット型共通）'!$C$6:$L$47,10,FALSE()))</f>
        <v/>
      </c>
      <c r="AF150" s="2069" t="str">
        <f aca="false">IF(AF149="","",VLOOKUP(AF149,'シフト記号表（従来型・ユニット型共通）'!$C$6:$L$47,10,FALSE()))</f>
        <v/>
      </c>
      <c r="AG150" s="2069" t="str">
        <f aca="false">IF(AG149="","",VLOOKUP(AG149,'シフト記号表（従来型・ユニット型共通）'!$C$6:$L$47,10,FALSE()))</f>
        <v/>
      </c>
      <c r="AH150" s="2069" t="str">
        <f aca="false">IF(AH149="","",VLOOKUP(AH149,'シフト記号表（従来型・ユニット型共通）'!$C$6:$L$47,10,FALSE()))</f>
        <v/>
      </c>
      <c r="AI150" s="2069" t="str">
        <f aca="false">IF(AI149="","",VLOOKUP(AI149,'シフト記号表（従来型・ユニット型共通）'!$C$6:$L$47,10,FALSE()))</f>
        <v/>
      </c>
      <c r="AJ150" s="2070" t="str">
        <f aca="false">IF(AJ149="","",VLOOKUP(AJ149,'シフト記号表（従来型・ユニット型共通）'!$C$6:$L$47,10,FALSE()))</f>
        <v/>
      </c>
      <c r="AK150" s="2068" t="str">
        <f aca="false">IF(AK149="","",VLOOKUP(AK149,'シフト記号表（従来型・ユニット型共通）'!$C$6:$L$47,10,FALSE()))</f>
        <v/>
      </c>
      <c r="AL150" s="2069" t="str">
        <f aca="false">IF(AL149="","",VLOOKUP(AL149,'シフト記号表（従来型・ユニット型共通）'!$C$6:$L$47,10,FALSE()))</f>
        <v/>
      </c>
      <c r="AM150" s="2069" t="str">
        <f aca="false">IF(AM149="","",VLOOKUP(AM149,'シフト記号表（従来型・ユニット型共通）'!$C$6:$L$47,10,FALSE()))</f>
        <v/>
      </c>
      <c r="AN150" s="2069" t="str">
        <f aca="false">IF(AN149="","",VLOOKUP(AN149,'シフト記号表（従来型・ユニット型共通）'!$C$6:$L$47,10,FALSE()))</f>
        <v/>
      </c>
      <c r="AO150" s="2069" t="str">
        <f aca="false">IF(AO149="","",VLOOKUP(AO149,'シフト記号表（従来型・ユニット型共通）'!$C$6:$L$47,10,FALSE()))</f>
        <v/>
      </c>
      <c r="AP150" s="2069" t="str">
        <f aca="false">IF(AP149="","",VLOOKUP(AP149,'シフト記号表（従来型・ユニット型共通）'!$C$6:$L$47,10,FALSE()))</f>
        <v/>
      </c>
      <c r="AQ150" s="2070" t="str">
        <f aca="false">IF(AQ149="","",VLOOKUP(AQ149,'シフト記号表（従来型・ユニット型共通）'!$C$6:$L$47,10,FALSE()))</f>
        <v/>
      </c>
      <c r="AR150" s="2068" t="str">
        <f aca="false">IF(AR149="","",VLOOKUP(AR149,'シフト記号表（従来型・ユニット型共通）'!$C$6:$L$47,10,FALSE()))</f>
        <v/>
      </c>
      <c r="AS150" s="2069" t="str">
        <f aca="false">IF(AS149="","",VLOOKUP(AS149,'シフト記号表（従来型・ユニット型共通）'!$C$6:$L$47,10,FALSE()))</f>
        <v/>
      </c>
      <c r="AT150" s="2069" t="str">
        <f aca="false">IF(AT149="","",VLOOKUP(AT149,'シフト記号表（従来型・ユニット型共通）'!$C$6:$L$47,10,FALSE()))</f>
        <v/>
      </c>
      <c r="AU150" s="2069" t="str">
        <f aca="false">IF(AU149="","",VLOOKUP(AU149,'シフト記号表（従来型・ユニット型共通）'!$C$6:$L$47,10,FALSE()))</f>
        <v/>
      </c>
      <c r="AV150" s="2069" t="str">
        <f aca="false">IF(AV149="","",VLOOKUP(AV149,'シフト記号表（従来型・ユニット型共通）'!$C$6:$L$47,10,FALSE()))</f>
        <v/>
      </c>
      <c r="AW150" s="2069" t="str">
        <f aca="false">IF(AW149="","",VLOOKUP(AW149,'シフト記号表（従来型・ユニット型共通）'!$C$6:$L$47,10,FALSE()))</f>
        <v/>
      </c>
      <c r="AX150" s="2070" t="str">
        <f aca="false">IF(AX149="","",VLOOKUP(AX149,'シフト記号表（従来型・ユニット型共通）'!$C$6:$L$47,10,FALSE()))</f>
        <v/>
      </c>
      <c r="AY150" s="2068" t="str">
        <f aca="false">IF(AY149="","",VLOOKUP(AY149,'シフト記号表（従来型・ユニット型共通）'!$C$6:$L$47,10,FALSE()))</f>
        <v/>
      </c>
      <c r="AZ150" s="2069" t="str">
        <f aca="false">IF(AZ149="","",VLOOKUP(AZ149,'シフト記号表（従来型・ユニット型共通）'!$C$6:$L$47,10,FALSE()))</f>
        <v/>
      </c>
      <c r="BA150" s="2069" t="str">
        <f aca="false">IF(BA149="","",VLOOKUP(BA149,'シフト記号表（従来型・ユニット型共通）'!$C$6:$L$47,10,FALSE()))</f>
        <v/>
      </c>
      <c r="BB150" s="2101" t="n">
        <f aca="false">IF($BE$3="４週",SUM(W150:AX150),IF($BE$3="暦月",SUM(W150:BA150),""))</f>
        <v>0</v>
      </c>
      <c r="BC150" s="2101"/>
      <c r="BD150" s="2102" t="n">
        <f aca="false">IF($BE$3="４週",BB150/4,IF($BE$3="暦月",(BB150/($BE$8/7)),""))</f>
        <v>0</v>
      </c>
      <c r="BE150" s="2102"/>
      <c r="BF150" s="2098"/>
      <c r="BG150" s="2098"/>
      <c r="BH150" s="2098"/>
      <c r="BI150" s="2098"/>
      <c r="BJ150" s="2098"/>
    </row>
    <row r="151" customFormat="false" ht="20.25" hidden="false" customHeight="true" outlineLevel="0" collapsed="false">
      <c r="B151" s="2033" t="n">
        <f aca="false">B149+1</f>
        <v>68</v>
      </c>
      <c r="C151" s="2095"/>
      <c r="D151" s="2095"/>
      <c r="E151" s="2063"/>
      <c r="F151" s="2064"/>
      <c r="G151" s="2063"/>
      <c r="H151" s="2064"/>
      <c r="I151" s="2096"/>
      <c r="J151" s="2096"/>
      <c r="K151" s="2097"/>
      <c r="L151" s="2097"/>
      <c r="M151" s="2097"/>
      <c r="N151" s="2097"/>
      <c r="O151" s="2079"/>
      <c r="P151" s="2079"/>
      <c r="Q151" s="2079"/>
      <c r="R151" s="2079"/>
      <c r="S151" s="2079"/>
      <c r="T151" s="2093" t="s">
        <v>2202</v>
      </c>
      <c r="V151" s="2094"/>
      <c r="W151" s="2083"/>
      <c r="X151" s="2084"/>
      <c r="Y151" s="2084"/>
      <c r="Z151" s="2084"/>
      <c r="AA151" s="2084"/>
      <c r="AB151" s="2084"/>
      <c r="AC151" s="2085"/>
      <c r="AD151" s="2083"/>
      <c r="AE151" s="2084"/>
      <c r="AF151" s="2084"/>
      <c r="AG151" s="2084"/>
      <c r="AH151" s="2084"/>
      <c r="AI151" s="2084"/>
      <c r="AJ151" s="2085"/>
      <c r="AK151" s="2083"/>
      <c r="AL151" s="2084"/>
      <c r="AM151" s="2084"/>
      <c r="AN151" s="2084"/>
      <c r="AO151" s="2084"/>
      <c r="AP151" s="2084"/>
      <c r="AQ151" s="2085"/>
      <c r="AR151" s="2083"/>
      <c r="AS151" s="2084"/>
      <c r="AT151" s="2084"/>
      <c r="AU151" s="2084"/>
      <c r="AV151" s="2084"/>
      <c r="AW151" s="2084"/>
      <c r="AX151" s="2085"/>
      <c r="AY151" s="2083"/>
      <c r="AZ151" s="2084"/>
      <c r="BA151" s="2086"/>
      <c r="BB151" s="2087"/>
      <c r="BC151" s="2087"/>
      <c r="BD151" s="2088"/>
      <c r="BE151" s="2088"/>
      <c r="BF151" s="2098"/>
      <c r="BG151" s="2098"/>
      <c r="BH151" s="2098"/>
      <c r="BI151" s="2098"/>
      <c r="BJ151" s="2098"/>
    </row>
    <row r="152" customFormat="false" ht="20.25" hidden="false" customHeight="true" outlineLevel="0" collapsed="false">
      <c r="B152" s="2033"/>
      <c r="C152" s="2095"/>
      <c r="D152" s="2095"/>
      <c r="E152" s="2099"/>
      <c r="F152" s="2100" t="n">
        <f aca="false">C151</f>
        <v>0</v>
      </c>
      <c r="G152" s="2099"/>
      <c r="H152" s="2100" t="n">
        <f aca="false">I151</f>
        <v>0</v>
      </c>
      <c r="I152" s="2096"/>
      <c r="J152" s="2096"/>
      <c r="K152" s="2097"/>
      <c r="L152" s="2097"/>
      <c r="M152" s="2097"/>
      <c r="N152" s="2097"/>
      <c r="O152" s="2079"/>
      <c r="P152" s="2079"/>
      <c r="Q152" s="2079"/>
      <c r="R152" s="2079"/>
      <c r="S152" s="2079"/>
      <c r="T152" s="2090" t="s">
        <v>2203</v>
      </c>
      <c r="U152" s="2091"/>
      <c r="V152" s="2092"/>
      <c r="W152" s="2068" t="str">
        <f aca="false">IF(W151="","",VLOOKUP(W151,'シフト記号表（従来型・ユニット型共通）'!$C$6:$L$47,10,FALSE()))</f>
        <v/>
      </c>
      <c r="X152" s="2069" t="str">
        <f aca="false">IF(X151="","",VLOOKUP(X151,'シフト記号表（従来型・ユニット型共通）'!$C$6:$L$47,10,FALSE()))</f>
        <v/>
      </c>
      <c r="Y152" s="2069" t="str">
        <f aca="false">IF(Y151="","",VLOOKUP(Y151,'シフト記号表（従来型・ユニット型共通）'!$C$6:$L$47,10,FALSE()))</f>
        <v/>
      </c>
      <c r="Z152" s="2069" t="str">
        <f aca="false">IF(Z151="","",VLOOKUP(Z151,'シフト記号表（従来型・ユニット型共通）'!$C$6:$L$47,10,FALSE()))</f>
        <v/>
      </c>
      <c r="AA152" s="2069" t="str">
        <f aca="false">IF(AA151="","",VLOOKUP(AA151,'シフト記号表（従来型・ユニット型共通）'!$C$6:$L$47,10,FALSE()))</f>
        <v/>
      </c>
      <c r="AB152" s="2069" t="str">
        <f aca="false">IF(AB151="","",VLOOKUP(AB151,'シフト記号表（従来型・ユニット型共通）'!$C$6:$L$47,10,FALSE()))</f>
        <v/>
      </c>
      <c r="AC152" s="2070" t="str">
        <f aca="false">IF(AC151="","",VLOOKUP(AC151,'シフト記号表（従来型・ユニット型共通）'!$C$6:$L$47,10,FALSE()))</f>
        <v/>
      </c>
      <c r="AD152" s="2068" t="str">
        <f aca="false">IF(AD151="","",VLOOKUP(AD151,'シフト記号表（従来型・ユニット型共通）'!$C$6:$L$47,10,FALSE()))</f>
        <v/>
      </c>
      <c r="AE152" s="2069" t="str">
        <f aca="false">IF(AE151="","",VLOOKUP(AE151,'シフト記号表（従来型・ユニット型共通）'!$C$6:$L$47,10,FALSE()))</f>
        <v/>
      </c>
      <c r="AF152" s="2069" t="str">
        <f aca="false">IF(AF151="","",VLOOKUP(AF151,'シフト記号表（従来型・ユニット型共通）'!$C$6:$L$47,10,FALSE()))</f>
        <v/>
      </c>
      <c r="AG152" s="2069" t="str">
        <f aca="false">IF(AG151="","",VLOOKUP(AG151,'シフト記号表（従来型・ユニット型共通）'!$C$6:$L$47,10,FALSE()))</f>
        <v/>
      </c>
      <c r="AH152" s="2069" t="str">
        <f aca="false">IF(AH151="","",VLOOKUP(AH151,'シフト記号表（従来型・ユニット型共通）'!$C$6:$L$47,10,FALSE()))</f>
        <v/>
      </c>
      <c r="AI152" s="2069" t="str">
        <f aca="false">IF(AI151="","",VLOOKUP(AI151,'シフト記号表（従来型・ユニット型共通）'!$C$6:$L$47,10,FALSE()))</f>
        <v/>
      </c>
      <c r="AJ152" s="2070" t="str">
        <f aca="false">IF(AJ151="","",VLOOKUP(AJ151,'シフト記号表（従来型・ユニット型共通）'!$C$6:$L$47,10,FALSE()))</f>
        <v/>
      </c>
      <c r="AK152" s="2068" t="str">
        <f aca="false">IF(AK151="","",VLOOKUP(AK151,'シフト記号表（従来型・ユニット型共通）'!$C$6:$L$47,10,FALSE()))</f>
        <v/>
      </c>
      <c r="AL152" s="2069" t="str">
        <f aca="false">IF(AL151="","",VLOOKUP(AL151,'シフト記号表（従来型・ユニット型共通）'!$C$6:$L$47,10,FALSE()))</f>
        <v/>
      </c>
      <c r="AM152" s="2069" t="str">
        <f aca="false">IF(AM151="","",VLOOKUP(AM151,'シフト記号表（従来型・ユニット型共通）'!$C$6:$L$47,10,FALSE()))</f>
        <v/>
      </c>
      <c r="AN152" s="2069" t="str">
        <f aca="false">IF(AN151="","",VLOOKUP(AN151,'シフト記号表（従来型・ユニット型共通）'!$C$6:$L$47,10,FALSE()))</f>
        <v/>
      </c>
      <c r="AO152" s="2069" t="str">
        <f aca="false">IF(AO151="","",VLOOKUP(AO151,'シフト記号表（従来型・ユニット型共通）'!$C$6:$L$47,10,FALSE()))</f>
        <v/>
      </c>
      <c r="AP152" s="2069" t="str">
        <f aca="false">IF(AP151="","",VLOOKUP(AP151,'シフト記号表（従来型・ユニット型共通）'!$C$6:$L$47,10,FALSE()))</f>
        <v/>
      </c>
      <c r="AQ152" s="2070" t="str">
        <f aca="false">IF(AQ151="","",VLOOKUP(AQ151,'シフト記号表（従来型・ユニット型共通）'!$C$6:$L$47,10,FALSE()))</f>
        <v/>
      </c>
      <c r="AR152" s="2068" t="str">
        <f aca="false">IF(AR151="","",VLOOKUP(AR151,'シフト記号表（従来型・ユニット型共通）'!$C$6:$L$47,10,FALSE()))</f>
        <v/>
      </c>
      <c r="AS152" s="2069" t="str">
        <f aca="false">IF(AS151="","",VLOOKUP(AS151,'シフト記号表（従来型・ユニット型共通）'!$C$6:$L$47,10,FALSE()))</f>
        <v/>
      </c>
      <c r="AT152" s="2069" t="str">
        <f aca="false">IF(AT151="","",VLOOKUP(AT151,'シフト記号表（従来型・ユニット型共通）'!$C$6:$L$47,10,FALSE()))</f>
        <v/>
      </c>
      <c r="AU152" s="2069" t="str">
        <f aca="false">IF(AU151="","",VLOOKUP(AU151,'シフト記号表（従来型・ユニット型共通）'!$C$6:$L$47,10,FALSE()))</f>
        <v/>
      </c>
      <c r="AV152" s="2069" t="str">
        <f aca="false">IF(AV151="","",VLOOKUP(AV151,'シフト記号表（従来型・ユニット型共通）'!$C$6:$L$47,10,FALSE()))</f>
        <v/>
      </c>
      <c r="AW152" s="2069" t="str">
        <f aca="false">IF(AW151="","",VLOOKUP(AW151,'シフト記号表（従来型・ユニット型共通）'!$C$6:$L$47,10,FALSE()))</f>
        <v/>
      </c>
      <c r="AX152" s="2070" t="str">
        <f aca="false">IF(AX151="","",VLOOKUP(AX151,'シフト記号表（従来型・ユニット型共通）'!$C$6:$L$47,10,FALSE()))</f>
        <v/>
      </c>
      <c r="AY152" s="2068" t="str">
        <f aca="false">IF(AY151="","",VLOOKUP(AY151,'シフト記号表（従来型・ユニット型共通）'!$C$6:$L$47,10,FALSE()))</f>
        <v/>
      </c>
      <c r="AZ152" s="2069" t="str">
        <f aca="false">IF(AZ151="","",VLOOKUP(AZ151,'シフト記号表（従来型・ユニット型共通）'!$C$6:$L$47,10,FALSE()))</f>
        <v/>
      </c>
      <c r="BA152" s="2069" t="str">
        <f aca="false">IF(BA151="","",VLOOKUP(BA151,'シフト記号表（従来型・ユニット型共通）'!$C$6:$L$47,10,FALSE()))</f>
        <v/>
      </c>
      <c r="BB152" s="2101" t="n">
        <f aca="false">IF($BE$3="４週",SUM(W152:AX152),IF($BE$3="暦月",SUM(W152:BA152),""))</f>
        <v>0</v>
      </c>
      <c r="BC152" s="2101"/>
      <c r="BD152" s="2102" t="n">
        <f aca="false">IF($BE$3="４週",BB152/4,IF($BE$3="暦月",(BB152/($BE$8/7)),""))</f>
        <v>0</v>
      </c>
      <c r="BE152" s="2102"/>
      <c r="BF152" s="2098"/>
      <c r="BG152" s="2098"/>
      <c r="BH152" s="2098"/>
      <c r="BI152" s="2098"/>
      <c r="BJ152" s="2098"/>
    </row>
    <row r="153" customFormat="false" ht="20.25" hidden="false" customHeight="true" outlineLevel="0" collapsed="false">
      <c r="B153" s="2033" t="n">
        <f aca="false">B151+1</f>
        <v>69</v>
      </c>
      <c r="C153" s="2095"/>
      <c r="D153" s="2095"/>
      <c r="E153" s="2063"/>
      <c r="F153" s="2064"/>
      <c r="G153" s="2063"/>
      <c r="H153" s="2064"/>
      <c r="I153" s="2096"/>
      <c r="J153" s="2096"/>
      <c r="K153" s="2097"/>
      <c r="L153" s="2097"/>
      <c r="M153" s="2097"/>
      <c r="N153" s="2097"/>
      <c r="O153" s="2079"/>
      <c r="P153" s="2079"/>
      <c r="Q153" s="2079"/>
      <c r="R153" s="2079"/>
      <c r="S153" s="2079"/>
      <c r="T153" s="2093" t="s">
        <v>2202</v>
      </c>
      <c r="V153" s="2094"/>
      <c r="W153" s="2083"/>
      <c r="X153" s="2084"/>
      <c r="Y153" s="2084"/>
      <c r="Z153" s="2084"/>
      <c r="AA153" s="2084"/>
      <c r="AB153" s="2084"/>
      <c r="AC153" s="2085"/>
      <c r="AD153" s="2083"/>
      <c r="AE153" s="2084"/>
      <c r="AF153" s="2084"/>
      <c r="AG153" s="2084"/>
      <c r="AH153" s="2084"/>
      <c r="AI153" s="2084"/>
      <c r="AJ153" s="2085"/>
      <c r="AK153" s="2083"/>
      <c r="AL153" s="2084"/>
      <c r="AM153" s="2084"/>
      <c r="AN153" s="2084"/>
      <c r="AO153" s="2084"/>
      <c r="AP153" s="2084"/>
      <c r="AQ153" s="2085"/>
      <c r="AR153" s="2083"/>
      <c r="AS153" s="2084"/>
      <c r="AT153" s="2084"/>
      <c r="AU153" s="2084"/>
      <c r="AV153" s="2084"/>
      <c r="AW153" s="2084"/>
      <c r="AX153" s="2085"/>
      <c r="AY153" s="2083"/>
      <c r="AZ153" s="2084"/>
      <c r="BA153" s="2086"/>
      <c r="BB153" s="2087"/>
      <c r="BC153" s="2087"/>
      <c r="BD153" s="2088"/>
      <c r="BE153" s="2088"/>
      <c r="BF153" s="2098"/>
      <c r="BG153" s="2098"/>
      <c r="BH153" s="2098"/>
      <c r="BI153" s="2098"/>
      <c r="BJ153" s="2098"/>
    </row>
    <row r="154" customFormat="false" ht="20.25" hidden="false" customHeight="true" outlineLevel="0" collapsed="false">
      <c r="B154" s="2033"/>
      <c r="C154" s="2095"/>
      <c r="D154" s="2095"/>
      <c r="E154" s="2099"/>
      <c r="F154" s="2100" t="n">
        <f aca="false">C153</f>
        <v>0</v>
      </c>
      <c r="G154" s="2099"/>
      <c r="H154" s="2100" t="n">
        <f aca="false">I153</f>
        <v>0</v>
      </c>
      <c r="I154" s="2096"/>
      <c r="J154" s="2096"/>
      <c r="K154" s="2097"/>
      <c r="L154" s="2097"/>
      <c r="M154" s="2097"/>
      <c r="N154" s="2097"/>
      <c r="O154" s="2079"/>
      <c r="P154" s="2079"/>
      <c r="Q154" s="2079"/>
      <c r="R154" s="2079"/>
      <c r="S154" s="2079"/>
      <c r="T154" s="2090" t="s">
        <v>2203</v>
      </c>
      <c r="U154" s="2091"/>
      <c r="V154" s="2092"/>
      <c r="W154" s="2068" t="str">
        <f aca="false">IF(W153="","",VLOOKUP(W153,'シフト記号表（従来型・ユニット型共通）'!$C$6:$L$47,10,FALSE()))</f>
        <v/>
      </c>
      <c r="X154" s="2069" t="str">
        <f aca="false">IF(X153="","",VLOOKUP(X153,'シフト記号表（従来型・ユニット型共通）'!$C$6:$L$47,10,FALSE()))</f>
        <v/>
      </c>
      <c r="Y154" s="2069" t="str">
        <f aca="false">IF(Y153="","",VLOOKUP(Y153,'シフト記号表（従来型・ユニット型共通）'!$C$6:$L$47,10,FALSE()))</f>
        <v/>
      </c>
      <c r="Z154" s="2069" t="str">
        <f aca="false">IF(Z153="","",VLOOKUP(Z153,'シフト記号表（従来型・ユニット型共通）'!$C$6:$L$47,10,FALSE()))</f>
        <v/>
      </c>
      <c r="AA154" s="2069" t="str">
        <f aca="false">IF(AA153="","",VLOOKUP(AA153,'シフト記号表（従来型・ユニット型共通）'!$C$6:$L$47,10,FALSE()))</f>
        <v/>
      </c>
      <c r="AB154" s="2069" t="str">
        <f aca="false">IF(AB153="","",VLOOKUP(AB153,'シフト記号表（従来型・ユニット型共通）'!$C$6:$L$47,10,FALSE()))</f>
        <v/>
      </c>
      <c r="AC154" s="2070" t="str">
        <f aca="false">IF(AC153="","",VLOOKUP(AC153,'シフト記号表（従来型・ユニット型共通）'!$C$6:$L$47,10,FALSE()))</f>
        <v/>
      </c>
      <c r="AD154" s="2068" t="str">
        <f aca="false">IF(AD153="","",VLOOKUP(AD153,'シフト記号表（従来型・ユニット型共通）'!$C$6:$L$47,10,FALSE()))</f>
        <v/>
      </c>
      <c r="AE154" s="2069" t="str">
        <f aca="false">IF(AE153="","",VLOOKUP(AE153,'シフト記号表（従来型・ユニット型共通）'!$C$6:$L$47,10,FALSE()))</f>
        <v/>
      </c>
      <c r="AF154" s="2069" t="str">
        <f aca="false">IF(AF153="","",VLOOKUP(AF153,'シフト記号表（従来型・ユニット型共通）'!$C$6:$L$47,10,FALSE()))</f>
        <v/>
      </c>
      <c r="AG154" s="2069" t="str">
        <f aca="false">IF(AG153="","",VLOOKUP(AG153,'シフト記号表（従来型・ユニット型共通）'!$C$6:$L$47,10,FALSE()))</f>
        <v/>
      </c>
      <c r="AH154" s="2069" t="str">
        <f aca="false">IF(AH153="","",VLOOKUP(AH153,'シフト記号表（従来型・ユニット型共通）'!$C$6:$L$47,10,FALSE()))</f>
        <v/>
      </c>
      <c r="AI154" s="2069" t="str">
        <f aca="false">IF(AI153="","",VLOOKUP(AI153,'シフト記号表（従来型・ユニット型共通）'!$C$6:$L$47,10,FALSE()))</f>
        <v/>
      </c>
      <c r="AJ154" s="2070" t="str">
        <f aca="false">IF(AJ153="","",VLOOKUP(AJ153,'シフト記号表（従来型・ユニット型共通）'!$C$6:$L$47,10,FALSE()))</f>
        <v/>
      </c>
      <c r="AK154" s="2068" t="str">
        <f aca="false">IF(AK153="","",VLOOKUP(AK153,'シフト記号表（従来型・ユニット型共通）'!$C$6:$L$47,10,FALSE()))</f>
        <v/>
      </c>
      <c r="AL154" s="2069" t="str">
        <f aca="false">IF(AL153="","",VLOOKUP(AL153,'シフト記号表（従来型・ユニット型共通）'!$C$6:$L$47,10,FALSE()))</f>
        <v/>
      </c>
      <c r="AM154" s="2069" t="str">
        <f aca="false">IF(AM153="","",VLOOKUP(AM153,'シフト記号表（従来型・ユニット型共通）'!$C$6:$L$47,10,FALSE()))</f>
        <v/>
      </c>
      <c r="AN154" s="2069" t="str">
        <f aca="false">IF(AN153="","",VLOOKUP(AN153,'シフト記号表（従来型・ユニット型共通）'!$C$6:$L$47,10,FALSE()))</f>
        <v/>
      </c>
      <c r="AO154" s="2069" t="str">
        <f aca="false">IF(AO153="","",VLOOKUP(AO153,'シフト記号表（従来型・ユニット型共通）'!$C$6:$L$47,10,FALSE()))</f>
        <v/>
      </c>
      <c r="AP154" s="2069" t="str">
        <f aca="false">IF(AP153="","",VLOOKUP(AP153,'シフト記号表（従来型・ユニット型共通）'!$C$6:$L$47,10,FALSE()))</f>
        <v/>
      </c>
      <c r="AQ154" s="2070" t="str">
        <f aca="false">IF(AQ153="","",VLOOKUP(AQ153,'シフト記号表（従来型・ユニット型共通）'!$C$6:$L$47,10,FALSE()))</f>
        <v/>
      </c>
      <c r="AR154" s="2068" t="str">
        <f aca="false">IF(AR153="","",VLOOKUP(AR153,'シフト記号表（従来型・ユニット型共通）'!$C$6:$L$47,10,FALSE()))</f>
        <v/>
      </c>
      <c r="AS154" s="2069" t="str">
        <f aca="false">IF(AS153="","",VLOOKUP(AS153,'シフト記号表（従来型・ユニット型共通）'!$C$6:$L$47,10,FALSE()))</f>
        <v/>
      </c>
      <c r="AT154" s="2069" t="str">
        <f aca="false">IF(AT153="","",VLOOKUP(AT153,'シフト記号表（従来型・ユニット型共通）'!$C$6:$L$47,10,FALSE()))</f>
        <v/>
      </c>
      <c r="AU154" s="2069" t="str">
        <f aca="false">IF(AU153="","",VLOOKUP(AU153,'シフト記号表（従来型・ユニット型共通）'!$C$6:$L$47,10,FALSE()))</f>
        <v/>
      </c>
      <c r="AV154" s="2069" t="str">
        <f aca="false">IF(AV153="","",VLOOKUP(AV153,'シフト記号表（従来型・ユニット型共通）'!$C$6:$L$47,10,FALSE()))</f>
        <v/>
      </c>
      <c r="AW154" s="2069" t="str">
        <f aca="false">IF(AW153="","",VLOOKUP(AW153,'シフト記号表（従来型・ユニット型共通）'!$C$6:$L$47,10,FALSE()))</f>
        <v/>
      </c>
      <c r="AX154" s="2070" t="str">
        <f aca="false">IF(AX153="","",VLOOKUP(AX153,'シフト記号表（従来型・ユニット型共通）'!$C$6:$L$47,10,FALSE()))</f>
        <v/>
      </c>
      <c r="AY154" s="2068" t="str">
        <f aca="false">IF(AY153="","",VLOOKUP(AY153,'シフト記号表（従来型・ユニット型共通）'!$C$6:$L$47,10,FALSE()))</f>
        <v/>
      </c>
      <c r="AZ154" s="2069" t="str">
        <f aca="false">IF(AZ153="","",VLOOKUP(AZ153,'シフト記号表（従来型・ユニット型共通）'!$C$6:$L$47,10,FALSE()))</f>
        <v/>
      </c>
      <c r="BA154" s="2069" t="str">
        <f aca="false">IF(BA153="","",VLOOKUP(BA153,'シフト記号表（従来型・ユニット型共通）'!$C$6:$L$47,10,FALSE()))</f>
        <v/>
      </c>
      <c r="BB154" s="2101" t="n">
        <f aca="false">IF($BE$3="４週",SUM(W154:AX154),IF($BE$3="暦月",SUM(W154:BA154),""))</f>
        <v>0</v>
      </c>
      <c r="BC154" s="2101"/>
      <c r="BD154" s="2102" t="n">
        <f aca="false">IF($BE$3="４週",BB154/4,IF($BE$3="暦月",(BB154/($BE$8/7)),""))</f>
        <v>0</v>
      </c>
      <c r="BE154" s="2102"/>
      <c r="BF154" s="2098"/>
      <c r="BG154" s="2098"/>
      <c r="BH154" s="2098"/>
      <c r="BI154" s="2098"/>
      <c r="BJ154" s="2098"/>
    </row>
    <row r="155" customFormat="false" ht="20.25" hidden="false" customHeight="true" outlineLevel="0" collapsed="false">
      <c r="B155" s="2033" t="n">
        <f aca="false">B153+1</f>
        <v>70</v>
      </c>
      <c r="C155" s="2095"/>
      <c r="D155" s="2095"/>
      <c r="E155" s="2063"/>
      <c r="F155" s="2064"/>
      <c r="G155" s="2063"/>
      <c r="H155" s="2064"/>
      <c r="I155" s="2096"/>
      <c r="J155" s="2096"/>
      <c r="K155" s="2097"/>
      <c r="L155" s="2097"/>
      <c r="M155" s="2097"/>
      <c r="N155" s="2097"/>
      <c r="O155" s="2079"/>
      <c r="P155" s="2079"/>
      <c r="Q155" s="2079"/>
      <c r="R155" s="2079"/>
      <c r="S155" s="2079"/>
      <c r="T155" s="2093" t="s">
        <v>2202</v>
      </c>
      <c r="V155" s="2094"/>
      <c r="W155" s="2083"/>
      <c r="X155" s="2084"/>
      <c r="Y155" s="2084"/>
      <c r="Z155" s="2084"/>
      <c r="AA155" s="2084"/>
      <c r="AB155" s="2084"/>
      <c r="AC155" s="2085"/>
      <c r="AD155" s="2083"/>
      <c r="AE155" s="2084"/>
      <c r="AF155" s="2084"/>
      <c r="AG155" s="2084"/>
      <c r="AH155" s="2084"/>
      <c r="AI155" s="2084"/>
      <c r="AJ155" s="2085"/>
      <c r="AK155" s="2083"/>
      <c r="AL155" s="2084"/>
      <c r="AM155" s="2084"/>
      <c r="AN155" s="2084"/>
      <c r="AO155" s="2084"/>
      <c r="AP155" s="2084"/>
      <c r="AQ155" s="2085"/>
      <c r="AR155" s="2083"/>
      <c r="AS155" s="2084"/>
      <c r="AT155" s="2084"/>
      <c r="AU155" s="2084"/>
      <c r="AV155" s="2084"/>
      <c r="AW155" s="2084"/>
      <c r="AX155" s="2085"/>
      <c r="AY155" s="2083"/>
      <c r="AZ155" s="2084"/>
      <c r="BA155" s="2086"/>
      <c r="BB155" s="2087"/>
      <c r="BC155" s="2087"/>
      <c r="BD155" s="2088"/>
      <c r="BE155" s="2088"/>
      <c r="BF155" s="2098"/>
      <c r="BG155" s="2098"/>
      <c r="BH155" s="2098"/>
      <c r="BI155" s="2098"/>
      <c r="BJ155" s="2098"/>
    </row>
    <row r="156" customFormat="false" ht="20.25" hidden="false" customHeight="true" outlineLevel="0" collapsed="false">
      <c r="B156" s="2033"/>
      <c r="C156" s="2095"/>
      <c r="D156" s="2095"/>
      <c r="E156" s="2099"/>
      <c r="F156" s="2100" t="n">
        <f aca="false">C155</f>
        <v>0</v>
      </c>
      <c r="G156" s="2099"/>
      <c r="H156" s="2100" t="n">
        <f aca="false">I155</f>
        <v>0</v>
      </c>
      <c r="I156" s="2096"/>
      <c r="J156" s="2096"/>
      <c r="K156" s="2097"/>
      <c r="L156" s="2097"/>
      <c r="M156" s="2097"/>
      <c r="N156" s="2097"/>
      <c r="O156" s="2079"/>
      <c r="P156" s="2079"/>
      <c r="Q156" s="2079"/>
      <c r="R156" s="2079"/>
      <c r="S156" s="2079"/>
      <c r="T156" s="2090" t="s">
        <v>2203</v>
      </c>
      <c r="U156" s="2091"/>
      <c r="V156" s="2092"/>
      <c r="W156" s="2068" t="str">
        <f aca="false">IF(W155="","",VLOOKUP(W155,'シフト記号表（従来型・ユニット型共通）'!$C$6:$L$47,10,FALSE()))</f>
        <v/>
      </c>
      <c r="X156" s="2069" t="str">
        <f aca="false">IF(X155="","",VLOOKUP(X155,'シフト記号表（従来型・ユニット型共通）'!$C$6:$L$47,10,FALSE()))</f>
        <v/>
      </c>
      <c r="Y156" s="2069" t="str">
        <f aca="false">IF(Y155="","",VLOOKUP(Y155,'シフト記号表（従来型・ユニット型共通）'!$C$6:$L$47,10,FALSE()))</f>
        <v/>
      </c>
      <c r="Z156" s="2069" t="str">
        <f aca="false">IF(Z155="","",VLOOKUP(Z155,'シフト記号表（従来型・ユニット型共通）'!$C$6:$L$47,10,FALSE()))</f>
        <v/>
      </c>
      <c r="AA156" s="2069" t="str">
        <f aca="false">IF(AA155="","",VLOOKUP(AA155,'シフト記号表（従来型・ユニット型共通）'!$C$6:$L$47,10,FALSE()))</f>
        <v/>
      </c>
      <c r="AB156" s="2069" t="str">
        <f aca="false">IF(AB155="","",VLOOKUP(AB155,'シフト記号表（従来型・ユニット型共通）'!$C$6:$L$47,10,FALSE()))</f>
        <v/>
      </c>
      <c r="AC156" s="2070" t="str">
        <f aca="false">IF(AC155="","",VLOOKUP(AC155,'シフト記号表（従来型・ユニット型共通）'!$C$6:$L$47,10,FALSE()))</f>
        <v/>
      </c>
      <c r="AD156" s="2068" t="str">
        <f aca="false">IF(AD155="","",VLOOKUP(AD155,'シフト記号表（従来型・ユニット型共通）'!$C$6:$L$47,10,FALSE()))</f>
        <v/>
      </c>
      <c r="AE156" s="2069" t="str">
        <f aca="false">IF(AE155="","",VLOOKUP(AE155,'シフト記号表（従来型・ユニット型共通）'!$C$6:$L$47,10,FALSE()))</f>
        <v/>
      </c>
      <c r="AF156" s="2069" t="str">
        <f aca="false">IF(AF155="","",VLOOKUP(AF155,'シフト記号表（従来型・ユニット型共通）'!$C$6:$L$47,10,FALSE()))</f>
        <v/>
      </c>
      <c r="AG156" s="2069" t="str">
        <f aca="false">IF(AG155="","",VLOOKUP(AG155,'シフト記号表（従来型・ユニット型共通）'!$C$6:$L$47,10,FALSE()))</f>
        <v/>
      </c>
      <c r="AH156" s="2069" t="str">
        <f aca="false">IF(AH155="","",VLOOKUP(AH155,'シフト記号表（従来型・ユニット型共通）'!$C$6:$L$47,10,FALSE()))</f>
        <v/>
      </c>
      <c r="AI156" s="2069" t="str">
        <f aca="false">IF(AI155="","",VLOOKUP(AI155,'シフト記号表（従来型・ユニット型共通）'!$C$6:$L$47,10,FALSE()))</f>
        <v/>
      </c>
      <c r="AJ156" s="2070" t="str">
        <f aca="false">IF(AJ155="","",VLOOKUP(AJ155,'シフト記号表（従来型・ユニット型共通）'!$C$6:$L$47,10,FALSE()))</f>
        <v/>
      </c>
      <c r="AK156" s="2068" t="str">
        <f aca="false">IF(AK155="","",VLOOKUP(AK155,'シフト記号表（従来型・ユニット型共通）'!$C$6:$L$47,10,FALSE()))</f>
        <v/>
      </c>
      <c r="AL156" s="2069" t="str">
        <f aca="false">IF(AL155="","",VLOOKUP(AL155,'シフト記号表（従来型・ユニット型共通）'!$C$6:$L$47,10,FALSE()))</f>
        <v/>
      </c>
      <c r="AM156" s="2069" t="str">
        <f aca="false">IF(AM155="","",VLOOKUP(AM155,'シフト記号表（従来型・ユニット型共通）'!$C$6:$L$47,10,FALSE()))</f>
        <v/>
      </c>
      <c r="AN156" s="2069" t="str">
        <f aca="false">IF(AN155="","",VLOOKUP(AN155,'シフト記号表（従来型・ユニット型共通）'!$C$6:$L$47,10,FALSE()))</f>
        <v/>
      </c>
      <c r="AO156" s="2069" t="str">
        <f aca="false">IF(AO155="","",VLOOKUP(AO155,'シフト記号表（従来型・ユニット型共通）'!$C$6:$L$47,10,FALSE()))</f>
        <v/>
      </c>
      <c r="AP156" s="2069" t="str">
        <f aca="false">IF(AP155="","",VLOOKUP(AP155,'シフト記号表（従来型・ユニット型共通）'!$C$6:$L$47,10,FALSE()))</f>
        <v/>
      </c>
      <c r="AQ156" s="2070" t="str">
        <f aca="false">IF(AQ155="","",VLOOKUP(AQ155,'シフト記号表（従来型・ユニット型共通）'!$C$6:$L$47,10,FALSE()))</f>
        <v/>
      </c>
      <c r="AR156" s="2068" t="str">
        <f aca="false">IF(AR155="","",VLOOKUP(AR155,'シフト記号表（従来型・ユニット型共通）'!$C$6:$L$47,10,FALSE()))</f>
        <v/>
      </c>
      <c r="AS156" s="2069" t="str">
        <f aca="false">IF(AS155="","",VLOOKUP(AS155,'シフト記号表（従来型・ユニット型共通）'!$C$6:$L$47,10,FALSE()))</f>
        <v/>
      </c>
      <c r="AT156" s="2069" t="str">
        <f aca="false">IF(AT155="","",VLOOKUP(AT155,'シフト記号表（従来型・ユニット型共通）'!$C$6:$L$47,10,FALSE()))</f>
        <v/>
      </c>
      <c r="AU156" s="2069" t="str">
        <f aca="false">IF(AU155="","",VLOOKUP(AU155,'シフト記号表（従来型・ユニット型共通）'!$C$6:$L$47,10,FALSE()))</f>
        <v/>
      </c>
      <c r="AV156" s="2069" t="str">
        <f aca="false">IF(AV155="","",VLOOKUP(AV155,'シフト記号表（従来型・ユニット型共通）'!$C$6:$L$47,10,FALSE()))</f>
        <v/>
      </c>
      <c r="AW156" s="2069" t="str">
        <f aca="false">IF(AW155="","",VLOOKUP(AW155,'シフト記号表（従来型・ユニット型共通）'!$C$6:$L$47,10,FALSE()))</f>
        <v/>
      </c>
      <c r="AX156" s="2070" t="str">
        <f aca="false">IF(AX155="","",VLOOKUP(AX155,'シフト記号表（従来型・ユニット型共通）'!$C$6:$L$47,10,FALSE()))</f>
        <v/>
      </c>
      <c r="AY156" s="2068" t="str">
        <f aca="false">IF(AY155="","",VLOOKUP(AY155,'シフト記号表（従来型・ユニット型共通）'!$C$6:$L$47,10,FALSE()))</f>
        <v/>
      </c>
      <c r="AZ156" s="2069" t="str">
        <f aca="false">IF(AZ155="","",VLOOKUP(AZ155,'シフト記号表（従来型・ユニット型共通）'!$C$6:$L$47,10,FALSE()))</f>
        <v/>
      </c>
      <c r="BA156" s="2069" t="str">
        <f aca="false">IF(BA155="","",VLOOKUP(BA155,'シフト記号表（従来型・ユニット型共通）'!$C$6:$L$47,10,FALSE()))</f>
        <v/>
      </c>
      <c r="BB156" s="2101" t="n">
        <f aca="false">IF($BE$3="４週",SUM(W156:AX156),IF($BE$3="暦月",SUM(W156:BA156),""))</f>
        <v>0</v>
      </c>
      <c r="BC156" s="2101"/>
      <c r="BD156" s="2102" t="n">
        <f aca="false">IF($BE$3="４週",BB156/4,IF($BE$3="暦月",(BB156/($BE$8/7)),""))</f>
        <v>0</v>
      </c>
      <c r="BE156" s="2102"/>
      <c r="BF156" s="2098"/>
      <c r="BG156" s="2098"/>
      <c r="BH156" s="2098"/>
      <c r="BI156" s="2098"/>
      <c r="BJ156" s="2098"/>
    </row>
    <row r="157" customFormat="false" ht="20.25" hidden="false" customHeight="true" outlineLevel="0" collapsed="false">
      <c r="B157" s="2033" t="n">
        <f aca="false">B155+1</f>
        <v>71</v>
      </c>
      <c r="C157" s="2095"/>
      <c r="D157" s="2095"/>
      <c r="E157" s="2063"/>
      <c r="F157" s="2064"/>
      <c r="G157" s="2063"/>
      <c r="H157" s="2064"/>
      <c r="I157" s="2096"/>
      <c r="J157" s="2096"/>
      <c r="K157" s="2097"/>
      <c r="L157" s="2097"/>
      <c r="M157" s="2097"/>
      <c r="N157" s="2097"/>
      <c r="O157" s="2079"/>
      <c r="P157" s="2079"/>
      <c r="Q157" s="2079"/>
      <c r="R157" s="2079"/>
      <c r="S157" s="2079"/>
      <c r="T157" s="2093" t="s">
        <v>2202</v>
      </c>
      <c r="V157" s="2094"/>
      <c r="W157" s="2083"/>
      <c r="X157" s="2084"/>
      <c r="Y157" s="2084"/>
      <c r="Z157" s="2084"/>
      <c r="AA157" s="2084"/>
      <c r="AB157" s="2084"/>
      <c r="AC157" s="2085"/>
      <c r="AD157" s="2083"/>
      <c r="AE157" s="2084"/>
      <c r="AF157" s="2084"/>
      <c r="AG157" s="2084"/>
      <c r="AH157" s="2084"/>
      <c r="AI157" s="2084"/>
      <c r="AJ157" s="2085"/>
      <c r="AK157" s="2083"/>
      <c r="AL157" s="2084"/>
      <c r="AM157" s="2084"/>
      <c r="AN157" s="2084"/>
      <c r="AO157" s="2084"/>
      <c r="AP157" s="2084"/>
      <c r="AQ157" s="2085"/>
      <c r="AR157" s="2083"/>
      <c r="AS157" s="2084"/>
      <c r="AT157" s="2084"/>
      <c r="AU157" s="2084"/>
      <c r="AV157" s="2084"/>
      <c r="AW157" s="2084"/>
      <c r="AX157" s="2085"/>
      <c r="AY157" s="2083"/>
      <c r="AZ157" s="2084"/>
      <c r="BA157" s="2086"/>
      <c r="BB157" s="2087"/>
      <c r="BC157" s="2087"/>
      <c r="BD157" s="2088"/>
      <c r="BE157" s="2088"/>
      <c r="BF157" s="2098"/>
      <c r="BG157" s="2098"/>
      <c r="BH157" s="2098"/>
      <c r="BI157" s="2098"/>
      <c r="BJ157" s="2098"/>
    </row>
    <row r="158" customFormat="false" ht="20.25" hidden="false" customHeight="true" outlineLevel="0" collapsed="false">
      <c r="B158" s="2033"/>
      <c r="C158" s="2095"/>
      <c r="D158" s="2095"/>
      <c r="E158" s="2099"/>
      <c r="F158" s="2100" t="n">
        <f aca="false">C157</f>
        <v>0</v>
      </c>
      <c r="G158" s="2099"/>
      <c r="H158" s="2100" t="n">
        <f aca="false">I157</f>
        <v>0</v>
      </c>
      <c r="I158" s="2096"/>
      <c r="J158" s="2096"/>
      <c r="K158" s="2097"/>
      <c r="L158" s="2097"/>
      <c r="M158" s="2097"/>
      <c r="N158" s="2097"/>
      <c r="O158" s="2079"/>
      <c r="P158" s="2079"/>
      <c r="Q158" s="2079"/>
      <c r="R158" s="2079"/>
      <c r="S158" s="2079"/>
      <c r="T158" s="2090" t="s">
        <v>2203</v>
      </c>
      <c r="U158" s="2091"/>
      <c r="V158" s="2092"/>
      <c r="W158" s="2068" t="str">
        <f aca="false">IF(W157="","",VLOOKUP(W157,'シフト記号表（従来型・ユニット型共通）'!$C$6:$L$47,10,FALSE()))</f>
        <v/>
      </c>
      <c r="X158" s="2069" t="str">
        <f aca="false">IF(X157="","",VLOOKUP(X157,'シフト記号表（従来型・ユニット型共通）'!$C$6:$L$47,10,FALSE()))</f>
        <v/>
      </c>
      <c r="Y158" s="2069" t="str">
        <f aca="false">IF(Y157="","",VLOOKUP(Y157,'シフト記号表（従来型・ユニット型共通）'!$C$6:$L$47,10,FALSE()))</f>
        <v/>
      </c>
      <c r="Z158" s="2069" t="str">
        <f aca="false">IF(Z157="","",VLOOKUP(Z157,'シフト記号表（従来型・ユニット型共通）'!$C$6:$L$47,10,FALSE()))</f>
        <v/>
      </c>
      <c r="AA158" s="2069" t="str">
        <f aca="false">IF(AA157="","",VLOOKUP(AA157,'シフト記号表（従来型・ユニット型共通）'!$C$6:$L$47,10,FALSE()))</f>
        <v/>
      </c>
      <c r="AB158" s="2069" t="str">
        <f aca="false">IF(AB157="","",VLOOKUP(AB157,'シフト記号表（従来型・ユニット型共通）'!$C$6:$L$47,10,FALSE()))</f>
        <v/>
      </c>
      <c r="AC158" s="2070" t="str">
        <f aca="false">IF(AC157="","",VLOOKUP(AC157,'シフト記号表（従来型・ユニット型共通）'!$C$6:$L$47,10,FALSE()))</f>
        <v/>
      </c>
      <c r="AD158" s="2068" t="str">
        <f aca="false">IF(AD157="","",VLOOKUP(AD157,'シフト記号表（従来型・ユニット型共通）'!$C$6:$L$47,10,FALSE()))</f>
        <v/>
      </c>
      <c r="AE158" s="2069" t="str">
        <f aca="false">IF(AE157="","",VLOOKUP(AE157,'シフト記号表（従来型・ユニット型共通）'!$C$6:$L$47,10,FALSE()))</f>
        <v/>
      </c>
      <c r="AF158" s="2069" t="str">
        <f aca="false">IF(AF157="","",VLOOKUP(AF157,'シフト記号表（従来型・ユニット型共通）'!$C$6:$L$47,10,FALSE()))</f>
        <v/>
      </c>
      <c r="AG158" s="2069" t="str">
        <f aca="false">IF(AG157="","",VLOOKUP(AG157,'シフト記号表（従来型・ユニット型共通）'!$C$6:$L$47,10,FALSE()))</f>
        <v/>
      </c>
      <c r="AH158" s="2069" t="str">
        <f aca="false">IF(AH157="","",VLOOKUP(AH157,'シフト記号表（従来型・ユニット型共通）'!$C$6:$L$47,10,FALSE()))</f>
        <v/>
      </c>
      <c r="AI158" s="2069" t="str">
        <f aca="false">IF(AI157="","",VLOOKUP(AI157,'シフト記号表（従来型・ユニット型共通）'!$C$6:$L$47,10,FALSE()))</f>
        <v/>
      </c>
      <c r="AJ158" s="2070" t="str">
        <f aca="false">IF(AJ157="","",VLOOKUP(AJ157,'シフト記号表（従来型・ユニット型共通）'!$C$6:$L$47,10,FALSE()))</f>
        <v/>
      </c>
      <c r="AK158" s="2068" t="str">
        <f aca="false">IF(AK157="","",VLOOKUP(AK157,'シフト記号表（従来型・ユニット型共通）'!$C$6:$L$47,10,FALSE()))</f>
        <v/>
      </c>
      <c r="AL158" s="2069" t="str">
        <f aca="false">IF(AL157="","",VLOOKUP(AL157,'シフト記号表（従来型・ユニット型共通）'!$C$6:$L$47,10,FALSE()))</f>
        <v/>
      </c>
      <c r="AM158" s="2069" t="str">
        <f aca="false">IF(AM157="","",VLOOKUP(AM157,'シフト記号表（従来型・ユニット型共通）'!$C$6:$L$47,10,FALSE()))</f>
        <v/>
      </c>
      <c r="AN158" s="2069" t="str">
        <f aca="false">IF(AN157="","",VLOOKUP(AN157,'シフト記号表（従来型・ユニット型共通）'!$C$6:$L$47,10,FALSE()))</f>
        <v/>
      </c>
      <c r="AO158" s="2069" t="str">
        <f aca="false">IF(AO157="","",VLOOKUP(AO157,'シフト記号表（従来型・ユニット型共通）'!$C$6:$L$47,10,FALSE()))</f>
        <v/>
      </c>
      <c r="AP158" s="2069" t="str">
        <f aca="false">IF(AP157="","",VLOOKUP(AP157,'シフト記号表（従来型・ユニット型共通）'!$C$6:$L$47,10,FALSE()))</f>
        <v/>
      </c>
      <c r="AQ158" s="2070" t="str">
        <f aca="false">IF(AQ157="","",VLOOKUP(AQ157,'シフト記号表（従来型・ユニット型共通）'!$C$6:$L$47,10,FALSE()))</f>
        <v/>
      </c>
      <c r="AR158" s="2068" t="str">
        <f aca="false">IF(AR157="","",VLOOKUP(AR157,'シフト記号表（従来型・ユニット型共通）'!$C$6:$L$47,10,FALSE()))</f>
        <v/>
      </c>
      <c r="AS158" s="2069" t="str">
        <f aca="false">IF(AS157="","",VLOOKUP(AS157,'シフト記号表（従来型・ユニット型共通）'!$C$6:$L$47,10,FALSE()))</f>
        <v/>
      </c>
      <c r="AT158" s="2069" t="str">
        <f aca="false">IF(AT157="","",VLOOKUP(AT157,'シフト記号表（従来型・ユニット型共通）'!$C$6:$L$47,10,FALSE()))</f>
        <v/>
      </c>
      <c r="AU158" s="2069" t="str">
        <f aca="false">IF(AU157="","",VLOOKUP(AU157,'シフト記号表（従来型・ユニット型共通）'!$C$6:$L$47,10,FALSE()))</f>
        <v/>
      </c>
      <c r="AV158" s="2069" t="str">
        <f aca="false">IF(AV157="","",VLOOKUP(AV157,'シフト記号表（従来型・ユニット型共通）'!$C$6:$L$47,10,FALSE()))</f>
        <v/>
      </c>
      <c r="AW158" s="2069" t="str">
        <f aca="false">IF(AW157="","",VLOOKUP(AW157,'シフト記号表（従来型・ユニット型共通）'!$C$6:$L$47,10,FALSE()))</f>
        <v/>
      </c>
      <c r="AX158" s="2070" t="str">
        <f aca="false">IF(AX157="","",VLOOKUP(AX157,'シフト記号表（従来型・ユニット型共通）'!$C$6:$L$47,10,FALSE()))</f>
        <v/>
      </c>
      <c r="AY158" s="2068" t="str">
        <f aca="false">IF(AY157="","",VLOOKUP(AY157,'シフト記号表（従来型・ユニット型共通）'!$C$6:$L$47,10,FALSE()))</f>
        <v/>
      </c>
      <c r="AZ158" s="2069" t="str">
        <f aca="false">IF(AZ157="","",VLOOKUP(AZ157,'シフト記号表（従来型・ユニット型共通）'!$C$6:$L$47,10,FALSE()))</f>
        <v/>
      </c>
      <c r="BA158" s="2069" t="str">
        <f aca="false">IF(BA157="","",VLOOKUP(BA157,'シフト記号表（従来型・ユニット型共通）'!$C$6:$L$47,10,FALSE()))</f>
        <v/>
      </c>
      <c r="BB158" s="2101" t="n">
        <f aca="false">IF($BE$3="４週",SUM(W158:AX158),IF($BE$3="暦月",SUM(W158:BA158),""))</f>
        <v>0</v>
      </c>
      <c r="BC158" s="2101"/>
      <c r="BD158" s="2102" t="n">
        <f aca="false">IF($BE$3="４週",BB158/4,IF($BE$3="暦月",(BB158/($BE$8/7)),""))</f>
        <v>0</v>
      </c>
      <c r="BE158" s="2102"/>
      <c r="BF158" s="2098"/>
      <c r="BG158" s="2098"/>
      <c r="BH158" s="2098"/>
      <c r="BI158" s="2098"/>
      <c r="BJ158" s="2098"/>
    </row>
    <row r="159" customFormat="false" ht="20.25" hidden="false" customHeight="true" outlineLevel="0" collapsed="false">
      <c r="B159" s="2033" t="n">
        <f aca="false">B157+1</f>
        <v>72</v>
      </c>
      <c r="C159" s="2095"/>
      <c r="D159" s="2095"/>
      <c r="E159" s="2063"/>
      <c r="F159" s="2064"/>
      <c r="G159" s="2063"/>
      <c r="H159" s="2064"/>
      <c r="I159" s="2096"/>
      <c r="J159" s="2096"/>
      <c r="K159" s="2097"/>
      <c r="L159" s="2097"/>
      <c r="M159" s="2097"/>
      <c r="N159" s="2097"/>
      <c r="O159" s="2079"/>
      <c r="P159" s="2079"/>
      <c r="Q159" s="2079"/>
      <c r="R159" s="2079"/>
      <c r="S159" s="2079"/>
      <c r="T159" s="2093" t="s">
        <v>2202</v>
      </c>
      <c r="V159" s="2094"/>
      <c r="W159" s="2083"/>
      <c r="X159" s="2084"/>
      <c r="Y159" s="2084"/>
      <c r="Z159" s="2084"/>
      <c r="AA159" s="2084"/>
      <c r="AB159" s="2084"/>
      <c r="AC159" s="2085"/>
      <c r="AD159" s="2083"/>
      <c r="AE159" s="2084"/>
      <c r="AF159" s="2084"/>
      <c r="AG159" s="2084"/>
      <c r="AH159" s="2084"/>
      <c r="AI159" s="2084"/>
      <c r="AJ159" s="2085"/>
      <c r="AK159" s="2083"/>
      <c r="AL159" s="2084"/>
      <c r="AM159" s="2084"/>
      <c r="AN159" s="2084"/>
      <c r="AO159" s="2084"/>
      <c r="AP159" s="2084"/>
      <c r="AQ159" s="2085"/>
      <c r="AR159" s="2083"/>
      <c r="AS159" s="2084"/>
      <c r="AT159" s="2084"/>
      <c r="AU159" s="2084"/>
      <c r="AV159" s="2084"/>
      <c r="AW159" s="2084"/>
      <c r="AX159" s="2085"/>
      <c r="AY159" s="2083"/>
      <c r="AZ159" s="2084"/>
      <c r="BA159" s="2086"/>
      <c r="BB159" s="2087"/>
      <c r="BC159" s="2087"/>
      <c r="BD159" s="2088"/>
      <c r="BE159" s="2088"/>
      <c r="BF159" s="2098"/>
      <c r="BG159" s="2098"/>
      <c r="BH159" s="2098"/>
      <c r="BI159" s="2098"/>
      <c r="BJ159" s="2098"/>
    </row>
    <row r="160" customFormat="false" ht="20.25" hidden="false" customHeight="true" outlineLevel="0" collapsed="false">
      <c r="B160" s="2033"/>
      <c r="C160" s="2095"/>
      <c r="D160" s="2095"/>
      <c r="E160" s="2099"/>
      <c r="F160" s="2100" t="n">
        <f aca="false">C159</f>
        <v>0</v>
      </c>
      <c r="G160" s="2099"/>
      <c r="H160" s="2100" t="n">
        <f aca="false">I159</f>
        <v>0</v>
      </c>
      <c r="I160" s="2096"/>
      <c r="J160" s="2096"/>
      <c r="K160" s="2097"/>
      <c r="L160" s="2097"/>
      <c r="M160" s="2097"/>
      <c r="N160" s="2097"/>
      <c r="O160" s="2079"/>
      <c r="P160" s="2079"/>
      <c r="Q160" s="2079"/>
      <c r="R160" s="2079"/>
      <c r="S160" s="2079"/>
      <c r="T160" s="2090" t="s">
        <v>2203</v>
      </c>
      <c r="U160" s="2091"/>
      <c r="V160" s="2092"/>
      <c r="W160" s="2068" t="str">
        <f aca="false">IF(W159="","",VLOOKUP(W159,'シフト記号表（従来型・ユニット型共通）'!$C$6:$L$47,10,FALSE()))</f>
        <v/>
      </c>
      <c r="X160" s="2069" t="str">
        <f aca="false">IF(X159="","",VLOOKUP(X159,'シフト記号表（従来型・ユニット型共通）'!$C$6:$L$47,10,FALSE()))</f>
        <v/>
      </c>
      <c r="Y160" s="2069" t="str">
        <f aca="false">IF(Y159="","",VLOOKUP(Y159,'シフト記号表（従来型・ユニット型共通）'!$C$6:$L$47,10,FALSE()))</f>
        <v/>
      </c>
      <c r="Z160" s="2069" t="str">
        <f aca="false">IF(Z159="","",VLOOKUP(Z159,'シフト記号表（従来型・ユニット型共通）'!$C$6:$L$47,10,FALSE()))</f>
        <v/>
      </c>
      <c r="AA160" s="2069" t="str">
        <f aca="false">IF(AA159="","",VLOOKUP(AA159,'シフト記号表（従来型・ユニット型共通）'!$C$6:$L$47,10,FALSE()))</f>
        <v/>
      </c>
      <c r="AB160" s="2069" t="str">
        <f aca="false">IF(AB159="","",VLOOKUP(AB159,'シフト記号表（従来型・ユニット型共通）'!$C$6:$L$47,10,FALSE()))</f>
        <v/>
      </c>
      <c r="AC160" s="2070" t="str">
        <f aca="false">IF(AC159="","",VLOOKUP(AC159,'シフト記号表（従来型・ユニット型共通）'!$C$6:$L$47,10,FALSE()))</f>
        <v/>
      </c>
      <c r="AD160" s="2068" t="str">
        <f aca="false">IF(AD159="","",VLOOKUP(AD159,'シフト記号表（従来型・ユニット型共通）'!$C$6:$L$47,10,FALSE()))</f>
        <v/>
      </c>
      <c r="AE160" s="2069" t="str">
        <f aca="false">IF(AE159="","",VLOOKUP(AE159,'シフト記号表（従来型・ユニット型共通）'!$C$6:$L$47,10,FALSE()))</f>
        <v/>
      </c>
      <c r="AF160" s="2069" t="str">
        <f aca="false">IF(AF159="","",VLOOKUP(AF159,'シフト記号表（従来型・ユニット型共通）'!$C$6:$L$47,10,FALSE()))</f>
        <v/>
      </c>
      <c r="AG160" s="2069" t="str">
        <f aca="false">IF(AG159="","",VLOOKUP(AG159,'シフト記号表（従来型・ユニット型共通）'!$C$6:$L$47,10,FALSE()))</f>
        <v/>
      </c>
      <c r="AH160" s="2069" t="str">
        <f aca="false">IF(AH159="","",VLOOKUP(AH159,'シフト記号表（従来型・ユニット型共通）'!$C$6:$L$47,10,FALSE()))</f>
        <v/>
      </c>
      <c r="AI160" s="2069" t="str">
        <f aca="false">IF(AI159="","",VLOOKUP(AI159,'シフト記号表（従来型・ユニット型共通）'!$C$6:$L$47,10,FALSE()))</f>
        <v/>
      </c>
      <c r="AJ160" s="2070" t="str">
        <f aca="false">IF(AJ159="","",VLOOKUP(AJ159,'シフト記号表（従来型・ユニット型共通）'!$C$6:$L$47,10,FALSE()))</f>
        <v/>
      </c>
      <c r="AK160" s="2068" t="str">
        <f aca="false">IF(AK159="","",VLOOKUP(AK159,'シフト記号表（従来型・ユニット型共通）'!$C$6:$L$47,10,FALSE()))</f>
        <v/>
      </c>
      <c r="AL160" s="2069" t="str">
        <f aca="false">IF(AL159="","",VLOOKUP(AL159,'シフト記号表（従来型・ユニット型共通）'!$C$6:$L$47,10,FALSE()))</f>
        <v/>
      </c>
      <c r="AM160" s="2069" t="str">
        <f aca="false">IF(AM159="","",VLOOKUP(AM159,'シフト記号表（従来型・ユニット型共通）'!$C$6:$L$47,10,FALSE()))</f>
        <v/>
      </c>
      <c r="AN160" s="2069" t="str">
        <f aca="false">IF(AN159="","",VLOOKUP(AN159,'シフト記号表（従来型・ユニット型共通）'!$C$6:$L$47,10,FALSE()))</f>
        <v/>
      </c>
      <c r="AO160" s="2069" t="str">
        <f aca="false">IF(AO159="","",VLOOKUP(AO159,'シフト記号表（従来型・ユニット型共通）'!$C$6:$L$47,10,FALSE()))</f>
        <v/>
      </c>
      <c r="AP160" s="2069" t="str">
        <f aca="false">IF(AP159="","",VLOOKUP(AP159,'シフト記号表（従来型・ユニット型共通）'!$C$6:$L$47,10,FALSE()))</f>
        <v/>
      </c>
      <c r="AQ160" s="2070" t="str">
        <f aca="false">IF(AQ159="","",VLOOKUP(AQ159,'シフト記号表（従来型・ユニット型共通）'!$C$6:$L$47,10,FALSE()))</f>
        <v/>
      </c>
      <c r="AR160" s="2068" t="str">
        <f aca="false">IF(AR159="","",VLOOKUP(AR159,'シフト記号表（従来型・ユニット型共通）'!$C$6:$L$47,10,FALSE()))</f>
        <v/>
      </c>
      <c r="AS160" s="2069" t="str">
        <f aca="false">IF(AS159="","",VLOOKUP(AS159,'シフト記号表（従来型・ユニット型共通）'!$C$6:$L$47,10,FALSE()))</f>
        <v/>
      </c>
      <c r="AT160" s="2069" t="str">
        <f aca="false">IF(AT159="","",VLOOKUP(AT159,'シフト記号表（従来型・ユニット型共通）'!$C$6:$L$47,10,FALSE()))</f>
        <v/>
      </c>
      <c r="AU160" s="2069" t="str">
        <f aca="false">IF(AU159="","",VLOOKUP(AU159,'シフト記号表（従来型・ユニット型共通）'!$C$6:$L$47,10,FALSE()))</f>
        <v/>
      </c>
      <c r="AV160" s="2069" t="str">
        <f aca="false">IF(AV159="","",VLOOKUP(AV159,'シフト記号表（従来型・ユニット型共通）'!$C$6:$L$47,10,FALSE()))</f>
        <v/>
      </c>
      <c r="AW160" s="2069" t="str">
        <f aca="false">IF(AW159="","",VLOOKUP(AW159,'シフト記号表（従来型・ユニット型共通）'!$C$6:$L$47,10,FALSE()))</f>
        <v/>
      </c>
      <c r="AX160" s="2070" t="str">
        <f aca="false">IF(AX159="","",VLOOKUP(AX159,'シフト記号表（従来型・ユニット型共通）'!$C$6:$L$47,10,FALSE()))</f>
        <v/>
      </c>
      <c r="AY160" s="2068" t="str">
        <f aca="false">IF(AY159="","",VLOOKUP(AY159,'シフト記号表（従来型・ユニット型共通）'!$C$6:$L$47,10,FALSE()))</f>
        <v/>
      </c>
      <c r="AZ160" s="2069" t="str">
        <f aca="false">IF(AZ159="","",VLOOKUP(AZ159,'シフト記号表（従来型・ユニット型共通）'!$C$6:$L$47,10,FALSE()))</f>
        <v/>
      </c>
      <c r="BA160" s="2069" t="str">
        <f aca="false">IF(BA159="","",VLOOKUP(BA159,'シフト記号表（従来型・ユニット型共通）'!$C$6:$L$47,10,FALSE()))</f>
        <v/>
      </c>
      <c r="BB160" s="2101" t="n">
        <f aca="false">IF($BE$3="４週",SUM(W160:AX160),IF($BE$3="暦月",SUM(W160:BA160),""))</f>
        <v>0</v>
      </c>
      <c r="BC160" s="2101"/>
      <c r="BD160" s="2102" t="n">
        <f aca="false">IF($BE$3="４週",BB160/4,IF($BE$3="暦月",(BB160/($BE$8/7)),""))</f>
        <v>0</v>
      </c>
      <c r="BE160" s="2102"/>
      <c r="BF160" s="2098"/>
      <c r="BG160" s="2098"/>
      <c r="BH160" s="2098"/>
      <c r="BI160" s="2098"/>
      <c r="BJ160" s="2098"/>
    </row>
    <row r="161" customFormat="false" ht="20.25" hidden="false" customHeight="true" outlineLevel="0" collapsed="false">
      <c r="B161" s="2033" t="n">
        <f aca="false">B159+1</f>
        <v>73</v>
      </c>
      <c r="C161" s="2095"/>
      <c r="D161" s="2095"/>
      <c r="E161" s="2063"/>
      <c r="F161" s="2064"/>
      <c r="G161" s="2063"/>
      <c r="H161" s="2064"/>
      <c r="I161" s="2096"/>
      <c r="J161" s="2096"/>
      <c r="K161" s="2097"/>
      <c r="L161" s="2097"/>
      <c r="M161" s="2097"/>
      <c r="N161" s="2097"/>
      <c r="O161" s="2079"/>
      <c r="P161" s="2079"/>
      <c r="Q161" s="2079"/>
      <c r="R161" s="2079"/>
      <c r="S161" s="2079"/>
      <c r="T161" s="2093" t="s">
        <v>2202</v>
      </c>
      <c r="V161" s="2094"/>
      <c r="W161" s="2083"/>
      <c r="X161" s="2084"/>
      <c r="Y161" s="2084"/>
      <c r="Z161" s="2084"/>
      <c r="AA161" s="2084"/>
      <c r="AB161" s="2084"/>
      <c r="AC161" s="2085"/>
      <c r="AD161" s="2083"/>
      <c r="AE161" s="2084"/>
      <c r="AF161" s="2084"/>
      <c r="AG161" s="2084"/>
      <c r="AH161" s="2084"/>
      <c r="AI161" s="2084"/>
      <c r="AJ161" s="2085"/>
      <c r="AK161" s="2083"/>
      <c r="AL161" s="2084"/>
      <c r="AM161" s="2084"/>
      <c r="AN161" s="2084"/>
      <c r="AO161" s="2084"/>
      <c r="AP161" s="2084"/>
      <c r="AQ161" s="2085"/>
      <c r="AR161" s="2083"/>
      <c r="AS161" s="2084"/>
      <c r="AT161" s="2084"/>
      <c r="AU161" s="2084"/>
      <c r="AV161" s="2084"/>
      <c r="AW161" s="2084"/>
      <c r="AX161" s="2085"/>
      <c r="AY161" s="2083"/>
      <c r="AZ161" s="2084"/>
      <c r="BA161" s="2086"/>
      <c r="BB161" s="2087"/>
      <c r="BC161" s="2087"/>
      <c r="BD161" s="2088"/>
      <c r="BE161" s="2088"/>
      <c r="BF161" s="2098"/>
      <c r="BG161" s="2098"/>
      <c r="BH161" s="2098"/>
      <c r="BI161" s="2098"/>
      <c r="BJ161" s="2098"/>
    </row>
    <row r="162" customFormat="false" ht="20.25" hidden="false" customHeight="true" outlineLevel="0" collapsed="false">
      <c r="B162" s="2033"/>
      <c r="C162" s="2095"/>
      <c r="D162" s="2095"/>
      <c r="E162" s="2099"/>
      <c r="F162" s="2100" t="n">
        <f aca="false">C161</f>
        <v>0</v>
      </c>
      <c r="G162" s="2099"/>
      <c r="H162" s="2100" t="n">
        <f aca="false">I161</f>
        <v>0</v>
      </c>
      <c r="I162" s="2096"/>
      <c r="J162" s="2096"/>
      <c r="K162" s="2097"/>
      <c r="L162" s="2097"/>
      <c r="M162" s="2097"/>
      <c r="N162" s="2097"/>
      <c r="O162" s="2079"/>
      <c r="P162" s="2079"/>
      <c r="Q162" s="2079"/>
      <c r="R162" s="2079"/>
      <c r="S162" s="2079"/>
      <c r="T162" s="2090" t="s">
        <v>2203</v>
      </c>
      <c r="U162" s="2091"/>
      <c r="V162" s="2092"/>
      <c r="W162" s="2068" t="str">
        <f aca="false">IF(W161="","",VLOOKUP(W161,'シフト記号表（従来型・ユニット型共通）'!$C$6:$L$47,10,FALSE()))</f>
        <v/>
      </c>
      <c r="X162" s="2069" t="str">
        <f aca="false">IF(X161="","",VLOOKUP(X161,'シフト記号表（従来型・ユニット型共通）'!$C$6:$L$47,10,FALSE()))</f>
        <v/>
      </c>
      <c r="Y162" s="2069" t="str">
        <f aca="false">IF(Y161="","",VLOOKUP(Y161,'シフト記号表（従来型・ユニット型共通）'!$C$6:$L$47,10,FALSE()))</f>
        <v/>
      </c>
      <c r="Z162" s="2069" t="str">
        <f aca="false">IF(Z161="","",VLOOKUP(Z161,'シフト記号表（従来型・ユニット型共通）'!$C$6:$L$47,10,FALSE()))</f>
        <v/>
      </c>
      <c r="AA162" s="2069" t="str">
        <f aca="false">IF(AA161="","",VLOOKUP(AA161,'シフト記号表（従来型・ユニット型共通）'!$C$6:$L$47,10,FALSE()))</f>
        <v/>
      </c>
      <c r="AB162" s="2069" t="str">
        <f aca="false">IF(AB161="","",VLOOKUP(AB161,'シフト記号表（従来型・ユニット型共通）'!$C$6:$L$47,10,FALSE()))</f>
        <v/>
      </c>
      <c r="AC162" s="2070" t="str">
        <f aca="false">IF(AC161="","",VLOOKUP(AC161,'シフト記号表（従来型・ユニット型共通）'!$C$6:$L$47,10,FALSE()))</f>
        <v/>
      </c>
      <c r="AD162" s="2068" t="str">
        <f aca="false">IF(AD161="","",VLOOKUP(AD161,'シフト記号表（従来型・ユニット型共通）'!$C$6:$L$47,10,FALSE()))</f>
        <v/>
      </c>
      <c r="AE162" s="2069" t="str">
        <f aca="false">IF(AE161="","",VLOOKUP(AE161,'シフト記号表（従来型・ユニット型共通）'!$C$6:$L$47,10,FALSE()))</f>
        <v/>
      </c>
      <c r="AF162" s="2069" t="str">
        <f aca="false">IF(AF161="","",VLOOKUP(AF161,'シフト記号表（従来型・ユニット型共通）'!$C$6:$L$47,10,FALSE()))</f>
        <v/>
      </c>
      <c r="AG162" s="2069" t="str">
        <f aca="false">IF(AG161="","",VLOOKUP(AG161,'シフト記号表（従来型・ユニット型共通）'!$C$6:$L$47,10,FALSE()))</f>
        <v/>
      </c>
      <c r="AH162" s="2069" t="str">
        <f aca="false">IF(AH161="","",VLOOKUP(AH161,'シフト記号表（従来型・ユニット型共通）'!$C$6:$L$47,10,FALSE()))</f>
        <v/>
      </c>
      <c r="AI162" s="2069" t="str">
        <f aca="false">IF(AI161="","",VLOOKUP(AI161,'シフト記号表（従来型・ユニット型共通）'!$C$6:$L$47,10,FALSE()))</f>
        <v/>
      </c>
      <c r="AJ162" s="2070" t="str">
        <f aca="false">IF(AJ161="","",VLOOKUP(AJ161,'シフト記号表（従来型・ユニット型共通）'!$C$6:$L$47,10,FALSE()))</f>
        <v/>
      </c>
      <c r="AK162" s="2068" t="str">
        <f aca="false">IF(AK161="","",VLOOKUP(AK161,'シフト記号表（従来型・ユニット型共通）'!$C$6:$L$47,10,FALSE()))</f>
        <v/>
      </c>
      <c r="AL162" s="2069" t="str">
        <f aca="false">IF(AL161="","",VLOOKUP(AL161,'シフト記号表（従来型・ユニット型共通）'!$C$6:$L$47,10,FALSE()))</f>
        <v/>
      </c>
      <c r="AM162" s="2069" t="str">
        <f aca="false">IF(AM161="","",VLOOKUP(AM161,'シフト記号表（従来型・ユニット型共通）'!$C$6:$L$47,10,FALSE()))</f>
        <v/>
      </c>
      <c r="AN162" s="2069" t="str">
        <f aca="false">IF(AN161="","",VLOOKUP(AN161,'シフト記号表（従来型・ユニット型共通）'!$C$6:$L$47,10,FALSE()))</f>
        <v/>
      </c>
      <c r="AO162" s="2069" t="str">
        <f aca="false">IF(AO161="","",VLOOKUP(AO161,'シフト記号表（従来型・ユニット型共通）'!$C$6:$L$47,10,FALSE()))</f>
        <v/>
      </c>
      <c r="AP162" s="2069" t="str">
        <f aca="false">IF(AP161="","",VLOOKUP(AP161,'シフト記号表（従来型・ユニット型共通）'!$C$6:$L$47,10,FALSE()))</f>
        <v/>
      </c>
      <c r="AQ162" s="2070" t="str">
        <f aca="false">IF(AQ161="","",VLOOKUP(AQ161,'シフト記号表（従来型・ユニット型共通）'!$C$6:$L$47,10,FALSE()))</f>
        <v/>
      </c>
      <c r="AR162" s="2068" t="str">
        <f aca="false">IF(AR161="","",VLOOKUP(AR161,'シフト記号表（従来型・ユニット型共通）'!$C$6:$L$47,10,FALSE()))</f>
        <v/>
      </c>
      <c r="AS162" s="2069" t="str">
        <f aca="false">IF(AS161="","",VLOOKUP(AS161,'シフト記号表（従来型・ユニット型共通）'!$C$6:$L$47,10,FALSE()))</f>
        <v/>
      </c>
      <c r="AT162" s="2069" t="str">
        <f aca="false">IF(AT161="","",VLOOKUP(AT161,'シフト記号表（従来型・ユニット型共通）'!$C$6:$L$47,10,FALSE()))</f>
        <v/>
      </c>
      <c r="AU162" s="2069" t="str">
        <f aca="false">IF(AU161="","",VLOOKUP(AU161,'シフト記号表（従来型・ユニット型共通）'!$C$6:$L$47,10,FALSE()))</f>
        <v/>
      </c>
      <c r="AV162" s="2069" t="str">
        <f aca="false">IF(AV161="","",VLOOKUP(AV161,'シフト記号表（従来型・ユニット型共通）'!$C$6:$L$47,10,FALSE()))</f>
        <v/>
      </c>
      <c r="AW162" s="2069" t="str">
        <f aca="false">IF(AW161="","",VLOOKUP(AW161,'シフト記号表（従来型・ユニット型共通）'!$C$6:$L$47,10,FALSE()))</f>
        <v/>
      </c>
      <c r="AX162" s="2070" t="str">
        <f aca="false">IF(AX161="","",VLOOKUP(AX161,'シフト記号表（従来型・ユニット型共通）'!$C$6:$L$47,10,FALSE()))</f>
        <v/>
      </c>
      <c r="AY162" s="2068" t="str">
        <f aca="false">IF(AY161="","",VLOOKUP(AY161,'シフト記号表（従来型・ユニット型共通）'!$C$6:$L$47,10,FALSE()))</f>
        <v/>
      </c>
      <c r="AZ162" s="2069" t="str">
        <f aca="false">IF(AZ161="","",VLOOKUP(AZ161,'シフト記号表（従来型・ユニット型共通）'!$C$6:$L$47,10,FALSE()))</f>
        <v/>
      </c>
      <c r="BA162" s="2069" t="str">
        <f aca="false">IF(BA161="","",VLOOKUP(BA161,'シフト記号表（従来型・ユニット型共通）'!$C$6:$L$47,10,FALSE()))</f>
        <v/>
      </c>
      <c r="BB162" s="2101" t="n">
        <f aca="false">IF($BE$3="４週",SUM(W162:AX162),IF($BE$3="暦月",SUM(W162:BA162),""))</f>
        <v>0</v>
      </c>
      <c r="BC162" s="2101"/>
      <c r="BD162" s="2102" t="n">
        <f aca="false">IF($BE$3="４週",BB162/4,IF($BE$3="暦月",(BB162/($BE$8/7)),""))</f>
        <v>0</v>
      </c>
      <c r="BE162" s="2102"/>
      <c r="BF162" s="2098"/>
      <c r="BG162" s="2098"/>
      <c r="BH162" s="2098"/>
      <c r="BI162" s="2098"/>
      <c r="BJ162" s="2098"/>
    </row>
    <row r="163" customFormat="false" ht="20.25" hidden="false" customHeight="true" outlineLevel="0" collapsed="false">
      <c r="B163" s="2033" t="n">
        <f aca="false">B161+1</f>
        <v>74</v>
      </c>
      <c r="C163" s="2095"/>
      <c r="D163" s="2095"/>
      <c r="E163" s="2063"/>
      <c r="F163" s="2064"/>
      <c r="G163" s="2063"/>
      <c r="H163" s="2064"/>
      <c r="I163" s="2096"/>
      <c r="J163" s="2096"/>
      <c r="K163" s="2097"/>
      <c r="L163" s="2097"/>
      <c r="M163" s="2097"/>
      <c r="N163" s="2097"/>
      <c r="O163" s="2079"/>
      <c r="P163" s="2079"/>
      <c r="Q163" s="2079"/>
      <c r="R163" s="2079"/>
      <c r="S163" s="2079"/>
      <c r="T163" s="2093" t="s">
        <v>2202</v>
      </c>
      <c r="V163" s="2094"/>
      <c r="W163" s="2083"/>
      <c r="X163" s="2084"/>
      <c r="Y163" s="2084"/>
      <c r="Z163" s="2084"/>
      <c r="AA163" s="2084"/>
      <c r="AB163" s="2084"/>
      <c r="AC163" s="2085"/>
      <c r="AD163" s="2083"/>
      <c r="AE163" s="2084"/>
      <c r="AF163" s="2084"/>
      <c r="AG163" s="2084"/>
      <c r="AH163" s="2084"/>
      <c r="AI163" s="2084"/>
      <c r="AJ163" s="2085"/>
      <c r="AK163" s="2083"/>
      <c r="AL163" s="2084"/>
      <c r="AM163" s="2084"/>
      <c r="AN163" s="2084"/>
      <c r="AO163" s="2084"/>
      <c r="AP163" s="2084"/>
      <c r="AQ163" s="2085"/>
      <c r="AR163" s="2083"/>
      <c r="AS163" s="2084"/>
      <c r="AT163" s="2084"/>
      <c r="AU163" s="2084"/>
      <c r="AV163" s="2084"/>
      <c r="AW163" s="2084"/>
      <c r="AX163" s="2085"/>
      <c r="AY163" s="2083"/>
      <c r="AZ163" s="2084"/>
      <c r="BA163" s="2086"/>
      <c r="BB163" s="2087"/>
      <c r="BC163" s="2087"/>
      <c r="BD163" s="2088"/>
      <c r="BE163" s="2088"/>
      <c r="BF163" s="2098"/>
      <c r="BG163" s="2098"/>
      <c r="BH163" s="2098"/>
      <c r="BI163" s="2098"/>
      <c r="BJ163" s="2098"/>
    </row>
    <row r="164" customFormat="false" ht="20.25" hidden="false" customHeight="true" outlineLevel="0" collapsed="false">
      <c r="B164" s="2033"/>
      <c r="C164" s="2095"/>
      <c r="D164" s="2095"/>
      <c r="E164" s="2099"/>
      <c r="F164" s="2100" t="n">
        <f aca="false">C163</f>
        <v>0</v>
      </c>
      <c r="G164" s="2099"/>
      <c r="H164" s="2100" t="n">
        <f aca="false">I163</f>
        <v>0</v>
      </c>
      <c r="I164" s="2096"/>
      <c r="J164" s="2096"/>
      <c r="K164" s="2097"/>
      <c r="L164" s="2097"/>
      <c r="M164" s="2097"/>
      <c r="N164" s="2097"/>
      <c r="O164" s="2079"/>
      <c r="P164" s="2079"/>
      <c r="Q164" s="2079"/>
      <c r="R164" s="2079"/>
      <c r="S164" s="2079"/>
      <c r="T164" s="2090" t="s">
        <v>2203</v>
      </c>
      <c r="U164" s="2091"/>
      <c r="V164" s="2092"/>
      <c r="W164" s="2068" t="str">
        <f aca="false">IF(W163="","",VLOOKUP(W163,'シフト記号表（従来型・ユニット型共通）'!$C$6:$L$47,10,FALSE()))</f>
        <v/>
      </c>
      <c r="X164" s="2069" t="str">
        <f aca="false">IF(X163="","",VLOOKUP(X163,'シフト記号表（従来型・ユニット型共通）'!$C$6:$L$47,10,FALSE()))</f>
        <v/>
      </c>
      <c r="Y164" s="2069" t="str">
        <f aca="false">IF(Y163="","",VLOOKUP(Y163,'シフト記号表（従来型・ユニット型共通）'!$C$6:$L$47,10,FALSE()))</f>
        <v/>
      </c>
      <c r="Z164" s="2069" t="str">
        <f aca="false">IF(Z163="","",VLOOKUP(Z163,'シフト記号表（従来型・ユニット型共通）'!$C$6:$L$47,10,FALSE()))</f>
        <v/>
      </c>
      <c r="AA164" s="2069" t="str">
        <f aca="false">IF(AA163="","",VLOOKUP(AA163,'シフト記号表（従来型・ユニット型共通）'!$C$6:$L$47,10,FALSE()))</f>
        <v/>
      </c>
      <c r="AB164" s="2069" t="str">
        <f aca="false">IF(AB163="","",VLOOKUP(AB163,'シフト記号表（従来型・ユニット型共通）'!$C$6:$L$47,10,FALSE()))</f>
        <v/>
      </c>
      <c r="AC164" s="2070" t="str">
        <f aca="false">IF(AC163="","",VLOOKUP(AC163,'シフト記号表（従来型・ユニット型共通）'!$C$6:$L$47,10,FALSE()))</f>
        <v/>
      </c>
      <c r="AD164" s="2068" t="str">
        <f aca="false">IF(AD163="","",VLOOKUP(AD163,'シフト記号表（従来型・ユニット型共通）'!$C$6:$L$47,10,FALSE()))</f>
        <v/>
      </c>
      <c r="AE164" s="2069" t="str">
        <f aca="false">IF(AE163="","",VLOOKUP(AE163,'シフト記号表（従来型・ユニット型共通）'!$C$6:$L$47,10,FALSE()))</f>
        <v/>
      </c>
      <c r="AF164" s="2069" t="str">
        <f aca="false">IF(AF163="","",VLOOKUP(AF163,'シフト記号表（従来型・ユニット型共通）'!$C$6:$L$47,10,FALSE()))</f>
        <v/>
      </c>
      <c r="AG164" s="2069" t="str">
        <f aca="false">IF(AG163="","",VLOOKUP(AG163,'シフト記号表（従来型・ユニット型共通）'!$C$6:$L$47,10,FALSE()))</f>
        <v/>
      </c>
      <c r="AH164" s="2069" t="str">
        <f aca="false">IF(AH163="","",VLOOKUP(AH163,'シフト記号表（従来型・ユニット型共通）'!$C$6:$L$47,10,FALSE()))</f>
        <v/>
      </c>
      <c r="AI164" s="2069" t="str">
        <f aca="false">IF(AI163="","",VLOOKUP(AI163,'シフト記号表（従来型・ユニット型共通）'!$C$6:$L$47,10,FALSE()))</f>
        <v/>
      </c>
      <c r="AJ164" s="2070" t="str">
        <f aca="false">IF(AJ163="","",VLOOKUP(AJ163,'シフト記号表（従来型・ユニット型共通）'!$C$6:$L$47,10,FALSE()))</f>
        <v/>
      </c>
      <c r="AK164" s="2068" t="str">
        <f aca="false">IF(AK163="","",VLOOKUP(AK163,'シフト記号表（従来型・ユニット型共通）'!$C$6:$L$47,10,FALSE()))</f>
        <v/>
      </c>
      <c r="AL164" s="2069" t="str">
        <f aca="false">IF(AL163="","",VLOOKUP(AL163,'シフト記号表（従来型・ユニット型共通）'!$C$6:$L$47,10,FALSE()))</f>
        <v/>
      </c>
      <c r="AM164" s="2069" t="str">
        <f aca="false">IF(AM163="","",VLOOKUP(AM163,'シフト記号表（従来型・ユニット型共通）'!$C$6:$L$47,10,FALSE()))</f>
        <v/>
      </c>
      <c r="AN164" s="2069" t="str">
        <f aca="false">IF(AN163="","",VLOOKUP(AN163,'シフト記号表（従来型・ユニット型共通）'!$C$6:$L$47,10,FALSE()))</f>
        <v/>
      </c>
      <c r="AO164" s="2069" t="str">
        <f aca="false">IF(AO163="","",VLOOKUP(AO163,'シフト記号表（従来型・ユニット型共通）'!$C$6:$L$47,10,FALSE()))</f>
        <v/>
      </c>
      <c r="AP164" s="2069" t="str">
        <f aca="false">IF(AP163="","",VLOOKUP(AP163,'シフト記号表（従来型・ユニット型共通）'!$C$6:$L$47,10,FALSE()))</f>
        <v/>
      </c>
      <c r="AQ164" s="2070" t="str">
        <f aca="false">IF(AQ163="","",VLOOKUP(AQ163,'シフト記号表（従来型・ユニット型共通）'!$C$6:$L$47,10,FALSE()))</f>
        <v/>
      </c>
      <c r="AR164" s="2068" t="str">
        <f aca="false">IF(AR163="","",VLOOKUP(AR163,'シフト記号表（従来型・ユニット型共通）'!$C$6:$L$47,10,FALSE()))</f>
        <v/>
      </c>
      <c r="AS164" s="2069" t="str">
        <f aca="false">IF(AS163="","",VLOOKUP(AS163,'シフト記号表（従来型・ユニット型共通）'!$C$6:$L$47,10,FALSE()))</f>
        <v/>
      </c>
      <c r="AT164" s="2069" t="str">
        <f aca="false">IF(AT163="","",VLOOKUP(AT163,'シフト記号表（従来型・ユニット型共通）'!$C$6:$L$47,10,FALSE()))</f>
        <v/>
      </c>
      <c r="AU164" s="2069" t="str">
        <f aca="false">IF(AU163="","",VLOOKUP(AU163,'シフト記号表（従来型・ユニット型共通）'!$C$6:$L$47,10,FALSE()))</f>
        <v/>
      </c>
      <c r="AV164" s="2069" t="str">
        <f aca="false">IF(AV163="","",VLOOKUP(AV163,'シフト記号表（従来型・ユニット型共通）'!$C$6:$L$47,10,FALSE()))</f>
        <v/>
      </c>
      <c r="AW164" s="2069" t="str">
        <f aca="false">IF(AW163="","",VLOOKUP(AW163,'シフト記号表（従来型・ユニット型共通）'!$C$6:$L$47,10,FALSE()))</f>
        <v/>
      </c>
      <c r="AX164" s="2070" t="str">
        <f aca="false">IF(AX163="","",VLOOKUP(AX163,'シフト記号表（従来型・ユニット型共通）'!$C$6:$L$47,10,FALSE()))</f>
        <v/>
      </c>
      <c r="AY164" s="2068" t="str">
        <f aca="false">IF(AY163="","",VLOOKUP(AY163,'シフト記号表（従来型・ユニット型共通）'!$C$6:$L$47,10,FALSE()))</f>
        <v/>
      </c>
      <c r="AZ164" s="2069" t="str">
        <f aca="false">IF(AZ163="","",VLOOKUP(AZ163,'シフト記号表（従来型・ユニット型共通）'!$C$6:$L$47,10,FALSE()))</f>
        <v/>
      </c>
      <c r="BA164" s="2069" t="str">
        <f aca="false">IF(BA163="","",VLOOKUP(BA163,'シフト記号表（従来型・ユニット型共通）'!$C$6:$L$47,10,FALSE()))</f>
        <v/>
      </c>
      <c r="BB164" s="2101" t="n">
        <f aca="false">IF($BE$3="４週",SUM(W164:AX164),IF($BE$3="暦月",SUM(W164:BA164),""))</f>
        <v>0</v>
      </c>
      <c r="BC164" s="2101"/>
      <c r="BD164" s="2102" t="n">
        <f aca="false">IF($BE$3="４週",BB164/4,IF($BE$3="暦月",(BB164/($BE$8/7)),""))</f>
        <v>0</v>
      </c>
      <c r="BE164" s="2102"/>
      <c r="BF164" s="2098"/>
      <c r="BG164" s="2098"/>
      <c r="BH164" s="2098"/>
      <c r="BI164" s="2098"/>
      <c r="BJ164" s="2098"/>
    </row>
    <row r="165" customFormat="false" ht="20.25" hidden="false" customHeight="true" outlineLevel="0" collapsed="false">
      <c r="B165" s="2033" t="n">
        <f aca="false">B163+1</f>
        <v>75</v>
      </c>
      <c r="C165" s="2095"/>
      <c r="D165" s="2095"/>
      <c r="E165" s="2063"/>
      <c r="F165" s="2064"/>
      <c r="G165" s="2063"/>
      <c r="H165" s="2064"/>
      <c r="I165" s="2096"/>
      <c r="J165" s="2096"/>
      <c r="K165" s="2097"/>
      <c r="L165" s="2097"/>
      <c r="M165" s="2097"/>
      <c r="N165" s="2097"/>
      <c r="O165" s="2079"/>
      <c r="P165" s="2079"/>
      <c r="Q165" s="2079"/>
      <c r="R165" s="2079"/>
      <c r="S165" s="2079"/>
      <c r="T165" s="2093" t="s">
        <v>2202</v>
      </c>
      <c r="V165" s="2094"/>
      <c r="W165" s="2083"/>
      <c r="X165" s="2084"/>
      <c r="Y165" s="2084"/>
      <c r="Z165" s="2084"/>
      <c r="AA165" s="2084"/>
      <c r="AB165" s="2084"/>
      <c r="AC165" s="2085"/>
      <c r="AD165" s="2083"/>
      <c r="AE165" s="2084"/>
      <c r="AF165" s="2084"/>
      <c r="AG165" s="2084"/>
      <c r="AH165" s="2084"/>
      <c r="AI165" s="2084"/>
      <c r="AJ165" s="2085"/>
      <c r="AK165" s="2083"/>
      <c r="AL165" s="2084"/>
      <c r="AM165" s="2084"/>
      <c r="AN165" s="2084"/>
      <c r="AO165" s="2084"/>
      <c r="AP165" s="2084"/>
      <c r="AQ165" s="2085"/>
      <c r="AR165" s="2083"/>
      <c r="AS165" s="2084"/>
      <c r="AT165" s="2084"/>
      <c r="AU165" s="2084"/>
      <c r="AV165" s="2084"/>
      <c r="AW165" s="2084"/>
      <c r="AX165" s="2085"/>
      <c r="AY165" s="2083"/>
      <c r="AZ165" s="2084"/>
      <c r="BA165" s="2086"/>
      <c r="BB165" s="2087"/>
      <c r="BC165" s="2087"/>
      <c r="BD165" s="2088"/>
      <c r="BE165" s="2088"/>
      <c r="BF165" s="2098"/>
      <c r="BG165" s="2098"/>
      <c r="BH165" s="2098"/>
      <c r="BI165" s="2098"/>
      <c r="BJ165" s="2098"/>
    </row>
    <row r="166" customFormat="false" ht="20.25" hidden="false" customHeight="true" outlineLevel="0" collapsed="false">
      <c r="B166" s="2033"/>
      <c r="C166" s="2095"/>
      <c r="D166" s="2095"/>
      <c r="E166" s="2099"/>
      <c r="F166" s="2100" t="n">
        <f aca="false">C165</f>
        <v>0</v>
      </c>
      <c r="G166" s="2099"/>
      <c r="H166" s="2100" t="n">
        <f aca="false">I165</f>
        <v>0</v>
      </c>
      <c r="I166" s="2096"/>
      <c r="J166" s="2096"/>
      <c r="K166" s="2097"/>
      <c r="L166" s="2097"/>
      <c r="M166" s="2097"/>
      <c r="N166" s="2097"/>
      <c r="O166" s="2079"/>
      <c r="P166" s="2079"/>
      <c r="Q166" s="2079"/>
      <c r="R166" s="2079"/>
      <c r="S166" s="2079"/>
      <c r="T166" s="2090" t="s">
        <v>2203</v>
      </c>
      <c r="U166" s="2091"/>
      <c r="V166" s="2092"/>
      <c r="W166" s="2068" t="str">
        <f aca="false">IF(W165="","",VLOOKUP(W165,'シフト記号表（従来型・ユニット型共通）'!$C$6:$L$47,10,FALSE()))</f>
        <v/>
      </c>
      <c r="X166" s="2069" t="str">
        <f aca="false">IF(X165="","",VLOOKUP(X165,'シフト記号表（従来型・ユニット型共通）'!$C$6:$L$47,10,FALSE()))</f>
        <v/>
      </c>
      <c r="Y166" s="2069" t="str">
        <f aca="false">IF(Y165="","",VLOOKUP(Y165,'シフト記号表（従来型・ユニット型共通）'!$C$6:$L$47,10,FALSE()))</f>
        <v/>
      </c>
      <c r="Z166" s="2069" t="str">
        <f aca="false">IF(Z165="","",VLOOKUP(Z165,'シフト記号表（従来型・ユニット型共通）'!$C$6:$L$47,10,FALSE()))</f>
        <v/>
      </c>
      <c r="AA166" s="2069" t="str">
        <f aca="false">IF(AA165="","",VLOOKUP(AA165,'シフト記号表（従来型・ユニット型共通）'!$C$6:$L$47,10,FALSE()))</f>
        <v/>
      </c>
      <c r="AB166" s="2069" t="str">
        <f aca="false">IF(AB165="","",VLOOKUP(AB165,'シフト記号表（従来型・ユニット型共通）'!$C$6:$L$47,10,FALSE()))</f>
        <v/>
      </c>
      <c r="AC166" s="2070" t="str">
        <f aca="false">IF(AC165="","",VLOOKUP(AC165,'シフト記号表（従来型・ユニット型共通）'!$C$6:$L$47,10,FALSE()))</f>
        <v/>
      </c>
      <c r="AD166" s="2068" t="str">
        <f aca="false">IF(AD165="","",VLOOKUP(AD165,'シフト記号表（従来型・ユニット型共通）'!$C$6:$L$47,10,FALSE()))</f>
        <v/>
      </c>
      <c r="AE166" s="2069" t="str">
        <f aca="false">IF(AE165="","",VLOOKUP(AE165,'シフト記号表（従来型・ユニット型共通）'!$C$6:$L$47,10,FALSE()))</f>
        <v/>
      </c>
      <c r="AF166" s="2069" t="str">
        <f aca="false">IF(AF165="","",VLOOKUP(AF165,'シフト記号表（従来型・ユニット型共通）'!$C$6:$L$47,10,FALSE()))</f>
        <v/>
      </c>
      <c r="AG166" s="2069" t="str">
        <f aca="false">IF(AG165="","",VLOOKUP(AG165,'シフト記号表（従来型・ユニット型共通）'!$C$6:$L$47,10,FALSE()))</f>
        <v/>
      </c>
      <c r="AH166" s="2069" t="str">
        <f aca="false">IF(AH165="","",VLOOKUP(AH165,'シフト記号表（従来型・ユニット型共通）'!$C$6:$L$47,10,FALSE()))</f>
        <v/>
      </c>
      <c r="AI166" s="2069" t="str">
        <f aca="false">IF(AI165="","",VLOOKUP(AI165,'シフト記号表（従来型・ユニット型共通）'!$C$6:$L$47,10,FALSE()))</f>
        <v/>
      </c>
      <c r="AJ166" s="2070" t="str">
        <f aca="false">IF(AJ165="","",VLOOKUP(AJ165,'シフト記号表（従来型・ユニット型共通）'!$C$6:$L$47,10,FALSE()))</f>
        <v/>
      </c>
      <c r="AK166" s="2068" t="str">
        <f aca="false">IF(AK165="","",VLOOKUP(AK165,'シフト記号表（従来型・ユニット型共通）'!$C$6:$L$47,10,FALSE()))</f>
        <v/>
      </c>
      <c r="AL166" s="2069" t="str">
        <f aca="false">IF(AL165="","",VLOOKUP(AL165,'シフト記号表（従来型・ユニット型共通）'!$C$6:$L$47,10,FALSE()))</f>
        <v/>
      </c>
      <c r="AM166" s="2069" t="str">
        <f aca="false">IF(AM165="","",VLOOKUP(AM165,'シフト記号表（従来型・ユニット型共通）'!$C$6:$L$47,10,FALSE()))</f>
        <v/>
      </c>
      <c r="AN166" s="2069" t="str">
        <f aca="false">IF(AN165="","",VLOOKUP(AN165,'シフト記号表（従来型・ユニット型共通）'!$C$6:$L$47,10,FALSE()))</f>
        <v/>
      </c>
      <c r="AO166" s="2069" t="str">
        <f aca="false">IF(AO165="","",VLOOKUP(AO165,'シフト記号表（従来型・ユニット型共通）'!$C$6:$L$47,10,FALSE()))</f>
        <v/>
      </c>
      <c r="AP166" s="2069" t="str">
        <f aca="false">IF(AP165="","",VLOOKUP(AP165,'シフト記号表（従来型・ユニット型共通）'!$C$6:$L$47,10,FALSE()))</f>
        <v/>
      </c>
      <c r="AQ166" s="2070" t="str">
        <f aca="false">IF(AQ165="","",VLOOKUP(AQ165,'シフト記号表（従来型・ユニット型共通）'!$C$6:$L$47,10,FALSE()))</f>
        <v/>
      </c>
      <c r="AR166" s="2068" t="str">
        <f aca="false">IF(AR165="","",VLOOKUP(AR165,'シフト記号表（従来型・ユニット型共通）'!$C$6:$L$47,10,FALSE()))</f>
        <v/>
      </c>
      <c r="AS166" s="2069" t="str">
        <f aca="false">IF(AS165="","",VLOOKUP(AS165,'シフト記号表（従来型・ユニット型共通）'!$C$6:$L$47,10,FALSE()))</f>
        <v/>
      </c>
      <c r="AT166" s="2069" t="str">
        <f aca="false">IF(AT165="","",VLOOKUP(AT165,'シフト記号表（従来型・ユニット型共通）'!$C$6:$L$47,10,FALSE()))</f>
        <v/>
      </c>
      <c r="AU166" s="2069" t="str">
        <f aca="false">IF(AU165="","",VLOOKUP(AU165,'シフト記号表（従来型・ユニット型共通）'!$C$6:$L$47,10,FALSE()))</f>
        <v/>
      </c>
      <c r="AV166" s="2069" t="str">
        <f aca="false">IF(AV165="","",VLOOKUP(AV165,'シフト記号表（従来型・ユニット型共通）'!$C$6:$L$47,10,FALSE()))</f>
        <v/>
      </c>
      <c r="AW166" s="2069" t="str">
        <f aca="false">IF(AW165="","",VLOOKUP(AW165,'シフト記号表（従来型・ユニット型共通）'!$C$6:$L$47,10,FALSE()))</f>
        <v/>
      </c>
      <c r="AX166" s="2070" t="str">
        <f aca="false">IF(AX165="","",VLOOKUP(AX165,'シフト記号表（従来型・ユニット型共通）'!$C$6:$L$47,10,FALSE()))</f>
        <v/>
      </c>
      <c r="AY166" s="2068" t="str">
        <f aca="false">IF(AY165="","",VLOOKUP(AY165,'シフト記号表（従来型・ユニット型共通）'!$C$6:$L$47,10,FALSE()))</f>
        <v/>
      </c>
      <c r="AZ166" s="2069" t="str">
        <f aca="false">IF(AZ165="","",VLOOKUP(AZ165,'シフト記号表（従来型・ユニット型共通）'!$C$6:$L$47,10,FALSE()))</f>
        <v/>
      </c>
      <c r="BA166" s="2069" t="str">
        <f aca="false">IF(BA165="","",VLOOKUP(BA165,'シフト記号表（従来型・ユニット型共通）'!$C$6:$L$47,10,FALSE()))</f>
        <v/>
      </c>
      <c r="BB166" s="2101" t="n">
        <f aca="false">IF($BE$3="４週",SUM(W166:AX166),IF($BE$3="暦月",SUM(W166:BA166),""))</f>
        <v>0</v>
      </c>
      <c r="BC166" s="2101"/>
      <c r="BD166" s="2102" t="n">
        <f aca="false">IF($BE$3="４週",BB166/4,IF($BE$3="暦月",(BB166/($BE$8/7)),""))</f>
        <v>0</v>
      </c>
      <c r="BE166" s="2102"/>
      <c r="BF166" s="2098"/>
      <c r="BG166" s="2098"/>
      <c r="BH166" s="2098"/>
      <c r="BI166" s="2098"/>
      <c r="BJ166" s="2098"/>
    </row>
    <row r="167" customFormat="false" ht="20.25" hidden="false" customHeight="true" outlineLevel="0" collapsed="false">
      <c r="B167" s="2033" t="n">
        <f aca="false">B165+1</f>
        <v>76</v>
      </c>
      <c r="C167" s="2095"/>
      <c r="D167" s="2095"/>
      <c r="E167" s="2063"/>
      <c r="F167" s="2064"/>
      <c r="G167" s="2063"/>
      <c r="H167" s="2064"/>
      <c r="I167" s="2096"/>
      <c r="J167" s="2096"/>
      <c r="K167" s="2097"/>
      <c r="L167" s="2097"/>
      <c r="M167" s="2097"/>
      <c r="N167" s="2097"/>
      <c r="O167" s="2079"/>
      <c r="P167" s="2079"/>
      <c r="Q167" s="2079"/>
      <c r="R167" s="2079"/>
      <c r="S167" s="2079"/>
      <c r="T167" s="2093" t="s">
        <v>2202</v>
      </c>
      <c r="V167" s="2094"/>
      <c r="W167" s="2083"/>
      <c r="X167" s="2084"/>
      <c r="Y167" s="2084"/>
      <c r="Z167" s="2084"/>
      <c r="AA167" s="2084"/>
      <c r="AB167" s="2084"/>
      <c r="AC167" s="2085"/>
      <c r="AD167" s="2083"/>
      <c r="AE167" s="2084"/>
      <c r="AF167" s="2084"/>
      <c r="AG167" s="2084"/>
      <c r="AH167" s="2084"/>
      <c r="AI167" s="2084"/>
      <c r="AJ167" s="2085"/>
      <c r="AK167" s="2083"/>
      <c r="AL167" s="2084"/>
      <c r="AM167" s="2084"/>
      <c r="AN167" s="2084"/>
      <c r="AO167" s="2084"/>
      <c r="AP167" s="2084"/>
      <c r="AQ167" s="2085"/>
      <c r="AR167" s="2083"/>
      <c r="AS167" s="2084"/>
      <c r="AT167" s="2084"/>
      <c r="AU167" s="2084"/>
      <c r="AV167" s="2084"/>
      <c r="AW167" s="2084"/>
      <c r="AX167" s="2085"/>
      <c r="AY167" s="2083"/>
      <c r="AZ167" s="2084"/>
      <c r="BA167" s="2086"/>
      <c r="BB167" s="2087"/>
      <c r="BC167" s="2087"/>
      <c r="BD167" s="2088"/>
      <c r="BE167" s="2088"/>
      <c r="BF167" s="2098"/>
      <c r="BG167" s="2098"/>
      <c r="BH167" s="2098"/>
      <c r="BI167" s="2098"/>
      <c r="BJ167" s="2098"/>
    </row>
    <row r="168" customFormat="false" ht="20.25" hidden="false" customHeight="true" outlineLevel="0" collapsed="false">
      <c r="B168" s="2033"/>
      <c r="C168" s="2095"/>
      <c r="D168" s="2095"/>
      <c r="E168" s="2099"/>
      <c r="F168" s="2100" t="n">
        <f aca="false">C167</f>
        <v>0</v>
      </c>
      <c r="G168" s="2099"/>
      <c r="H168" s="2100" t="n">
        <f aca="false">I167</f>
        <v>0</v>
      </c>
      <c r="I168" s="2096"/>
      <c r="J168" s="2096"/>
      <c r="K168" s="2097"/>
      <c r="L168" s="2097"/>
      <c r="M168" s="2097"/>
      <c r="N168" s="2097"/>
      <c r="O168" s="2079"/>
      <c r="P168" s="2079"/>
      <c r="Q168" s="2079"/>
      <c r="R168" s="2079"/>
      <c r="S168" s="2079"/>
      <c r="T168" s="2090" t="s">
        <v>2203</v>
      </c>
      <c r="U168" s="2091"/>
      <c r="V168" s="2092"/>
      <c r="W168" s="2068" t="str">
        <f aca="false">IF(W167="","",VLOOKUP(W167,'シフト記号表（従来型・ユニット型共通）'!$C$6:$L$47,10,FALSE()))</f>
        <v/>
      </c>
      <c r="X168" s="2069" t="str">
        <f aca="false">IF(X167="","",VLOOKUP(X167,'シフト記号表（従来型・ユニット型共通）'!$C$6:$L$47,10,FALSE()))</f>
        <v/>
      </c>
      <c r="Y168" s="2069" t="str">
        <f aca="false">IF(Y167="","",VLOOKUP(Y167,'シフト記号表（従来型・ユニット型共通）'!$C$6:$L$47,10,FALSE()))</f>
        <v/>
      </c>
      <c r="Z168" s="2069" t="str">
        <f aca="false">IF(Z167="","",VLOOKUP(Z167,'シフト記号表（従来型・ユニット型共通）'!$C$6:$L$47,10,FALSE()))</f>
        <v/>
      </c>
      <c r="AA168" s="2069" t="str">
        <f aca="false">IF(AA167="","",VLOOKUP(AA167,'シフト記号表（従来型・ユニット型共通）'!$C$6:$L$47,10,FALSE()))</f>
        <v/>
      </c>
      <c r="AB168" s="2069" t="str">
        <f aca="false">IF(AB167="","",VLOOKUP(AB167,'シフト記号表（従来型・ユニット型共通）'!$C$6:$L$47,10,FALSE()))</f>
        <v/>
      </c>
      <c r="AC168" s="2070" t="str">
        <f aca="false">IF(AC167="","",VLOOKUP(AC167,'シフト記号表（従来型・ユニット型共通）'!$C$6:$L$47,10,FALSE()))</f>
        <v/>
      </c>
      <c r="AD168" s="2068" t="str">
        <f aca="false">IF(AD167="","",VLOOKUP(AD167,'シフト記号表（従来型・ユニット型共通）'!$C$6:$L$47,10,FALSE()))</f>
        <v/>
      </c>
      <c r="AE168" s="2069" t="str">
        <f aca="false">IF(AE167="","",VLOOKUP(AE167,'シフト記号表（従来型・ユニット型共通）'!$C$6:$L$47,10,FALSE()))</f>
        <v/>
      </c>
      <c r="AF168" s="2069" t="str">
        <f aca="false">IF(AF167="","",VLOOKUP(AF167,'シフト記号表（従来型・ユニット型共通）'!$C$6:$L$47,10,FALSE()))</f>
        <v/>
      </c>
      <c r="AG168" s="2069" t="str">
        <f aca="false">IF(AG167="","",VLOOKUP(AG167,'シフト記号表（従来型・ユニット型共通）'!$C$6:$L$47,10,FALSE()))</f>
        <v/>
      </c>
      <c r="AH168" s="2069" t="str">
        <f aca="false">IF(AH167="","",VLOOKUP(AH167,'シフト記号表（従来型・ユニット型共通）'!$C$6:$L$47,10,FALSE()))</f>
        <v/>
      </c>
      <c r="AI168" s="2069" t="str">
        <f aca="false">IF(AI167="","",VLOOKUP(AI167,'シフト記号表（従来型・ユニット型共通）'!$C$6:$L$47,10,FALSE()))</f>
        <v/>
      </c>
      <c r="AJ168" s="2070" t="str">
        <f aca="false">IF(AJ167="","",VLOOKUP(AJ167,'シフト記号表（従来型・ユニット型共通）'!$C$6:$L$47,10,FALSE()))</f>
        <v/>
      </c>
      <c r="AK168" s="2068" t="str">
        <f aca="false">IF(AK167="","",VLOOKUP(AK167,'シフト記号表（従来型・ユニット型共通）'!$C$6:$L$47,10,FALSE()))</f>
        <v/>
      </c>
      <c r="AL168" s="2069" t="str">
        <f aca="false">IF(AL167="","",VLOOKUP(AL167,'シフト記号表（従来型・ユニット型共通）'!$C$6:$L$47,10,FALSE()))</f>
        <v/>
      </c>
      <c r="AM168" s="2069" t="str">
        <f aca="false">IF(AM167="","",VLOOKUP(AM167,'シフト記号表（従来型・ユニット型共通）'!$C$6:$L$47,10,FALSE()))</f>
        <v/>
      </c>
      <c r="AN168" s="2069" t="str">
        <f aca="false">IF(AN167="","",VLOOKUP(AN167,'シフト記号表（従来型・ユニット型共通）'!$C$6:$L$47,10,FALSE()))</f>
        <v/>
      </c>
      <c r="AO168" s="2069" t="str">
        <f aca="false">IF(AO167="","",VLOOKUP(AO167,'シフト記号表（従来型・ユニット型共通）'!$C$6:$L$47,10,FALSE()))</f>
        <v/>
      </c>
      <c r="AP168" s="2069" t="str">
        <f aca="false">IF(AP167="","",VLOOKUP(AP167,'シフト記号表（従来型・ユニット型共通）'!$C$6:$L$47,10,FALSE()))</f>
        <v/>
      </c>
      <c r="AQ168" s="2070" t="str">
        <f aca="false">IF(AQ167="","",VLOOKUP(AQ167,'シフト記号表（従来型・ユニット型共通）'!$C$6:$L$47,10,FALSE()))</f>
        <v/>
      </c>
      <c r="AR168" s="2068" t="str">
        <f aca="false">IF(AR167="","",VLOOKUP(AR167,'シフト記号表（従来型・ユニット型共通）'!$C$6:$L$47,10,FALSE()))</f>
        <v/>
      </c>
      <c r="AS168" s="2069" t="str">
        <f aca="false">IF(AS167="","",VLOOKUP(AS167,'シフト記号表（従来型・ユニット型共通）'!$C$6:$L$47,10,FALSE()))</f>
        <v/>
      </c>
      <c r="AT168" s="2069" t="str">
        <f aca="false">IF(AT167="","",VLOOKUP(AT167,'シフト記号表（従来型・ユニット型共通）'!$C$6:$L$47,10,FALSE()))</f>
        <v/>
      </c>
      <c r="AU168" s="2069" t="str">
        <f aca="false">IF(AU167="","",VLOOKUP(AU167,'シフト記号表（従来型・ユニット型共通）'!$C$6:$L$47,10,FALSE()))</f>
        <v/>
      </c>
      <c r="AV168" s="2069" t="str">
        <f aca="false">IF(AV167="","",VLOOKUP(AV167,'シフト記号表（従来型・ユニット型共通）'!$C$6:$L$47,10,FALSE()))</f>
        <v/>
      </c>
      <c r="AW168" s="2069" t="str">
        <f aca="false">IF(AW167="","",VLOOKUP(AW167,'シフト記号表（従来型・ユニット型共通）'!$C$6:$L$47,10,FALSE()))</f>
        <v/>
      </c>
      <c r="AX168" s="2070" t="str">
        <f aca="false">IF(AX167="","",VLOOKUP(AX167,'シフト記号表（従来型・ユニット型共通）'!$C$6:$L$47,10,FALSE()))</f>
        <v/>
      </c>
      <c r="AY168" s="2068" t="str">
        <f aca="false">IF(AY167="","",VLOOKUP(AY167,'シフト記号表（従来型・ユニット型共通）'!$C$6:$L$47,10,FALSE()))</f>
        <v/>
      </c>
      <c r="AZ168" s="2069" t="str">
        <f aca="false">IF(AZ167="","",VLOOKUP(AZ167,'シフト記号表（従来型・ユニット型共通）'!$C$6:$L$47,10,FALSE()))</f>
        <v/>
      </c>
      <c r="BA168" s="2069" t="str">
        <f aca="false">IF(BA167="","",VLOOKUP(BA167,'シフト記号表（従来型・ユニット型共通）'!$C$6:$L$47,10,FALSE()))</f>
        <v/>
      </c>
      <c r="BB168" s="2101" t="n">
        <f aca="false">IF($BE$3="４週",SUM(W168:AX168),IF($BE$3="暦月",SUM(W168:BA168),""))</f>
        <v>0</v>
      </c>
      <c r="BC168" s="2101"/>
      <c r="BD168" s="2102" t="n">
        <f aca="false">IF($BE$3="４週",BB168/4,IF($BE$3="暦月",(BB168/($BE$8/7)),""))</f>
        <v>0</v>
      </c>
      <c r="BE168" s="2102"/>
      <c r="BF168" s="2098"/>
      <c r="BG168" s="2098"/>
      <c r="BH168" s="2098"/>
      <c r="BI168" s="2098"/>
      <c r="BJ168" s="2098"/>
    </row>
    <row r="169" customFormat="false" ht="20.25" hidden="false" customHeight="true" outlineLevel="0" collapsed="false">
      <c r="B169" s="2033" t="n">
        <f aca="false">B167+1</f>
        <v>77</v>
      </c>
      <c r="C169" s="2095"/>
      <c r="D169" s="2095"/>
      <c r="E169" s="2063"/>
      <c r="F169" s="2064"/>
      <c r="G169" s="2063"/>
      <c r="H169" s="2064"/>
      <c r="I169" s="2096"/>
      <c r="J169" s="2096"/>
      <c r="K169" s="2097"/>
      <c r="L169" s="2097"/>
      <c r="M169" s="2097"/>
      <c r="N169" s="2097"/>
      <c r="O169" s="2079"/>
      <c r="P169" s="2079"/>
      <c r="Q169" s="2079"/>
      <c r="R169" s="2079"/>
      <c r="S169" s="2079"/>
      <c r="T169" s="2093" t="s">
        <v>2202</v>
      </c>
      <c r="V169" s="2094"/>
      <c r="W169" s="2083"/>
      <c r="X169" s="2084"/>
      <c r="Y169" s="2084"/>
      <c r="Z169" s="2084"/>
      <c r="AA169" s="2084"/>
      <c r="AB169" s="2084"/>
      <c r="AC169" s="2085"/>
      <c r="AD169" s="2083"/>
      <c r="AE169" s="2084"/>
      <c r="AF169" s="2084"/>
      <c r="AG169" s="2084"/>
      <c r="AH169" s="2084"/>
      <c r="AI169" s="2084"/>
      <c r="AJ169" s="2085"/>
      <c r="AK169" s="2083"/>
      <c r="AL169" s="2084"/>
      <c r="AM169" s="2084"/>
      <c r="AN169" s="2084"/>
      <c r="AO169" s="2084"/>
      <c r="AP169" s="2084"/>
      <c r="AQ169" s="2085"/>
      <c r="AR169" s="2083"/>
      <c r="AS169" s="2084"/>
      <c r="AT169" s="2084"/>
      <c r="AU169" s="2084"/>
      <c r="AV169" s="2084"/>
      <c r="AW169" s="2084"/>
      <c r="AX169" s="2085"/>
      <c r="AY169" s="2083"/>
      <c r="AZ169" s="2084"/>
      <c r="BA169" s="2086"/>
      <c r="BB169" s="2087"/>
      <c r="BC169" s="2087"/>
      <c r="BD169" s="2088"/>
      <c r="BE169" s="2088"/>
      <c r="BF169" s="2098"/>
      <c r="BG169" s="2098"/>
      <c r="BH169" s="2098"/>
      <c r="BI169" s="2098"/>
      <c r="BJ169" s="2098"/>
    </row>
    <row r="170" customFormat="false" ht="20.25" hidden="false" customHeight="true" outlineLevel="0" collapsed="false">
      <c r="B170" s="2033"/>
      <c r="C170" s="2095"/>
      <c r="D170" s="2095"/>
      <c r="E170" s="2099"/>
      <c r="F170" s="2100" t="n">
        <f aca="false">C169</f>
        <v>0</v>
      </c>
      <c r="G170" s="2099"/>
      <c r="H170" s="2100" t="n">
        <f aca="false">I169</f>
        <v>0</v>
      </c>
      <c r="I170" s="2096"/>
      <c r="J170" s="2096"/>
      <c r="K170" s="2097"/>
      <c r="L170" s="2097"/>
      <c r="M170" s="2097"/>
      <c r="N170" s="2097"/>
      <c r="O170" s="2079"/>
      <c r="P170" s="2079"/>
      <c r="Q170" s="2079"/>
      <c r="R170" s="2079"/>
      <c r="S170" s="2079"/>
      <c r="T170" s="2090" t="s">
        <v>2203</v>
      </c>
      <c r="U170" s="2091"/>
      <c r="V170" s="2092"/>
      <c r="W170" s="2068" t="str">
        <f aca="false">IF(W169="","",VLOOKUP(W169,'シフト記号表（従来型・ユニット型共通）'!$C$6:$L$47,10,FALSE()))</f>
        <v/>
      </c>
      <c r="X170" s="2069" t="str">
        <f aca="false">IF(X169="","",VLOOKUP(X169,'シフト記号表（従来型・ユニット型共通）'!$C$6:$L$47,10,FALSE()))</f>
        <v/>
      </c>
      <c r="Y170" s="2069" t="str">
        <f aca="false">IF(Y169="","",VLOOKUP(Y169,'シフト記号表（従来型・ユニット型共通）'!$C$6:$L$47,10,FALSE()))</f>
        <v/>
      </c>
      <c r="Z170" s="2069" t="str">
        <f aca="false">IF(Z169="","",VLOOKUP(Z169,'シフト記号表（従来型・ユニット型共通）'!$C$6:$L$47,10,FALSE()))</f>
        <v/>
      </c>
      <c r="AA170" s="2069" t="str">
        <f aca="false">IF(AA169="","",VLOOKUP(AA169,'シフト記号表（従来型・ユニット型共通）'!$C$6:$L$47,10,FALSE()))</f>
        <v/>
      </c>
      <c r="AB170" s="2069" t="str">
        <f aca="false">IF(AB169="","",VLOOKUP(AB169,'シフト記号表（従来型・ユニット型共通）'!$C$6:$L$47,10,FALSE()))</f>
        <v/>
      </c>
      <c r="AC170" s="2070" t="str">
        <f aca="false">IF(AC169="","",VLOOKUP(AC169,'シフト記号表（従来型・ユニット型共通）'!$C$6:$L$47,10,FALSE()))</f>
        <v/>
      </c>
      <c r="AD170" s="2068" t="str">
        <f aca="false">IF(AD169="","",VLOOKUP(AD169,'シフト記号表（従来型・ユニット型共通）'!$C$6:$L$47,10,FALSE()))</f>
        <v/>
      </c>
      <c r="AE170" s="2069" t="str">
        <f aca="false">IF(AE169="","",VLOOKUP(AE169,'シフト記号表（従来型・ユニット型共通）'!$C$6:$L$47,10,FALSE()))</f>
        <v/>
      </c>
      <c r="AF170" s="2069" t="str">
        <f aca="false">IF(AF169="","",VLOOKUP(AF169,'シフト記号表（従来型・ユニット型共通）'!$C$6:$L$47,10,FALSE()))</f>
        <v/>
      </c>
      <c r="AG170" s="2069" t="str">
        <f aca="false">IF(AG169="","",VLOOKUP(AG169,'シフト記号表（従来型・ユニット型共通）'!$C$6:$L$47,10,FALSE()))</f>
        <v/>
      </c>
      <c r="AH170" s="2069" t="str">
        <f aca="false">IF(AH169="","",VLOOKUP(AH169,'シフト記号表（従来型・ユニット型共通）'!$C$6:$L$47,10,FALSE()))</f>
        <v/>
      </c>
      <c r="AI170" s="2069" t="str">
        <f aca="false">IF(AI169="","",VLOOKUP(AI169,'シフト記号表（従来型・ユニット型共通）'!$C$6:$L$47,10,FALSE()))</f>
        <v/>
      </c>
      <c r="AJ170" s="2070" t="str">
        <f aca="false">IF(AJ169="","",VLOOKUP(AJ169,'シフト記号表（従来型・ユニット型共通）'!$C$6:$L$47,10,FALSE()))</f>
        <v/>
      </c>
      <c r="AK170" s="2068" t="str">
        <f aca="false">IF(AK169="","",VLOOKUP(AK169,'シフト記号表（従来型・ユニット型共通）'!$C$6:$L$47,10,FALSE()))</f>
        <v/>
      </c>
      <c r="AL170" s="2069" t="str">
        <f aca="false">IF(AL169="","",VLOOKUP(AL169,'シフト記号表（従来型・ユニット型共通）'!$C$6:$L$47,10,FALSE()))</f>
        <v/>
      </c>
      <c r="AM170" s="2069" t="str">
        <f aca="false">IF(AM169="","",VLOOKUP(AM169,'シフト記号表（従来型・ユニット型共通）'!$C$6:$L$47,10,FALSE()))</f>
        <v/>
      </c>
      <c r="AN170" s="2069" t="str">
        <f aca="false">IF(AN169="","",VLOOKUP(AN169,'シフト記号表（従来型・ユニット型共通）'!$C$6:$L$47,10,FALSE()))</f>
        <v/>
      </c>
      <c r="AO170" s="2069" t="str">
        <f aca="false">IF(AO169="","",VLOOKUP(AO169,'シフト記号表（従来型・ユニット型共通）'!$C$6:$L$47,10,FALSE()))</f>
        <v/>
      </c>
      <c r="AP170" s="2069" t="str">
        <f aca="false">IF(AP169="","",VLOOKUP(AP169,'シフト記号表（従来型・ユニット型共通）'!$C$6:$L$47,10,FALSE()))</f>
        <v/>
      </c>
      <c r="AQ170" s="2070" t="str">
        <f aca="false">IF(AQ169="","",VLOOKUP(AQ169,'シフト記号表（従来型・ユニット型共通）'!$C$6:$L$47,10,FALSE()))</f>
        <v/>
      </c>
      <c r="AR170" s="2068" t="str">
        <f aca="false">IF(AR169="","",VLOOKUP(AR169,'シフト記号表（従来型・ユニット型共通）'!$C$6:$L$47,10,FALSE()))</f>
        <v/>
      </c>
      <c r="AS170" s="2069" t="str">
        <f aca="false">IF(AS169="","",VLOOKUP(AS169,'シフト記号表（従来型・ユニット型共通）'!$C$6:$L$47,10,FALSE()))</f>
        <v/>
      </c>
      <c r="AT170" s="2069" t="str">
        <f aca="false">IF(AT169="","",VLOOKUP(AT169,'シフト記号表（従来型・ユニット型共通）'!$C$6:$L$47,10,FALSE()))</f>
        <v/>
      </c>
      <c r="AU170" s="2069" t="str">
        <f aca="false">IF(AU169="","",VLOOKUP(AU169,'シフト記号表（従来型・ユニット型共通）'!$C$6:$L$47,10,FALSE()))</f>
        <v/>
      </c>
      <c r="AV170" s="2069" t="str">
        <f aca="false">IF(AV169="","",VLOOKUP(AV169,'シフト記号表（従来型・ユニット型共通）'!$C$6:$L$47,10,FALSE()))</f>
        <v/>
      </c>
      <c r="AW170" s="2069" t="str">
        <f aca="false">IF(AW169="","",VLOOKUP(AW169,'シフト記号表（従来型・ユニット型共通）'!$C$6:$L$47,10,FALSE()))</f>
        <v/>
      </c>
      <c r="AX170" s="2070" t="str">
        <f aca="false">IF(AX169="","",VLOOKUP(AX169,'シフト記号表（従来型・ユニット型共通）'!$C$6:$L$47,10,FALSE()))</f>
        <v/>
      </c>
      <c r="AY170" s="2068" t="str">
        <f aca="false">IF(AY169="","",VLOOKUP(AY169,'シフト記号表（従来型・ユニット型共通）'!$C$6:$L$47,10,FALSE()))</f>
        <v/>
      </c>
      <c r="AZ170" s="2069" t="str">
        <f aca="false">IF(AZ169="","",VLOOKUP(AZ169,'シフト記号表（従来型・ユニット型共通）'!$C$6:$L$47,10,FALSE()))</f>
        <v/>
      </c>
      <c r="BA170" s="2069" t="str">
        <f aca="false">IF(BA169="","",VLOOKUP(BA169,'シフト記号表（従来型・ユニット型共通）'!$C$6:$L$47,10,FALSE()))</f>
        <v/>
      </c>
      <c r="BB170" s="2101" t="n">
        <f aca="false">IF($BE$3="４週",SUM(W170:AX170),IF($BE$3="暦月",SUM(W170:BA170),""))</f>
        <v>0</v>
      </c>
      <c r="BC170" s="2101"/>
      <c r="BD170" s="2102" t="n">
        <f aca="false">IF($BE$3="４週",BB170/4,IF($BE$3="暦月",(BB170/($BE$8/7)),""))</f>
        <v>0</v>
      </c>
      <c r="BE170" s="2102"/>
      <c r="BF170" s="2098"/>
      <c r="BG170" s="2098"/>
      <c r="BH170" s="2098"/>
      <c r="BI170" s="2098"/>
      <c r="BJ170" s="2098"/>
    </row>
    <row r="171" customFormat="false" ht="20.25" hidden="false" customHeight="true" outlineLevel="0" collapsed="false">
      <c r="B171" s="2033" t="n">
        <f aca="false">B169+1</f>
        <v>78</v>
      </c>
      <c r="C171" s="2095"/>
      <c r="D171" s="2095"/>
      <c r="E171" s="2063"/>
      <c r="F171" s="2064"/>
      <c r="G171" s="2063"/>
      <c r="H171" s="2064"/>
      <c r="I171" s="2096"/>
      <c r="J171" s="2096"/>
      <c r="K171" s="2097"/>
      <c r="L171" s="2097"/>
      <c r="M171" s="2097"/>
      <c r="N171" s="2097"/>
      <c r="O171" s="2079"/>
      <c r="P171" s="2079"/>
      <c r="Q171" s="2079"/>
      <c r="R171" s="2079"/>
      <c r="S171" s="2079"/>
      <c r="T171" s="2093" t="s">
        <v>2202</v>
      </c>
      <c r="V171" s="2094"/>
      <c r="W171" s="2083"/>
      <c r="X171" s="2084"/>
      <c r="Y171" s="2084"/>
      <c r="Z171" s="2084"/>
      <c r="AA171" s="2084"/>
      <c r="AB171" s="2084"/>
      <c r="AC171" s="2085"/>
      <c r="AD171" s="2083"/>
      <c r="AE171" s="2084"/>
      <c r="AF171" s="2084"/>
      <c r="AG171" s="2084"/>
      <c r="AH171" s="2084"/>
      <c r="AI171" s="2084"/>
      <c r="AJ171" s="2085"/>
      <c r="AK171" s="2083"/>
      <c r="AL171" s="2084"/>
      <c r="AM171" s="2084"/>
      <c r="AN171" s="2084"/>
      <c r="AO171" s="2084"/>
      <c r="AP171" s="2084"/>
      <c r="AQ171" s="2085"/>
      <c r="AR171" s="2083"/>
      <c r="AS171" s="2084"/>
      <c r="AT171" s="2084"/>
      <c r="AU171" s="2084"/>
      <c r="AV171" s="2084"/>
      <c r="AW171" s="2084"/>
      <c r="AX171" s="2085"/>
      <c r="AY171" s="2083"/>
      <c r="AZ171" s="2084"/>
      <c r="BA171" s="2086"/>
      <c r="BB171" s="2087"/>
      <c r="BC171" s="2087"/>
      <c r="BD171" s="2088"/>
      <c r="BE171" s="2088"/>
      <c r="BF171" s="2098"/>
      <c r="BG171" s="2098"/>
      <c r="BH171" s="2098"/>
      <c r="BI171" s="2098"/>
      <c r="BJ171" s="2098"/>
    </row>
    <row r="172" customFormat="false" ht="20.25" hidden="false" customHeight="true" outlineLevel="0" collapsed="false">
      <c r="B172" s="2033"/>
      <c r="C172" s="2095"/>
      <c r="D172" s="2095"/>
      <c r="E172" s="2099"/>
      <c r="F172" s="2100" t="n">
        <f aca="false">C171</f>
        <v>0</v>
      </c>
      <c r="G172" s="2099"/>
      <c r="H172" s="2100" t="n">
        <f aca="false">I171</f>
        <v>0</v>
      </c>
      <c r="I172" s="2096"/>
      <c r="J172" s="2096"/>
      <c r="K172" s="2097"/>
      <c r="L172" s="2097"/>
      <c r="M172" s="2097"/>
      <c r="N172" s="2097"/>
      <c r="O172" s="2079"/>
      <c r="P172" s="2079"/>
      <c r="Q172" s="2079"/>
      <c r="R172" s="2079"/>
      <c r="S172" s="2079"/>
      <c r="T172" s="2090" t="s">
        <v>2203</v>
      </c>
      <c r="U172" s="2091"/>
      <c r="V172" s="2092"/>
      <c r="W172" s="2068" t="str">
        <f aca="false">IF(W171="","",VLOOKUP(W171,'シフト記号表（従来型・ユニット型共通）'!$C$6:$L$47,10,FALSE()))</f>
        <v/>
      </c>
      <c r="X172" s="2069" t="str">
        <f aca="false">IF(X171="","",VLOOKUP(X171,'シフト記号表（従来型・ユニット型共通）'!$C$6:$L$47,10,FALSE()))</f>
        <v/>
      </c>
      <c r="Y172" s="2069" t="str">
        <f aca="false">IF(Y171="","",VLOOKUP(Y171,'シフト記号表（従来型・ユニット型共通）'!$C$6:$L$47,10,FALSE()))</f>
        <v/>
      </c>
      <c r="Z172" s="2069" t="str">
        <f aca="false">IF(Z171="","",VLOOKUP(Z171,'シフト記号表（従来型・ユニット型共通）'!$C$6:$L$47,10,FALSE()))</f>
        <v/>
      </c>
      <c r="AA172" s="2069" t="str">
        <f aca="false">IF(AA171="","",VLOOKUP(AA171,'シフト記号表（従来型・ユニット型共通）'!$C$6:$L$47,10,FALSE()))</f>
        <v/>
      </c>
      <c r="AB172" s="2069" t="str">
        <f aca="false">IF(AB171="","",VLOOKUP(AB171,'シフト記号表（従来型・ユニット型共通）'!$C$6:$L$47,10,FALSE()))</f>
        <v/>
      </c>
      <c r="AC172" s="2070" t="str">
        <f aca="false">IF(AC171="","",VLOOKUP(AC171,'シフト記号表（従来型・ユニット型共通）'!$C$6:$L$47,10,FALSE()))</f>
        <v/>
      </c>
      <c r="AD172" s="2068" t="str">
        <f aca="false">IF(AD171="","",VLOOKUP(AD171,'シフト記号表（従来型・ユニット型共通）'!$C$6:$L$47,10,FALSE()))</f>
        <v/>
      </c>
      <c r="AE172" s="2069" t="str">
        <f aca="false">IF(AE171="","",VLOOKUP(AE171,'シフト記号表（従来型・ユニット型共通）'!$C$6:$L$47,10,FALSE()))</f>
        <v/>
      </c>
      <c r="AF172" s="2069" t="str">
        <f aca="false">IF(AF171="","",VLOOKUP(AF171,'シフト記号表（従来型・ユニット型共通）'!$C$6:$L$47,10,FALSE()))</f>
        <v/>
      </c>
      <c r="AG172" s="2069" t="str">
        <f aca="false">IF(AG171="","",VLOOKUP(AG171,'シフト記号表（従来型・ユニット型共通）'!$C$6:$L$47,10,FALSE()))</f>
        <v/>
      </c>
      <c r="AH172" s="2069" t="str">
        <f aca="false">IF(AH171="","",VLOOKUP(AH171,'シフト記号表（従来型・ユニット型共通）'!$C$6:$L$47,10,FALSE()))</f>
        <v/>
      </c>
      <c r="AI172" s="2069" t="str">
        <f aca="false">IF(AI171="","",VLOOKUP(AI171,'シフト記号表（従来型・ユニット型共通）'!$C$6:$L$47,10,FALSE()))</f>
        <v/>
      </c>
      <c r="AJ172" s="2070" t="str">
        <f aca="false">IF(AJ171="","",VLOOKUP(AJ171,'シフト記号表（従来型・ユニット型共通）'!$C$6:$L$47,10,FALSE()))</f>
        <v/>
      </c>
      <c r="AK172" s="2068" t="str">
        <f aca="false">IF(AK171="","",VLOOKUP(AK171,'シフト記号表（従来型・ユニット型共通）'!$C$6:$L$47,10,FALSE()))</f>
        <v/>
      </c>
      <c r="AL172" s="2069" t="str">
        <f aca="false">IF(AL171="","",VLOOKUP(AL171,'シフト記号表（従来型・ユニット型共通）'!$C$6:$L$47,10,FALSE()))</f>
        <v/>
      </c>
      <c r="AM172" s="2069" t="str">
        <f aca="false">IF(AM171="","",VLOOKUP(AM171,'シフト記号表（従来型・ユニット型共通）'!$C$6:$L$47,10,FALSE()))</f>
        <v/>
      </c>
      <c r="AN172" s="2069" t="str">
        <f aca="false">IF(AN171="","",VLOOKUP(AN171,'シフト記号表（従来型・ユニット型共通）'!$C$6:$L$47,10,FALSE()))</f>
        <v/>
      </c>
      <c r="AO172" s="2069" t="str">
        <f aca="false">IF(AO171="","",VLOOKUP(AO171,'シフト記号表（従来型・ユニット型共通）'!$C$6:$L$47,10,FALSE()))</f>
        <v/>
      </c>
      <c r="AP172" s="2069" t="str">
        <f aca="false">IF(AP171="","",VLOOKUP(AP171,'シフト記号表（従来型・ユニット型共通）'!$C$6:$L$47,10,FALSE()))</f>
        <v/>
      </c>
      <c r="AQ172" s="2070" t="str">
        <f aca="false">IF(AQ171="","",VLOOKUP(AQ171,'シフト記号表（従来型・ユニット型共通）'!$C$6:$L$47,10,FALSE()))</f>
        <v/>
      </c>
      <c r="AR172" s="2068" t="str">
        <f aca="false">IF(AR171="","",VLOOKUP(AR171,'シフト記号表（従来型・ユニット型共通）'!$C$6:$L$47,10,FALSE()))</f>
        <v/>
      </c>
      <c r="AS172" s="2069" t="str">
        <f aca="false">IF(AS171="","",VLOOKUP(AS171,'シフト記号表（従来型・ユニット型共通）'!$C$6:$L$47,10,FALSE()))</f>
        <v/>
      </c>
      <c r="AT172" s="2069" t="str">
        <f aca="false">IF(AT171="","",VLOOKUP(AT171,'シフト記号表（従来型・ユニット型共通）'!$C$6:$L$47,10,FALSE()))</f>
        <v/>
      </c>
      <c r="AU172" s="2069" t="str">
        <f aca="false">IF(AU171="","",VLOOKUP(AU171,'シフト記号表（従来型・ユニット型共通）'!$C$6:$L$47,10,FALSE()))</f>
        <v/>
      </c>
      <c r="AV172" s="2069" t="str">
        <f aca="false">IF(AV171="","",VLOOKUP(AV171,'シフト記号表（従来型・ユニット型共通）'!$C$6:$L$47,10,FALSE()))</f>
        <v/>
      </c>
      <c r="AW172" s="2069" t="str">
        <f aca="false">IF(AW171="","",VLOOKUP(AW171,'シフト記号表（従来型・ユニット型共通）'!$C$6:$L$47,10,FALSE()))</f>
        <v/>
      </c>
      <c r="AX172" s="2070" t="str">
        <f aca="false">IF(AX171="","",VLOOKUP(AX171,'シフト記号表（従来型・ユニット型共通）'!$C$6:$L$47,10,FALSE()))</f>
        <v/>
      </c>
      <c r="AY172" s="2068" t="str">
        <f aca="false">IF(AY171="","",VLOOKUP(AY171,'シフト記号表（従来型・ユニット型共通）'!$C$6:$L$47,10,FALSE()))</f>
        <v/>
      </c>
      <c r="AZ172" s="2069" t="str">
        <f aca="false">IF(AZ171="","",VLOOKUP(AZ171,'シフト記号表（従来型・ユニット型共通）'!$C$6:$L$47,10,FALSE()))</f>
        <v/>
      </c>
      <c r="BA172" s="2069" t="str">
        <f aca="false">IF(BA171="","",VLOOKUP(BA171,'シフト記号表（従来型・ユニット型共通）'!$C$6:$L$47,10,FALSE()))</f>
        <v/>
      </c>
      <c r="BB172" s="2101" t="n">
        <f aca="false">IF($BE$3="４週",SUM(W172:AX172),IF($BE$3="暦月",SUM(W172:BA172),""))</f>
        <v>0</v>
      </c>
      <c r="BC172" s="2101"/>
      <c r="BD172" s="2102" t="n">
        <f aca="false">IF($BE$3="４週",BB172/4,IF($BE$3="暦月",(BB172/($BE$8/7)),""))</f>
        <v>0</v>
      </c>
      <c r="BE172" s="2102"/>
      <c r="BF172" s="2098"/>
      <c r="BG172" s="2098"/>
      <c r="BH172" s="2098"/>
      <c r="BI172" s="2098"/>
      <c r="BJ172" s="2098"/>
    </row>
    <row r="173" customFormat="false" ht="20.25" hidden="false" customHeight="true" outlineLevel="0" collapsed="false">
      <c r="B173" s="2033" t="n">
        <f aca="false">B171+1</f>
        <v>79</v>
      </c>
      <c r="C173" s="2095"/>
      <c r="D173" s="2095"/>
      <c r="E173" s="2063"/>
      <c r="F173" s="2064"/>
      <c r="G173" s="2063"/>
      <c r="H173" s="2064"/>
      <c r="I173" s="2096"/>
      <c r="J173" s="2096"/>
      <c r="K173" s="2097"/>
      <c r="L173" s="2097"/>
      <c r="M173" s="2097"/>
      <c r="N173" s="2097"/>
      <c r="O173" s="2079"/>
      <c r="P173" s="2079"/>
      <c r="Q173" s="2079"/>
      <c r="R173" s="2079"/>
      <c r="S173" s="2079"/>
      <c r="T173" s="2093" t="s">
        <v>2202</v>
      </c>
      <c r="V173" s="2094"/>
      <c r="W173" s="2083"/>
      <c r="X173" s="2084"/>
      <c r="Y173" s="2084"/>
      <c r="Z173" s="2084"/>
      <c r="AA173" s="2084"/>
      <c r="AB173" s="2084"/>
      <c r="AC173" s="2085"/>
      <c r="AD173" s="2083"/>
      <c r="AE173" s="2084"/>
      <c r="AF173" s="2084"/>
      <c r="AG173" s="2084"/>
      <c r="AH173" s="2084"/>
      <c r="AI173" s="2084"/>
      <c r="AJ173" s="2085"/>
      <c r="AK173" s="2083"/>
      <c r="AL173" s="2084"/>
      <c r="AM173" s="2084"/>
      <c r="AN173" s="2084"/>
      <c r="AO173" s="2084"/>
      <c r="AP173" s="2084"/>
      <c r="AQ173" s="2085"/>
      <c r="AR173" s="2083"/>
      <c r="AS173" s="2084"/>
      <c r="AT173" s="2084"/>
      <c r="AU173" s="2084"/>
      <c r="AV173" s="2084"/>
      <c r="AW173" s="2084"/>
      <c r="AX173" s="2085"/>
      <c r="AY173" s="2083"/>
      <c r="AZ173" s="2084"/>
      <c r="BA173" s="2086"/>
      <c r="BB173" s="2087"/>
      <c r="BC173" s="2087"/>
      <c r="BD173" s="2088"/>
      <c r="BE173" s="2088"/>
      <c r="BF173" s="2098"/>
      <c r="BG173" s="2098"/>
      <c r="BH173" s="2098"/>
      <c r="BI173" s="2098"/>
      <c r="BJ173" s="2098"/>
    </row>
    <row r="174" customFormat="false" ht="20.25" hidden="false" customHeight="true" outlineLevel="0" collapsed="false">
      <c r="B174" s="2033"/>
      <c r="C174" s="2095"/>
      <c r="D174" s="2095"/>
      <c r="E174" s="2099"/>
      <c r="F174" s="2100" t="n">
        <f aca="false">C173</f>
        <v>0</v>
      </c>
      <c r="G174" s="2099"/>
      <c r="H174" s="2100" t="n">
        <f aca="false">I173</f>
        <v>0</v>
      </c>
      <c r="I174" s="2096"/>
      <c r="J174" s="2096"/>
      <c r="K174" s="2097"/>
      <c r="L174" s="2097"/>
      <c r="M174" s="2097"/>
      <c r="N174" s="2097"/>
      <c r="O174" s="2079"/>
      <c r="P174" s="2079"/>
      <c r="Q174" s="2079"/>
      <c r="R174" s="2079"/>
      <c r="S174" s="2079"/>
      <c r="T174" s="2090" t="s">
        <v>2203</v>
      </c>
      <c r="U174" s="2091"/>
      <c r="V174" s="2092"/>
      <c r="W174" s="2068" t="str">
        <f aca="false">IF(W173="","",VLOOKUP(W173,'シフト記号表（従来型・ユニット型共通）'!$C$6:$L$47,10,FALSE()))</f>
        <v/>
      </c>
      <c r="X174" s="2069" t="str">
        <f aca="false">IF(X173="","",VLOOKUP(X173,'シフト記号表（従来型・ユニット型共通）'!$C$6:$L$47,10,FALSE()))</f>
        <v/>
      </c>
      <c r="Y174" s="2069" t="str">
        <f aca="false">IF(Y173="","",VLOOKUP(Y173,'シフト記号表（従来型・ユニット型共通）'!$C$6:$L$47,10,FALSE()))</f>
        <v/>
      </c>
      <c r="Z174" s="2069" t="str">
        <f aca="false">IF(Z173="","",VLOOKUP(Z173,'シフト記号表（従来型・ユニット型共通）'!$C$6:$L$47,10,FALSE()))</f>
        <v/>
      </c>
      <c r="AA174" s="2069" t="str">
        <f aca="false">IF(AA173="","",VLOOKUP(AA173,'シフト記号表（従来型・ユニット型共通）'!$C$6:$L$47,10,FALSE()))</f>
        <v/>
      </c>
      <c r="AB174" s="2069" t="str">
        <f aca="false">IF(AB173="","",VLOOKUP(AB173,'シフト記号表（従来型・ユニット型共通）'!$C$6:$L$47,10,FALSE()))</f>
        <v/>
      </c>
      <c r="AC174" s="2070" t="str">
        <f aca="false">IF(AC173="","",VLOOKUP(AC173,'シフト記号表（従来型・ユニット型共通）'!$C$6:$L$47,10,FALSE()))</f>
        <v/>
      </c>
      <c r="AD174" s="2068" t="str">
        <f aca="false">IF(AD173="","",VLOOKUP(AD173,'シフト記号表（従来型・ユニット型共通）'!$C$6:$L$47,10,FALSE()))</f>
        <v/>
      </c>
      <c r="AE174" s="2069" t="str">
        <f aca="false">IF(AE173="","",VLOOKUP(AE173,'シフト記号表（従来型・ユニット型共通）'!$C$6:$L$47,10,FALSE()))</f>
        <v/>
      </c>
      <c r="AF174" s="2069" t="str">
        <f aca="false">IF(AF173="","",VLOOKUP(AF173,'シフト記号表（従来型・ユニット型共通）'!$C$6:$L$47,10,FALSE()))</f>
        <v/>
      </c>
      <c r="AG174" s="2069" t="str">
        <f aca="false">IF(AG173="","",VLOOKUP(AG173,'シフト記号表（従来型・ユニット型共通）'!$C$6:$L$47,10,FALSE()))</f>
        <v/>
      </c>
      <c r="AH174" s="2069" t="str">
        <f aca="false">IF(AH173="","",VLOOKUP(AH173,'シフト記号表（従来型・ユニット型共通）'!$C$6:$L$47,10,FALSE()))</f>
        <v/>
      </c>
      <c r="AI174" s="2069" t="str">
        <f aca="false">IF(AI173="","",VLOOKUP(AI173,'シフト記号表（従来型・ユニット型共通）'!$C$6:$L$47,10,FALSE()))</f>
        <v/>
      </c>
      <c r="AJ174" s="2070" t="str">
        <f aca="false">IF(AJ173="","",VLOOKUP(AJ173,'シフト記号表（従来型・ユニット型共通）'!$C$6:$L$47,10,FALSE()))</f>
        <v/>
      </c>
      <c r="AK174" s="2068" t="str">
        <f aca="false">IF(AK173="","",VLOOKUP(AK173,'シフト記号表（従来型・ユニット型共通）'!$C$6:$L$47,10,FALSE()))</f>
        <v/>
      </c>
      <c r="AL174" s="2069" t="str">
        <f aca="false">IF(AL173="","",VLOOKUP(AL173,'シフト記号表（従来型・ユニット型共通）'!$C$6:$L$47,10,FALSE()))</f>
        <v/>
      </c>
      <c r="AM174" s="2069" t="str">
        <f aca="false">IF(AM173="","",VLOOKUP(AM173,'シフト記号表（従来型・ユニット型共通）'!$C$6:$L$47,10,FALSE()))</f>
        <v/>
      </c>
      <c r="AN174" s="2069" t="str">
        <f aca="false">IF(AN173="","",VLOOKUP(AN173,'シフト記号表（従来型・ユニット型共通）'!$C$6:$L$47,10,FALSE()))</f>
        <v/>
      </c>
      <c r="AO174" s="2069" t="str">
        <f aca="false">IF(AO173="","",VLOOKUP(AO173,'シフト記号表（従来型・ユニット型共通）'!$C$6:$L$47,10,FALSE()))</f>
        <v/>
      </c>
      <c r="AP174" s="2069" t="str">
        <f aca="false">IF(AP173="","",VLOOKUP(AP173,'シフト記号表（従来型・ユニット型共通）'!$C$6:$L$47,10,FALSE()))</f>
        <v/>
      </c>
      <c r="AQ174" s="2070" t="str">
        <f aca="false">IF(AQ173="","",VLOOKUP(AQ173,'シフト記号表（従来型・ユニット型共通）'!$C$6:$L$47,10,FALSE()))</f>
        <v/>
      </c>
      <c r="AR174" s="2068" t="str">
        <f aca="false">IF(AR173="","",VLOOKUP(AR173,'シフト記号表（従来型・ユニット型共通）'!$C$6:$L$47,10,FALSE()))</f>
        <v/>
      </c>
      <c r="AS174" s="2069" t="str">
        <f aca="false">IF(AS173="","",VLOOKUP(AS173,'シフト記号表（従来型・ユニット型共通）'!$C$6:$L$47,10,FALSE()))</f>
        <v/>
      </c>
      <c r="AT174" s="2069" t="str">
        <f aca="false">IF(AT173="","",VLOOKUP(AT173,'シフト記号表（従来型・ユニット型共通）'!$C$6:$L$47,10,FALSE()))</f>
        <v/>
      </c>
      <c r="AU174" s="2069" t="str">
        <f aca="false">IF(AU173="","",VLOOKUP(AU173,'シフト記号表（従来型・ユニット型共通）'!$C$6:$L$47,10,FALSE()))</f>
        <v/>
      </c>
      <c r="AV174" s="2069" t="str">
        <f aca="false">IF(AV173="","",VLOOKUP(AV173,'シフト記号表（従来型・ユニット型共通）'!$C$6:$L$47,10,FALSE()))</f>
        <v/>
      </c>
      <c r="AW174" s="2069" t="str">
        <f aca="false">IF(AW173="","",VLOOKUP(AW173,'シフト記号表（従来型・ユニット型共通）'!$C$6:$L$47,10,FALSE()))</f>
        <v/>
      </c>
      <c r="AX174" s="2070" t="str">
        <f aca="false">IF(AX173="","",VLOOKUP(AX173,'シフト記号表（従来型・ユニット型共通）'!$C$6:$L$47,10,FALSE()))</f>
        <v/>
      </c>
      <c r="AY174" s="2068" t="str">
        <f aca="false">IF(AY173="","",VLOOKUP(AY173,'シフト記号表（従来型・ユニット型共通）'!$C$6:$L$47,10,FALSE()))</f>
        <v/>
      </c>
      <c r="AZ174" s="2069" t="str">
        <f aca="false">IF(AZ173="","",VLOOKUP(AZ173,'シフト記号表（従来型・ユニット型共通）'!$C$6:$L$47,10,FALSE()))</f>
        <v/>
      </c>
      <c r="BA174" s="2069" t="str">
        <f aca="false">IF(BA173="","",VLOOKUP(BA173,'シフト記号表（従来型・ユニット型共通）'!$C$6:$L$47,10,FALSE()))</f>
        <v/>
      </c>
      <c r="BB174" s="2101" t="n">
        <f aca="false">IF($BE$3="４週",SUM(W174:AX174),IF($BE$3="暦月",SUM(W174:BA174),""))</f>
        <v>0</v>
      </c>
      <c r="BC174" s="2101"/>
      <c r="BD174" s="2102" t="n">
        <f aca="false">IF($BE$3="４週",BB174/4,IF($BE$3="暦月",(BB174/($BE$8/7)),""))</f>
        <v>0</v>
      </c>
      <c r="BE174" s="2102"/>
      <c r="BF174" s="2098"/>
      <c r="BG174" s="2098"/>
      <c r="BH174" s="2098"/>
      <c r="BI174" s="2098"/>
      <c r="BJ174" s="2098"/>
    </row>
    <row r="175" customFormat="false" ht="20.25" hidden="false" customHeight="true" outlineLevel="0" collapsed="false">
      <c r="B175" s="2033" t="n">
        <f aca="false">B173+1</f>
        <v>80</v>
      </c>
      <c r="C175" s="2095"/>
      <c r="D175" s="2095"/>
      <c r="E175" s="2063"/>
      <c r="F175" s="2064"/>
      <c r="G175" s="2063"/>
      <c r="H175" s="2064"/>
      <c r="I175" s="2096"/>
      <c r="J175" s="2096"/>
      <c r="K175" s="2097"/>
      <c r="L175" s="2097"/>
      <c r="M175" s="2097"/>
      <c r="N175" s="2097"/>
      <c r="O175" s="2079"/>
      <c r="P175" s="2079"/>
      <c r="Q175" s="2079"/>
      <c r="R175" s="2079"/>
      <c r="S175" s="2079"/>
      <c r="T175" s="2093" t="s">
        <v>2202</v>
      </c>
      <c r="V175" s="2094"/>
      <c r="W175" s="2083"/>
      <c r="X175" s="2084"/>
      <c r="Y175" s="2084"/>
      <c r="Z175" s="2084"/>
      <c r="AA175" s="2084"/>
      <c r="AB175" s="2084"/>
      <c r="AC175" s="2085"/>
      <c r="AD175" s="2083"/>
      <c r="AE175" s="2084"/>
      <c r="AF175" s="2084"/>
      <c r="AG175" s="2084"/>
      <c r="AH175" s="2084"/>
      <c r="AI175" s="2084"/>
      <c r="AJ175" s="2085"/>
      <c r="AK175" s="2083"/>
      <c r="AL175" s="2084"/>
      <c r="AM175" s="2084"/>
      <c r="AN175" s="2084"/>
      <c r="AO175" s="2084"/>
      <c r="AP175" s="2084"/>
      <c r="AQ175" s="2085"/>
      <c r="AR175" s="2083"/>
      <c r="AS175" s="2084"/>
      <c r="AT175" s="2084"/>
      <c r="AU175" s="2084"/>
      <c r="AV175" s="2084"/>
      <c r="AW175" s="2084"/>
      <c r="AX175" s="2085"/>
      <c r="AY175" s="2083"/>
      <c r="AZ175" s="2084"/>
      <c r="BA175" s="2086"/>
      <c r="BB175" s="2087"/>
      <c r="BC175" s="2087"/>
      <c r="BD175" s="2088"/>
      <c r="BE175" s="2088"/>
      <c r="BF175" s="2098"/>
      <c r="BG175" s="2098"/>
      <c r="BH175" s="2098"/>
      <c r="BI175" s="2098"/>
      <c r="BJ175" s="2098"/>
    </row>
    <row r="176" customFormat="false" ht="20.25" hidden="false" customHeight="true" outlineLevel="0" collapsed="false">
      <c r="B176" s="2033"/>
      <c r="C176" s="2095"/>
      <c r="D176" s="2095"/>
      <c r="E176" s="2099"/>
      <c r="F176" s="2100" t="n">
        <f aca="false">C175</f>
        <v>0</v>
      </c>
      <c r="G176" s="2099"/>
      <c r="H176" s="2100" t="n">
        <f aca="false">I175</f>
        <v>0</v>
      </c>
      <c r="I176" s="2096"/>
      <c r="J176" s="2096"/>
      <c r="K176" s="2097"/>
      <c r="L176" s="2097"/>
      <c r="M176" s="2097"/>
      <c r="N176" s="2097"/>
      <c r="O176" s="2079"/>
      <c r="P176" s="2079"/>
      <c r="Q176" s="2079"/>
      <c r="R176" s="2079"/>
      <c r="S176" s="2079"/>
      <c r="T176" s="2090" t="s">
        <v>2203</v>
      </c>
      <c r="U176" s="2091"/>
      <c r="V176" s="2092"/>
      <c r="W176" s="2068" t="str">
        <f aca="false">IF(W175="","",VLOOKUP(W175,'シフト記号表（従来型・ユニット型共通）'!$C$6:$L$47,10,FALSE()))</f>
        <v/>
      </c>
      <c r="X176" s="2069" t="str">
        <f aca="false">IF(X175="","",VLOOKUP(X175,'シフト記号表（従来型・ユニット型共通）'!$C$6:$L$47,10,FALSE()))</f>
        <v/>
      </c>
      <c r="Y176" s="2069" t="str">
        <f aca="false">IF(Y175="","",VLOOKUP(Y175,'シフト記号表（従来型・ユニット型共通）'!$C$6:$L$47,10,FALSE()))</f>
        <v/>
      </c>
      <c r="Z176" s="2069" t="str">
        <f aca="false">IF(Z175="","",VLOOKUP(Z175,'シフト記号表（従来型・ユニット型共通）'!$C$6:$L$47,10,FALSE()))</f>
        <v/>
      </c>
      <c r="AA176" s="2069" t="str">
        <f aca="false">IF(AA175="","",VLOOKUP(AA175,'シフト記号表（従来型・ユニット型共通）'!$C$6:$L$47,10,FALSE()))</f>
        <v/>
      </c>
      <c r="AB176" s="2069" t="str">
        <f aca="false">IF(AB175="","",VLOOKUP(AB175,'シフト記号表（従来型・ユニット型共通）'!$C$6:$L$47,10,FALSE()))</f>
        <v/>
      </c>
      <c r="AC176" s="2070" t="str">
        <f aca="false">IF(AC175="","",VLOOKUP(AC175,'シフト記号表（従来型・ユニット型共通）'!$C$6:$L$47,10,FALSE()))</f>
        <v/>
      </c>
      <c r="AD176" s="2068" t="str">
        <f aca="false">IF(AD175="","",VLOOKUP(AD175,'シフト記号表（従来型・ユニット型共通）'!$C$6:$L$47,10,FALSE()))</f>
        <v/>
      </c>
      <c r="AE176" s="2069" t="str">
        <f aca="false">IF(AE175="","",VLOOKUP(AE175,'シフト記号表（従来型・ユニット型共通）'!$C$6:$L$47,10,FALSE()))</f>
        <v/>
      </c>
      <c r="AF176" s="2069" t="str">
        <f aca="false">IF(AF175="","",VLOOKUP(AF175,'シフト記号表（従来型・ユニット型共通）'!$C$6:$L$47,10,FALSE()))</f>
        <v/>
      </c>
      <c r="AG176" s="2069" t="str">
        <f aca="false">IF(AG175="","",VLOOKUP(AG175,'シフト記号表（従来型・ユニット型共通）'!$C$6:$L$47,10,FALSE()))</f>
        <v/>
      </c>
      <c r="AH176" s="2069" t="str">
        <f aca="false">IF(AH175="","",VLOOKUP(AH175,'シフト記号表（従来型・ユニット型共通）'!$C$6:$L$47,10,FALSE()))</f>
        <v/>
      </c>
      <c r="AI176" s="2069" t="str">
        <f aca="false">IF(AI175="","",VLOOKUP(AI175,'シフト記号表（従来型・ユニット型共通）'!$C$6:$L$47,10,FALSE()))</f>
        <v/>
      </c>
      <c r="AJ176" s="2070" t="str">
        <f aca="false">IF(AJ175="","",VLOOKUP(AJ175,'シフト記号表（従来型・ユニット型共通）'!$C$6:$L$47,10,FALSE()))</f>
        <v/>
      </c>
      <c r="AK176" s="2068" t="str">
        <f aca="false">IF(AK175="","",VLOOKUP(AK175,'シフト記号表（従来型・ユニット型共通）'!$C$6:$L$47,10,FALSE()))</f>
        <v/>
      </c>
      <c r="AL176" s="2069" t="str">
        <f aca="false">IF(AL175="","",VLOOKUP(AL175,'シフト記号表（従来型・ユニット型共通）'!$C$6:$L$47,10,FALSE()))</f>
        <v/>
      </c>
      <c r="AM176" s="2069" t="str">
        <f aca="false">IF(AM175="","",VLOOKUP(AM175,'シフト記号表（従来型・ユニット型共通）'!$C$6:$L$47,10,FALSE()))</f>
        <v/>
      </c>
      <c r="AN176" s="2069" t="str">
        <f aca="false">IF(AN175="","",VLOOKUP(AN175,'シフト記号表（従来型・ユニット型共通）'!$C$6:$L$47,10,FALSE()))</f>
        <v/>
      </c>
      <c r="AO176" s="2069" t="str">
        <f aca="false">IF(AO175="","",VLOOKUP(AO175,'シフト記号表（従来型・ユニット型共通）'!$C$6:$L$47,10,FALSE()))</f>
        <v/>
      </c>
      <c r="AP176" s="2069" t="str">
        <f aca="false">IF(AP175="","",VLOOKUP(AP175,'シフト記号表（従来型・ユニット型共通）'!$C$6:$L$47,10,FALSE()))</f>
        <v/>
      </c>
      <c r="AQ176" s="2070" t="str">
        <f aca="false">IF(AQ175="","",VLOOKUP(AQ175,'シフト記号表（従来型・ユニット型共通）'!$C$6:$L$47,10,FALSE()))</f>
        <v/>
      </c>
      <c r="AR176" s="2068" t="str">
        <f aca="false">IF(AR175="","",VLOOKUP(AR175,'シフト記号表（従来型・ユニット型共通）'!$C$6:$L$47,10,FALSE()))</f>
        <v/>
      </c>
      <c r="AS176" s="2069" t="str">
        <f aca="false">IF(AS175="","",VLOOKUP(AS175,'シフト記号表（従来型・ユニット型共通）'!$C$6:$L$47,10,FALSE()))</f>
        <v/>
      </c>
      <c r="AT176" s="2069" t="str">
        <f aca="false">IF(AT175="","",VLOOKUP(AT175,'シフト記号表（従来型・ユニット型共通）'!$C$6:$L$47,10,FALSE()))</f>
        <v/>
      </c>
      <c r="AU176" s="2069" t="str">
        <f aca="false">IF(AU175="","",VLOOKUP(AU175,'シフト記号表（従来型・ユニット型共通）'!$C$6:$L$47,10,FALSE()))</f>
        <v/>
      </c>
      <c r="AV176" s="2069" t="str">
        <f aca="false">IF(AV175="","",VLOOKUP(AV175,'シフト記号表（従来型・ユニット型共通）'!$C$6:$L$47,10,FALSE()))</f>
        <v/>
      </c>
      <c r="AW176" s="2069" t="str">
        <f aca="false">IF(AW175="","",VLOOKUP(AW175,'シフト記号表（従来型・ユニット型共通）'!$C$6:$L$47,10,FALSE()))</f>
        <v/>
      </c>
      <c r="AX176" s="2070" t="str">
        <f aca="false">IF(AX175="","",VLOOKUP(AX175,'シフト記号表（従来型・ユニット型共通）'!$C$6:$L$47,10,FALSE()))</f>
        <v/>
      </c>
      <c r="AY176" s="2068" t="str">
        <f aca="false">IF(AY175="","",VLOOKUP(AY175,'シフト記号表（従来型・ユニット型共通）'!$C$6:$L$47,10,FALSE()))</f>
        <v/>
      </c>
      <c r="AZ176" s="2069" t="str">
        <f aca="false">IF(AZ175="","",VLOOKUP(AZ175,'シフト記号表（従来型・ユニット型共通）'!$C$6:$L$47,10,FALSE()))</f>
        <v/>
      </c>
      <c r="BA176" s="2069" t="str">
        <f aca="false">IF(BA175="","",VLOOKUP(BA175,'シフト記号表（従来型・ユニット型共通）'!$C$6:$L$47,10,FALSE()))</f>
        <v/>
      </c>
      <c r="BB176" s="2101" t="n">
        <f aca="false">IF($BE$3="４週",SUM(W176:AX176),IF($BE$3="暦月",SUM(W176:BA176),""))</f>
        <v>0</v>
      </c>
      <c r="BC176" s="2101"/>
      <c r="BD176" s="2102" t="n">
        <f aca="false">IF($BE$3="４週",BB176/4,IF($BE$3="暦月",(BB176/($BE$8/7)),""))</f>
        <v>0</v>
      </c>
      <c r="BE176" s="2102"/>
      <c r="BF176" s="2098"/>
      <c r="BG176" s="2098"/>
      <c r="BH176" s="2098"/>
      <c r="BI176" s="2098"/>
      <c r="BJ176" s="2098"/>
    </row>
    <row r="177" customFormat="false" ht="20.25" hidden="false" customHeight="true" outlineLevel="0" collapsed="false">
      <c r="B177" s="2033" t="n">
        <f aca="false">B175+1</f>
        <v>81</v>
      </c>
      <c r="C177" s="2095"/>
      <c r="D177" s="2095"/>
      <c r="E177" s="2063"/>
      <c r="F177" s="2064"/>
      <c r="G177" s="2063"/>
      <c r="H177" s="2064"/>
      <c r="I177" s="2096"/>
      <c r="J177" s="2096"/>
      <c r="K177" s="2097"/>
      <c r="L177" s="2097"/>
      <c r="M177" s="2097"/>
      <c r="N177" s="2097"/>
      <c r="O177" s="2079"/>
      <c r="P177" s="2079"/>
      <c r="Q177" s="2079"/>
      <c r="R177" s="2079"/>
      <c r="S177" s="2079"/>
      <c r="T177" s="2093" t="s">
        <v>2202</v>
      </c>
      <c r="V177" s="2094"/>
      <c r="W177" s="2083"/>
      <c r="X177" s="2084"/>
      <c r="Y177" s="2084"/>
      <c r="Z177" s="2084"/>
      <c r="AA177" s="2084"/>
      <c r="AB177" s="2084"/>
      <c r="AC177" s="2085"/>
      <c r="AD177" s="2083"/>
      <c r="AE177" s="2084"/>
      <c r="AF177" s="2084"/>
      <c r="AG177" s="2084"/>
      <c r="AH177" s="2084"/>
      <c r="AI177" s="2084"/>
      <c r="AJ177" s="2085"/>
      <c r="AK177" s="2083"/>
      <c r="AL177" s="2084"/>
      <c r="AM177" s="2084"/>
      <c r="AN177" s="2084"/>
      <c r="AO177" s="2084"/>
      <c r="AP177" s="2084"/>
      <c r="AQ177" s="2085"/>
      <c r="AR177" s="2083"/>
      <c r="AS177" s="2084"/>
      <c r="AT177" s="2084"/>
      <c r="AU177" s="2084"/>
      <c r="AV177" s="2084"/>
      <c r="AW177" s="2084"/>
      <c r="AX177" s="2085"/>
      <c r="AY177" s="2083"/>
      <c r="AZ177" s="2084"/>
      <c r="BA177" s="2086"/>
      <c r="BB177" s="2087"/>
      <c r="BC177" s="2087"/>
      <c r="BD177" s="2088"/>
      <c r="BE177" s="2088"/>
      <c r="BF177" s="2098"/>
      <c r="BG177" s="2098"/>
      <c r="BH177" s="2098"/>
      <c r="BI177" s="2098"/>
      <c r="BJ177" s="2098"/>
    </row>
    <row r="178" customFormat="false" ht="20.25" hidden="false" customHeight="true" outlineLevel="0" collapsed="false">
      <c r="B178" s="2033"/>
      <c r="C178" s="2095"/>
      <c r="D178" s="2095"/>
      <c r="E178" s="2099"/>
      <c r="F178" s="2100" t="n">
        <f aca="false">C177</f>
        <v>0</v>
      </c>
      <c r="G178" s="2099"/>
      <c r="H178" s="2100" t="n">
        <f aca="false">I177</f>
        <v>0</v>
      </c>
      <c r="I178" s="2096"/>
      <c r="J178" s="2096"/>
      <c r="K178" s="2097"/>
      <c r="L178" s="2097"/>
      <c r="M178" s="2097"/>
      <c r="N178" s="2097"/>
      <c r="O178" s="2079"/>
      <c r="P178" s="2079"/>
      <c r="Q178" s="2079"/>
      <c r="R178" s="2079"/>
      <c r="S178" s="2079"/>
      <c r="T178" s="2090" t="s">
        <v>2203</v>
      </c>
      <c r="U178" s="2091"/>
      <c r="V178" s="2092"/>
      <c r="W178" s="2068" t="str">
        <f aca="false">IF(W177="","",VLOOKUP(W177,'シフト記号表（従来型・ユニット型共通）'!$C$6:$L$47,10,FALSE()))</f>
        <v/>
      </c>
      <c r="X178" s="2069" t="str">
        <f aca="false">IF(X177="","",VLOOKUP(X177,'シフト記号表（従来型・ユニット型共通）'!$C$6:$L$47,10,FALSE()))</f>
        <v/>
      </c>
      <c r="Y178" s="2069" t="str">
        <f aca="false">IF(Y177="","",VLOOKUP(Y177,'シフト記号表（従来型・ユニット型共通）'!$C$6:$L$47,10,FALSE()))</f>
        <v/>
      </c>
      <c r="Z178" s="2069" t="str">
        <f aca="false">IF(Z177="","",VLOOKUP(Z177,'シフト記号表（従来型・ユニット型共通）'!$C$6:$L$47,10,FALSE()))</f>
        <v/>
      </c>
      <c r="AA178" s="2069" t="str">
        <f aca="false">IF(AA177="","",VLOOKUP(AA177,'シフト記号表（従来型・ユニット型共通）'!$C$6:$L$47,10,FALSE()))</f>
        <v/>
      </c>
      <c r="AB178" s="2069" t="str">
        <f aca="false">IF(AB177="","",VLOOKUP(AB177,'シフト記号表（従来型・ユニット型共通）'!$C$6:$L$47,10,FALSE()))</f>
        <v/>
      </c>
      <c r="AC178" s="2070" t="str">
        <f aca="false">IF(AC177="","",VLOOKUP(AC177,'シフト記号表（従来型・ユニット型共通）'!$C$6:$L$47,10,FALSE()))</f>
        <v/>
      </c>
      <c r="AD178" s="2068" t="str">
        <f aca="false">IF(AD177="","",VLOOKUP(AD177,'シフト記号表（従来型・ユニット型共通）'!$C$6:$L$47,10,FALSE()))</f>
        <v/>
      </c>
      <c r="AE178" s="2069" t="str">
        <f aca="false">IF(AE177="","",VLOOKUP(AE177,'シフト記号表（従来型・ユニット型共通）'!$C$6:$L$47,10,FALSE()))</f>
        <v/>
      </c>
      <c r="AF178" s="2069" t="str">
        <f aca="false">IF(AF177="","",VLOOKUP(AF177,'シフト記号表（従来型・ユニット型共通）'!$C$6:$L$47,10,FALSE()))</f>
        <v/>
      </c>
      <c r="AG178" s="2069" t="str">
        <f aca="false">IF(AG177="","",VLOOKUP(AG177,'シフト記号表（従来型・ユニット型共通）'!$C$6:$L$47,10,FALSE()))</f>
        <v/>
      </c>
      <c r="AH178" s="2069" t="str">
        <f aca="false">IF(AH177="","",VLOOKUP(AH177,'シフト記号表（従来型・ユニット型共通）'!$C$6:$L$47,10,FALSE()))</f>
        <v/>
      </c>
      <c r="AI178" s="2069" t="str">
        <f aca="false">IF(AI177="","",VLOOKUP(AI177,'シフト記号表（従来型・ユニット型共通）'!$C$6:$L$47,10,FALSE()))</f>
        <v/>
      </c>
      <c r="AJ178" s="2070" t="str">
        <f aca="false">IF(AJ177="","",VLOOKUP(AJ177,'シフト記号表（従来型・ユニット型共通）'!$C$6:$L$47,10,FALSE()))</f>
        <v/>
      </c>
      <c r="AK178" s="2068" t="str">
        <f aca="false">IF(AK177="","",VLOOKUP(AK177,'シフト記号表（従来型・ユニット型共通）'!$C$6:$L$47,10,FALSE()))</f>
        <v/>
      </c>
      <c r="AL178" s="2069" t="str">
        <f aca="false">IF(AL177="","",VLOOKUP(AL177,'シフト記号表（従来型・ユニット型共通）'!$C$6:$L$47,10,FALSE()))</f>
        <v/>
      </c>
      <c r="AM178" s="2069" t="str">
        <f aca="false">IF(AM177="","",VLOOKUP(AM177,'シフト記号表（従来型・ユニット型共通）'!$C$6:$L$47,10,FALSE()))</f>
        <v/>
      </c>
      <c r="AN178" s="2069" t="str">
        <f aca="false">IF(AN177="","",VLOOKUP(AN177,'シフト記号表（従来型・ユニット型共通）'!$C$6:$L$47,10,FALSE()))</f>
        <v/>
      </c>
      <c r="AO178" s="2069" t="str">
        <f aca="false">IF(AO177="","",VLOOKUP(AO177,'シフト記号表（従来型・ユニット型共通）'!$C$6:$L$47,10,FALSE()))</f>
        <v/>
      </c>
      <c r="AP178" s="2069" t="str">
        <f aca="false">IF(AP177="","",VLOOKUP(AP177,'シフト記号表（従来型・ユニット型共通）'!$C$6:$L$47,10,FALSE()))</f>
        <v/>
      </c>
      <c r="AQ178" s="2070" t="str">
        <f aca="false">IF(AQ177="","",VLOOKUP(AQ177,'シフト記号表（従来型・ユニット型共通）'!$C$6:$L$47,10,FALSE()))</f>
        <v/>
      </c>
      <c r="AR178" s="2068" t="str">
        <f aca="false">IF(AR177="","",VLOOKUP(AR177,'シフト記号表（従来型・ユニット型共通）'!$C$6:$L$47,10,FALSE()))</f>
        <v/>
      </c>
      <c r="AS178" s="2069" t="str">
        <f aca="false">IF(AS177="","",VLOOKUP(AS177,'シフト記号表（従来型・ユニット型共通）'!$C$6:$L$47,10,FALSE()))</f>
        <v/>
      </c>
      <c r="AT178" s="2069" t="str">
        <f aca="false">IF(AT177="","",VLOOKUP(AT177,'シフト記号表（従来型・ユニット型共通）'!$C$6:$L$47,10,FALSE()))</f>
        <v/>
      </c>
      <c r="AU178" s="2069" t="str">
        <f aca="false">IF(AU177="","",VLOOKUP(AU177,'シフト記号表（従来型・ユニット型共通）'!$C$6:$L$47,10,FALSE()))</f>
        <v/>
      </c>
      <c r="AV178" s="2069" t="str">
        <f aca="false">IF(AV177="","",VLOOKUP(AV177,'シフト記号表（従来型・ユニット型共通）'!$C$6:$L$47,10,FALSE()))</f>
        <v/>
      </c>
      <c r="AW178" s="2069" t="str">
        <f aca="false">IF(AW177="","",VLOOKUP(AW177,'シフト記号表（従来型・ユニット型共通）'!$C$6:$L$47,10,FALSE()))</f>
        <v/>
      </c>
      <c r="AX178" s="2070" t="str">
        <f aca="false">IF(AX177="","",VLOOKUP(AX177,'シフト記号表（従来型・ユニット型共通）'!$C$6:$L$47,10,FALSE()))</f>
        <v/>
      </c>
      <c r="AY178" s="2068" t="str">
        <f aca="false">IF(AY177="","",VLOOKUP(AY177,'シフト記号表（従来型・ユニット型共通）'!$C$6:$L$47,10,FALSE()))</f>
        <v/>
      </c>
      <c r="AZ178" s="2069" t="str">
        <f aca="false">IF(AZ177="","",VLOOKUP(AZ177,'シフト記号表（従来型・ユニット型共通）'!$C$6:$L$47,10,FALSE()))</f>
        <v/>
      </c>
      <c r="BA178" s="2069" t="str">
        <f aca="false">IF(BA177="","",VLOOKUP(BA177,'シフト記号表（従来型・ユニット型共通）'!$C$6:$L$47,10,FALSE()))</f>
        <v/>
      </c>
      <c r="BB178" s="2101" t="n">
        <f aca="false">IF($BE$3="４週",SUM(W178:AX178),IF($BE$3="暦月",SUM(W178:BA178),""))</f>
        <v>0</v>
      </c>
      <c r="BC178" s="2101"/>
      <c r="BD178" s="2102" t="n">
        <f aca="false">IF($BE$3="４週",BB178/4,IF($BE$3="暦月",(BB178/($BE$8/7)),""))</f>
        <v>0</v>
      </c>
      <c r="BE178" s="2102"/>
      <c r="BF178" s="2098"/>
      <c r="BG178" s="2098"/>
      <c r="BH178" s="2098"/>
      <c r="BI178" s="2098"/>
      <c r="BJ178" s="2098"/>
    </row>
    <row r="179" customFormat="false" ht="20.25" hidden="false" customHeight="true" outlineLevel="0" collapsed="false">
      <c r="B179" s="2033" t="n">
        <f aca="false">B177+1</f>
        <v>82</v>
      </c>
      <c r="C179" s="2095"/>
      <c r="D179" s="2095"/>
      <c r="E179" s="2063"/>
      <c r="F179" s="2064"/>
      <c r="G179" s="2063"/>
      <c r="H179" s="2064"/>
      <c r="I179" s="2096"/>
      <c r="J179" s="2096"/>
      <c r="K179" s="2097"/>
      <c r="L179" s="2097"/>
      <c r="M179" s="2097"/>
      <c r="N179" s="2097"/>
      <c r="O179" s="2079"/>
      <c r="P179" s="2079"/>
      <c r="Q179" s="2079"/>
      <c r="R179" s="2079"/>
      <c r="S179" s="2079"/>
      <c r="T179" s="2093" t="s">
        <v>2202</v>
      </c>
      <c r="V179" s="2094"/>
      <c r="W179" s="2083"/>
      <c r="X179" s="2084"/>
      <c r="Y179" s="2084"/>
      <c r="Z179" s="2084"/>
      <c r="AA179" s="2084"/>
      <c r="AB179" s="2084"/>
      <c r="AC179" s="2085"/>
      <c r="AD179" s="2083"/>
      <c r="AE179" s="2084"/>
      <c r="AF179" s="2084"/>
      <c r="AG179" s="2084"/>
      <c r="AH179" s="2084"/>
      <c r="AI179" s="2084"/>
      <c r="AJ179" s="2085"/>
      <c r="AK179" s="2083"/>
      <c r="AL179" s="2084"/>
      <c r="AM179" s="2084"/>
      <c r="AN179" s="2084"/>
      <c r="AO179" s="2084"/>
      <c r="AP179" s="2084"/>
      <c r="AQ179" s="2085"/>
      <c r="AR179" s="2083"/>
      <c r="AS179" s="2084"/>
      <c r="AT179" s="2084"/>
      <c r="AU179" s="2084"/>
      <c r="AV179" s="2084"/>
      <c r="AW179" s="2084"/>
      <c r="AX179" s="2085"/>
      <c r="AY179" s="2083"/>
      <c r="AZ179" s="2084"/>
      <c r="BA179" s="2086"/>
      <c r="BB179" s="2087"/>
      <c r="BC179" s="2087"/>
      <c r="BD179" s="2088"/>
      <c r="BE179" s="2088"/>
      <c r="BF179" s="2098"/>
      <c r="BG179" s="2098"/>
      <c r="BH179" s="2098"/>
      <c r="BI179" s="2098"/>
      <c r="BJ179" s="2098"/>
    </row>
    <row r="180" customFormat="false" ht="20.25" hidden="false" customHeight="true" outlineLevel="0" collapsed="false">
      <c r="B180" s="2033"/>
      <c r="C180" s="2095"/>
      <c r="D180" s="2095"/>
      <c r="E180" s="2099"/>
      <c r="F180" s="2100" t="n">
        <f aca="false">C179</f>
        <v>0</v>
      </c>
      <c r="G180" s="2099"/>
      <c r="H180" s="2100" t="n">
        <f aca="false">I179</f>
        <v>0</v>
      </c>
      <c r="I180" s="2096"/>
      <c r="J180" s="2096"/>
      <c r="K180" s="2097"/>
      <c r="L180" s="2097"/>
      <c r="M180" s="2097"/>
      <c r="N180" s="2097"/>
      <c r="O180" s="2079"/>
      <c r="P180" s="2079"/>
      <c r="Q180" s="2079"/>
      <c r="R180" s="2079"/>
      <c r="S180" s="2079"/>
      <c r="T180" s="2090" t="s">
        <v>2203</v>
      </c>
      <c r="U180" s="2091"/>
      <c r="V180" s="2092"/>
      <c r="W180" s="2068" t="str">
        <f aca="false">IF(W179="","",VLOOKUP(W179,'シフト記号表（従来型・ユニット型共通）'!$C$6:$L$47,10,FALSE()))</f>
        <v/>
      </c>
      <c r="X180" s="2069" t="str">
        <f aca="false">IF(X179="","",VLOOKUP(X179,'シフト記号表（従来型・ユニット型共通）'!$C$6:$L$47,10,FALSE()))</f>
        <v/>
      </c>
      <c r="Y180" s="2069" t="str">
        <f aca="false">IF(Y179="","",VLOOKUP(Y179,'シフト記号表（従来型・ユニット型共通）'!$C$6:$L$47,10,FALSE()))</f>
        <v/>
      </c>
      <c r="Z180" s="2069" t="str">
        <f aca="false">IF(Z179="","",VLOOKUP(Z179,'シフト記号表（従来型・ユニット型共通）'!$C$6:$L$47,10,FALSE()))</f>
        <v/>
      </c>
      <c r="AA180" s="2069" t="str">
        <f aca="false">IF(AA179="","",VLOOKUP(AA179,'シフト記号表（従来型・ユニット型共通）'!$C$6:$L$47,10,FALSE()))</f>
        <v/>
      </c>
      <c r="AB180" s="2069" t="str">
        <f aca="false">IF(AB179="","",VLOOKUP(AB179,'シフト記号表（従来型・ユニット型共通）'!$C$6:$L$47,10,FALSE()))</f>
        <v/>
      </c>
      <c r="AC180" s="2070" t="str">
        <f aca="false">IF(AC179="","",VLOOKUP(AC179,'シフト記号表（従来型・ユニット型共通）'!$C$6:$L$47,10,FALSE()))</f>
        <v/>
      </c>
      <c r="AD180" s="2068" t="str">
        <f aca="false">IF(AD179="","",VLOOKUP(AD179,'シフト記号表（従来型・ユニット型共通）'!$C$6:$L$47,10,FALSE()))</f>
        <v/>
      </c>
      <c r="AE180" s="2069" t="str">
        <f aca="false">IF(AE179="","",VLOOKUP(AE179,'シフト記号表（従来型・ユニット型共通）'!$C$6:$L$47,10,FALSE()))</f>
        <v/>
      </c>
      <c r="AF180" s="2069" t="str">
        <f aca="false">IF(AF179="","",VLOOKUP(AF179,'シフト記号表（従来型・ユニット型共通）'!$C$6:$L$47,10,FALSE()))</f>
        <v/>
      </c>
      <c r="AG180" s="2069" t="str">
        <f aca="false">IF(AG179="","",VLOOKUP(AG179,'シフト記号表（従来型・ユニット型共通）'!$C$6:$L$47,10,FALSE()))</f>
        <v/>
      </c>
      <c r="AH180" s="2069" t="str">
        <f aca="false">IF(AH179="","",VLOOKUP(AH179,'シフト記号表（従来型・ユニット型共通）'!$C$6:$L$47,10,FALSE()))</f>
        <v/>
      </c>
      <c r="AI180" s="2069" t="str">
        <f aca="false">IF(AI179="","",VLOOKUP(AI179,'シフト記号表（従来型・ユニット型共通）'!$C$6:$L$47,10,FALSE()))</f>
        <v/>
      </c>
      <c r="AJ180" s="2070" t="str">
        <f aca="false">IF(AJ179="","",VLOOKUP(AJ179,'シフト記号表（従来型・ユニット型共通）'!$C$6:$L$47,10,FALSE()))</f>
        <v/>
      </c>
      <c r="AK180" s="2068" t="str">
        <f aca="false">IF(AK179="","",VLOOKUP(AK179,'シフト記号表（従来型・ユニット型共通）'!$C$6:$L$47,10,FALSE()))</f>
        <v/>
      </c>
      <c r="AL180" s="2069" t="str">
        <f aca="false">IF(AL179="","",VLOOKUP(AL179,'シフト記号表（従来型・ユニット型共通）'!$C$6:$L$47,10,FALSE()))</f>
        <v/>
      </c>
      <c r="AM180" s="2069" t="str">
        <f aca="false">IF(AM179="","",VLOOKUP(AM179,'シフト記号表（従来型・ユニット型共通）'!$C$6:$L$47,10,FALSE()))</f>
        <v/>
      </c>
      <c r="AN180" s="2069" t="str">
        <f aca="false">IF(AN179="","",VLOOKUP(AN179,'シフト記号表（従来型・ユニット型共通）'!$C$6:$L$47,10,FALSE()))</f>
        <v/>
      </c>
      <c r="AO180" s="2069" t="str">
        <f aca="false">IF(AO179="","",VLOOKUP(AO179,'シフト記号表（従来型・ユニット型共通）'!$C$6:$L$47,10,FALSE()))</f>
        <v/>
      </c>
      <c r="AP180" s="2069" t="str">
        <f aca="false">IF(AP179="","",VLOOKUP(AP179,'シフト記号表（従来型・ユニット型共通）'!$C$6:$L$47,10,FALSE()))</f>
        <v/>
      </c>
      <c r="AQ180" s="2070" t="str">
        <f aca="false">IF(AQ179="","",VLOOKUP(AQ179,'シフト記号表（従来型・ユニット型共通）'!$C$6:$L$47,10,FALSE()))</f>
        <v/>
      </c>
      <c r="AR180" s="2068" t="str">
        <f aca="false">IF(AR179="","",VLOOKUP(AR179,'シフト記号表（従来型・ユニット型共通）'!$C$6:$L$47,10,FALSE()))</f>
        <v/>
      </c>
      <c r="AS180" s="2069" t="str">
        <f aca="false">IF(AS179="","",VLOOKUP(AS179,'シフト記号表（従来型・ユニット型共通）'!$C$6:$L$47,10,FALSE()))</f>
        <v/>
      </c>
      <c r="AT180" s="2069" t="str">
        <f aca="false">IF(AT179="","",VLOOKUP(AT179,'シフト記号表（従来型・ユニット型共通）'!$C$6:$L$47,10,FALSE()))</f>
        <v/>
      </c>
      <c r="AU180" s="2069" t="str">
        <f aca="false">IF(AU179="","",VLOOKUP(AU179,'シフト記号表（従来型・ユニット型共通）'!$C$6:$L$47,10,FALSE()))</f>
        <v/>
      </c>
      <c r="AV180" s="2069" t="str">
        <f aca="false">IF(AV179="","",VLOOKUP(AV179,'シフト記号表（従来型・ユニット型共通）'!$C$6:$L$47,10,FALSE()))</f>
        <v/>
      </c>
      <c r="AW180" s="2069" t="str">
        <f aca="false">IF(AW179="","",VLOOKUP(AW179,'シフト記号表（従来型・ユニット型共通）'!$C$6:$L$47,10,FALSE()))</f>
        <v/>
      </c>
      <c r="AX180" s="2070" t="str">
        <f aca="false">IF(AX179="","",VLOOKUP(AX179,'シフト記号表（従来型・ユニット型共通）'!$C$6:$L$47,10,FALSE()))</f>
        <v/>
      </c>
      <c r="AY180" s="2068" t="str">
        <f aca="false">IF(AY179="","",VLOOKUP(AY179,'シフト記号表（従来型・ユニット型共通）'!$C$6:$L$47,10,FALSE()))</f>
        <v/>
      </c>
      <c r="AZ180" s="2069" t="str">
        <f aca="false">IF(AZ179="","",VLOOKUP(AZ179,'シフト記号表（従来型・ユニット型共通）'!$C$6:$L$47,10,FALSE()))</f>
        <v/>
      </c>
      <c r="BA180" s="2069" t="str">
        <f aca="false">IF(BA179="","",VLOOKUP(BA179,'シフト記号表（従来型・ユニット型共通）'!$C$6:$L$47,10,FALSE()))</f>
        <v/>
      </c>
      <c r="BB180" s="2101" t="n">
        <f aca="false">IF($BE$3="４週",SUM(W180:AX180),IF($BE$3="暦月",SUM(W180:BA180),""))</f>
        <v>0</v>
      </c>
      <c r="BC180" s="2101"/>
      <c r="BD180" s="2102" t="n">
        <f aca="false">IF($BE$3="４週",BB180/4,IF($BE$3="暦月",(BB180/($BE$8/7)),""))</f>
        <v>0</v>
      </c>
      <c r="BE180" s="2102"/>
      <c r="BF180" s="2098"/>
      <c r="BG180" s="2098"/>
      <c r="BH180" s="2098"/>
      <c r="BI180" s="2098"/>
      <c r="BJ180" s="2098"/>
    </row>
    <row r="181" customFormat="false" ht="20.25" hidden="false" customHeight="true" outlineLevel="0" collapsed="false">
      <c r="B181" s="2033" t="n">
        <f aca="false">B179+1</f>
        <v>83</v>
      </c>
      <c r="C181" s="2095"/>
      <c r="D181" s="2095"/>
      <c r="E181" s="2063"/>
      <c r="F181" s="2064"/>
      <c r="G181" s="2063"/>
      <c r="H181" s="2064"/>
      <c r="I181" s="2096"/>
      <c r="J181" s="2096"/>
      <c r="K181" s="2097"/>
      <c r="L181" s="2097"/>
      <c r="M181" s="2097"/>
      <c r="N181" s="2097"/>
      <c r="O181" s="2079"/>
      <c r="P181" s="2079"/>
      <c r="Q181" s="2079"/>
      <c r="R181" s="2079"/>
      <c r="S181" s="2079"/>
      <c r="T181" s="2093" t="s">
        <v>2202</v>
      </c>
      <c r="V181" s="2094"/>
      <c r="W181" s="2083"/>
      <c r="X181" s="2084"/>
      <c r="Y181" s="2084"/>
      <c r="Z181" s="2084"/>
      <c r="AA181" s="2084"/>
      <c r="AB181" s="2084"/>
      <c r="AC181" s="2085"/>
      <c r="AD181" s="2083"/>
      <c r="AE181" s="2084"/>
      <c r="AF181" s="2084"/>
      <c r="AG181" s="2084"/>
      <c r="AH181" s="2084"/>
      <c r="AI181" s="2084"/>
      <c r="AJ181" s="2085"/>
      <c r="AK181" s="2083"/>
      <c r="AL181" s="2084"/>
      <c r="AM181" s="2084"/>
      <c r="AN181" s="2084"/>
      <c r="AO181" s="2084"/>
      <c r="AP181" s="2084"/>
      <c r="AQ181" s="2085"/>
      <c r="AR181" s="2083"/>
      <c r="AS181" s="2084"/>
      <c r="AT181" s="2084"/>
      <c r="AU181" s="2084"/>
      <c r="AV181" s="2084"/>
      <c r="AW181" s="2084"/>
      <c r="AX181" s="2085"/>
      <c r="AY181" s="2083"/>
      <c r="AZ181" s="2084"/>
      <c r="BA181" s="2086"/>
      <c r="BB181" s="2087"/>
      <c r="BC181" s="2087"/>
      <c r="BD181" s="2088"/>
      <c r="BE181" s="2088"/>
      <c r="BF181" s="2098"/>
      <c r="BG181" s="2098"/>
      <c r="BH181" s="2098"/>
      <c r="BI181" s="2098"/>
      <c r="BJ181" s="2098"/>
    </row>
    <row r="182" customFormat="false" ht="20.25" hidden="false" customHeight="true" outlineLevel="0" collapsed="false">
      <c r="B182" s="2033"/>
      <c r="C182" s="2095"/>
      <c r="D182" s="2095"/>
      <c r="E182" s="2099"/>
      <c r="F182" s="2100" t="n">
        <f aca="false">C181</f>
        <v>0</v>
      </c>
      <c r="G182" s="2099"/>
      <c r="H182" s="2100" t="n">
        <f aca="false">I181</f>
        <v>0</v>
      </c>
      <c r="I182" s="2096"/>
      <c r="J182" s="2096"/>
      <c r="K182" s="2097"/>
      <c r="L182" s="2097"/>
      <c r="M182" s="2097"/>
      <c r="N182" s="2097"/>
      <c r="O182" s="2079"/>
      <c r="P182" s="2079"/>
      <c r="Q182" s="2079"/>
      <c r="R182" s="2079"/>
      <c r="S182" s="2079"/>
      <c r="T182" s="2090" t="s">
        <v>2203</v>
      </c>
      <c r="U182" s="2091"/>
      <c r="V182" s="2092"/>
      <c r="W182" s="2068" t="str">
        <f aca="false">IF(W181="","",VLOOKUP(W181,'シフト記号表（従来型・ユニット型共通）'!$C$6:$L$47,10,FALSE()))</f>
        <v/>
      </c>
      <c r="X182" s="2069" t="str">
        <f aca="false">IF(X181="","",VLOOKUP(X181,'シフト記号表（従来型・ユニット型共通）'!$C$6:$L$47,10,FALSE()))</f>
        <v/>
      </c>
      <c r="Y182" s="2069" t="str">
        <f aca="false">IF(Y181="","",VLOOKUP(Y181,'シフト記号表（従来型・ユニット型共通）'!$C$6:$L$47,10,FALSE()))</f>
        <v/>
      </c>
      <c r="Z182" s="2069" t="str">
        <f aca="false">IF(Z181="","",VLOOKUP(Z181,'シフト記号表（従来型・ユニット型共通）'!$C$6:$L$47,10,FALSE()))</f>
        <v/>
      </c>
      <c r="AA182" s="2069" t="str">
        <f aca="false">IF(AA181="","",VLOOKUP(AA181,'シフト記号表（従来型・ユニット型共通）'!$C$6:$L$47,10,FALSE()))</f>
        <v/>
      </c>
      <c r="AB182" s="2069" t="str">
        <f aca="false">IF(AB181="","",VLOOKUP(AB181,'シフト記号表（従来型・ユニット型共通）'!$C$6:$L$47,10,FALSE()))</f>
        <v/>
      </c>
      <c r="AC182" s="2070" t="str">
        <f aca="false">IF(AC181="","",VLOOKUP(AC181,'シフト記号表（従来型・ユニット型共通）'!$C$6:$L$47,10,FALSE()))</f>
        <v/>
      </c>
      <c r="AD182" s="2068" t="str">
        <f aca="false">IF(AD181="","",VLOOKUP(AD181,'シフト記号表（従来型・ユニット型共通）'!$C$6:$L$47,10,FALSE()))</f>
        <v/>
      </c>
      <c r="AE182" s="2069" t="str">
        <f aca="false">IF(AE181="","",VLOOKUP(AE181,'シフト記号表（従来型・ユニット型共通）'!$C$6:$L$47,10,FALSE()))</f>
        <v/>
      </c>
      <c r="AF182" s="2069" t="str">
        <f aca="false">IF(AF181="","",VLOOKUP(AF181,'シフト記号表（従来型・ユニット型共通）'!$C$6:$L$47,10,FALSE()))</f>
        <v/>
      </c>
      <c r="AG182" s="2069" t="str">
        <f aca="false">IF(AG181="","",VLOOKUP(AG181,'シフト記号表（従来型・ユニット型共通）'!$C$6:$L$47,10,FALSE()))</f>
        <v/>
      </c>
      <c r="AH182" s="2069" t="str">
        <f aca="false">IF(AH181="","",VLOOKUP(AH181,'シフト記号表（従来型・ユニット型共通）'!$C$6:$L$47,10,FALSE()))</f>
        <v/>
      </c>
      <c r="AI182" s="2069" t="str">
        <f aca="false">IF(AI181="","",VLOOKUP(AI181,'シフト記号表（従来型・ユニット型共通）'!$C$6:$L$47,10,FALSE()))</f>
        <v/>
      </c>
      <c r="AJ182" s="2070" t="str">
        <f aca="false">IF(AJ181="","",VLOOKUP(AJ181,'シフト記号表（従来型・ユニット型共通）'!$C$6:$L$47,10,FALSE()))</f>
        <v/>
      </c>
      <c r="AK182" s="2068" t="str">
        <f aca="false">IF(AK181="","",VLOOKUP(AK181,'シフト記号表（従来型・ユニット型共通）'!$C$6:$L$47,10,FALSE()))</f>
        <v/>
      </c>
      <c r="AL182" s="2069" t="str">
        <f aca="false">IF(AL181="","",VLOOKUP(AL181,'シフト記号表（従来型・ユニット型共通）'!$C$6:$L$47,10,FALSE()))</f>
        <v/>
      </c>
      <c r="AM182" s="2069" t="str">
        <f aca="false">IF(AM181="","",VLOOKUP(AM181,'シフト記号表（従来型・ユニット型共通）'!$C$6:$L$47,10,FALSE()))</f>
        <v/>
      </c>
      <c r="AN182" s="2069" t="str">
        <f aca="false">IF(AN181="","",VLOOKUP(AN181,'シフト記号表（従来型・ユニット型共通）'!$C$6:$L$47,10,FALSE()))</f>
        <v/>
      </c>
      <c r="AO182" s="2069" t="str">
        <f aca="false">IF(AO181="","",VLOOKUP(AO181,'シフト記号表（従来型・ユニット型共通）'!$C$6:$L$47,10,FALSE()))</f>
        <v/>
      </c>
      <c r="AP182" s="2069" t="str">
        <f aca="false">IF(AP181="","",VLOOKUP(AP181,'シフト記号表（従来型・ユニット型共通）'!$C$6:$L$47,10,FALSE()))</f>
        <v/>
      </c>
      <c r="AQ182" s="2070" t="str">
        <f aca="false">IF(AQ181="","",VLOOKUP(AQ181,'シフト記号表（従来型・ユニット型共通）'!$C$6:$L$47,10,FALSE()))</f>
        <v/>
      </c>
      <c r="AR182" s="2068" t="str">
        <f aca="false">IF(AR181="","",VLOOKUP(AR181,'シフト記号表（従来型・ユニット型共通）'!$C$6:$L$47,10,FALSE()))</f>
        <v/>
      </c>
      <c r="AS182" s="2069" t="str">
        <f aca="false">IF(AS181="","",VLOOKUP(AS181,'シフト記号表（従来型・ユニット型共通）'!$C$6:$L$47,10,FALSE()))</f>
        <v/>
      </c>
      <c r="AT182" s="2069" t="str">
        <f aca="false">IF(AT181="","",VLOOKUP(AT181,'シフト記号表（従来型・ユニット型共通）'!$C$6:$L$47,10,FALSE()))</f>
        <v/>
      </c>
      <c r="AU182" s="2069" t="str">
        <f aca="false">IF(AU181="","",VLOOKUP(AU181,'シフト記号表（従来型・ユニット型共通）'!$C$6:$L$47,10,FALSE()))</f>
        <v/>
      </c>
      <c r="AV182" s="2069" t="str">
        <f aca="false">IF(AV181="","",VLOOKUP(AV181,'シフト記号表（従来型・ユニット型共通）'!$C$6:$L$47,10,FALSE()))</f>
        <v/>
      </c>
      <c r="AW182" s="2069" t="str">
        <f aca="false">IF(AW181="","",VLOOKUP(AW181,'シフト記号表（従来型・ユニット型共通）'!$C$6:$L$47,10,FALSE()))</f>
        <v/>
      </c>
      <c r="AX182" s="2070" t="str">
        <f aca="false">IF(AX181="","",VLOOKUP(AX181,'シフト記号表（従来型・ユニット型共通）'!$C$6:$L$47,10,FALSE()))</f>
        <v/>
      </c>
      <c r="AY182" s="2068" t="str">
        <f aca="false">IF(AY181="","",VLOOKUP(AY181,'シフト記号表（従来型・ユニット型共通）'!$C$6:$L$47,10,FALSE()))</f>
        <v/>
      </c>
      <c r="AZ182" s="2069" t="str">
        <f aca="false">IF(AZ181="","",VLOOKUP(AZ181,'シフト記号表（従来型・ユニット型共通）'!$C$6:$L$47,10,FALSE()))</f>
        <v/>
      </c>
      <c r="BA182" s="2069" t="str">
        <f aca="false">IF(BA181="","",VLOOKUP(BA181,'シフト記号表（従来型・ユニット型共通）'!$C$6:$L$47,10,FALSE()))</f>
        <v/>
      </c>
      <c r="BB182" s="2101" t="n">
        <f aca="false">IF($BE$3="４週",SUM(W182:AX182),IF($BE$3="暦月",SUM(W182:BA182),""))</f>
        <v>0</v>
      </c>
      <c r="BC182" s="2101"/>
      <c r="BD182" s="2102" t="n">
        <f aca="false">IF($BE$3="４週",BB182/4,IF($BE$3="暦月",(BB182/($BE$8/7)),""))</f>
        <v>0</v>
      </c>
      <c r="BE182" s="2102"/>
      <c r="BF182" s="2098"/>
      <c r="BG182" s="2098"/>
      <c r="BH182" s="2098"/>
      <c r="BI182" s="2098"/>
      <c r="BJ182" s="2098"/>
    </row>
    <row r="183" customFormat="false" ht="20.25" hidden="false" customHeight="true" outlineLevel="0" collapsed="false">
      <c r="B183" s="2033" t="n">
        <f aca="false">B181+1</f>
        <v>84</v>
      </c>
      <c r="C183" s="2095"/>
      <c r="D183" s="2095"/>
      <c r="E183" s="2063"/>
      <c r="F183" s="2064"/>
      <c r="G183" s="2063"/>
      <c r="H183" s="2064"/>
      <c r="I183" s="2096"/>
      <c r="J183" s="2096"/>
      <c r="K183" s="2097"/>
      <c r="L183" s="2097"/>
      <c r="M183" s="2097"/>
      <c r="N183" s="2097"/>
      <c r="O183" s="2079"/>
      <c r="P183" s="2079"/>
      <c r="Q183" s="2079"/>
      <c r="R183" s="2079"/>
      <c r="S183" s="2079"/>
      <c r="T183" s="2093" t="s">
        <v>2202</v>
      </c>
      <c r="V183" s="2094"/>
      <c r="W183" s="2083"/>
      <c r="X183" s="2084"/>
      <c r="Y183" s="2084"/>
      <c r="Z183" s="2084"/>
      <c r="AA183" s="2084"/>
      <c r="AB183" s="2084"/>
      <c r="AC183" s="2085"/>
      <c r="AD183" s="2083"/>
      <c r="AE183" s="2084"/>
      <c r="AF183" s="2084"/>
      <c r="AG183" s="2084"/>
      <c r="AH183" s="2084"/>
      <c r="AI183" s="2084"/>
      <c r="AJ183" s="2085"/>
      <c r="AK183" s="2083"/>
      <c r="AL183" s="2084"/>
      <c r="AM183" s="2084"/>
      <c r="AN183" s="2084"/>
      <c r="AO183" s="2084"/>
      <c r="AP183" s="2084"/>
      <c r="AQ183" s="2085"/>
      <c r="AR183" s="2083"/>
      <c r="AS183" s="2084"/>
      <c r="AT183" s="2084"/>
      <c r="AU183" s="2084"/>
      <c r="AV183" s="2084"/>
      <c r="AW183" s="2084"/>
      <c r="AX183" s="2085"/>
      <c r="AY183" s="2083"/>
      <c r="AZ183" s="2084"/>
      <c r="BA183" s="2086"/>
      <c r="BB183" s="2087"/>
      <c r="BC183" s="2087"/>
      <c r="BD183" s="2088"/>
      <c r="BE183" s="2088"/>
      <c r="BF183" s="2098"/>
      <c r="BG183" s="2098"/>
      <c r="BH183" s="2098"/>
      <c r="BI183" s="2098"/>
      <c r="BJ183" s="2098"/>
    </row>
    <row r="184" customFormat="false" ht="20.25" hidden="false" customHeight="true" outlineLevel="0" collapsed="false">
      <c r="B184" s="2033"/>
      <c r="C184" s="2095"/>
      <c r="D184" s="2095"/>
      <c r="E184" s="2099"/>
      <c r="F184" s="2100" t="n">
        <f aca="false">C183</f>
        <v>0</v>
      </c>
      <c r="G184" s="2099"/>
      <c r="H184" s="2100" t="n">
        <f aca="false">I183</f>
        <v>0</v>
      </c>
      <c r="I184" s="2096"/>
      <c r="J184" s="2096"/>
      <c r="K184" s="2097"/>
      <c r="L184" s="2097"/>
      <c r="M184" s="2097"/>
      <c r="N184" s="2097"/>
      <c r="O184" s="2079"/>
      <c r="P184" s="2079"/>
      <c r="Q184" s="2079"/>
      <c r="R184" s="2079"/>
      <c r="S184" s="2079"/>
      <c r="T184" s="2090" t="s">
        <v>2203</v>
      </c>
      <c r="U184" s="2091"/>
      <c r="V184" s="2092"/>
      <c r="W184" s="2068" t="str">
        <f aca="false">IF(W183="","",VLOOKUP(W183,'シフト記号表（従来型・ユニット型共通）'!$C$6:$L$47,10,FALSE()))</f>
        <v/>
      </c>
      <c r="X184" s="2069" t="str">
        <f aca="false">IF(X183="","",VLOOKUP(X183,'シフト記号表（従来型・ユニット型共通）'!$C$6:$L$47,10,FALSE()))</f>
        <v/>
      </c>
      <c r="Y184" s="2069" t="str">
        <f aca="false">IF(Y183="","",VLOOKUP(Y183,'シフト記号表（従来型・ユニット型共通）'!$C$6:$L$47,10,FALSE()))</f>
        <v/>
      </c>
      <c r="Z184" s="2069" t="str">
        <f aca="false">IF(Z183="","",VLOOKUP(Z183,'シフト記号表（従来型・ユニット型共通）'!$C$6:$L$47,10,FALSE()))</f>
        <v/>
      </c>
      <c r="AA184" s="2069" t="str">
        <f aca="false">IF(AA183="","",VLOOKUP(AA183,'シフト記号表（従来型・ユニット型共通）'!$C$6:$L$47,10,FALSE()))</f>
        <v/>
      </c>
      <c r="AB184" s="2069" t="str">
        <f aca="false">IF(AB183="","",VLOOKUP(AB183,'シフト記号表（従来型・ユニット型共通）'!$C$6:$L$47,10,FALSE()))</f>
        <v/>
      </c>
      <c r="AC184" s="2070" t="str">
        <f aca="false">IF(AC183="","",VLOOKUP(AC183,'シフト記号表（従来型・ユニット型共通）'!$C$6:$L$47,10,FALSE()))</f>
        <v/>
      </c>
      <c r="AD184" s="2068" t="str">
        <f aca="false">IF(AD183="","",VLOOKUP(AD183,'シフト記号表（従来型・ユニット型共通）'!$C$6:$L$47,10,FALSE()))</f>
        <v/>
      </c>
      <c r="AE184" s="2069" t="str">
        <f aca="false">IF(AE183="","",VLOOKUP(AE183,'シフト記号表（従来型・ユニット型共通）'!$C$6:$L$47,10,FALSE()))</f>
        <v/>
      </c>
      <c r="AF184" s="2069" t="str">
        <f aca="false">IF(AF183="","",VLOOKUP(AF183,'シフト記号表（従来型・ユニット型共通）'!$C$6:$L$47,10,FALSE()))</f>
        <v/>
      </c>
      <c r="AG184" s="2069" t="str">
        <f aca="false">IF(AG183="","",VLOOKUP(AG183,'シフト記号表（従来型・ユニット型共通）'!$C$6:$L$47,10,FALSE()))</f>
        <v/>
      </c>
      <c r="AH184" s="2069" t="str">
        <f aca="false">IF(AH183="","",VLOOKUP(AH183,'シフト記号表（従来型・ユニット型共通）'!$C$6:$L$47,10,FALSE()))</f>
        <v/>
      </c>
      <c r="AI184" s="2069" t="str">
        <f aca="false">IF(AI183="","",VLOOKUP(AI183,'シフト記号表（従来型・ユニット型共通）'!$C$6:$L$47,10,FALSE()))</f>
        <v/>
      </c>
      <c r="AJ184" s="2070" t="str">
        <f aca="false">IF(AJ183="","",VLOOKUP(AJ183,'シフト記号表（従来型・ユニット型共通）'!$C$6:$L$47,10,FALSE()))</f>
        <v/>
      </c>
      <c r="AK184" s="2068" t="str">
        <f aca="false">IF(AK183="","",VLOOKUP(AK183,'シフト記号表（従来型・ユニット型共通）'!$C$6:$L$47,10,FALSE()))</f>
        <v/>
      </c>
      <c r="AL184" s="2069" t="str">
        <f aca="false">IF(AL183="","",VLOOKUP(AL183,'シフト記号表（従来型・ユニット型共通）'!$C$6:$L$47,10,FALSE()))</f>
        <v/>
      </c>
      <c r="AM184" s="2069" t="str">
        <f aca="false">IF(AM183="","",VLOOKUP(AM183,'シフト記号表（従来型・ユニット型共通）'!$C$6:$L$47,10,FALSE()))</f>
        <v/>
      </c>
      <c r="AN184" s="2069" t="str">
        <f aca="false">IF(AN183="","",VLOOKUP(AN183,'シフト記号表（従来型・ユニット型共通）'!$C$6:$L$47,10,FALSE()))</f>
        <v/>
      </c>
      <c r="AO184" s="2069" t="str">
        <f aca="false">IF(AO183="","",VLOOKUP(AO183,'シフト記号表（従来型・ユニット型共通）'!$C$6:$L$47,10,FALSE()))</f>
        <v/>
      </c>
      <c r="AP184" s="2069" t="str">
        <f aca="false">IF(AP183="","",VLOOKUP(AP183,'シフト記号表（従来型・ユニット型共通）'!$C$6:$L$47,10,FALSE()))</f>
        <v/>
      </c>
      <c r="AQ184" s="2070" t="str">
        <f aca="false">IF(AQ183="","",VLOOKUP(AQ183,'シフト記号表（従来型・ユニット型共通）'!$C$6:$L$47,10,FALSE()))</f>
        <v/>
      </c>
      <c r="AR184" s="2068" t="str">
        <f aca="false">IF(AR183="","",VLOOKUP(AR183,'シフト記号表（従来型・ユニット型共通）'!$C$6:$L$47,10,FALSE()))</f>
        <v/>
      </c>
      <c r="AS184" s="2069" t="str">
        <f aca="false">IF(AS183="","",VLOOKUP(AS183,'シフト記号表（従来型・ユニット型共通）'!$C$6:$L$47,10,FALSE()))</f>
        <v/>
      </c>
      <c r="AT184" s="2069" t="str">
        <f aca="false">IF(AT183="","",VLOOKUP(AT183,'シフト記号表（従来型・ユニット型共通）'!$C$6:$L$47,10,FALSE()))</f>
        <v/>
      </c>
      <c r="AU184" s="2069" t="str">
        <f aca="false">IF(AU183="","",VLOOKUP(AU183,'シフト記号表（従来型・ユニット型共通）'!$C$6:$L$47,10,FALSE()))</f>
        <v/>
      </c>
      <c r="AV184" s="2069" t="str">
        <f aca="false">IF(AV183="","",VLOOKUP(AV183,'シフト記号表（従来型・ユニット型共通）'!$C$6:$L$47,10,FALSE()))</f>
        <v/>
      </c>
      <c r="AW184" s="2069" t="str">
        <f aca="false">IF(AW183="","",VLOOKUP(AW183,'シフト記号表（従来型・ユニット型共通）'!$C$6:$L$47,10,FALSE()))</f>
        <v/>
      </c>
      <c r="AX184" s="2070" t="str">
        <f aca="false">IF(AX183="","",VLOOKUP(AX183,'シフト記号表（従来型・ユニット型共通）'!$C$6:$L$47,10,FALSE()))</f>
        <v/>
      </c>
      <c r="AY184" s="2068" t="str">
        <f aca="false">IF(AY183="","",VLOOKUP(AY183,'シフト記号表（従来型・ユニット型共通）'!$C$6:$L$47,10,FALSE()))</f>
        <v/>
      </c>
      <c r="AZ184" s="2069" t="str">
        <f aca="false">IF(AZ183="","",VLOOKUP(AZ183,'シフト記号表（従来型・ユニット型共通）'!$C$6:$L$47,10,FALSE()))</f>
        <v/>
      </c>
      <c r="BA184" s="2069" t="str">
        <f aca="false">IF(BA183="","",VLOOKUP(BA183,'シフト記号表（従来型・ユニット型共通）'!$C$6:$L$47,10,FALSE()))</f>
        <v/>
      </c>
      <c r="BB184" s="2101" t="n">
        <f aca="false">IF($BE$3="４週",SUM(W184:AX184),IF($BE$3="暦月",SUM(W184:BA184),""))</f>
        <v>0</v>
      </c>
      <c r="BC184" s="2101"/>
      <c r="BD184" s="2102" t="n">
        <f aca="false">IF($BE$3="４週",BB184/4,IF($BE$3="暦月",(BB184/($BE$8/7)),""))</f>
        <v>0</v>
      </c>
      <c r="BE184" s="2102"/>
      <c r="BF184" s="2098"/>
      <c r="BG184" s="2098"/>
      <c r="BH184" s="2098"/>
      <c r="BI184" s="2098"/>
      <c r="BJ184" s="2098"/>
    </row>
    <row r="185" customFormat="false" ht="20.25" hidden="false" customHeight="true" outlineLevel="0" collapsed="false">
      <c r="B185" s="2033" t="n">
        <f aca="false">B183+1</f>
        <v>85</v>
      </c>
      <c r="C185" s="2095"/>
      <c r="D185" s="2095"/>
      <c r="E185" s="2063"/>
      <c r="F185" s="2064"/>
      <c r="G185" s="2063"/>
      <c r="H185" s="2064"/>
      <c r="I185" s="2096"/>
      <c r="J185" s="2096"/>
      <c r="K185" s="2097"/>
      <c r="L185" s="2097"/>
      <c r="M185" s="2097"/>
      <c r="N185" s="2097"/>
      <c r="O185" s="2079"/>
      <c r="P185" s="2079"/>
      <c r="Q185" s="2079"/>
      <c r="R185" s="2079"/>
      <c r="S185" s="2079"/>
      <c r="T185" s="2093" t="s">
        <v>2202</v>
      </c>
      <c r="V185" s="2094"/>
      <c r="W185" s="2083"/>
      <c r="X185" s="2084"/>
      <c r="Y185" s="2084"/>
      <c r="Z185" s="2084"/>
      <c r="AA185" s="2084"/>
      <c r="AB185" s="2084"/>
      <c r="AC185" s="2085"/>
      <c r="AD185" s="2083"/>
      <c r="AE185" s="2084"/>
      <c r="AF185" s="2084"/>
      <c r="AG185" s="2084"/>
      <c r="AH185" s="2084"/>
      <c r="AI185" s="2084"/>
      <c r="AJ185" s="2085"/>
      <c r="AK185" s="2083"/>
      <c r="AL185" s="2084"/>
      <c r="AM185" s="2084"/>
      <c r="AN185" s="2084"/>
      <c r="AO185" s="2084"/>
      <c r="AP185" s="2084"/>
      <c r="AQ185" s="2085"/>
      <c r="AR185" s="2083"/>
      <c r="AS185" s="2084"/>
      <c r="AT185" s="2084"/>
      <c r="AU185" s="2084"/>
      <c r="AV185" s="2084"/>
      <c r="AW185" s="2084"/>
      <c r="AX185" s="2085"/>
      <c r="AY185" s="2083"/>
      <c r="AZ185" s="2084"/>
      <c r="BA185" s="2086"/>
      <c r="BB185" s="2087"/>
      <c r="BC185" s="2087"/>
      <c r="BD185" s="2088"/>
      <c r="BE185" s="2088"/>
      <c r="BF185" s="2098"/>
      <c r="BG185" s="2098"/>
      <c r="BH185" s="2098"/>
      <c r="BI185" s="2098"/>
      <c r="BJ185" s="2098"/>
    </row>
    <row r="186" customFormat="false" ht="20.25" hidden="false" customHeight="true" outlineLevel="0" collapsed="false">
      <c r="B186" s="2033"/>
      <c r="C186" s="2095"/>
      <c r="D186" s="2095"/>
      <c r="E186" s="2099"/>
      <c r="F186" s="2100" t="n">
        <f aca="false">C185</f>
        <v>0</v>
      </c>
      <c r="G186" s="2099"/>
      <c r="H186" s="2100" t="n">
        <f aca="false">I185</f>
        <v>0</v>
      </c>
      <c r="I186" s="2096"/>
      <c r="J186" s="2096"/>
      <c r="K186" s="2097"/>
      <c r="L186" s="2097"/>
      <c r="M186" s="2097"/>
      <c r="N186" s="2097"/>
      <c r="O186" s="2079"/>
      <c r="P186" s="2079"/>
      <c r="Q186" s="2079"/>
      <c r="R186" s="2079"/>
      <c r="S186" s="2079"/>
      <c r="T186" s="2090" t="s">
        <v>2203</v>
      </c>
      <c r="U186" s="2091"/>
      <c r="V186" s="2092"/>
      <c r="W186" s="2068" t="str">
        <f aca="false">IF(W185="","",VLOOKUP(W185,'シフト記号表（従来型・ユニット型共通）'!$C$6:$L$47,10,FALSE()))</f>
        <v/>
      </c>
      <c r="X186" s="2069" t="str">
        <f aca="false">IF(X185="","",VLOOKUP(X185,'シフト記号表（従来型・ユニット型共通）'!$C$6:$L$47,10,FALSE()))</f>
        <v/>
      </c>
      <c r="Y186" s="2069" t="str">
        <f aca="false">IF(Y185="","",VLOOKUP(Y185,'シフト記号表（従来型・ユニット型共通）'!$C$6:$L$47,10,FALSE()))</f>
        <v/>
      </c>
      <c r="Z186" s="2069" t="str">
        <f aca="false">IF(Z185="","",VLOOKUP(Z185,'シフト記号表（従来型・ユニット型共通）'!$C$6:$L$47,10,FALSE()))</f>
        <v/>
      </c>
      <c r="AA186" s="2069" t="str">
        <f aca="false">IF(AA185="","",VLOOKUP(AA185,'シフト記号表（従来型・ユニット型共通）'!$C$6:$L$47,10,FALSE()))</f>
        <v/>
      </c>
      <c r="AB186" s="2069" t="str">
        <f aca="false">IF(AB185="","",VLOOKUP(AB185,'シフト記号表（従来型・ユニット型共通）'!$C$6:$L$47,10,FALSE()))</f>
        <v/>
      </c>
      <c r="AC186" s="2070" t="str">
        <f aca="false">IF(AC185="","",VLOOKUP(AC185,'シフト記号表（従来型・ユニット型共通）'!$C$6:$L$47,10,FALSE()))</f>
        <v/>
      </c>
      <c r="AD186" s="2068" t="str">
        <f aca="false">IF(AD185="","",VLOOKUP(AD185,'シフト記号表（従来型・ユニット型共通）'!$C$6:$L$47,10,FALSE()))</f>
        <v/>
      </c>
      <c r="AE186" s="2069" t="str">
        <f aca="false">IF(AE185="","",VLOOKUP(AE185,'シフト記号表（従来型・ユニット型共通）'!$C$6:$L$47,10,FALSE()))</f>
        <v/>
      </c>
      <c r="AF186" s="2069" t="str">
        <f aca="false">IF(AF185="","",VLOOKUP(AF185,'シフト記号表（従来型・ユニット型共通）'!$C$6:$L$47,10,FALSE()))</f>
        <v/>
      </c>
      <c r="AG186" s="2069" t="str">
        <f aca="false">IF(AG185="","",VLOOKUP(AG185,'シフト記号表（従来型・ユニット型共通）'!$C$6:$L$47,10,FALSE()))</f>
        <v/>
      </c>
      <c r="AH186" s="2069" t="str">
        <f aca="false">IF(AH185="","",VLOOKUP(AH185,'シフト記号表（従来型・ユニット型共通）'!$C$6:$L$47,10,FALSE()))</f>
        <v/>
      </c>
      <c r="AI186" s="2069" t="str">
        <f aca="false">IF(AI185="","",VLOOKUP(AI185,'シフト記号表（従来型・ユニット型共通）'!$C$6:$L$47,10,FALSE()))</f>
        <v/>
      </c>
      <c r="AJ186" s="2070" t="str">
        <f aca="false">IF(AJ185="","",VLOOKUP(AJ185,'シフト記号表（従来型・ユニット型共通）'!$C$6:$L$47,10,FALSE()))</f>
        <v/>
      </c>
      <c r="AK186" s="2068" t="str">
        <f aca="false">IF(AK185="","",VLOOKUP(AK185,'シフト記号表（従来型・ユニット型共通）'!$C$6:$L$47,10,FALSE()))</f>
        <v/>
      </c>
      <c r="AL186" s="2069" t="str">
        <f aca="false">IF(AL185="","",VLOOKUP(AL185,'シフト記号表（従来型・ユニット型共通）'!$C$6:$L$47,10,FALSE()))</f>
        <v/>
      </c>
      <c r="AM186" s="2069" t="str">
        <f aca="false">IF(AM185="","",VLOOKUP(AM185,'シフト記号表（従来型・ユニット型共通）'!$C$6:$L$47,10,FALSE()))</f>
        <v/>
      </c>
      <c r="AN186" s="2069" t="str">
        <f aca="false">IF(AN185="","",VLOOKUP(AN185,'シフト記号表（従来型・ユニット型共通）'!$C$6:$L$47,10,FALSE()))</f>
        <v/>
      </c>
      <c r="AO186" s="2069" t="str">
        <f aca="false">IF(AO185="","",VLOOKUP(AO185,'シフト記号表（従来型・ユニット型共通）'!$C$6:$L$47,10,FALSE()))</f>
        <v/>
      </c>
      <c r="AP186" s="2069" t="str">
        <f aca="false">IF(AP185="","",VLOOKUP(AP185,'シフト記号表（従来型・ユニット型共通）'!$C$6:$L$47,10,FALSE()))</f>
        <v/>
      </c>
      <c r="AQ186" s="2070" t="str">
        <f aca="false">IF(AQ185="","",VLOOKUP(AQ185,'シフト記号表（従来型・ユニット型共通）'!$C$6:$L$47,10,FALSE()))</f>
        <v/>
      </c>
      <c r="AR186" s="2068" t="str">
        <f aca="false">IF(AR185="","",VLOOKUP(AR185,'シフト記号表（従来型・ユニット型共通）'!$C$6:$L$47,10,FALSE()))</f>
        <v/>
      </c>
      <c r="AS186" s="2069" t="str">
        <f aca="false">IF(AS185="","",VLOOKUP(AS185,'シフト記号表（従来型・ユニット型共通）'!$C$6:$L$47,10,FALSE()))</f>
        <v/>
      </c>
      <c r="AT186" s="2069" t="str">
        <f aca="false">IF(AT185="","",VLOOKUP(AT185,'シフト記号表（従来型・ユニット型共通）'!$C$6:$L$47,10,FALSE()))</f>
        <v/>
      </c>
      <c r="AU186" s="2069" t="str">
        <f aca="false">IF(AU185="","",VLOOKUP(AU185,'シフト記号表（従来型・ユニット型共通）'!$C$6:$L$47,10,FALSE()))</f>
        <v/>
      </c>
      <c r="AV186" s="2069" t="str">
        <f aca="false">IF(AV185="","",VLOOKUP(AV185,'シフト記号表（従来型・ユニット型共通）'!$C$6:$L$47,10,FALSE()))</f>
        <v/>
      </c>
      <c r="AW186" s="2069" t="str">
        <f aca="false">IF(AW185="","",VLOOKUP(AW185,'シフト記号表（従来型・ユニット型共通）'!$C$6:$L$47,10,FALSE()))</f>
        <v/>
      </c>
      <c r="AX186" s="2070" t="str">
        <f aca="false">IF(AX185="","",VLOOKUP(AX185,'シフト記号表（従来型・ユニット型共通）'!$C$6:$L$47,10,FALSE()))</f>
        <v/>
      </c>
      <c r="AY186" s="2068" t="str">
        <f aca="false">IF(AY185="","",VLOOKUP(AY185,'シフト記号表（従来型・ユニット型共通）'!$C$6:$L$47,10,FALSE()))</f>
        <v/>
      </c>
      <c r="AZ186" s="2069" t="str">
        <f aca="false">IF(AZ185="","",VLOOKUP(AZ185,'シフト記号表（従来型・ユニット型共通）'!$C$6:$L$47,10,FALSE()))</f>
        <v/>
      </c>
      <c r="BA186" s="2069" t="str">
        <f aca="false">IF(BA185="","",VLOOKUP(BA185,'シフト記号表（従来型・ユニット型共通）'!$C$6:$L$47,10,FALSE()))</f>
        <v/>
      </c>
      <c r="BB186" s="2101" t="n">
        <f aca="false">IF($BE$3="４週",SUM(W186:AX186),IF($BE$3="暦月",SUM(W186:BA186),""))</f>
        <v>0</v>
      </c>
      <c r="BC186" s="2101"/>
      <c r="BD186" s="2102" t="n">
        <f aca="false">IF($BE$3="４週",BB186/4,IF($BE$3="暦月",(BB186/($BE$8/7)),""))</f>
        <v>0</v>
      </c>
      <c r="BE186" s="2102"/>
      <c r="BF186" s="2098"/>
      <c r="BG186" s="2098"/>
      <c r="BH186" s="2098"/>
      <c r="BI186" s="2098"/>
      <c r="BJ186" s="2098"/>
    </row>
    <row r="187" customFormat="false" ht="20.25" hidden="false" customHeight="true" outlineLevel="0" collapsed="false">
      <c r="B187" s="2033" t="n">
        <f aca="false">B185+1</f>
        <v>86</v>
      </c>
      <c r="C187" s="2095"/>
      <c r="D187" s="2095"/>
      <c r="E187" s="2063"/>
      <c r="F187" s="2064"/>
      <c r="G187" s="2063"/>
      <c r="H187" s="2064"/>
      <c r="I187" s="2096"/>
      <c r="J187" s="2096"/>
      <c r="K187" s="2097"/>
      <c r="L187" s="2097"/>
      <c r="M187" s="2097"/>
      <c r="N187" s="2097"/>
      <c r="O187" s="2079"/>
      <c r="P187" s="2079"/>
      <c r="Q187" s="2079"/>
      <c r="R187" s="2079"/>
      <c r="S187" s="2079"/>
      <c r="T187" s="2093" t="s">
        <v>2202</v>
      </c>
      <c r="V187" s="2094"/>
      <c r="W187" s="2083"/>
      <c r="X187" s="2084"/>
      <c r="Y187" s="2084"/>
      <c r="Z187" s="2084"/>
      <c r="AA187" s="2084"/>
      <c r="AB187" s="2084"/>
      <c r="AC187" s="2085"/>
      <c r="AD187" s="2083"/>
      <c r="AE187" s="2084"/>
      <c r="AF187" s="2084"/>
      <c r="AG187" s="2084"/>
      <c r="AH187" s="2084"/>
      <c r="AI187" s="2084"/>
      <c r="AJ187" s="2085"/>
      <c r="AK187" s="2083"/>
      <c r="AL187" s="2084"/>
      <c r="AM187" s="2084"/>
      <c r="AN187" s="2084"/>
      <c r="AO187" s="2084"/>
      <c r="AP187" s="2084"/>
      <c r="AQ187" s="2085"/>
      <c r="AR187" s="2083"/>
      <c r="AS187" s="2084"/>
      <c r="AT187" s="2084"/>
      <c r="AU187" s="2084"/>
      <c r="AV187" s="2084"/>
      <c r="AW187" s="2084"/>
      <c r="AX187" s="2085"/>
      <c r="AY187" s="2083"/>
      <c r="AZ187" s="2084"/>
      <c r="BA187" s="2086"/>
      <c r="BB187" s="2087"/>
      <c r="BC187" s="2087"/>
      <c r="BD187" s="2088"/>
      <c r="BE187" s="2088"/>
      <c r="BF187" s="2098"/>
      <c r="BG187" s="2098"/>
      <c r="BH187" s="2098"/>
      <c r="BI187" s="2098"/>
      <c r="BJ187" s="2098"/>
    </row>
    <row r="188" customFormat="false" ht="20.25" hidden="false" customHeight="true" outlineLevel="0" collapsed="false">
      <c r="B188" s="2033"/>
      <c r="C188" s="2095"/>
      <c r="D188" s="2095"/>
      <c r="E188" s="2099"/>
      <c r="F188" s="2100" t="n">
        <f aca="false">C187</f>
        <v>0</v>
      </c>
      <c r="G188" s="2099"/>
      <c r="H188" s="2100" t="n">
        <f aca="false">I187</f>
        <v>0</v>
      </c>
      <c r="I188" s="2096"/>
      <c r="J188" s="2096"/>
      <c r="K188" s="2097"/>
      <c r="L188" s="2097"/>
      <c r="M188" s="2097"/>
      <c r="N188" s="2097"/>
      <c r="O188" s="2079"/>
      <c r="P188" s="2079"/>
      <c r="Q188" s="2079"/>
      <c r="R188" s="2079"/>
      <c r="S188" s="2079"/>
      <c r="T188" s="2090" t="s">
        <v>2203</v>
      </c>
      <c r="U188" s="2091"/>
      <c r="V188" s="2092"/>
      <c r="W188" s="2068" t="str">
        <f aca="false">IF(W187="","",VLOOKUP(W187,'シフト記号表（従来型・ユニット型共通）'!$C$6:$L$47,10,FALSE()))</f>
        <v/>
      </c>
      <c r="X188" s="2069" t="str">
        <f aca="false">IF(X187="","",VLOOKUP(X187,'シフト記号表（従来型・ユニット型共通）'!$C$6:$L$47,10,FALSE()))</f>
        <v/>
      </c>
      <c r="Y188" s="2069" t="str">
        <f aca="false">IF(Y187="","",VLOOKUP(Y187,'シフト記号表（従来型・ユニット型共通）'!$C$6:$L$47,10,FALSE()))</f>
        <v/>
      </c>
      <c r="Z188" s="2069" t="str">
        <f aca="false">IF(Z187="","",VLOOKUP(Z187,'シフト記号表（従来型・ユニット型共通）'!$C$6:$L$47,10,FALSE()))</f>
        <v/>
      </c>
      <c r="AA188" s="2069" t="str">
        <f aca="false">IF(AA187="","",VLOOKUP(AA187,'シフト記号表（従来型・ユニット型共通）'!$C$6:$L$47,10,FALSE()))</f>
        <v/>
      </c>
      <c r="AB188" s="2069" t="str">
        <f aca="false">IF(AB187="","",VLOOKUP(AB187,'シフト記号表（従来型・ユニット型共通）'!$C$6:$L$47,10,FALSE()))</f>
        <v/>
      </c>
      <c r="AC188" s="2070" t="str">
        <f aca="false">IF(AC187="","",VLOOKUP(AC187,'シフト記号表（従来型・ユニット型共通）'!$C$6:$L$47,10,FALSE()))</f>
        <v/>
      </c>
      <c r="AD188" s="2068" t="str">
        <f aca="false">IF(AD187="","",VLOOKUP(AD187,'シフト記号表（従来型・ユニット型共通）'!$C$6:$L$47,10,FALSE()))</f>
        <v/>
      </c>
      <c r="AE188" s="2069" t="str">
        <f aca="false">IF(AE187="","",VLOOKUP(AE187,'シフト記号表（従来型・ユニット型共通）'!$C$6:$L$47,10,FALSE()))</f>
        <v/>
      </c>
      <c r="AF188" s="2069" t="str">
        <f aca="false">IF(AF187="","",VLOOKUP(AF187,'シフト記号表（従来型・ユニット型共通）'!$C$6:$L$47,10,FALSE()))</f>
        <v/>
      </c>
      <c r="AG188" s="2069" t="str">
        <f aca="false">IF(AG187="","",VLOOKUP(AG187,'シフト記号表（従来型・ユニット型共通）'!$C$6:$L$47,10,FALSE()))</f>
        <v/>
      </c>
      <c r="AH188" s="2069" t="str">
        <f aca="false">IF(AH187="","",VLOOKUP(AH187,'シフト記号表（従来型・ユニット型共通）'!$C$6:$L$47,10,FALSE()))</f>
        <v/>
      </c>
      <c r="AI188" s="2069" t="str">
        <f aca="false">IF(AI187="","",VLOOKUP(AI187,'シフト記号表（従来型・ユニット型共通）'!$C$6:$L$47,10,FALSE()))</f>
        <v/>
      </c>
      <c r="AJ188" s="2070" t="str">
        <f aca="false">IF(AJ187="","",VLOOKUP(AJ187,'シフト記号表（従来型・ユニット型共通）'!$C$6:$L$47,10,FALSE()))</f>
        <v/>
      </c>
      <c r="AK188" s="2068" t="str">
        <f aca="false">IF(AK187="","",VLOOKUP(AK187,'シフト記号表（従来型・ユニット型共通）'!$C$6:$L$47,10,FALSE()))</f>
        <v/>
      </c>
      <c r="AL188" s="2069" t="str">
        <f aca="false">IF(AL187="","",VLOOKUP(AL187,'シフト記号表（従来型・ユニット型共通）'!$C$6:$L$47,10,FALSE()))</f>
        <v/>
      </c>
      <c r="AM188" s="2069" t="str">
        <f aca="false">IF(AM187="","",VLOOKUP(AM187,'シフト記号表（従来型・ユニット型共通）'!$C$6:$L$47,10,FALSE()))</f>
        <v/>
      </c>
      <c r="AN188" s="2069" t="str">
        <f aca="false">IF(AN187="","",VLOOKUP(AN187,'シフト記号表（従来型・ユニット型共通）'!$C$6:$L$47,10,FALSE()))</f>
        <v/>
      </c>
      <c r="AO188" s="2069" t="str">
        <f aca="false">IF(AO187="","",VLOOKUP(AO187,'シフト記号表（従来型・ユニット型共通）'!$C$6:$L$47,10,FALSE()))</f>
        <v/>
      </c>
      <c r="AP188" s="2069" t="str">
        <f aca="false">IF(AP187="","",VLOOKUP(AP187,'シフト記号表（従来型・ユニット型共通）'!$C$6:$L$47,10,FALSE()))</f>
        <v/>
      </c>
      <c r="AQ188" s="2070" t="str">
        <f aca="false">IF(AQ187="","",VLOOKUP(AQ187,'シフト記号表（従来型・ユニット型共通）'!$C$6:$L$47,10,FALSE()))</f>
        <v/>
      </c>
      <c r="AR188" s="2068" t="str">
        <f aca="false">IF(AR187="","",VLOOKUP(AR187,'シフト記号表（従来型・ユニット型共通）'!$C$6:$L$47,10,FALSE()))</f>
        <v/>
      </c>
      <c r="AS188" s="2069" t="str">
        <f aca="false">IF(AS187="","",VLOOKUP(AS187,'シフト記号表（従来型・ユニット型共通）'!$C$6:$L$47,10,FALSE()))</f>
        <v/>
      </c>
      <c r="AT188" s="2069" t="str">
        <f aca="false">IF(AT187="","",VLOOKUP(AT187,'シフト記号表（従来型・ユニット型共通）'!$C$6:$L$47,10,FALSE()))</f>
        <v/>
      </c>
      <c r="AU188" s="2069" t="str">
        <f aca="false">IF(AU187="","",VLOOKUP(AU187,'シフト記号表（従来型・ユニット型共通）'!$C$6:$L$47,10,FALSE()))</f>
        <v/>
      </c>
      <c r="AV188" s="2069" t="str">
        <f aca="false">IF(AV187="","",VLOOKUP(AV187,'シフト記号表（従来型・ユニット型共通）'!$C$6:$L$47,10,FALSE()))</f>
        <v/>
      </c>
      <c r="AW188" s="2069" t="str">
        <f aca="false">IF(AW187="","",VLOOKUP(AW187,'シフト記号表（従来型・ユニット型共通）'!$C$6:$L$47,10,FALSE()))</f>
        <v/>
      </c>
      <c r="AX188" s="2070" t="str">
        <f aca="false">IF(AX187="","",VLOOKUP(AX187,'シフト記号表（従来型・ユニット型共通）'!$C$6:$L$47,10,FALSE()))</f>
        <v/>
      </c>
      <c r="AY188" s="2068" t="str">
        <f aca="false">IF(AY187="","",VLOOKUP(AY187,'シフト記号表（従来型・ユニット型共通）'!$C$6:$L$47,10,FALSE()))</f>
        <v/>
      </c>
      <c r="AZ188" s="2069" t="str">
        <f aca="false">IF(AZ187="","",VLOOKUP(AZ187,'シフト記号表（従来型・ユニット型共通）'!$C$6:$L$47,10,FALSE()))</f>
        <v/>
      </c>
      <c r="BA188" s="2069" t="str">
        <f aca="false">IF(BA187="","",VLOOKUP(BA187,'シフト記号表（従来型・ユニット型共通）'!$C$6:$L$47,10,FALSE()))</f>
        <v/>
      </c>
      <c r="BB188" s="2101" t="n">
        <f aca="false">IF($BE$3="４週",SUM(W188:AX188),IF($BE$3="暦月",SUM(W188:BA188),""))</f>
        <v>0</v>
      </c>
      <c r="BC188" s="2101"/>
      <c r="BD188" s="2102" t="n">
        <f aca="false">IF($BE$3="４週",BB188/4,IF($BE$3="暦月",(BB188/($BE$8/7)),""))</f>
        <v>0</v>
      </c>
      <c r="BE188" s="2102"/>
      <c r="BF188" s="2098"/>
      <c r="BG188" s="2098"/>
      <c r="BH188" s="2098"/>
      <c r="BI188" s="2098"/>
      <c r="BJ188" s="2098"/>
    </row>
    <row r="189" customFormat="false" ht="20.25" hidden="false" customHeight="true" outlineLevel="0" collapsed="false">
      <c r="B189" s="2033" t="n">
        <f aca="false">B187+1</f>
        <v>87</v>
      </c>
      <c r="C189" s="2095"/>
      <c r="D189" s="2095"/>
      <c r="E189" s="2063"/>
      <c r="F189" s="2064"/>
      <c r="G189" s="2063"/>
      <c r="H189" s="2064"/>
      <c r="I189" s="2096"/>
      <c r="J189" s="2096"/>
      <c r="K189" s="2097"/>
      <c r="L189" s="2097"/>
      <c r="M189" s="2097"/>
      <c r="N189" s="2097"/>
      <c r="O189" s="2079"/>
      <c r="P189" s="2079"/>
      <c r="Q189" s="2079"/>
      <c r="R189" s="2079"/>
      <c r="S189" s="2079"/>
      <c r="T189" s="2093" t="s">
        <v>2202</v>
      </c>
      <c r="V189" s="2094"/>
      <c r="W189" s="2083"/>
      <c r="X189" s="2084"/>
      <c r="Y189" s="2084"/>
      <c r="Z189" s="2084"/>
      <c r="AA189" s="2084"/>
      <c r="AB189" s="2084"/>
      <c r="AC189" s="2085"/>
      <c r="AD189" s="2083"/>
      <c r="AE189" s="2084"/>
      <c r="AF189" s="2084"/>
      <c r="AG189" s="2084"/>
      <c r="AH189" s="2084"/>
      <c r="AI189" s="2084"/>
      <c r="AJ189" s="2085"/>
      <c r="AK189" s="2083"/>
      <c r="AL189" s="2084"/>
      <c r="AM189" s="2084"/>
      <c r="AN189" s="2084"/>
      <c r="AO189" s="2084"/>
      <c r="AP189" s="2084"/>
      <c r="AQ189" s="2085"/>
      <c r="AR189" s="2083"/>
      <c r="AS189" s="2084"/>
      <c r="AT189" s="2084"/>
      <c r="AU189" s="2084"/>
      <c r="AV189" s="2084"/>
      <c r="AW189" s="2084"/>
      <c r="AX189" s="2085"/>
      <c r="AY189" s="2083"/>
      <c r="AZ189" s="2084"/>
      <c r="BA189" s="2086"/>
      <c r="BB189" s="2087"/>
      <c r="BC189" s="2087"/>
      <c r="BD189" s="2088"/>
      <c r="BE189" s="2088"/>
      <c r="BF189" s="2098"/>
      <c r="BG189" s="2098"/>
      <c r="BH189" s="2098"/>
      <c r="BI189" s="2098"/>
      <c r="BJ189" s="2098"/>
    </row>
    <row r="190" customFormat="false" ht="20.25" hidden="false" customHeight="true" outlineLevel="0" collapsed="false">
      <c r="B190" s="2033"/>
      <c r="C190" s="2095"/>
      <c r="D190" s="2095"/>
      <c r="E190" s="2099"/>
      <c r="F190" s="2100" t="n">
        <f aca="false">C189</f>
        <v>0</v>
      </c>
      <c r="G190" s="2099"/>
      <c r="H190" s="2100" t="n">
        <f aca="false">I189</f>
        <v>0</v>
      </c>
      <c r="I190" s="2096"/>
      <c r="J190" s="2096"/>
      <c r="K190" s="2097"/>
      <c r="L190" s="2097"/>
      <c r="M190" s="2097"/>
      <c r="N190" s="2097"/>
      <c r="O190" s="2079"/>
      <c r="P190" s="2079"/>
      <c r="Q190" s="2079"/>
      <c r="R190" s="2079"/>
      <c r="S190" s="2079"/>
      <c r="T190" s="2090" t="s">
        <v>2203</v>
      </c>
      <c r="U190" s="2091"/>
      <c r="V190" s="2092"/>
      <c r="W190" s="2068" t="str">
        <f aca="false">IF(W189="","",VLOOKUP(W189,'シフト記号表（従来型・ユニット型共通）'!$C$6:$L$47,10,FALSE()))</f>
        <v/>
      </c>
      <c r="X190" s="2069" t="str">
        <f aca="false">IF(X189="","",VLOOKUP(X189,'シフト記号表（従来型・ユニット型共通）'!$C$6:$L$47,10,FALSE()))</f>
        <v/>
      </c>
      <c r="Y190" s="2069" t="str">
        <f aca="false">IF(Y189="","",VLOOKUP(Y189,'シフト記号表（従来型・ユニット型共通）'!$C$6:$L$47,10,FALSE()))</f>
        <v/>
      </c>
      <c r="Z190" s="2069" t="str">
        <f aca="false">IF(Z189="","",VLOOKUP(Z189,'シフト記号表（従来型・ユニット型共通）'!$C$6:$L$47,10,FALSE()))</f>
        <v/>
      </c>
      <c r="AA190" s="2069" t="str">
        <f aca="false">IF(AA189="","",VLOOKUP(AA189,'シフト記号表（従来型・ユニット型共通）'!$C$6:$L$47,10,FALSE()))</f>
        <v/>
      </c>
      <c r="AB190" s="2069" t="str">
        <f aca="false">IF(AB189="","",VLOOKUP(AB189,'シフト記号表（従来型・ユニット型共通）'!$C$6:$L$47,10,FALSE()))</f>
        <v/>
      </c>
      <c r="AC190" s="2070" t="str">
        <f aca="false">IF(AC189="","",VLOOKUP(AC189,'シフト記号表（従来型・ユニット型共通）'!$C$6:$L$47,10,FALSE()))</f>
        <v/>
      </c>
      <c r="AD190" s="2068" t="str">
        <f aca="false">IF(AD189="","",VLOOKUP(AD189,'シフト記号表（従来型・ユニット型共通）'!$C$6:$L$47,10,FALSE()))</f>
        <v/>
      </c>
      <c r="AE190" s="2069" t="str">
        <f aca="false">IF(AE189="","",VLOOKUP(AE189,'シフト記号表（従来型・ユニット型共通）'!$C$6:$L$47,10,FALSE()))</f>
        <v/>
      </c>
      <c r="AF190" s="2069" t="str">
        <f aca="false">IF(AF189="","",VLOOKUP(AF189,'シフト記号表（従来型・ユニット型共通）'!$C$6:$L$47,10,FALSE()))</f>
        <v/>
      </c>
      <c r="AG190" s="2069" t="str">
        <f aca="false">IF(AG189="","",VLOOKUP(AG189,'シフト記号表（従来型・ユニット型共通）'!$C$6:$L$47,10,FALSE()))</f>
        <v/>
      </c>
      <c r="AH190" s="2069" t="str">
        <f aca="false">IF(AH189="","",VLOOKUP(AH189,'シフト記号表（従来型・ユニット型共通）'!$C$6:$L$47,10,FALSE()))</f>
        <v/>
      </c>
      <c r="AI190" s="2069" t="str">
        <f aca="false">IF(AI189="","",VLOOKUP(AI189,'シフト記号表（従来型・ユニット型共通）'!$C$6:$L$47,10,FALSE()))</f>
        <v/>
      </c>
      <c r="AJ190" s="2070" t="str">
        <f aca="false">IF(AJ189="","",VLOOKUP(AJ189,'シフト記号表（従来型・ユニット型共通）'!$C$6:$L$47,10,FALSE()))</f>
        <v/>
      </c>
      <c r="AK190" s="2068" t="str">
        <f aca="false">IF(AK189="","",VLOOKUP(AK189,'シフト記号表（従来型・ユニット型共通）'!$C$6:$L$47,10,FALSE()))</f>
        <v/>
      </c>
      <c r="AL190" s="2069" t="str">
        <f aca="false">IF(AL189="","",VLOOKUP(AL189,'シフト記号表（従来型・ユニット型共通）'!$C$6:$L$47,10,FALSE()))</f>
        <v/>
      </c>
      <c r="AM190" s="2069" t="str">
        <f aca="false">IF(AM189="","",VLOOKUP(AM189,'シフト記号表（従来型・ユニット型共通）'!$C$6:$L$47,10,FALSE()))</f>
        <v/>
      </c>
      <c r="AN190" s="2069" t="str">
        <f aca="false">IF(AN189="","",VLOOKUP(AN189,'シフト記号表（従来型・ユニット型共通）'!$C$6:$L$47,10,FALSE()))</f>
        <v/>
      </c>
      <c r="AO190" s="2069" t="str">
        <f aca="false">IF(AO189="","",VLOOKUP(AO189,'シフト記号表（従来型・ユニット型共通）'!$C$6:$L$47,10,FALSE()))</f>
        <v/>
      </c>
      <c r="AP190" s="2069" t="str">
        <f aca="false">IF(AP189="","",VLOOKUP(AP189,'シフト記号表（従来型・ユニット型共通）'!$C$6:$L$47,10,FALSE()))</f>
        <v/>
      </c>
      <c r="AQ190" s="2070" t="str">
        <f aca="false">IF(AQ189="","",VLOOKUP(AQ189,'シフト記号表（従来型・ユニット型共通）'!$C$6:$L$47,10,FALSE()))</f>
        <v/>
      </c>
      <c r="AR190" s="2068" t="str">
        <f aca="false">IF(AR189="","",VLOOKUP(AR189,'シフト記号表（従来型・ユニット型共通）'!$C$6:$L$47,10,FALSE()))</f>
        <v/>
      </c>
      <c r="AS190" s="2069" t="str">
        <f aca="false">IF(AS189="","",VLOOKUP(AS189,'シフト記号表（従来型・ユニット型共通）'!$C$6:$L$47,10,FALSE()))</f>
        <v/>
      </c>
      <c r="AT190" s="2069" t="str">
        <f aca="false">IF(AT189="","",VLOOKUP(AT189,'シフト記号表（従来型・ユニット型共通）'!$C$6:$L$47,10,FALSE()))</f>
        <v/>
      </c>
      <c r="AU190" s="2069" t="str">
        <f aca="false">IF(AU189="","",VLOOKUP(AU189,'シフト記号表（従来型・ユニット型共通）'!$C$6:$L$47,10,FALSE()))</f>
        <v/>
      </c>
      <c r="AV190" s="2069" t="str">
        <f aca="false">IF(AV189="","",VLOOKUP(AV189,'シフト記号表（従来型・ユニット型共通）'!$C$6:$L$47,10,FALSE()))</f>
        <v/>
      </c>
      <c r="AW190" s="2069" t="str">
        <f aca="false">IF(AW189="","",VLOOKUP(AW189,'シフト記号表（従来型・ユニット型共通）'!$C$6:$L$47,10,FALSE()))</f>
        <v/>
      </c>
      <c r="AX190" s="2070" t="str">
        <f aca="false">IF(AX189="","",VLOOKUP(AX189,'シフト記号表（従来型・ユニット型共通）'!$C$6:$L$47,10,FALSE()))</f>
        <v/>
      </c>
      <c r="AY190" s="2068" t="str">
        <f aca="false">IF(AY189="","",VLOOKUP(AY189,'シフト記号表（従来型・ユニット型共通）'!$C$6:$L$47,10,FALSE()))</f>
        <v/>
      </c>
      <c r="AZ190" s="2069" t="str">
        <f aca="false">IF(AZ189="","",VLOOKUP(AZ189,'シフト記号表（従来型・ユニット型共通）'!$C$6:$L$47,10,FALSE()))</f>
        <v/>
      </c>
      <c r="BA190" s="2069" t="str">
        <f aca="false">IF(BA189="","",VLOOKUP(BA189,'シフト記号表（従来型・ユニット型共通）'!$C$6:$L$47,10,FALSE()))</f>
        <v/>
      </c>
      <c r="BB190" s="2101" t="n">
        <f aca="false">IF($BE$3="４週",SUM(W190:AX190),IF($BE$3="暦月",SUM(W190:BA190),""))</f>
        <v>0</v>
      </c>
      <c r="BC190" s="2101"/>
      <c r="BD190" s="2102" t="n">
        <f aca="false">IF($BE$3="４週",BB190/4,IF($BE$3="暦月",(BB190/($BE$8/7)),""))</f>
        <v>0</v>
      </c>
      <c r="BE190" s="2102"/>
      <c r="BF190" s="2098"/>
      <c r="BG190" s="2098"/>
      <c r="BH190" s="2098"/>
      <c r="BI190" s="2098"/>
      <c r="BJ190" s="2098"/>
    </row>
    <row r="191" customFormat="false" ht="20.25" hidden="false" customHeight="true" outlineLevel="0" collapsed="false">
      <c r="B191" s="2033" t="n">
        <f aca="false">B189+1</f>
        <v>88</v>
      </c>
      <c r="C191" s="2095"/>
      <c r="D191" s="2095"/>
      <c r="E191" s="2063"/>
      <c r="F191" s="2064"/>
      <c r="G191" s="2063"/>
      <c r="H191" s="2064"/>
      <c r="I191" s="2096"/>
      <c r="J191" s="2096"/>
      <c r="K191" s="2097"/>
      <c r="L191" s="2097"/>
      <c r="M191" s="2097"/>
      <c r="N191" s="2097"/>
      <c r="O191" s="2079"/>
      <c r="P191" s="2079"/>
      <c r="Q191" s="2079"/>
      <c r="R191" s="2079"/>
      <c r="S191" s="2079"/>
      <c r="T191" s="2093" t="s">
        <v>2202</v>
      </c>
      <c r="V191" s="2094"/>
      <c r="W191" s="2083"/>
      <c r="X191" s="2084"/>
      <c r="Y191" s="2084"/>
      <c r="Z191" s="2084"/>
      <c r="AA191" s="2084"/>
      <c r="AB191" s="2084"/>
      <c r="AC191" s="2085"/>
      <c r="AD191" s="2083"/>
      <c r="AE191" s="2084"/>
      <c r="AF191" s="2084"/>
      <c r="AG191" s="2084"/>
      <c r="AH191" s="2084"/>
      <c r="AI191" s="2084"/>
      <c r="AJ191" s="2085"/>
      <c r="AK191" s="2083"/>
      <c r="AL191" s="2084"/>
      <c r="AM191" s="2084"/>
      <c r="AN191" s="2084"/>
      <c r="AO191" s="2084"/>
      <c r="AP191" s="2084"/>
      <c r="AQ191" s="2085"/>
      <c r="AR191" s="2083"/>
      <c r="AS191" s="2084"/>
      <c r="AT191" s="2084"/>
      <c r="AU191" s="2084"/>
      <c r="AV191" s="2084"/>
      <c r="AW191" s="2084"/>
      <c r="AX191" s="2085"/>
      <c r="AY191" s="2083"/>
      <c r="AZ191" s="2084"/>
      <c r="BA191" s="2086"/>
      <c r="BB191" s="2087"/>
      <c r="BC191" s="2087"/>
      <c r="BD191" s="2088"/>
      <c r="BE191" s="2088"/>
      <c r="BF191" s="2098"/>
      <c r="BG191" s="2098"/>
      <c r="BH191" s="2098"/>
      <c r="BI191" s="2098"/>
      <c r="BJ191" s="2098"/>
    </row>
    <row r="192" customFormat="false" ht="20.25" hidden="false" customHeight="true" outlineLevel="0" collapsed="false">
      <c r="B192" s="2033"/>
      <c r="C192" s="2095"/>
      <c r="D192" s="2095"/>
      <c r="E192" s="2099"/>
      <c r="F192" s="2100" t="n">
        <f aca="false">C191</f>
        <v>0</v>
      </c>
      <c r="G192" s="2099"/>
      <c r="H192" s="2100" t="n">
        <f aca="false">I191</f>
        <v>0</v>
      </c>
      <c r="I192" s="2096"/>
      <c r="J192" s="2096"/>
      <c r="K192" s="2097"/>
      <c r="L192" s="2097"/>
      <c r="M192" s="2097"/>
      <c r="N192" s="2097"/>
      <c r="O192" s="2079"/>
      <c r="P192" s="2079"/>
      <c r="Q192" s="2079"/>
      <c r="R192" s="2079"/>
      <c r="S192" s="2079"/>
      <c r="T192" s="2090" t="s">
        <v>2203</v>
      </c>
      <c r="U192" s="2091"/>
      <c r="V192" s="2092"/>
      <c r="W192" s="2068" t="str">
        <f aca="false">IF(W191="","",VLOOKUP(W191,'シフト記号表（従来型・ユニット型共通）'!$C$6:$L$47,10,FALSE()))</f>
        <v/>
      </c>
      <c r="X192" s="2069" t="str">
        <f aca="false">IF(X191="","",VLOOKUP(X191,'シフト記号表（従来型・ユニット型共通）'!$C$6:$L$47,10,FALSE()))</f>
        <v/>
      </c>
      <c r="Y192" s="2069" t="str">
        <f aca="false">IF(Y191="","",VLOOKUP(Y191,'シフト記号表（従来型・ユニット型共通）'!$C$6:$L$47,10,FALSE()))</f>
        <v/>
      </c>
      <c r="Z192" s="2069" t="str">
        <f aca="false">IF(Z191="","",VLOOKUP(Z191,'シフト記号表（従来型・ユニット型共通）'!$C$6:$L$47,10,FALSE()))</f>
        <v/>
      </c>
      <c r="AA192" s="2069" t="str">
        <f aca="false">IF(AA191="","",VLOOKUP(AA191,'シフト記号表（従来型・ユニット型共通）'!$C$6:$L$47,10,FALSE()))</f>
        <v/>
      </c>
      <c r="AB192" s="2069" t="str">
        <f aca="false">IF(AB191="","",VLOOKUP(AB191,'シフト記号表（従来型・ユニット型共通）'!$C$6:$L$47,10,FALSE()))</f>
        <v/>
      </c>
      <c r="AC192" s="2070" t="str">
        <f aca="false">IF(AC191="","",VLOOKUP(AC191,'シフト記号表（従来型・ユニット型共通）'!$C$6:$L$47,10,FALSE()))</f>
        <v/>
      </c>
      <c r="AD192" s="2068" t="str">
        <f aca="false">IF(AD191="","",VLOOKUP(AD191,'シフト記号表（従来型・ユニット型共通）'!$C$6:$L$47,10,FALSE()))</f>
        <v/>
      </c>
      <c r="AE192" s="2069" t="str">
        <f aca="false">IF(AE191="","",VLOOKUP(AE191,'シフト記号表（従来型・ユニット型共通）'!$C$6:$L$47,10,FALSE()))</f>
        <v/>
      </c>
      <c r="AF192" s="2069" t="str">
        <f aca="false">IF(AF191="","",VLOOKUP(AF191,'シフト記号表（従来型・ユニット型共通）'!$C$6:$L$47,10,FALSE()))</f>
        <v/>
      </c>
      <c r="AG192" s="2069" t="str">
        <f aca="false">IF(AG191="","",VLOOKUP(AG191,'シフト記号表（従来型・ユニット型共通）'!$C$6:$L$47,10,FALSE()))</f>
        <v/>
      </c>
      <c r="AH192" s="2069" t="str">
        <f aca="false">IF(AH191="","",VLOOKUP(AH191,'シフト記号表（従来型・ユニット型共通）'!$C$6:$L$47,10,FALSE()))</f>
        <v/>
      </c>
      <c r="AI192" s="2069" t="str">
        <f aca="false">IF(AI191="","",VLOOKUP(AI191,'シフト記号表（従来型・ユニット型共通）'!$C$6:$L$47,10,FALSE()))</f>
        <v/>
      </c>
      <c r="AJ192" s="2070" t="str">
        <f aca="false">IF(AJ191="","",VLOOKUP(AJ191,'シフト記号表（従来型・ユニット型共通）'!$C$6:$L$47,10,FALSE()))</f>
        <v/>
      </c>
      <c r="AK192" s="2068" t="str">
        <f aca="false">IF(AK191="","",VLOOKUP(AK191,'シフト記号表（従来型・ユニット型共通）'!$C$6:$L$47,10,FALSE()))</f>
        <v/>
      </c>
      <c r="AL192" s="2069" t="str">
        <f aca="false">IF(AL191="","",VLOOKUP(AL191,'シフト記号表（従来型・ユニット型共通）'!$C$6:$L$47,10,FALSE()))</f>
        <v/>
      </c>
      <c r="AM192" s="2069" t="str">
        <f aca="false">IF(AM191="","",VLOOKUP(AM191,'シフト記号表（従来型・ユニット型共通）'!$C$6:$L$47,10,FALSE()))</f>
        <v/>
      </c>
      <c r="AN192" s="2069" t="str">
        <f aca="false">IF(AN191="","",VLOOKUP(AN191,'シフト記号表（従来型・ユニット型共通）'!$C$6:$L$47,10,FALSE()))</f>
        <v/>
      </c>
      <c r="AO192" s="2069" t="str">
        <f aca="false">IF(AO191="","",VLOOKUP(AO191,'シフト記号表（従来型・ユニット型共通）'!$C$6:$L$47,10,FALSE()))</f>
        <v/>
      </c>
      <c r="AP192" s="2069" t="str">
        <f aca="false">IF(AP191="","",VLOOKUP(AP191,'シフト記号表（従来型・ユニット型共通）'!$C$6:$L$47,10,FALSE()))</f>
        <v/>
      </c>
      <c r="AQ192" s="2070" t="str">
        <f aca="false">IF(AQ191="","",VLOOKUP(AQ191,'シフト記号表（従来型・ユニット型共通）'!$C$6:$L$47,10,FALSE()))</f>
        <v/>
      </c>
      <c r="AR192" s="2068" t="str">
        <f aca="false">IF(AR191="","",VLOOKUP(AR191,'シフト記号表（従来型・ユニット型共通）'!$C$6:$L$47,10,FALSE()))</f>
        <v/>
      </c>
      <c r="AS192" s="2069" t="str">
        <f aca="false">IF(AS191="","",VLOOKUP(AS191,'シフト記号表（従来型・ユニット型共通）'!$C$6:$L$47,10,FALSE()))</f>
        <v/>
      </c>
      <c r="AT192" s="2069" t="str">
        <f aca="false">IF(AT191="","",VLOOKUP(AT191,'シフト記号表（従来型・ユニット型共通）'!$C$6:$L$47,10,FALSE()))</f>
        <v/>
      </c>
      <c r="AU192" s="2069" t="str">
        <f aca="false">IF(AU191="","",VLOOKUP(AU191,'シフト記号表（従来型・ユニット型共通）'!$C$6:$L$47,10,FALSE()))</f>
        <v/>
      </c>
      <c r="AV192" s="2069" t="str">
        <f aca="false">IF(AV191="","",VLOOKUP(AV191,'シフト記号表（従来型・ユニット型共通）'!$C$6:$L$47,10,FALSE()))</f>
        <v/>
      </c>
      <c r="AW192" s="2069" t="str">
        <f aca="false">IF(AW191="","",VLOOKUP(AW191,'シフト記号表（従来型・ユニット型共通）'!$C$6:$L$47,10,FALSE()))</f>
        <v/>
      </c>
      <c r="AX192" s="2070" t="str">
        <f aca="false">IF(AX191="","",VLOOKUP(AX191,'シフト記号表（従来型・ユニット型共通）'!$C$6:$L$47,10,FALSE()))</f>
        <v/>
      </c>
      <c r="AY192" s="2068" t="str">
        <f aca="false">IF(AY191="","",VLOOKUP(AY191,'シフト記号表（従来型・ユニット型共通）'!$C$6:$L$47,10,FALSE()))</f>
        <v/>
      </c>
      <c r="AZ192" s="2069" t="str">
        <f aca="false">IF(AZ191="","",VLOOKUP(AZ191,'シフト記号表（従来型・ユニット型共通）'!$C$6:$L$47,10,FALSE()))</f>
        <v/>
      </c>
      <c r="BA192" s="2069" t="str">
        <f aca="false">IF(BA191="","",VLOOKUP(BA191,'シフト記号表（従来型・ユニット型共通）'!$C$6:$L$47,10,FALSE()))</f>
        <v/>
      </c>
      <c r="BB192" s="2101" t="n">
        <f aca="false">IF($BE$3="４週",SUM(W192:AX192),IF($BE$3="暦月",SUM(W192:BA192),""))</f>
        <v>0</v>
      </c>
      <c r="BC192" s="2101"/>
      <c r="BD192" s="2102" t="n">
        <f aca="false">IF($BE$3="４週",BB192/4,IF($BE$3="暦月",(BB192/($BE$8/7)),""))</f>
        <v>0</v>
      </c>
      <c r="BE192" s="2102"/>
      <c r="BF192" s="2098"/>
      <c r="BG192" s="2098"/>
      <c r="BH192" s="2098"/>
      <c r="BI192" s="2098"/>
      <c r="BJ192" s="2098"/>
    </row>
    <row r="193" customFormat="false" ht="20.25" hidden="false" customHeight="true" outlineLevel="0" collapsed="false">
      <c r="B193" s="2033" t="n">
        <f aca="false">B191+1</f>
        <v>89</v>
      </c>
      <c r="C193" s="2095"/>
      <c r="D193" s="2095"/>
      <c r="E193" s="2063"/>
      <c r="F193" s="2064"/>
      <c r="G193" s="2063"/>
      <c r="H193" s="2064"/>
      <c r="I193" s="2096"/>
      <c r="J193" s="2096"/>
      <c r="K193" s="2097"/>
      <c r="L193" s="2097"/>
      <c r="M193" s="2097"/>
      <c r="N193" s="2097"/>
      <c r="O193" s="2079"/>
      <c r="P193" s="2079"/>
      <c r="Q193" s="2079"/>
      <c r="R193" s="2079"/>
      <c r="S193" s="2079"/>
      <c r="T193" s="2093" t="s">
        <v>2202</v>
      </c>
      <c r="V193" s="2094"/>
      <c r="W193" s="2083"/>
      <c r="X193" s="2084"/>
      <c r="Y193" s="2084"/>
      <c r="Z193" s="2084"/>
      <c r="AA193" s="2084"/>
      <c r="AB193" s="2084"/>
      <c r="AC193" s="2085"/>
      <c r="AD193" s="2083"/>
      <c r="AE193" s="2084"/>
      <c r="AF193" s="2084"/>
      <c r="AG193" s="2084"/>
      <c r="AH193" s="2084"/>
      <c r="AI193" s="2084"/>
      <c r="AJ193" s="2085"/>
      <c r="AK193" s="2083"/>
      <c r="AL193" s="2084"/>
      <c r="AM193" s="2084"/>
      <c r="AN193" s="2084"/>
      <c r="AO193" s="2084"/>
      <c r="AP193" s="2084"/>
      <c r="AQ193" s="2085"/>
      <c r="AR193" s="2083"/>
      <c r="AS193" s="2084"/>
      <c r="AT193" s="2084"/>
      <c r="AU193" s="2084"/>
      <c r="AV193" s="2084"/>
      <c r="AW193" s="2084"/>
      <c r="AX193" s="2085"/>
      <c r="AY193" s="2083"/>
      <c r="AZ193" s="2084"/>
      <c r="BA193" s="2086"/>
      <c r="BB193" s="2087"/>
      <c r="BC193" s="2087"/>
      <c r="BD193" s="2088"/>
      <c r="BE193" s="2088"/>
      <c r="BF193" s="2098"/>
      <c r="BG193" s="2098"/>
      <c r="BH193" s="2098"/>
      <c r="BI193" s="2098"/>
      <c r="BJ193" s="2098"/>
    </row>
    <row r="194" customFormat="false" ht="20.25" hidden="false" customHeight="true" outlineLevel="0" collapsed="false">
      <c r="B194" s="2033"/>
      <c r="C194" s="2095"/>
      <c r="D194" s="2095"/>
      <c r="E194" s="2099"/>
      <c r="F194" s="2100" t="n">
        <f aca="false">C193</f>
        <v>0</v>
      </c>
      <c r="G194" s="2099"/>
      <c r="H194" s="2100" t="n">
        <f aca="false">I193</f>
        <v>0</v>
      </c>
      <c r="I194" s="2096"/>
      <c r="J194" s="2096"/>
      <c r="K194" s="2097"/>
      <c r="L194" s="2097"/>
      <c r="M194" s="2097"/>
      <c r="N194" s="2097"/>
      <c r="O194" s="2079"/>
      <c r="P194" s="2079"/>
      <c r="Q194" s="2079"/>
      <c r="R194" s="2079"/>
      <c r="S194" s="2079"/>
      <c r="T194" s="2090" t="s">
        <v>2203</v>
      </c>
      <c r="U194" s="2091"/>
      <c r="V194" s="2092"/>
      <c r="W194" s="2068" t="str">
        <f aca="false">IF(W193="","",VLOOKUP(W193,'シフト記号表（従来型・ユニット型共通）'!$C$6:$L$47,10,FALSE()))</f>
        <v/>
      </c>
      <c r="X194" s="2069" t="str">
        <f aca="false">IF(X193="","",VLOOKUP(X193,'シフト記号表（従来型・ユニット型共通）'!$C$6:$L$47,10,FALSE()))</f>
        <v/>
      </c>
      <c r="Y194" s="2069" t="str">
        <f aca="false">IF(Y193="","",VLOOKUP(Y193,'シフト記号表（従来型・ユニット型共通）'!$C$6:$L$47,10,FALSE()))</f>
        <v/>
      </c>
      <c r="Z194" s="2069" t="str">
        <f aca="false">IF(Z193="","",VLOOKUP(Z193,'シフト記号表（従来型・ユニット型共通）'!$C$6:$L$47,10,FALSE()))</f>
        <v/>
      </c>
      <c r="AA194" s="2069" t="str">
        <f aca="false">IF(AA193="","",VLOOKUP(AA193,'シフト記号表（従来型・ユニット型共通）'!$C$6:$L$47,10,FALSE()))</f>
        <v/>
      </c>
      <c r="AB194" s="2069" t="str">
        <f aca="false">IF(AB193="","",VLOOKUP(AB193,'シフト記号表（従来型・ユニット型共通）'!$C$6:$L$47,10,FALSE()))</f>
        <v/>
      </c>
      <c r="AC194" s="2070" t="str">
        <f aca="false">IF(AC193="","",VLOOKUP(AC193,'シフト記号表（従来型・ユニット型共通）'!$C$6:$L$47,10,FALSE()))</f>
        <v/>
      </c>
      <c r="AD194" s="2068" t="str">
        <f aca="false">IF(AD193="","",VLOOKUP(AD193,'シフト記号表（従来型・ユニット型共通）'!$C$6:$L$47,10,FALSE()))</f>
        <v/>
      </c>
      <c r="AE194" s="2069" t="str">
        <f aca="false">IF(AE193="","",VLOOKUP(AE193,'シフト記号表（従来型・ユニット型共通）'!$C$6:$L$47,10,FALSE()))</f>
        <v/>
      </c>
      <c r="AF194" s="2069" t="str">
        <f aca="false">IF(AF193="","",VLOOKUP(AF193,'シフト記号表（従来型・ユニット型共通）'!$C$6:$L$47,10,FALSE()))</f>
        <v/>
      </c>
      <c r="AG194" s="2069" t="str">
        <f aca="false">IF(AG193="","",VLOOKUP(AG193,'シフト記号表（従来型・ユニット型共通）'!$C$6:$L$47,10,FALSE()))</f>
        <v/>
      </c>
      <c r="AH194" s="2069" t="str">
        <f aca="false">IF(AH193="","",VLOOKUP(AH193,'シフト記号表（従来型・ユニット型共通）'!$C$6:$L$47,10,FALSE()))</f>
        <v/>
      </c>
      <c r="AI194" s="2069" t="str">
        <f aca="false">IF(AI193="","",VLOOKUP(AI193,'シフト記号表（従来型・ユニット型共通）'!$C$6:$L$47,10,FALSE()))</f>
        <v/>
      </c>
      <c r="AJ194" s="2070" t="str">
        <f aca="false">IF(AJ193="","",VLOOKUP(AJ193,'シフト記号表（従来型・ユニット型共通）'!$C$6:$L$47,10,FALSE()))</f>
        <v/>
      </c>
      <c r="AK194" s="2068" t="str">
        <f aca="false">IF(AK193="","",VLOOKUP(AK193,'シフト記号表（従来型・ユニット型共通）'!$C$6:$L$47,10,FALSE()))</f>
        <v/>
      </c>
      <c r="AL194" s="2069" t="str">
        <f aca="false">IF(AL193="","",VLOOKUP(AL193,'シフト記号表（従来型・ユニット型共通）'!$C$6:$L$47,10,FALSE()))</f>
        <v/>
      </c>
      <c r="AM194" s="2069" t="str">
        <f aca="false">IF(AM193="","",VLOOKUP(AM193,'シフト記号表（従来型・ユニット型共通）'!$C$6:$L$47,10,FALSE()))</f>
        <v/>
      </c>
      <c r="AN194" s="2069" t="str">
        <f aca="false">IF(AN193="","",VLOOKUP(AN193,'シフト記号表（従来型・ユニット型共通）'!$C$6:$L$47,10,FALSE()))</f>
        <v/>
      </c>
      <c r="AO194" s="2069" t="str">
        <f aca="false">IF(AO193="","",VLOOKUP(AO193,'シフト記号表（従来型・ユニット型共通）'!$C$6:$L$47,10,FALSE()))</f>
        <v/>
      </c>
      <c r="AP194" s="2069" t="str">
        <f aca="false">IF(AP193="","",VLOOKUP(AP193,'シフト記号表（従来型・ユニット型共通）'!$C$6:$L$47,10,FALSE()))</f>
        <v/>
      </c>
      <c r="AQ194" s="2070" t="str">
        <f aca="false">IF(AQ193="","",VLOOKUP(AQ193,'シフト記号表（従来型・ユニット型共通）'!$C$6:$L$47,10,FALSE()))</f>
        <v/>
      </c>
      <c r="AR194" s="2068" t="str">
        <f aca="false">IF(AR193="","",VLOOKUP(AR193,'シフト記号表（従来型・ユニット型共通）'!$C$6:$L$47,10,FALSE()))</f>
        <v/>
      </c>
      <c r="AS194" s="2069" t="str">
        <f aca="false">IF(AS193="","",VLOOKUP(AS193,'シフト記号表（従来型・ユニット型共通）'!$C$6:$L$47,10,FALSE()))</f>
        <v/>
      </c>
      <c r="AT194" s="2069" t="str">
        <f aca="false">IF(AT193="","",VLOOKUP(AT193,'シフト記号表（従来型・ユニット型共通）'!$C$6:$L$47,10,FALSE()))</f>
        <v/>
      </c>
      <c r="AU194" s="2069" t="str">
        <f aca="false">IF(AU193="","",VLOOKUP(AU193,'シフト記号表（従来型・ユニット型共通）'!$C$6:$L$47,10,FALSE()))</f>
        <v/>
      </c>
      <c r="AV194" s="2069" t="str">
        <f aca="false">IF(AV193="","",VLOOKUP(AV193,'シフト記号表（従来型・ユニット型共通）'!$C$6:$L$47,10,FALSE()))</f>
        <v/>
      </c>
      <c r="AW194" s="2069" t="str">
        <f aca="false">IF(AW193="","",VLOOKUP(AW193,'シフト記号表（従来型・ユニット型共通）'!$C$6:$L$47,10,FALSE()))</f>
        <v/>
      </c>
      <c r="AX194" s="2070" t="str">
        <f aca="false">IF(AX193="","",VLOOKUP(AX193,'シフト記号表（従来型・ユニット型共通）'!$C$6:$L$47,10,FALSE()))</f>
        <v/>
      </c>
      <c r="AY194" s="2068" t="str">
        <f aca="false">IF(AY193="","",VLOOKUP(AY193,'シフト記号表（従来型・ユニット型共通）'!$C$6:$L$47,10,FALSE()))</f>
        <v/>
      </c>
      <c r="AZ194" s="2069" t="str">
        <f aca="false">IF(AZ193="","",VLOOKUP(AZ193,'シフト記号表（従来型・ユニット型共通）'!$C$6:$L$47,10,FALSE()))</f>
        <v/>
      </c>
      <c r="BA194" s="2069" t="str">
        <f aca="false">IF(BA193="","",VLOOKUP(BA193,'シフト記号表（従来型・ユニット型共通）'!$C$6:$L$47,10,FALSE()))</f>
        <v/>
      </c>
      <c r="BB194" s="2101" t="n">
        <f aca="false">IF($BE$3="４週",SUM(W194:AX194),IF($BE$3="暦月",SUM(W194:BA194),""))</f>
        <v>0</v>
      </c>
      <c r="BC194" s="2101"/>
      <c r="BD194" s="2102" t="n">
        <f aca="false">IF($BE$3="４週",BB194/4,IF($BE$3="暦月",(BB194/($BE$8/7)),""))</f>
        <v>0</v>
      </c>
      <c r="BE194" s="2102"/>
      <c r="BF194" s="2098"/>
      <c r="BG194" s="2098"/>
      <c r="BH194" s="2098"/>
      <c r="BI194" s="2098"/>
      <c r="BJ194" s="2098"/>
    </row>
    <row r="195" customFormat="false" ht="20.25" hidden="false" customHeight="true" outlineLevel="0" collapsed="false">
      <c r="B195" s="2033" t="n">
        <f aca="false">B193+1</f>
        <v>90</v>
      </c>
      <c r="C195" s="2095"/>
      <c r="D195" s="2095"/>
      <c r="E195" s="2063"/>
      <c r="F195" s="2064"/>
      <c r="G195" s="2063"/>
      <c r="H195" s="2064"/>
      <c r="I195" s="2096"/>
      <c r="J195" s="2096"/>
      <c r="K195" s="2097"/>
      <c r="L195" s="2097"/>
      <c r="M195" s="2097"/>
      <c r="N195" s="2097"/>
      <c r="O195" s="2079"/>
      <c r="P195" s="2079"/>
      <c r="Q195" s="2079"/>
      <c r="R195" s="2079"/>
      <c r="S195" s="2079"/>
      <c r="T195" s="2093" t="s">
        <v>2202</v>
      </c>
      <c r="V195" s="2094"/>
      <c r="W195" s="2083"/>
      <c r="X195" s="2084"/>
      <c r="Y195" s="2084"/>
      <c r="Z195" s="2084"/>
      <c r="AA195" s="2084"/>
      <c r="AB195" s="2084"/>
      <c r="AC195" s="2085"/>
      <c r="AD195" s="2083"/>
      <c r="AE195" s="2084"/>
      <c r="AF195" s="2084"/>
      <c r="AG195" s="2084"/>
      <c r="AH195" s="2084"/>
      <c r="AI195" s="2084"/>
      <c r="AJ195" s="2085"/>
      <c r="AK195" s="2083"/>
      <c r="AL195" s="2084"/>
      <c r="AM195" s="2084"/>
      <c r="AN195" s="2084"/>
      <c r="AO195" s="2084"/>
      <c r="AP195" s="2084"/>
      <c r="AQ195" s="2085"/>
      <c r="AR195" s="2083"/>
      <c r="AS195" s="2084"/>
      <c r="AT195" s="2084"/>
      <c r="AU195" s="2084"/>
      <c r="AV195" s="2084"/>
      <c r="AW195" s="2084"/>
      <c r="AX195" s="2085"/>
      <c r="AY195" s="2083"/>
      <c r="AZ195" s="2084"/>
      <c r="BA195" s="2086"/>
      <c r="BB195" s="2087"/>
      <c r="BC195" s="2087"/>
      <c r="BD195" s="2088"/>
      <c r="BE195" s="2088"/>
      <c r="BF195" s="2098"/>
      <c r="BG195" s="2098"/>
      <c r="BH195" s="2098"/>
      <c r="BI195" s="2098"/>
      <c r="BJ195" s="2098"/>
    </row>
    <row r="196" customFormat="false" ht="20.25" hidden="false" customHeight="true" outlineLevel="0" collapsed="false">
      <c r="B196" s="2033"/>
      <c r="C196" s="2095"/>
      <c r="D196" s="2095"/>
      <c r="E196" s="2099"/>
      <c r="F196" s="2100" t="n">
        <f aca="false">C195</f>
        <v>0</v>
      </c>
      <c r="G196" s="2099"/>
      <c r="H196" s="2100" t="n">
        <f aca="false">I195</f>
        <v>0</v>
      </c>
      <c r="I196" s="2096"/>
      <c r="J196" s="2096"/>
      <c r="K196" s="2097"/>
      <c r="L196" s="2097"/>
      <c r="M196" s="2097"/>
      <c r="N196" s="2097"/>
      <c r="O196" s="2079"/>
      <c r="P196" s="2079"/>
      <c r="Q196" s="2079"/>
      <c r="R196" s="2079"/>
      <c r="S196" s="2079"/>
      <c r="T196" s="2090" t="s">
        <v>2203</v>
      </c>
      <c r="U196" s="2091"/>
      <c r="V196" s="2092"/>
      <c r="W196" s="2068" t="str">
        <f aca="false">IF(W195="","",VLOOKUP(W195,'シフト記号表（従来型・ユニット型共通）'!$C$6:$L$47,10,FALSE()))</f>
        <v/>
      </c>
      <c r="X196" s="2069" t="str">
        <f aca="false">IF(X195="","",VLOOKUP(X195,'シフト記号表（従来型・ユニット型共通）'!$C$6:$L$47,10,FALSE()))</f>
        <v/>
      </c>
      <c r="Y196" s="2069" t="str">
        <f aca="false">IF(Y195="","",VLOOKUP(Y195,'シフト記号表（従来型・ユニット型共通）'!$C$6:$L$47,10,FALSE()))</f>
        <v/>
      </c>
      <c r="Z196" s="2069" t="str">
        <f aca="false">IF(Z195="","",VLOOKUP(Z195,'シフト記号表（従来型・ユニット型共通）'!$C$6:$L$47,10,FALSE()))</f>
        <v/>
      </c>
      <c r="AA196" s="2069" t="str">
        <f aca="false">IF(AA195="","",VLOOKUP(AA195,'シフト記号表（従来型・ユニット型共通）'!$C$6:$L$47,10,FALSE()))</f>
        <v/>
      </c>
      <c r="AB196" s="2069" t="str">
        <f aca="false">IF(AB195="","",VLOOKUP(AB195,'シフト記号表（従来型・ユニット型共通）'!$C$6:$L$47,10,FALSE()))</f>
        <v/>
      </c>
      <c r="AC196" s="2070" t="str">
        <f aca="false">IF(AC195="","",VLOOKUP(AC195,'シフト記号表（従来型・ユニット型共通）'!$C$6:$L$47,10,FALSE()))</f>
        <v/>
      </c>
      <c r="AD196" s="2068" t="str">
        <f aca="false">IF(AD195="","",VLOOKUP(AD195,'シフト記号表（従来型・ユニット型共通）'!$C$6:$L$47,10,FALSE()))</f>
        <v/>
      </c>
      <c r="AE196" s="2069" t="str">
        <f aca="false">IF(AE195="","",VLOOKUP(AE195,'シフト記号表（従来型・ユニット型共通）'!$C$6:$L$47,10,FALSE()))</f>
        <v/>
      </c>
      <c r="AF196" s="2069" t="str">
        <f aca="false">IF(AF195="","",VLOOKUP(AF195,'シフト記号表（従来型・ユニット型共通）'!$C$6:$L$47,10,FALSE()))</f>
        <v/>
      </c>
      <c r="AG196" s="2069" t="str">
        <f aca="false">IF(AG195="","",VLOOKUP(AG195,'シフト記号表（従来型・ユニット型共通）'!$C$6:$L$47,10,FALSE()))</f>
        <v/>
      </c>
      <c r="AH196" s="2069" t="str">
        <f aca="false">IF(AH195="","",VLOOKUP(AH195,'シフト記号表（従来型・ユニット型共通）'!$C$6:$L$47,10,FALSE()))</f>
        <v/>
      </c>
      <c r="AI196" s="2069" t="str">
        <f aca="false">IF(AI195="","",VLOOKUP(AI195,'シフト記号表（従来型・ユニット型共通）'!$C$6:$L$47,10,FALSE()))</f>
        <v/>
      </c>
      <c r="AJ196" s="2070" t="str">
        <f aca="false">IF(AJ195="","",VLOOKUP(AJ195,'シフト記号表（従来型・ユニット型共通）'!$C$6:$L$47,10,FALSE()))</f>
        <v/>
      </c>
      <c r="AK196" s="2068" t="str">
        <f aca="false">IF(AK195="","",VLOOKUP(AK195,'シフト記号表（従来型・ユニット型共通）'!$C$6:$L$47,10,FALSE()))</f>
        <v/>
      </c>
      <c r="AL196" s="2069" t="str">
        <f aca="false">IF(AL195="","",VLOOKUP(AL195,'シフト記号表（従来型・ユニット型共通）'!$C$6:$L$47,10,FALSE()))</f>
        <v/>
      </c>
      <c r="AM196" s="2069" t="str">
        <f aca="false">IF(AM195="","",VLOOKUP(AM195,'シフト記号表（従来型・ユニット型共通）'!$C$6:$L$47,10,FALSE()))</f>
        <v/>
      </c>
      <c r="AN196" s="2069" t="str">
        <f aca="false">IF(AN195="","",VLOOKUP(AN195,'シフト記号表（従来型・ユニット型共通）'!$C$6:$L$47,10,FALSE()))</f>
        <v/>
      </c>
      <c r="AO196" s="2069" t="str">
        <f aca="false">IF(AO195="","",VLOOKUP(AO195,'シフト記号表（従来型・ユニット型共通）'!$C$6:$L$47,10,FALSE()))</f>
        <v/>
      </c>
      <c r="AP196" s="2069" t="str">
        <f aca="false">IF(AP195="","",VLOOKUP(AP195,'シフト記号表（従来型・ユニット型共通）'!$C$6:$L$47,10,FALSE()))</f>
        <v/>
      </c>
      <c r="AQ196" s="2070" t="str">
        <f aca="false">IF(AQ195="","",VLOOKUP(AQ195,'シフト記号表（従来型・ユニット型共通）'!$C$6:$L$47,10,FALSE()))</f>
        <v/>
      </c>
      <c r="AR196" s="2068" t="str">
        <f aca="false">IF(AR195="","",VLOOKUP(AR195,'シフト記号表（従来型・ユニット型共通）'!$C$6:$L$47,10,FALSE()))</f>
        <v/>
      </c>
      <c r="AS196" s="2069" t="str">
        <f aca="false">IF(AS195="","",VLOOKUP(AS195,'シフト記号表（従来型・ユニット型共通）'!$C$6:$L$47,10,FALSE()))</f>
        <v/>
      </c>
      <c r="AT196" s="2069" t="str">
        <f aca="false">IF(AT195="","",VLOOKUP(AT195,'シフト記号表（従来型・ユニット型共通）'!$C$6:$L$47,10,FALSE()))</f>
        <v/>
      </c>
      <c r="AU196" s="2069" t="str">
        <f aca="false">IF(AU195="","",VLOOKUP(AU195,'シフト記号表（従来型・ユニット型共通）'!$C$6:$L$47,10,FALSE()))</f>
        <v/>
      </c>
      <c r="AV196" s="2069" t="str">
        <f aca="false">IF(AV195="","",VLOOKUP(AV195,'シフト記号表（従来型・ユニット型共通）'!$C$6:$L$47,10,FALSE()))</f>
        <v/>
      </c>
      <c r="AW196" s="2069" t="str">
        <f aca="false">IF(AW195="","",VLOOKUP(AW195,'シフト記号表（従来型・ユニット型共通）'!$C$6:$L$47,10,FALSE()))</f>
        <v/>
      </c>
      <c r="AX196" s="2070" t="str">
        <f aca="false">IF(AX195="","",VLOOKUP(AX195,'シフト記号表（従来型・ユニット型共通）'!$C$6:$L$47,10,FALSE()))</f>
        <v/>
      </c>
      <c r="AY196" s="2068" t="str">
        <f aca="false">IF(AY195="","",VLOOKUP(AY195,'シフト記号表（従来型・ユニット型共通）'!$C$6:$L$47,10,FALSE()))</f>
        <v/>
      </c>
      <c r="AZ196" s="2069" t="str">
        <f aca="false">IF(AZ195="","",VLOOKUP(AZ195,'シフト記号表（従来型・ユニット型共通）'!$C$6:$L$47,10,FALSE()))</f>
        <v/>
      </c>
      <c r="BA196" s="2069" t="str">
        <f aca="false">IF(BA195="","",VLOOKUP(BA195,'シフト記号表（従来型・ユニット型共通）'!$C$6:$L$47,10,FALSE()))</f>
        <v/>
      </c>
      <c r="BB196" s="2101" t="n">
        <f aca="false">IF($BE$3="４週",SUM(W196:AX196),IF($BE$3="暦月",SUM(W196:BA196),""))</f>
        <v>0</v>
      </c>
      <c r="BC196" s="2101"/>
      <c r="BD196" s="2102" t="n">
        <f aca="false">IF($BE$3="４週",BB196/4,IF($BE$3="暦月",(BB196/($BE$8/7)),""))</f>
        <v>0</v>
      </c>
      <c r="BE196" s="2102"/>
      <c r="BF196" s="2098"/>
      <c r="BG196" s="2098"/>
      <c r="BH196" s="2098"/>
      <c r="BI196" s="2098"/>
      <c r="BJ196" s="2098"/>
    </row>
    <row r="197" customFormat="false" ht="20.25" hidden="false" customHeight="true" outlineLevel="0" collapsed="false">
      <c r="B197" s="2033" t="n">
        <f aca="false">B195+1</f>
        <v>91</v>
      </c>
      <c r="C197" s="2095"/>
      <c r="D197" s="2095"/>
      <c r="E197" s="2063"/>
      <c r="F197" s="2064"/>
      <c r="G197" s="2063"/>
      <c r="H197" s="2064"/>
      <c r="I197" s="2096"/>
      <c r="J197" s="2096"/>
      <c r="K197" s="2097"/>
      <c r="L197" s="2097"/>
      <c r="M197" s="2097"/>
      <c r="N197" s="2097"/>
      <c r="O197" s="2079"/>
      <c r="P197" s="2079"/>
      <c r="Q197" s="2079"/>
      <c r="R197" s="2079"/>
      <c r="S197" s="2079"/>
      <c r="T197" s="2093" t="s">
        <v>2202</v>
      </c>
      <c r="V197" s="2094"/>
      <c r="W197" s="2083"/>
      <c r="X197" s="2084"/>
      <c r="Y197" s="2084"/>
      <c r="Z197" s="2084"/>
      <c r="AA197" s="2084"/>
      <c r="AB197" s="2084"/>
      <c r="AC197" s="2085"/>
      <c r="AD197" s="2083"/>
      <c r="AE197" s="2084"/>
      <c r="AF197" s="2084"/>
      <c r="AG197" s="2084"/>
      <c r="AH197" s="2084"/>
      <c r="AI197" s="2084"/>
      <c r="AJ197" s="2085"/>
      <c r="AK197" s="2083"/>
      <c r="AL197" s="2084"/>
      <c r="AM197" s="2084"/>
      <c r="AN197" s="2084"/>
      <c r="AO197" s="2084"/>
      <c r="AP197" s="2084"/>
      <c r="AQ197" s="2085"/>
      <c r="AR197" s="2083"/>
      <c r="AS197" s="2084"/>
      <c r="AT197" s="2084"/>
      <c r="AU197" s="2084"/>
      <c r="AV197" s="2084"/>
      <c r="AW197" s="2084"/>
      <c r="AX197" s="2085"/>
      <c r="AY197" s="2083"/>
      <c r="AZ197" s="2084"/>
      <c r="BA197" s="2086"/>
      <c r="BB197" s="2087"/>
      <c r="BC197" s="2087"/>
      <c r="BD197" s="2088"/>
      <c r="BE197" s="2088"/>
      <c r="BF197" s="2098"/>
      <c r="BG197" s="2098"/>
      <c r="BH197" s="2098"/>
      <c r="BI197" s="2098"/>
      <c r="BJ197" s="2098"/>
    </row>
    <row r="198" customFormat="false" ht="20.25" hidden="false" customHeight="true" outlineLevel="0" collapsed="false">
      <c r="B198" s="2033"/>
      <c r="C198" s="2095"/>
      <c r="D198" s="2095"/>
      <c r="E198" s="2099"/>
      <c r="F198" s="2100" t="n">
        <f aca="false">C197</f>
        <v>0</v>
      </c>
      <c r="G198" s="2099"/>
      <c r="H198" s="2100" t="n">
        <f aca="false">I197</f>
        <v>0</v>
      </c>
      <c r="I198" s="2096"/>
      <c r="J198" s="2096"/>
      <c r="K198" s="2097"/>
      <c r="L198" s="2097"/>
      <c r="M198" s="2097"/>
      <c r="N198" s="2097"/>
      <c r="O198" s="2079"/>
      <c r="P198" s="2079"/>
      <c r="Q198" s="2079"/>
      <c r="R198" s="2079"/>
      <c r="S198" s="2079"/>
      <c r="T198" s="2090" t="s">
        <v>2203</v>
      </c>
      <c r="U198" s="2091"/>
      <c r="V198" s="2092"/>
      <c r="W198" s="2068" t="str">
        <f aca="false">IF(W197="","",VLOOKUP(W197,'シフト記号表（従来型・ユニット型共通）'!$C$6:$L$47,10,FALSE()))</f>
        <v/>
      </c>
      <c r="X198" s="2069" t="str">
        <f aca="false">IF(X197="","",VLOOKUP(X197,'シフト記号表（従来型・ユニット型共通）'!$C$6:$L$47,10,FALSE()))</f>
        <v/>
      </c>
      <c r="Y198" s="2069" t="str">
        <f aca="false">IF(Y197="","",VLOOKUP(Y197,'シフト記号表（従来型・ユニット型共通）'!$C$6:$L$47,10,FALSE()))</f>
        <v/>
      </c>
      <c r="Z198" s="2069" t="str">
        <f aca="false">IF(Z197="","",VLOOKUP(Z197,'シフト記号表（従来型・ユニット型共通）'!$C$6:$L$47,10,FALSE()))</f>
        <v/>
      </c>
      <c r="AA198" s="2069" t="str">
        <f aca="false">IF(AA197="","",VLOOKUP(AA197,'シフト記号表（従来型・ユニット型共通）'!$C$6:$L$47,10,FALSE()))</f>
        <v/>
      </c>
      <c r="AB198" s="2069" t="str">
        <f aca="false">IF(AB197="","",VLOOKUP(AB197,'シフト記号表（従来型・ユニット型共通）'!$C$6:$L$47,10,FALSE()))</f>
        <v/>
      </c>
      <c r="AC198" s="2070" t="str">
        <f aca="false">IF(AC197="","",VLOOKUP(AC197,'シフト記号表（従来型・ユニット型共通）'!$C$6:$L$47,10,FALSE()))</f>
        <v/>
      </c>
      <c r="AD198" s="2068" t="str">
        <f aca="false">IF(AD197="","",VLOOKUP(AD197,'シフト記号表（従来型・ユニット型共通）'!$C$6:$L$47,10,FALSE()))</f>
        <v/>
      </c>
      <c r="AE198" s="2069" t="str">
        <f aca="false">IF(AE197="","",VLOOKUP(AE197,'シフト記号表（従来型・ユニット型共通）'!$C$6:$L$47,10,FALSE()))</f>
        <v/>
      </c>
      <c r="AF198" s="2069" t="str">
        <f aca="false">IF(AF197="","",VLOOKUP(AF197,'シフト記号表（従来型・ユニット型共通）'!$C$6:$L$47,10,FALSE()))</f>
        <v/>
      </c>
      <c r="AG198" s="2069" t="str">
        <f aca="false">IF(AG197="","",VLOOKUP(AG197,'シフト記号表（従来型・ユニット型共通）'!$C$6:$L$47,10,FALSE()))</f>
        <v/>
      </c>
      <c r="AH198" s="2069" t="str">
        <f aca="false">IF(AH197="","",VLOOKUP(AH197,'シフト記号表（従来型・ユニット型共通）'!$C$6:$L$47,10,FALSE()))</f>
        <v/>
      </c>
      <c r="AI198" s="2069" t="str">
        <f aca="false">IF(AI197="","",VLOOKUP(AI197,'シフト記号表（従来型・ユニット型共通）'!$C$6:$L$47,10,FALSE()))</f>
        <v/>
      </c>
      <c r="AJ198" s="2070" t="str">
        <f aca="false">IF(AJ197="","",VLOOKUP(AJ197,'シフト記号表（従来型・ユニット型共通）'!$C$6:$L$47,10,FALSE()))</f>
        <v/>
      </c>
      <c r="AK198" s="2068" t="str">
        <f aca="false">IF(AK197="","",VLOOKUP(AK197,'シフト記号表（従来型・ユニット型共通）'!$C$6:$L$47,10,FALSE()))</f>
        <v/>
      </c>
      <c r="AL198" s="2069" t="str">
        <f aca="false">IF(AL197="","",VLOOKUP(AL197,'シフト記号表（従来型・ユニット型共通）'!$C$6:$L$47,10,FALSE()))</f>
        <v/>
      </c>
      <c r="AM198" s="2069" t="str">
        <f aca="false">IF(AM197="","",VLOOKUP(AM197,'シフト記号表（従来型・ユニット型共通）'!$C$6:$L$47,10,FALSE()))</f>
        <v/>
      </c>
      <c r="AN198" s="2069" t="str">
        <f aca="false">IF(AN197="","",VLOOKUP(AN197,'シフト記号表（従来型・ユニット型共通）'!$C$6:$L$47,10,FALSE()))</f>
        <v/>
      </c>
      <c r="AO198" s="2069" t="str">
        <f aca="false">IF(AO197="","",VLOOKUP(AO197,'シフト記号表（従来型・ユニット型共通）'!$C$6:$L$47,10,FALSE()))</f>
        <v/>
      </c>
      <c r="AP198" s="2069" t="str">
        <f aca="false">IF(AP197="","",VLOOKUP(AP197,'シフト記号表（従来型・ユニット型共通）'!$C$6:$L$47,10,FALSE()))</f>
        <v/>
      </c>
      <c r="AQ198" s="2070" t="str">
        <f aca="false">IF(AQ197="","",VLOOKUP(AQ197,'シフト記号表（従来型・ユニット型共通）'!$C$6:$L$47,10,FALSE()))</f>
        <v/>
      </c>
      <c r="AR198" s="2068" t="str">
        <f aca="false">IF(AR197="","",VLOOKUP(AR197,'シフト記号表（従来型・ユニット型共通）'!$C$6:$L$47,10,FALSE()))</f>
        <v/>
      </c>
      <c r="AS198" s="2069" t="str">
        <f aca="false">IF(AS197="","",VLOOKUP(AS197,'シフト記号表（従来型・ユニット型共通）'!$C$6:$L$47,10,FALSE()))</f>
        <v/>
      </c>
      <c r="AT198" s="2069" t="str">
        <f aca="false">IF(AT197="","",VLOOKUP(AT197,'シフト記号表（従来型・ユニット型共通）'!$C$6:$L$47,10,FALSE()))</f>
        <v/>
      </c>
      <c r="AU198" s="2069" t="str">
        <f aca="false">IF(AU197="","",VLOOKUP(AU197,'シフト記号表（従来型・ユニット型共通）'!$C$6:$L$47,10,FALSE()))</f>
        <v/>
      </c>
      <c r="AV198" s="2069" t="str">
        <f aca="false">IF(AV197="","",VLOOKUP(AV197,'シフト記号表（従来型・ユニット型共通）'!$C$6:$L$47,10,FALSE()))</f>
        <v/>
      </c>
      <c r="AW198" s="2069" t="str">
        <f aca="false">IF(AW197="","",VLOOKUP(AW197,'シフト記号表（従来型・ユニット型共通）'!$C$6:$L$47,10,FALSE()))</f>
        <v/>
      </c>
      <c r="AX198" s="2070" t="str">
        <f aca="false">IF(AX197="","",VLOOKUP(AX197,'シフト記号表（従来型・ユニット型共通）'!$C$6:$L$47,10,FALSE()))</f>
        <v/>
      </c>
      <c r="AY198" s="2068" t="str">
        <f aca="false">IF(AY197="","",VLOOKUP(AY197,'シフト記号表（従来型・ユニット型共通）'!$C$6:$L$47,10,FALSE()))</f>
        <v/>
      </c>
      <c r="AZ198" s="2069" t="str">
        <f aca="false">IF(AZ197="","",VLOOKUP(AZ197,'シフト記号表（従来型・ユニット型共通）'!$C$6:$L$47,10,FALSE()))</f>
        <v/>
      </c>
      <c r="BA198" s="2069" t="str">
        <f aca="false">IF(BA197="","",VLOOKUP(BA197,'シフト記号表（従来型・ユニット型共通）'!$C$6:$L$47,10,FALSE()))</f>
        <v/>
      </c>
      <c r="BB198" s="2101" t="n">
        <f aca="false">IF($BE$3="４週",SUM(W198:AX198),IF($BE$3="暦月",SUM(W198:BA198),""))</f>
        <v>0</v>
      </c>
      <c r="BC198" s="2101"/>
      <c r="BD198" s="2102" t="n">
        <f aca="false">IF($BE$3="４週",BB198/4,IF($BE$3="暦月",(BB198/($BE$8/7)),""))</f>
        <v>0</v>
      </c>
      <c r="BE198" s="2102"/>
      <c r="BF198" s="2098"/>
      <c r="BG198" s="2098"/>
      <c r="BH198" s="2098"/>
      <c r="BI198" s="2098"/>
      <c r="BJ198" s="2098"/>
    </row>
    <row r="199" customFormat="false" ht="20.25" hidden="false" customHeight="true" outlineLevel="0" collapsed="false">
      <c r="B199" s="2033" t="n">
        <f aca="false">B197+1</f>
        <v>92</v>
      </c>
      <c r="C199" s="2095"/>
      <c r="D199" s="2095"/>
      <c r="E199" s="2063"/>
      <c r="F199" s="2064"/>
      <c r="G199" s="2063"/>
      <c r="H199" s="2064"/>
      <c r="I199" s="2096"/>
      <c r="J199" s="2096"/>
      <c r="K199" s="2097"/>
      <c r="L199" s="2097"/>
      <c r="M199" s="2097"/>
      <c r="N199" s="2097"/>
      <c r="O199" s="2079"/>
      <c r="P199" s="2079"/>
      <c r="Q199" s="2079"/>
      <c r="R199" s="2079"/>
      <c r="S199" s="2079"/>
      <c r="T199" s="2093" t="s">
        <v>2202</v>
      </c>
      <c r="V199" s="2094"/>
      <c r="W199" s="2083"/>
      <c r="X199" s="2084"/>
      <c r="Y199" s="2084"/>
      <c r="Z199" s="2084"/>
      <c r="AA199" s="2084"/>
      <c r="AB199" s="2084"/>
      <c r="AC199" s="2085"/>
      <c r="AD199" s="2083"/>
      <c r="AE199" s="2084"/>
      <c r="AF199" s="2084"/>
      <c r="AG199" s="2084"/>
      <c r="AH199" s="2084"/>
      <c r="AI199" s="2084"/>
      <c r="AJ199" s="2085"/>
      <c r="AK199" s="2083"/>
      <c r="AL199" s="2084"/>
      <c r="AM199" s="2084"/>
      <c r="AN199" s="2084"/>
      <c r="AO199" s="2084"/>
      <c r="AP199" s="2084"/>
      <c r="AQ199" s="2085"/>
      <c r="AR199" s="2083"/>
      <c r="AS199" s="2084"/>
      <c r="AT199" s="2084"/>
      <c r="AU199" s="2084"/>
      <c r="AV199" s="2084"/>
      <c r="AW199" s="2084"/>
      <c r="AX199" s="2085"/>
      <c r="AY199" s="2083"/>
      <c r="AZ199" s="2084"/>
      <c r="BA199" s="2086"/>
      <c r="BB199" s="2087"/>
      <c r="BC199" s="2087"/>
      <c r="BD199" s="2088"/>
      <c r="BE199" s="2088"/>
      <c r="BF199" s="2098"/>
      <c r="BG199" s="2098"/>
      <c r="BH199" s="2098"/>
      <c r="BI199" s="2098"/>
      <c r="BJ199" s="2098"/>
    </row>
    <row r="200" customFormat="false" ht="20.25" hidden="false" customHeight="true" outlineLevel="0" collapsed="false">
      <c r="B200" s="2033"/>
      <c r="C200" s="2095"/>
      <c r="D200" s="2095"/>
      <c r="E200" s="2099"/>
      <c r="F200" s="2100" t="n">
        <f aca="false">C199</f>
        <v>0</v>
      </c>
      <c r="G200" s="2099"/>
      <c r="H200" s="2100" t="n">
        <f aca="false">I199</f>
        <v>0</v>
      </c>
      <c r="I200" s="2096"/>
      <c r="J200" s="2096"/>
      <c r="K200" s="2097"/>
      <c r="L200" s="2097"/>
      <c r="M200" s="2097"/>
      <c r="N200" s="2097"/>
      <c r="O200" s="2079"/>
      <c r="P200" s="2079"/>
      <c r="Q200" s="2079"/>
      <c r="R200" s="2079"/>
      <c r="S200" s="2079"/>
      <c r="T200" s="2090" t="s">
        <v>2203</v>
      </c>
      <c r="U200" s="2091"/>
      <c r="V200" s="2092"/>
      <c r="W200" s="2068" t="str">
        <f aca="false">IF(W199="","",VLOOKUP(W199,'シフト記号表（従来型・ユニット型共通）'!$C$6:$L$47,10,FALSE()))</f>
        <v/>
      </c>
      <c r="X200" s="2069" t="str">
        <f aca="false">IF(X199="","",VLOOKUP(X199,'シフト記号表（従来型・ユニット型共通）'!$C$6:$L$47,10,FALSE()))</f>
        <v/>
      </c>
      <c r="Y200" s="2069" t="str">
        <f aca="false">IF(Y199="","",VLOOKUP(Y199,'シフト記号表（従来型・ユニット型共通）'!$C$6:$L$47,10,FALSE()))</f>
        <v/>
      </c>
      <c r="Z200" s="2069" t="str">
        <f aca="false">IF(Z199="","",VLOOKUP(Z199,'シフト記号表（従来型・ユニット型共通）'!$C$6:$L$47,10,FALSE()))</f>
        <v/>
      </c>
      <c r="AA200" s="2069" t="str">
        <f aca="false">IF(AA199="","",VLOOKUP(AA199,'シフト記号表（従来型・ユニット型共通）'!$C$6:$L$47,10,FALSE()))</f>
        <v/>
      </c>
      <c r="AB200" s="2069" t="str">
        <f aca="false">IF(AB199="","",VLOOKUP(AB199,'シフト記号表（従来型・ユニット型共通）'!$C$6:$L$47,10,FALSE()))</f>
        <v/>
      </c>
      <c r="AC200" s="2070" t="str">
        <f aca="false">IF(AC199="","",VLOOKUP(AC199,'シフト記号表（従来型・ユニット型共通）'!$C$6:$L$47,10,FALSE()))</f>
        <v/>
      </c>
      <c r="AD200" s="2068" t="str">
        <f aca="false">IF(AD199="","",VLOOKUP(AD199,'シフト記号表（従来型・ユニット型共通）'!$C$6:$L$47,10,FALSE()))</f>
        <v/>
      </c>
      <c r="AE200" s="2069" t="str">
        <f aca="false">IF(AE199="","",VLOOKUP(AE199,'シフト記号表（従来型・ユニット型共通）'!$C$6:$L$47,10,FALSE()))</f>
        <v/>
      </c>
      <c r="AF200" s="2069" t="str">
        <f aca="false">IF(AF199="","",VLOOKUP(AF199,'シフト記号表（従来型・ユニット型共通）'!$C$6:$L$47,10,FALSE()))</f>
        <v/>
      </c>
      <c r="AG200" s="2069" t="str">
        <f aca="false">IF(AG199="","",VLOOKUP(AG199,'シフト記号表（従来型・ユニット型共通）'!$C$6:$L$47,10,FALSE()))</f>
        <v/>
      </c>
      <c r="AH200" s="2069" t="str">
        <f aca="false">IF(AH199="","",VLOOKUP(AH199,'シフト記号表（従来型・ユニット型共通）'!$C$6:$L$47,10,FALSE()))</f>
        <v/>
      </c>
      <c r="AI200" s="2069" t="str">
        <f aca="false">IF(AI199="","",VLOOKUP(AI199,'シフト記号表（従来型・ユニット型共通）'!$C$6:$L$47,10,FALSE()))</f>
        <v/>
      </c>
      <c r="AJ200" s="2070" t="str">
        <f aca="false">IF(AJ199="","",VLOOKUP(AJ199,'シフト記号表（従来型・ユニット型共通）'!$C$6:$L$47,10,FALSE()))</f>
        <v/>
      </c>
      <c r="AK200" s="2068" t="str">
        <f aca="false">IF(AK199="","",VLOOKUP(AK199,'シフト記号表（従来型・ユニット型共通）'!$C$6:$L$47,10,FALSE()))</f>
        <v/>
      </c>
      <c r="AL200" s="2069" t="str">
        <f aca="false">IF(AL199="","",VLOOKUP(AL199,'シフト記号表（従来型・ユニット型共通）'!$C$6:$L$47,10,FALSE()))</f>
        <v/>
      </c>
      <c r="AM200" s="2069" t="str">
        <f aca="false">IF(AM199="","",VLOOKUP(AM199,'シフト記号表（従来型・ユニット型共通）'!$C$6:$L$47,10,FALSE()))</f>
        <v/>
      </c>
      <c r="AN200" s="2069" t="str">
        <f aca="false">IF(AN199="","",VLOOKUP(AN199,'シフト記号表（従来型・ユニット型共通）'!$C$6:$L$47,10,FALSE()))</f>
        <v/>
      </c>
      <c r="AO200" s="2069" t="str">
        <f aca="false">IF(AO199="","",VLOOKUP(AO199,'シフト記号表（従来型・ユニット型共通）'!$C$6:$L$47,10,FALSE()))</f>
        <v/>
      </c>
      <c r="AP200" s="2069" t="str">
        <f aca="false">IF(AP199="","",VLOOKUP(AP199,'シフト記号表（従来型・ユニット型共通）'!$C$6:$L$47,10,FALSE()))</f>
        <v/>
      </c>
      <c r="AQ200" s="2070" t="str">
        <f aca="false">IF(AQ199="","",VLOOKUP(AQ199,'シフト記号表（従来型・ユニット型共通）'!$C$6:$L$47,10,FALSE()))</f>
        <v/>
      </c>
      <c r="AR200" s="2068" t="str">
        <f aca="false">IF(AR199="","",VLOOKUP(AR199,'シフト記号表（従来型・ユニット型共通）'!$C$6:$L$47,10,FALSE()))</f>
        <v/>
      </c>
      <c r="AS200" s="2069" t="str">
        <f aca="false">IF(AS199="","",VLOOKUP(AS199,'シフト記号表（従来型・ユニット型共通）'!$C$6:$L$47,10,FALSE()))</f>
        <v/>
      </c>
      <c r="AT200" s="2069" t="str">
        <f aca="false">IF(AT199="","",VLOOKUP(AT199,'シフト記号表（従来型・ユニット型共通）'!$C$6:$L$47,10,FALSE()))</f>
        <v/>
      </c>
      <c r="AU200" s="2069" t="str">
        <f aca="false">IF(AU199="","",VLOOKUP(AU199,'シフト記号表（従来型・ユニット型共通）'!$C$6:$L$47,10,FALSE()))</f>
        <v/>
      </c>
      <c r="AV200" s="2069" t="str">
        <f aca="false">IF(AV199="","",VLOOKUP(AV199,'シフト記号表（従来型・ユニット型共通）'!$C$6:$L$47,10,FALSE()))</f>
        <v/>
      </c>
      <c r="AW200" s="2069" t="str">
        <f aca="false">IF(AW199="","",VLOOKUP(AW199,'シフト記号表（従来型・ユニット型共通）'!$C$6:$L$47,10,FALSE()))</f>
        <v/>
      </c>
      <c r="AX200" s="2070" t="str">
        <f aca="false">IF(AX199="","",VLOOKUP(AX199,'シフト記号表（従来型・ユニット型共通）'!$C$6:$L$47,10,FALSE()))</f>
        <v/>
      </c>
      <c r="AY200" s="2068" t="str">
        <f aca="false">IF(AY199="","",VLOOKUP(AY199,'シフト記号表（従来型・ユニット型共通）'!$C$6:$L$47,10,FALSE()))</f>
        <v/>
      </c>
      <c r="AZ200" s="2069" t="str">
        <f aca="false">IF(AZ199="","",VLOOKUP(AZ199,'シフト記号表（従来型・ユニット型共通）'!$C$6:$L$47,10,FALSE()))</f>
        <v/>
      </c>
      <c r="BA200" s="2069" t="str">
        <f aca="false">IF(BA199="","",VLOOKUP(BA199,'シフト記号表（従来型・ユニット型共通）'!$C$6:$L$47,10,FALSE()))</f>
        <v/>
      </c>
      <c r="BB200" s="2101" t="n">
        <f aca="false">IF($BE$3="４週",SUM(W200:AX200),IF($BE$3="暦月",SUM(W200:BA200),""))</f>
        <v>0</v>
      </c>
      <c r="BC200" s="2101"/>
      <c r="BD200" s="2102" t="n">
        <f aca="false">IF($BE$3="４週",BB200/4,IF($BE$3="暦月",(BB200/($BE$8/7)),""))</f>
        <v>0</v>
      </c>
      <c r="BE200" s="2102"/>
      <c r="BF200" s="2098"/>
      <c r="BG200" s="2098"/>
      <c r="BH200" s="2098"/>
      <c r="BI200" s="2098"/>
      <c r="BJ200" s="2098"/>
    </row>
    <row r="201" customFormat="false" ht="20.25" hidden="false" customHeight="true" outlineLevel="0" collapsed="false">
      <c r="B201" s="2033" t="n">
        <f aca="false">B199+1</f>
        <v>93</v>
      </c>
      <c r="C201" s="2095"/>
      <c r="D201" s="2095"/>
      <c r="E201" s="2063"/>
      <c r="F201" s="2064"/>
      <c r="G201" s="2063"/>
      <c r="H201" s="2064"/>
      <c r="I201" s="2096"/>
      <c r="J201" s="2096"/>
      <c r="K201" s="2097"/>
      <c r="L201" s="2097"/>
      <c r="M201" s="2097"/>
      <c r="N201" s="2097"/>
      <c r="O201" s="2079"/>
      <c r="P201" s="2079"/>
      <c r="Q201" s="2079"/>
      <c r="R201" s="2079"/>
      <c r="S201" s="2079"/>
      <c r="T201" s="2093" t="s">
        <v>2202</v>
      </c>
      <c r="V201" s="2094"/>
      <c r="W201" s="2083"/>
      <c r="X201" s="2084"/>
      <c r="Y201" s="2084"/>
      <c r="Z201" s="2084"/>
      <c r="AA201" s="2084"/>
      <c r="AB201" s="2084"/>
      <c r="AC201" s="2085"/>
      <c r="AD201" s="2083"/>
      <c r="AE201" s="2084"/>
      <c r="AF201" s="2084"/>
      <c r="AG201" s="2084"/>
      <c r="AH201" s="2084"/>
      <c r="AI201" s="2084"/>
      <c r="AJ201" s="2085"/>
      <c r="AK201" s="2083"/>
      <c r="AL201" s="2084"/>
      <c r="AM201" s="2084"/>
      <c r="AN201" s="2084"/>
      <c r="AO201" s="2084"/>
      <c r="AP201" s="2084"/>
      <c r="AQ201" s="2085"/>
      <c r="AR201" s="2083"/>
      <c r="AS201" s="2084"/>
      <c r="AT201" s="2084"/>
      <c r="AU201" s="2084"/>
      <c r="AV201" s="2084"/>
      <c r="AW201" s="2084"/>
      <c r="AX201" s="2085"/>
      <c r="AY201" s="2083"/>
      <c r="AZ201" s="2084"/>
      <c r="BA201" s="2086"/>
      <c r="BB201" s="2087"/>
      <c r="BC201" s="2087"/>
      <c r="BD201" s="2088"/>
      <c r="BE201" s="2088"/>
      <c r="BF201" s="2098"/>
      <c r="BG201" s="2098"/>
      <c r="BH201" s="2098"/>
      <c r="BI201" s="2098"/>
      <c r="BJ201" s="2098"/>
    </row>
    <row r="202" customFormat="false" ht="20.25" hidden="false" customHeight="true" outlineLevel="0" collapsed="false">
      <c r="B202" s="2033"/>
      <c r="C202" s="2095"/>
      <c r="D202" s="2095"/>
      <c r="E202" s="2099"/>
      <c r="F202" s="2100" t="n">
        <f aca="false">C201</f>
        <v>0</v>
      </c>
      <c r="G202" s="2099"/>
      <c r="H202" s="2100" t="n">
        <f aca="false">I201</f>
        <v>0</v>
      </c>
      <c r="I202" s="2096"/>
      <c r="J202" s="2096"/>
      <c r="K202" s="2097"/>
      <c r="L202" s="2097"/>
      <c r="M202" s="2097"/>
      <c r="N202" s="2097"/>
      <c r="O202" s="2079"/>
      <c r="P202" s="2079"/>
      <c r="Q202" s="2079"/>
      <c r="R202" s="2079"/>
      <c r="S202" s="2079"/>
      <c r="T202" s="2090" t="s">
        <v>2203</v>
      </c>
      <c r="U202" s="2091"/>
      <c r="V202" s="2092"/>
      <c r="W202" s="2068" t="str">
        <f aca="false">IF(W201="","",VLOOKUP(W201,'シフト記号表（従来型・ユニット型共通）'!$C$6:$L$47,10,FALSE()))</f>
        <v/>
      </c>
      <c r="X202" s="2069" t="str">
        <f aca="false">IF(X201="","",VLOOKUP(X201,'シフト記号表（従来型・ユニット型共通）'!$C$6:$L$47,10,FALSE()))</f>
        <v/>
      </c>
      <c r="Y202" s="2069" t="str">
        <f aca="false">IF(Y201="","",VLOOKUP(Y201,'シフト記号表（従来型・ユニット型共通）'!$C$6:$L$47,10,FALSE()))</f>
        <v/>
      </c>
      <c r="Z202" s="2069" t="str">
        <f aca="false">IF(Z201="","",VLOOKUP(Z201,'シフト記号表（従来型・ユニット型共通）'!$C$6:$L$47,10,FALSE()))</f>
        <v/>
      </c>
      <c r="AA202" s="2069" t="str">
        <f aca="false">IF(AA201="","",VLOOKUP(AA201,'シフト記号表（従来型・ユニット型共通）'!$C$6:$L$47,10,FALSE()))</f>
        <v/>
      </c>
      <c r="AB202" s="2069" t="str">
        <f aca="false">IF(AB201="","",VLOOKUP(AB201,'シフト記号表（従来型・ユニット型共通）'!$C$6:$L$47,10,FALSE()))</f>
        <v/>
      </c>
      <c r="AC202" s="2070" t="str">
        <f aca="false">IF(AC201="","",VLOOKUP(AC201,'シフト記号表（従来型・ユニット型共通）'!$C$6:$L$47,10,FALSE()))</f>
        <v/>
      </c>
      <c r="AD202" s="2068" t="str">
        <f aca="false">IF(AD201="","",VLOOKUP(AD201,'シフト記号表（従来型・ユニット型共通）'!$C$6:$L$47,10,FALSE()))</f>
        <v/>
      </c>
      <c r="AE202" s="2069" t="str">
        <f aca="false">IF(AE201="","",VLOOKUP(AE201,'シフト記号表（従来型・ユニット型共通）'!$C$6:$L$47,10,FALSE()))</f>
        <v/>
      </c>
      <c r="AF202" s="2069" t="str">
        <f aca="false">IF(AF201="","",VLOOKUP(AF201,'シフト記号表（従来型・ユニット型共通）'!$C$6:$L$47,10,FALSE()))</f>
        <v/>
      </c>
      <c r="AG202" s="2069" t="str">
        <f aca="false">IF(AG201="","",VLOOKUP(AG201,'シフト記号表（従来型・ユニット型共通）'!$C$6:$L$47,10,FALSE()))</f>
        <v/>
      </c>
      <c r="AH202" s="2069" t="str">
        <f aca="false">IF(AH201="","",VLOOKUP(AH201,'シフト記号表（従来型・ユニット型共通）'!$C$6:$L$47,10,FALSE()))</f>
        <v/>
      </c>
      <c r="AI202" s="2069" t="str">
        <f aca="false">IF(AI201="","",VLOOKUP(AI201,'シフト記号表（従来型・ユニット型共通）'!$C$6:$L$47,10,FALSE()))</f>
        <v/>
      </c>
      <c r="AJ202" s="2070" t="str">
        <f aca="false">IF(AJ201="","",VLOOKUP(AJ201,'シフト記号表（従来型・ユニット型共通）'!$C$6:$L$47,10,FALSE()))</f>
        <v/>
      </c>
      <c r="AK202" s="2068" t="str">
        <f aca="false">IF(AK201="","",VLOOKUP(AK201,'シフト記号表（従来型・ユニット型共通）'!$C$6:$L$47,10,FALSE()))</f>
        <v/>
      </c>
      <c r="AL202" s="2069" t="str">
        <f aca="false">IF(AL201="","",VLOOKUP(AL201,'シフト記号表（従来型・ユニット型共通）'!$C$6:$L$47,10,FALSE()))</f>
        <v/>
      </c>
      <c r="AM202" s="2069" t="str">
        <f aca="false">IF(AM201="","",VLOOKUP(AM201,'シフト記号表（従来型・ユニット型共通）'!$C$6:$L$47,10,FALSE()))</f>
        <v/>
      </c>
      <c r="AN202" s="2069" t="str">
        <f aca="false">IF(AN201="","",VLOOKUP(AN201,'シフト記号表（従来型・ユニット型共通）'!$C$6:$L$47,10,FALSE()))</f>
        <v/>
      </c>
      <c r="AO202" s="2069" t="str">
        <f aca="false">IF(AO201="","",VLOOKUP(AO201,'シフト記号表（従来型・ユニット型共通）'!$C$6:$L$47,10,FALSE()))</f>
        <v/>
      </c>
      <c r="AP202" s="2069" t="str">
        <f aca="false">IF(AP201="","",VLOOKUP(AP201,'シフト記号表（従来型・ユニット型共通）'!$C$6:$L$47,10,FALSE()))</f>
        <v/>
      </c>
      <c r="AQ202" s="2070" t="str">
        <f aca="false">IF(AQ201="","",VLOOKUP(AQ201,'シフト記号表（従来型・ユニット型共通）'!$C$6:$L$47,10,FALSE()))</f>
        <v/>
      </c>
      <c r="AR202" s="2068" t="str">
        <f aca="false">IF(AR201="","",VLOOKUP(AR201,'シフト記号表（従来型・ユニット型共通）'!$C$6:$L$47,10,FALSE()))</f>
        <v/>
      </c>
      <c r="AS202" s="2069" t="str">
        <f aca="false">IF(AS201="","",VLOOKUP(AS201,'シフト記号表（従来型・ユニット型共通）'!$C$6:$L$47,10,FALSE()))</f>
        <v/>
      </c>
      <c r="AT202" s="2069" t="str">
        <f aca="false">IF(AT201="","",VLOOKUP(AT201,'シフト記号表（従来型・ユニット型共通）'!$C$6:$L$47,10,FALSE()))</f>
        <v/>
      </c>
      <c r="AU202" s="2069" t="str">
        <f aca="false">IF(AU201="","",VLOOKUP(AU201,'シフト記号表（従来型・ユニット型共通）'!$C$6:$L$47,10,FALSE()))</f>
        <v/>
      </c>
      <c r="AV202" s="2069" t="str">
        <f aca="false">IF(AV201="","",VLOOKUP(AV201,'シフト記号表（従来型・ユニット型共通）'!$C$6:$L$47,10,FALSE()))</f>
        <v/>
      </c>
      <c r="AW202" s="2069" t="str">
        <f aca="false">IF(AW201="","",VLOOKUP(AW201,'シフト記号表（従来型・ユニット型共通）'!$C$6:$L$47,10,FALSE()))</f>
        <v/>
      </c>
      <c r="AX202" s="2070" t="str">
        <f aca="false">IF(AX201="","",VLOOKUP(AX201,'シフト記号表（従来型・ユニット型共通）'!$C$6:$L$47,10,FALSE()))</f>
        <v/>
      </c>
      <c r="AY202" s="2068" t="str">
        <f aca="false">IF(AY201="","",VLOOKUP(AY201,'シフト記号表（従来型・ユニット型共通）'!$C$6:$L$47,10,FALSE()))</f>
        <v/>
      </c>
      <c r="AZ202" s="2069" t="str">
        <f aca="false">IF(AZ201="","",VLOOKUP(AZ201,'シフト記号表（従来型・ユニット型共通）'!$C$6:$L$47,10,FALSE()))</f>
        <v/>
      </c>
      <c r="BA202" s="2069" t="str">
        <f aca="false">IF(BA201="","",VLOOKUP(BA201,'シフト記号表（従来型・ユニット型共通）'!$C$6:$L$47,10,FALSE()))</f>
        <v/>
      </c>
      <c r="BB202" s="2101" t="n">
        <f aca="false">IF($BE$3="４週",SUM(W202:AX202),IF($BE$3="暦月",SUM(W202:BA202),""))</f>
        <v>0</v>
      </c>
      <c r="BC202" s="2101"/>
      <c r="BD202" s="2102" t="n">
        <f aca="false">IF($BE$3="４週",BB202/4,IF($BE$3="暦月",(BB202/($BE$8/7)),""))</f>
        <v>0</v>
      </c>
      <c r="BE202" s="2102"/>
      <c r="BF202" s="2098"/>
      <c r="BG202" s="2098"/>
      <c r="BH202" s="2098"/>
      <c r="BI202" s="2098"/>
      <c r="BJ202" s="2098"/>
    </row>
    <row r="203" customFormat="false" ht="20.25" hidden="false" customHeight="true" outlineLevel="0" collapsed="false">
      <c r="B203" s="2033" t="n">
        <f aca="false">B201+1</f>
        <v>94</v>
      </c>
      <c r="C203" s="2095"/>
      <c r="D203" s="2095"/>
      <c r="E203" s="2063"/>
      <c r="F203" s="2064"/>
      <c r="G203" s="2063"/>
      <c r="H203" s="2064"/>
      <c r="I203" s="2096"/>
      <c r="J203" s="2096"/>
      <c r="K203" s="2097"/>
      <c r="L203" s="2097"/>
      <c r="M203" s="2097"/>
      <c r="N203" s="2097"/>
      <c r="O203" s="2079"/>
      <c r="P203" s="2079"/>
      <c r="Q203" s="2079"/>
      <c r="R203" s="2079"/>
      <c r="S203" s="2079"/>
      <c r="T203" s="2093" t="s">
        <v>2202</v>
      </c>
      <c r="V203" s="2094"/>
      <c r="W203" s="2083"/>
      <c r="X203" s="2084"/>
      <c r="Y203" s="2084"/>
      <c r="Z203" s="2084"/>
      <c r="AA203" s="2084"/>
      <c r="AB203" s="2084"/>
      <c r="AC203" s="2085"/>
      <c r="AD203" s="2083"/>
      <c r="AE203" s="2084"/>
      <c r="AF203" s="2084"/>
      <c r="AG203" s="2084"/>
      <c r="AH203" s="2084"/>
      <c r="AI203" s="2084"/>
      <c r="AJ203" s="2085"/>
      <c r="AK203" s="2083"/>
      <c r="AL203" s="2084"/>
      <c r="AM203" s="2084"/>
      <c r="AN203" s="2084"/>
      <c r="AO203" s="2084"/>
      <c r="AP203" s="2084"/>
      <c r="AQ203" s="2085"/>
      <c r="AR203" s="2083"/>
      <c r="AS203" s="2084"/>
      <c r="AT203" s="2084"/>
      <c r="AU203" s="2084"/>
      <c r="AV203" s="2084"/>
      <c r="AW203" s="2084"/>
      <c r="AX203" s="2085"/>
      <c r="AY203" s="2083"/>
      <c r="AZ203" s="2084"/>
      <c r="BA203" s="2086"/>
      <c r="BB203" s="2087"/>
      <c r="BC203" s="2087"/>
      <c r="BD203" s="2088"/>
      <c r="BE203" s="2088"/>
      <c r="BF203" s="2098"/>
      <c r="BG203" s="2098"/>
      <c r="BH203" s="2098"/>
      <c r="BI203" s="2098"/>
      <c r="BJ203" s="2098"/>
    </row>
    <row r="204" customFormat="false" ht="20.25" hidden="false" customHeight="true" outlineLevel="0" collapsed="false">
      <c r="B204" s="2033"/>
      <c r="C204" s="2095"/>
      <c r="D204" s="2095"/>
      <c r="E204" s="2099"/>
      <c r="F204" s="2100" t="n">
        <f aca="false">C203</f>
        <v>0</v>
      </c>
      <c r="G204" s="2099"/>
      <c r="H204" s="2100" t="n">
        <f aca="false">I203</f>
        <v>0</v>
      </c>
      <c r="I204" s="2096"/>
      <c r="J204" s="2096"/>
      <c r="K204" s="2097"/>
      <c r="L204" s="2097"/>
      <c r="M204" s="2097"/>
      <c r="N204" s="2097"/>
      <c r="O204" s="2079"/>
      <c r="P204" s="2079"/>
      <c r="Q204" s="2079"/>
      <c r="R204" s="2079"/>
      <c r="S204" s="2079"/>
      <c r="T204" s="2090" t="s">
        <v>2203</v>
      </c>
      <c r="U204" s="2091"/>
      <c r="V204" s="2092"/>
      <c r="W204" s="2068" t="str">
        <f aca="false">IF(W203="","",VLOOKUP(W203,'シフト記号表（従来型・ユニット型共通）'!$C$6:$L$47,10,FALSE()))</f>
        <v/>
      </c>
      <c r="X204" s="2069" t="str">
        <f aca="false">IF(X203="","",VLOOKUP(X203,'シフト記号表（従来型・ユニット型共通）'!$C$6:$L$47,10,FALSE()))</f>
        <v/>
      </c>
      <c r="Y204" s="2069" t="str">
        <f aca="false">IF(Y203="","",VLOOKUP(Y203,'シフト記号表（従来型・ユニット型共通）'!$C$6:$L$47,10,FALSE()))</f>
        <v/>
      </c>
      <c r="Z204" s="2069" t="str">
        <f aca="false">IF(Z203="","",VLOOKUP(Z203,'シフト記号表（従来型・ユニット型共通）'!$C$6:$L$47,10,FALSE()))</f>
        <v/>
      </c>
      <c r="AA204" s="2069" t="str">
        <f aca="false">IF(AA203="","",VLOOKUP(AA203,'シフト記号表（従来型・ユニット型共通）'!$C$6:$L$47,10,FALSE()))</f>
        <v/>
      </c>
      <c r="AB204" s="2069" t="str">
        <f aca="false">IF(AB203="","",VLOOKUP(AB203,'シフト記号表（従来型・ユニット型共通）'!$C$6:$L$47,10,FALSE()))</f>
        <v/>
      </c>
      <c r="AC204" s="2070" t="str">
        <f aca="false">IF(AC203="","",VLOOKUP(AC203,'シフト記号表（従来型・ユニット型共通）'!$C$6:$L$47,10,FALSE()))</f>
        <v/>
      </c>
      <c r="AD204" s="2068" t="str">
        <f aca="false">IF(AD203="","",VLOOKUP(AD203,'シフト記号表（従来型・ユニット型共通）'!$C$6:$L$47,10,FALSE()))</f>
        <v/>
      </c>
      <c r="AE204" s="2069" t="str">
        <f aca="false">IF(AE203="","",VLOOKUP(AE203,'シフト記号表（従来型・ユニット型共通）'!$C$6:$L$47,10,FALSE()))</f>
        <v/>
      </c>
      <c r="AF204" s="2069" t="str">
        <f aca="false">IF(AF203="","",VLOOKUP(AF203,'シフト記号表（従来型・ユニット型共通）'!$C$6:$L$47,10,FALSE()))</f>
        <v/>
      </c>
      <c r="AG204" s="2069" t="str">
        <f aca="false">IF(AG203="","",VLOOKUP(AG203,'シフト記号表（従来型・ユニット型共通）'!$C$6:$L$47,10,FALSE()))</f>
        <v/>
      </c>
      <c r="AH204" s="2069" t="str">
        <f aca="false">IF(AH203="","",VLOOKUP(AH203,'シフト記号表（従来型・ユニット型共通）'!$C$6:$L$47,10,FALSE()))</f>
        <v/>
      </c>
      <c r="AI204" s="2069" t="str">
        <f aca="false">IF(AI203="","",VLOOKUP(AI203,'シフト記号表（従来型・ユニット型共通）'!$C$6:$L$47,10,FALSE()))</f>
        <v/>
      </c>
      <c r="AJ204" s="2070" t="str">
        <f aca="false">IF(AJ203="","",VLOOKUP(AJ203,'シフト記号表（従来型・ユニット型共通）'!$C$6:$L$47,10,FALSE()))</f>
        <v/>
      </c>
      <c r="AK204" s="2068" t="str">
        <f aca="false">IF(AK203="","",VLOOKUP(AK203,'シフト記号表（従来型・ユニット型共通）'!$C$6:$L$47,10,FALSE()))</f>
        <v/>
      </c>
      <c r="AL204" s="2069" t="str">
        <f aca="false">IF(AL203="","",VLOOKUP(AL203,'シフト記号表（従来型・ユニット型共通）'!$C$6:$L$47,10,FALSE()))</f>
        <v/>
      </c>
      <c r="AM204" s="2069" t="str">
        <f aca="false">IF(AM203="","",VLOOKUP(AM203,'シフト記号表（従来型・ユニット型共通）'!$C$6:$L$47,10,FALSE()))</f>
        <v/>
      </c>
      <c r="AN204" s="2069" t="str">
        <f aca="false">IF(AN203="","",VLOOKUP(AN203,'シフト記号表（従来型・ユニット型共通）'!$C$6:$L$47,10,FALSE()))</f>
        <v/>
      </c>
      <c r="AO204" s="2069" t="str">
        <f aca="false">IF(AO203="","",VLOOKUP(AO203,'シフト記号表（従来型・ユニット型共通）'!$C$6:$L$47,10,FALSE()))</f>
        <v/>
      </c>
      <c r="AP204" s="2069" t="str">
        <f aca="false">IF(AP203="","",VLOOKUP(AP203,'シフト記号表（従来型・ユニット型共通）'!$C$6:$L$47,10,FALSE()))</f>
        <v/>
      </c>
      <c r="AQ204" s="2070" t="str">
        <f aca="false">IF(AQ203="","",VLOOKUP(AQ203,'シフト記号表（従来型・ユニット型共通）'!$C$6:$L$47,10,FALSE()))</f>
        <v/>
      </c>
      <c r="AR204" s="2068" t="str">
        <f aca="false">IF(AR203="","",VLOOKUP(AR203,'シフト記号表（従来型・ユニット型共通）'!$C$6:$L$47,10,FALSE()))</f>
        <v/>
      </c>
      <c r="AS204" s="2069" t="str">
        <f aca="false">IF(AS203="","",VLOOKUP(AS203,'シフト記号表（従来型・ユニット型共通）'!$C$6:$L$47,10,FALSE()))</f>
        <v/>
      </c>
      <c r="AT204" s="2069" t="str">
        <f aca="false">IF(AT203="","",VLOOKUP(AT203,'シフト記号表（従来型・ユニット型共通）'!$C$6:$L$47,10,FALSE()))</f>
        <v/>
      </c>
      <c r="AU204" s="2069" t="str">
        <f aca="false">IF(AU203="","",VLOOKUP(AU203,'シフト記号表（従来型・ユニット型共通）'!$C$6:$L$47,10,FALSE()))</f>
        <v/>
      </c>
      <c r="AV204" s="2069" t="str">
        <f aca="false">IF(AV203="","",VLOOKUP(AV203,'シフト記号表（従来型・ユニット型共通）'!$C$6:$L$47,10,FALSE()))</f>
        <v/>
      </c>
      <c r="AW204" s="2069" t="str">
        <f aca="false">IF(AW203="","",VLOOKUP(AW203,'シフト記号表（従来型・ユニット型共通）'!$C$6:$L$47,10,FALSE()))</f>
        <v/>
      </c>
      <c r="AX204" s="2070" t="str">
        <f aca="false">IF(AX203="","",VLOOKUP(AX203,'シフト記号表（従来型・ユニット型共通）'!$C$6:$L$47,10,FALSE()))</f>
        <v/>
      </c>
      <c r="AY204" s="2068" t="str">
        <f aca="false">IF(AY203="","",VLOOKUP(AY203,'シフト記号表（従来型・ユニット型共通）'!$C$6:$L$47,10,FALSE()))</f>
        <v/>
      </c>
      <c r="AZ204" s="2069" t="str">
        <f aca="false">IF(AZ203="","",VLOOKUP(AZ203,'シフト記号表（従来型・ユニット型共通）'!$C$6:$L$47,10,FALSE()))</f>
        <v/>
      </c>
      <c r="BA204" s="2069" t="str">
        <f aca="false">IF(BA203="","",VLOOKUP(BA203,'シフト記号表（従来型・ユニット型共通）'!$C$6:$L$47,10,FALSE()))</f>
        <v/>
      </c>
      <c r="BB204" s="2101" t="n">
        <f aca="false">IF($BE$3="４週",SUM(W204:AX204),IF($BE$3="暦月",SUM(W204:BA204),""))</f>
        <v>0</v>
      </c>
      <c r="BC204" s="2101"/>
      <c r="BD204" s="2102" t="n">
        <f aca="false">IF($BE$3="４週",BB204/4,IF($BE$3="暦月",(BB204/($BE$8/7)),""))</f>
        <v>0</v>
      </c>
      <c r="BE204" s="2102"/>
      <c r="BF204" s="2098"/>
      <c r="BG204" s="2098"/>
      <c r="BH204" s="2098"/>
      <c r="BI204" s="2098"/>
      <c r="BJ204" s="2098"/>
    </row>
    <row r="205" customFormat="false" ht="20.25" hidden="false" customHeight="true" outlineLevel="0" collapsed="false">
      <c r="B205" s="2033" t="n">
        <f aca="false">B203+1</f>
        <v>95</v>
      </c>
      <c r="C205" s="2095"/>
      <c r="D205" s="2095"/>
      <c r="E205" s="2063"/>
      <c r="F205" s="2064"/>
      <c r="G205" s="2063"/>
      <c r="H205" s="2064"/>
      <c r="I205" s="2096"/>
      <c r="J205" s="2096"/>
      <c r="K205" s="2097"/>
      <c r="L205" s="2097"/>
      <c r="M205" s="2097"/>
      <c r="N205" s="2097"/>
      <c r="O205" s="2079"/>
      <c r="P205" s="2079"/>
      <c r="Q205" s="2079"/>
      <c r="R205" s="2079"/>
      <c r="S205" s="2079"/>
      <c r="T205" s="2093" t="s">
        <v>2202</v>
      </c>
      <c r="V205" s="2094"/>
      <c r="W205" s="2083"/>
      <c r="X205" s="2084"/>
      <c r="Y205" s="2084"/>
      <c r="Z205" s="2084"/>
      <c r="AA205" s="2084"/>
      <c r="AB205" s="2084"/>
      <c r="AC205" s="2085"/>
      <c r="AD205" s="2083"/>
      <c r="AE205" s="2084"/>
      <c r="AF205" s="2084"/>
      <c r="AG205" s="2084"/>
      <c r="AH205" s="2084"/>
      <c r="AI205" s="2084"/>
      <c r="AJ205" s="2085"/>
      <c r="AK205" s="2083"/>
      <c r="AL205" s="2084"/>
      <c r="AM205" s="2084"/>
      <c r="AN205" s="2084"/>
      <c r="AO205" s="2084"/>
      <c r="AP205" s="2084"/>
      <c r="AQ205" s="2085"/>
      <c r="AR205" s="2083"/>
      <c r="AS205" s="2084"/>
      <c r="AT205" s="2084"/>
      <c r="AU205" s="2084"/>
      <c r="AV205" s="2084"/>
      <c r="AW205" s="2084"/>
      <c r="AX205" s="2085"/>
      <c r="AY205" s="2083"/>
      <c r="AZ205" s="2084"/>
      <c r="BA205" s="2086"/>
      <c r="BB205" s="2087"/>
      <c r="BC205" s="2087"/>
      <c r="BD205" s="2088"/>
      <c r="BE205" s="2088"/>
      <c r="BF205" s="2098"/>
      <c r="BG205" s="2098"/>
      <c r="BH205" s="2098"/>
      <c r="BI205" s="2098"/>
      <c r="BJ205" s="2098"/>
    </row>
    <row r="206" customFormat="false" ht="20.25" hidden="false" customHeight="true" outlineLevel="0" collapsed="false">
      <c r="B206" s="2033"/>
      <c r="C206" s="2095"/>
      <c r="D206" s="2095"/>
      <c r="E206" s="2099"/>
      <c r="F206" s="2100" t="n">
        <f aca="false">C205</f>
        <v>0</v>
      </c>
      <c r="G206" s="2099"/>
      <c r="H206" s="2100" t="n">
        <f aca="false">I205</f>
        <v>0</v>
      </c>
      <c r="I206" s="2096"/>
      <c r="J206" s="2096"/>
      <c r="K206" s="2097"/>
      <c r="L206" s="2097"/>
      <c r="M206" s="2097"/>
      <c r="N206" s="2097"/>
      <c r="O206" s="2079"/>
      <c r="P206" s="2079"/>
      <c r="Q206" s="2079"/>
      <c r="R206" s="2079"/>
      <c r="S206" s="2079"/>
      <c r="T206" s="2090" t="s">
        <v>2203</v>
      </c>
      <c r="U206" s="2091"/>
      <c r="V206" s="2092"/>
      <c r="W206" s="2068" t="str">
        <f aca="false">IF(W205="","",VLOOKUP(W205,'シフト記号表（従来型・ユニット型共通）'!$C$6:$L$47,10,FALSE()))</f>
        <v/>
      </c>
      <c r="X206" s="2069" t="str">
        <f aca="false">IF(X205="","",VLOOKUP(X205,'シフト記号表（従来型・ユニット型共通）'!$C$6:$L$47,10,FALSE()))</f>
        <v/>
      </c>
      <c r="Y206" s="2069" t="str">
        <f aca="false">IF(Y205="","",VLOOKUP(Y205,'シフト記号表（従来型・ユニット型共通）'!$C$6:$L$47,10,FALSE()))</f>
        <v/>
      </c>
      <c r="Z206" s="2069" t="str">
        <f aca="false">IF(Z205="","",VLOOKUP(Z205,'シフト記号表（従来型・ユニット型共通）'!$C$6:$L$47,10,FALSE()))</f>
        <v/>
      </c>
      <c r="AA206" s="2069" t="str">
        <f aca="false">IF(AA205="","",VLOOKUP(AA205,'シフト記号表（従来型・ユニット型共通）'!$C$6:$L$47,10,FALSE()))</f>
        <v/>
      </c>
      <c r="AB206" s="2069" t="str">
        <f aca="false">IF(AB205="","",VLOOKUP(AB205,'シフト記号表（従来型・ユニット型共通）'!$C$6:$L$47,10,FALSE()))</f>
        <v/>
      </c>
      <c r="AC206" s="2070" t="str">
        <f aca="false">IF(AC205="","",VLOOKUP(AC205,'シフト記号表（従来型・ユニット型共通）'!$C$6:$L$47,10,FALSE()))</f>
        <v/>
      </c>
      <c r="AD206" s="2068" t="str">
        <f aca="false">IF(AD205="","",VLOOKUP(AD205,'シフト記号表（従来型・ユニット型共通）'!$C$6:$L$47,10,FALSE()))</f>
        <v/>
      </c>
      <c r="AE206" s="2069" t="str">
        <f aca="false">IF(AE205="","",VLOOKUP(AE205,'シフト記号表（従来型・ユニット型共通）'!$C$6:$L$47,10,FALSE()))</f>
        <v/>
      </c>
      <c r="AF206" s="2069" t="str">
        <f aca="false">IF(AF205="","",VLOOKUP(AF205,'シフト記号表（従来型・ユニット型共通）'!$C$6:$L$47,10,FALSE()))</f>
        <v/>
      </c>
      <c r="AG206" s="2069" t="str">
        <f aca="false">IF(AG205="","",VLOOKUP(AG205,'シフト記号表（従来型・ユニット型共通）'!$C$6:$L$47,10,FALSE()))</f>
        <v/>
      </c>
      <c r="AH206" s="2069" t="str">
        <f aca="false">IF(AH205="","",VLOOKUP(AH205,'シフト記号表（従来型・ユニット型共通）'!$C$6:$L$47,10,FALSE()))</f>
        <v/>
      </c>
      <c r="AI206" s="2069" t="str">
        <f aca="false">IF(AI205="","",VLOOKUP(AI205,'シフト記号表（従来型・ユニット型共通）'!$C$6:$L$47,10,FALSE()))</f>
        <v/>
      </c>
      <c r="AJ206" s="2070" t="str">
        <f aca="false">IF(AJ205="","",VLOOKUP(AJ205,'シフト記号表（従来型・ユニット型共通）'!$C$6:$L$47,10,FALSE()))</f>
        <v/>
      </c>
      <c r="AK206" s="2068" t="str">
        <f aca="false">IF(AK205="","",VLOOKUP(AK205,'シフト記号表（従来型・ユニット型共通）'!$C$6:$L$47,10,FALSE()))</f>
        <v/>
      </c>
      <c r="AL206" s="2069" t="str">
        <f aca="false">IF(AL205="","",VLOOKUP(AL205,'シフト記号表（従来型・ユニット型共通）'!$C$6:$L$47,10,FALSE()))</f>
        <v/>
      </c>
      <c r="AM206" s="2069" t="str">
        <f aca="false">IF(AM205="","",VLOOKUP(AM205,'シフト記号表（従来型・ユニット型共通）'!$C$6:$L$47,10,FALSE()))</f>
        <v/>
      </c>
      <c r="AN206" s="2069" t="str">
        <f aca="false">IF(AN205="","",VLOOKUP(AN205,'シフト記号表（従来型・ユニット型共通）'!$C$6:$L$47,10,FALSE()))</f>
        <v/>
      </c>
      <c r="AO206" s="2069" t="str">
        <f aca="false">IF(AO205="","",VLOOKUP(AO205,'シフト記号表（従来型・ユニット型共通）'!$C$6:$L$47,10,FALSE()))</f>
        <v/>
      </c>
      <c r="AP206" s="2069" t="str">
        <f aca="false">IF(AP205="","",VLOOKUP(AP205,'シフト記号表（従来型・ユニット型共通）'!$C$6:$L$47,10,FALSE()))</f>
        <v/>
      </c>
      <c r="AQ206" s="2070" t="str">
        <f aca="false">IF(AQ205="","",VLOOKUP(AQ205,'シフト記号表（従来型・ユニット型共通）'!$C$6:$L$47,10,FALSE()))</f>
        <v/>
      </c>
      <c r="AR206" s="2068" t="str">
        <f aca="false">IF(AR205="","",VLOOKUP(AR205,'シフト記号表（従来型・ユニット型共通）'!$C$6:$L$47,10,FALSE()))</f>
        <v/>
      </c>
      <c r="AS206" s="2069" t="str">
        <f aca="false">IF(AS205="","",VLOOKUP(AS205,'シフト記号表（従来型・ユニット型共通）'!$C$6:$L$47,10,FALSE()))</f>
        <v/>
      </c>
      <c r="AT206" s="2069" t="str">
        <f aca="false">IF(AT205="","",VLOOKUP(AT205,'シフト記号表（従来型・ユニット型共通）'!$C$6:$L$47,10,FALSE()))</f>
        <v/>
      </c>
      <c r="AU206" s="2069" t="str">
        <f aca="false">IF(AU205="","",VLOOKUP(AU205,'シフト記号表（従来型・ユニット型共通）'!$C$6:$L$47,10,FALSE()))</f>
        <v/>
      </c>
      <c r="AV206" s="2069" t="str">
        <f aca="false">IF(AV205="","",VLOOKUP(AV205,'シフト記号表（従来型・ユニット型共通）'!$C$6:$L$47,10,FALSE()))</f>
        <v/>
      </c>
      <c r="AW206" s="2069" t="str">
        <f aca="false">IF(AW205="","",VLOOKUP(AW205,'シフト記号表（従来型・ユニット型共通）'!$C$6:$L$47,10,FALSE()))</f>
        <v/>
      </c>
      <c r="AX206" s="2070" t="str">
        <f aca="false">IF(AX205="","",VLOOKUP(AX205,'シフト記号表（従来型・ユニット型共通）'!$C$6:$L$47,10,FALSE()))</f>
        <v/>
      </c>
      <c r="AY206" s="2068" t="str">
        <f aca="false">IF(AY205="","",VLOOKUP(AY205,'シフト記号表（従来型・ユニット型共通）'!$C$6:$L$47,10,FALSE()))</f>
        <v/>
      </c>
      <c r="AZ206" s="2069" t="str">
        <f aca="false">IF(AZ205="","",VLOOKUP(AZ205,'シフト記号表（従来型・ユニット型共通）'!$C$6:$L$47,10,FALSE()))</f>
        <v/>
      </c>
      <c r="BA206" s="2069" t="str">
        <f aca="false">IF(BA205="","",VLOOKUP(BA205,'シフト記号表（従来型・ユニット型共通）'!$C$6:$L$47,10,FALSE()))</f>
        <v/>
      </c>
      <c r="BB206" s="2101" t="n">
        <f aca="false">IF($BE$3="４週",SUM(W206:AX206),IF($BE$3="暦月",SUM(W206:BA206),""))</f>
        <v>0</v>
      </c>
      <c r="BC206" s="2101"/>
      <c r="BD206" s="2102" t="n">
        <f aca="false">IF($BE$3="４週",BB206/4,IF($BE$3="暦月",(BB206/($BE$8/7)),""))</f>
        <v>0</v>
      </c>
      <c r="BE206" s="2102"/>
      <c r="BF206" s="2098"/>
      <c r="BG206" s="2098"/>
      <c r="BH206" s="2098"/>
      <c r="BI206" s="2098"/>
      <c r="BJ206" s="2098"/>
    </row>
    <row r="207" customFormat="false" ht="20.25" hidden="false" customHeight="true" outlineLevel="0" collapsed="false">
      <c r="B207" s="2033" t="n">
        <f aca="false">B205+1</f>
        <v>96</v>
      </c>
      <c r="C207" s="2095"/>
      <c r="D207" s="2095"/>
      <c r="E207" s="2063"/>
      <c r="F207" s="2064"/>
      <c r="G207" s="2063"/>
      <c r="H207" s="2064"/>
      <c r="I207" s="2096"/>
      <c r="J207" s="2096"/>
      <c r="K207" s="2097"/>
      <c r="L207" s="2097"/>
      <c r="M207" s="2097"/>
      <c r="N207" s="2097"/>
      <c r="O207" s="2079"/>
      <c r="P207" s="2079"/>
      <c r="Q207" s="2079"/>
      <c r="R207" s="2079"/>
      <c r="S207" s="2079"/>
      <c r="T207" s="2093" t="s">
        <v>2202</v>
      </c>
      <c r="V207" s="2094"/>
      <c r="W207" s="2083"/>
      <c r="X207" s="2084"/>
      <c r="Y207" s="2084"/>
      <c r="Z207" s="2084"/>
      <c r="AA207" s="2084"/>
      <c r="AB207" s="2084"/>
      <c r="AC207" s="2085"/>
      <c r="AD207" s="2083"/>
      <c r="AE207" s="2084"/>
      <c r="AF207" s="2084"/>
      <c r="AG207" s="2084"/>
      <c r="AH207" s="2084"/>
      <c r="AI207" s="2084"/>
      <c r="AJ207" s="2085"/>
      <c r="AK207" s="2083"/>
      <c r="AL207" s="2084"/>
      <c r="AM207" s="2084"/>
      <c r="AN207" s="2084"/>
      <c r="AO207" s="2084"/>
      <c r="AP207" s="2084"/>
      <c r="AQ207" s="2085"/>
      <c r="AR207" s="2083"/>
      <c r="AS207" s="2084"/>
      <c r="AT207" s="2084"/>
      <c r="AU207" s="2084"/>
      <c r="AV207" s="2084"/>
      <c r="AW207" s="2084"/>
      <c r="AX207" s="2085"/>
      <c r="AY207" s="2083"/>
      <c r="AZ207" s="2084"/>
      <c r="BA207" s="2086"/>
      <c r="BB207" s="2087"/>
      <c r="BC207" s="2087"/>
      <c r="BD207" s="2088"/>
      <c r="BE207" s="2088"/>
      <c r="BF207" s="2098"/>
      <c r="BG207" s="2098"/>
      <c r="BH207" s="2098"/>
      <c r="BI207" s="2098"/>
      <c r="BJ207" s="2098"/>
    </row>
    <row r="208" customFormat="false" ht="20.25" hidden="false" customHeight="true" outlineLevel="0" collapsed="false">
      <c r="B208" s="2033"/>
      <c r="C208" s="2095"/>
      <c r="D208" s="2095"/>
      <c r="E208" s="2099"/>
      <c r="F208" s="2100" t="n">
        <f aca="false">C207</f>
        <v>0</v>
      </c>
      <c r="G208" s="2099"/>
      <c r="H208" s="2100" t="n">
        <f aca="false">I207</f>
        <v>0</v>
      </c>
      <c r="I208" s="2096"/>
      <c r="J208" s="2096"/>
      <c r="K208" s="2097"/>
      <c r="L208" s="2097"/>
      <c r="M208" s="2097"/>
      <c r="N208" s="2097"/>
      <c r="O208" s="2079"/>
      <c r="P208" s="2079"/>
      <c r="Q208" s="2079"/>
      <c r="R208" s="2079"/>
      <c r="S208" s="2079"/>
      <c r="T208" s="2090" t="s">
        <v>2203</v>
      </c>
      <c r="U208" s="2091"/>
      <c r="V208" s="2092"/>
      <c r="W208" s="2068" t="str">
        <f aca="false">IF(W207="","",VLOOKUP(W207,'シフト記号表（従来型・ユニット型共通）'!$C$6:$L$47,10,FALSE()))</f>
        <v/>
      </c>
      <c r="X208" s="2069" t="str">
        <f aca="false">IF(X207="","",VLOOKUP(X207,'シフト記号表（従来型・ユニット型共通）'!$C$6:$L$47,10,FALSE()))</f>
        <v/>
      </c>
      <c r="Y208" s="2069" t="str">
        <f aca="false">IF(Y207="","",VLOOKUP(Y207,'シフト記号表（従来型・ユニット型共通）'!$C$6:$L$47,10,FALSE()))</f>
        <v/>
      </c>
      <c r="Z208" s="2069" t="str">
        <f aca="false">IF(Z207="","",VLOOKUP(Z207,'シフト記号表（従来型・ユニット型共通）'!$C$6:$L$47,10,FALSE()))</f>
        <v/>
      </c>
      <c r="AA208" s="2069" t="str">
        <f aca="false">IF(AA207="","",VLOOKUP(AA207,'シフト記号表（従来型・ユニット型共通）'!$C$6:$L$47,10,FALSE()))</f>
        <v/>
      </c>
      <c r="AB208" s="2069" t="str">
        <f aca="false">IF(AB207="","",VLOOKUP(AB207,'シフト記号表（従来型・ユニット型共通）'!$C$6:$L$47,10,FALSE()))</f>
        <v/>
      </c>
      <c r="AC208" s="2070" t="str">
        <f aca="false">IF(AC207="","",VLOOKUP(AC207,'シフト記号表（従来型・ユニット型共通）'!$C$6:$L$47,10,FALSE()))</f>
        <v/>
      </c>
      <c r="AD208" s="2068" t="str">
        <f aca="false">IF(AD207="","",VLOOKUP(AD207,'シフト記号表（従来型・ユニット型共通）'!$C$6:$L$47,10,FALSE()))</f>
        <v/>
      </c>
      <c r="AE208" s="2069" t="str">
        <f aca="false">IF(AE207="","",VLOOKUP(AE207,'シフト記号表（従来型・ユニット型共通）'!$C$6:$L$47,10,FALSE()))</f>
        <v/>
      </c>
      <c r="AF208" s="2069" t="str">
        <f aca="false">IF(AF207="","",VLOOKUP(AF207,'シフト記号表（従来型・ユニット型共通）'!$C$6:$L$47,10,FALSE()))</f>
        <v/>
      </c>
      <c r="AG208" s="2069" t="str">
        <f aca="false">IF(AG207="","",VLOOKUP(AG207,'シフト記号表（従来型・ユニット型共通）'!$C$6:$L$47,10,FALSE()))</f>
        <v/>
      </c>
      <c r="AH208" s="2069" t="str">
        <f aca="false">IF(AH207="","",VLOOKUP(AH207,'シフト記号表（従来型・ユニット型共通）'!$C$6:$L$47,10,FALSE()))</f>
        <v/>
      </c>
      <c r="AI208" s="2069" t="str">
        <f aca="false">IF(AI207="","",VLOOKUP(AI207,'シフト記号表（従来型・ユニット型共通）'!$C$6:$L$47,10,FALSE()))</f>
        <v/>
      </c>
      <c r="AJ208" s="2070" t="str">
        <f aca="false">IF(AJ207="","",VLOOKUP(AJ207,'シフト記号表（従来型・ユニット型共通）'!$C$6:$L$47,10,FALSE()))</f>
        <v/>
      </c>
      <c r="AK208" s="2068" t="str">
        <f aca="false">IF(AK207="","",VLOOKUP(AK207,'シフト記号表（従来型・ユニット型共通）'!$C$6:$L$47,10,FALSE()))</f>
        <v/>
      </c>
      <c r="AL208" s="2069" t="str">
        <f aca="false">IF(AL207="","",VLOOKUP(AL207,'シフト記号表（従来型・ユニット型共通）'!$C$6:$L$47,10,FALSE()))</f>
        <v/>
      </c>
      <c r="AM208" s="2069" t="str">
        <f aca="false">IF(AM207="","",VLOOKUP(AM207,'シフト記号表（従来型・ユニット型共通）'!$C$6:$L$47,10,FALSE()))</f>
        <v/>
      </c>
      <c r="AN208" s="2069" t="str">
        <f aca="false">IF(AN207="","",VLOOKUP(AN207,'シフト記号表（従来型・ユニット型共通）'!$C$6:$L$47,10,FALSE()))</f>
        <v/>
      </c>
      <c r="AO208" s="2069" t="str">
        <f aca="false">IF(AO207="","",VLOOKUP(AO207,'シフト記号表（従来型・ユニット型共通）'!$C$6:$L$47,10,FALSE()))</f>
        <v/>
      </c>
      <c r="AP208" s="2069" t="str">
        <f aca="false">IF(AP207="","",VLOOKUP(AP207,'シフト記号表（従来型・ユニット型共通）'!$C$6:$L$47,10,FALSE()))</f>
        <v/>
      </c>
      <c r="AQ208" s="2070" t="str">
        <f aca="false">IF(AQ207="","",VLOOKUP(AQ207,'シフト記号表（従来型・ユニット型共通）'!$C$6:$L$47,10,FALSE()))</f>
        <v/>
      </c>
      <c r="AR208" s="2068" t="str">
        <f aca="false">IF(AR207="","",VLOOKUP(AR207,'シフト記号表（従来型・ユニット型共通）'!$C$6:$L$47,10,FALSE()))</f>
        <v/>
      </c>
      <c r="AS208" s="2069" t="str">
        <f aca="false">IF(AS207="","",VLOOKUP(AS207,'シフト記号表（従来型・ユニット型共通）'!$C$6:$L$47,10,FALSE()))</f>
        <v/>
      </c>
      <c r="AT208" s="2069" t="str">
        <f aca="false">IF(AT207="","",VLOOKUP(AT207,'シフト記号表（従来型・ユニット型共通）'!$C$6:$L$47,10,FALSE()))</f>
        <v/>
      </c>
      <c r="AU208" s="2069" t="str">
        <f aca="false">IF(AU207="","",VLOOKUP(AU207,'シフト記号表（従来型・ユニット型共通）'!$C$6:$L$47,10,FALSE()))</f>
        <v/>
      </c>
      <c r="AV208" s="2069" t="str">
        <f aca="false">IF(AV207="","",VLOOKUP(AV207,'シフト記号表（従来型・ユニット型共通）'!$C$6:$L$47,10,FALSE()))</f>
        <v/>
      </c>
      <c r="AW208" s="2069" t="str">
        <f aca="false">IF(AW207="","",VLOOKUP(AW207,'シフト記号表（従来型・ユニット型共通）'!$C$6:$L$47,10,FALSE()))</f>
        <v/>
      </c>
      <c r="AX208" s="2070" t="str">
        <f aca="false">IF(AX207="","",VLOOKUP(AX207,'シフト記号表（従来型・ユニット型共通）'!$C$6:$L$47,10,FALSE()))</f>
        <v/>
      </c>
      <c r="AY208" s="2068" t="str">
        <f aca="false">IF(AY207="","",VLOOKUP(AY207,'シフト記号表（従来型・ユニット型共通）'!$C$6:$L$47,10,FALSE()))</f>
        <v/>
      </c>
      <c r="AZ208" s="2069" t="str">
        <f aca="false">IF(AZ207="","",VLOOKUP(AZ207,'シフト記号表（従来型・ユニット型共通）'!$C$6:$L$47,10,FALSE()))</f>
        <v/>
      </c>
      <c r="BA208" s="2069" t="str">
        <f aca="false">IF(BA207="","",VLOOKUP(BA207,'シフト記号表（従来型・ユニット型共通）'!$C$6:$L$47,10,FALSE()))</f>
        <v/>
      </c>
      <c r="BB208" s="2101" t="n">
        <f aca="false">IF($BE$3="４週",SUM(W208:AX208),IF($BE$3="暦月",SUM(W208:BA208),""))</f>
        <v>0</v>
      </c>
      <c r="BC208" s="2101"/>
      <c r="BD208" s="2102" t="n">
        <f aca="false">IF($BE$3="４週",BB208/4,IF($BE$3="暦月",(BB208/($BE$8/7)),""))</f>
        <v>0</v>
      </c>
      <c r="BE208" s="2102"/>
      <c r="BF208" s="2098"/>
      <c r="BG208" s="2098"/>
      <c r="BH208" s="2098"/>
      <c r="BI208" s="2098"/>
      <c r="BJ208" s="2098"/>
    </row>
    <row r="209" customFormat="false" ht="20.25" hidden="false" customHeight="true" outlineLevel="0" collapsed="false">
      <c r="B209" s="2033" t="n">
        <f aca="false">B207+1</f>
        <v>97</v>
      </c>
      <c r="C209" s="2095"/>
      <c r="D209" s="2095"/>
      <c r="E209" s="2063"/>
      <c r="F209" s="2064"/>
      <c r="G209" s="2063"/>
      <c r="H209" s="2064"/>
      <c r="I209" s="2096"/>
      <c r="J209" s="2096"/>
      <c r="K209" s="2097"/>
      <c r="L209" s="2097"/>
      <c r="M209" s="2097"/>
      <c r="N209" s="2097"/>
      <c r="O209" s="2079"/>
      <c r="P209" s="2079"/>
      <c r="Q209" s="2079"/>
      <c r="R209" s="2079"/>
      <c r="S209" s="2079"/>
      <c r="T209" s="2093" t="s">
        <v>2202</v>
      </c>
      <c r="V209" s="2094"/>
      <c r="W209" s="2083"/>
      <c r="X209" s="2084"/>
      <c r="Y209" s="2084"/>
      <c r="Z209" s="2084"/>
      <c r="AA209" s="2084"/>
      <c r="AB209" s="2084"/>
      <c r="AC209" s="2085"/>
      <c r="AD209" s="2083"/>
      <c r="AE209" s="2084"/>
      <c r="AF209" s="2084"/>
      <c r="AG209" s="2084"/>
      <c r="AH209" s="2084"/>
      <c r="AI209" s="2084"/>
      <c r="AJ209" s="2085"/>
      <c r="AK209" s="2083"/>
      <c r="AL209" s="2084"/>
      <c r="AM209" s="2084"/>
      <c r="AN209" s="2084"/>
      <c r="AO209" s="2084"/>
      <c r="AP209" s="2084"/>
      <c r="AQ209" s="2085"/>
      <c r="AR209" s="2083"/>
      <c r="AS209" s="2084"/>
      <c r="AT209" s="2084"/>
      <c r="AU209" s="2084"/>
      <c r="AV209" s="2084"/>
      <c r="AW209" s="2084"/>
      <c r="AX209" s="2085"/>
      <c r="AY209" s="2083"/>
      <c r="AZ209" s="2084"/>
      <c r="BA209" s="2086"/>
      <c r="BB209" s="2087"/>
      <c r="BC209" s="2087"/>
      <c r="BD209" s="2088"/>
      <c r="BE209" s="2088"/>
      <c r="BF209" s="2098"/>
      <c r="BG209" s="2098"/>
      <c r="BH209" s="2098"/>
      <c r="BI209" s="2098"/>
      <c r="BJ209" s="2098"/>
    </row>
    <row r="210" customFormat="false" ht="20.25" hidden="false" customHeight="true" outlineLevel="0" collapsed="false">
      <c r="B210" s="2033"/>
      <c r="C210" s="2095"/>
      <c r="D210" s="2095"/>
      <c r="E210" s="2099"/>
      <c r="F210" s="2100" t="n">
        <f aca="false">C209</f>
        <v>0</v>
      </c>
      <c r="G210" s="2099"/>
      <c r="H210" s="2100" t="n">
        <f aca="false">I209</f>
        <v>0</v>
      </c>
      <c r="I210" s="2096"/>
      <c r="J210" s="2096"/>
      <c r="K210" s="2097"/>
      <c r="L210" s="2097"/>
      <c r="M210" s="2097"/>
      <c r="N210" s="2097"/>
      <c r="O210" s="2079"/>
      <c r="P210" s="2079"/>
      <c r="Q210" s="2079"/>
      <c r="R210" s="2079"/>
      <c r="S210" s="2079"/>
      <c r="T210" s="2090" t="s">
        <v>2203</v>
      </c>
      <c r="U210" s="2091"/>
      <c r="V210" s="2092"/>
      <c r="W210" s="2068" t="str">
        <f aca="false">IF(W209="","",VLOOKUP(W209,'シフト記号表（従来型・ユニット型共通）'!$C$6:$L$47,10,FALSE()))</f>
        <v/>
      </c>
      <c r="X210" s="2069" t="str">
        <f aca="false">IF(X209="","",VLOOKUP(X209,'シフト記号表（従来型・ユニット型共通）'!$C$6:$L$47,10,FALSE()))</f>
        <v/>
      </c>
      <c r="Y210" s="2069" t="str">
        <f aca="false">IF(Y209="","",VLOOKUP(Y209,'シフト記号表（従来型・ユニット型共通）'!$C$6:$L$47,10,FALSE()))</f>
        <v/>
      </c>
      <c r="Z210" s="2069" t="str">
        <f aca="false">IF(Z209="","",VLOOKUP(Z209,'シフト記号表（従来型・ユニット型共通）'!$C$6:$L$47,10,FALSE()))</f>
        <v/>
      </c>
      <c r="AA210" s="2069" t="str">
        <f aca="false">IF(AA209="","",VLOOKUP(AA209,'シフト記号表（従来型・ユニット型共通）'!$C$6:$L$47,10,FALSE()))</f>
        <v/>
      </c>
      <c r="AB210" s="2069" t="str">
        <f aca="false">IF(AB209="","",VLOOKUP(AB209,'シフト記号表（従来型・ユニット型共通）'!$C$6:$L$47,10,FALSE()))</f>
        <v/>
      </c>
      <c r="AC210" s="2070" t="str">
        <f aca="false">IF(AC209="","",VLOOKUP(AC209,'シフト記号表（従来型・ユニット型共通）'!$C$6:$L$47,10,FALSE()))</f>
        <v/>
      </c>
      <c r="AD210" s="2068" t="str">
        <f aca="false">IF(AD209="","",VLOOKUP(AD209,'シフト記号表（従来型・ユニット型共通）'!$C$6:$L$47,10,FALSE()))</f>
        <v/>
      </c>
      <c r="AE210" s="2069" t="str">
        <f aca="false">IF(AE209="","",VLOOKUP(AE209,'シフト記号表（従来型・ユニット型共通）'!$C$6:$L$47,10,FALSE()))</f>
        <v/>
      </c>
      <c r="AF210" s="2069" t="str">
        <f aca="false">IF(AF209="","",VLOOKUP(AF209,'シフト記号表（従来型・ユニット型共通）'!$C$6:$L$47,10,FALSE()))</f>
        <v/>
      </c>
      <c r="AG210" s="2069" t="str">
        <f aca="false">IF(AG209="","",VLOOKUP(AG209,'シフト記号表（従来型・ユニット型共通）'!$C$6:$L$47,10,FALSE()))</f>
        <v/>
      </c>
      <c r="AH210" s="2069" t="str">
        <f aca="false">IF(AH209="","",VLOOKUP(AH209,'シフト記号表（従来型・ユニット型共通）'!$C$6:$L$47,10,FALSE()))</f>
        <v/>
      </c>
      <c r="AI210" s="2069" t="str">
        <f aca="false">IF(AI209="","",VLOOKUP(AI209,'シフト記号表（従来型・ユニット型共通）'!$C$6:$L$47,10,FALSE()))</f>
        <v/>
      </c>
      <c r="AJ210" s="2070" t="str">
        <f aca="false">IF(AJ209="","",VLOOKUP(AJ209,'シフト記号表（従来型・ユニット型共通）'!$C$6:$L$47,10,FALSE()))</f>
        <v/>
      </c>
      <c r="AK210" s="2068" t="str">
        <f aca="false">IF(AK209="","",VLOOKUP(AK209,'シフト記号表（従来型・ユニット型共通）'!$C$6:$L$47,10,FALSE()))</f>
        <v/>
      </c>
      <c r="AL210" s="2069" t="str">
        <f aca="false">IF(AL209="","",VLOOKUP(AL209,'シフト記号表（従来型・ユニット型共通）'!$C$6:$L$47,10,FALSE()))</f>
        <v/>
      </c>
      <c r="AM210" s="2069" t="str">
        <f aca="false">IF(AM209="","",VLOOKUP(AM209,'シフト記号表（従来型・ユニット型共通）'!$C$6:$L$47,10,FALSE()))</f>
        <v/>
      </c>
      <c r="AN210" s="2069" t="str">
        <f aca="false">IF(AN209="","",VLOOKUP(AN209,'シフト記号表（従来型・ユニット型共通）'!$C$6:$L$47,10,FALSE()))</f>
        <v/>
      </c>
      <c r="AO210" s="2069" t="str">
        <f aca="false">IF(AO209="","",VLOOKUP(AO209,'シフト記号表（従来型・ユニット型共通）'!$C$6:$L$47,10,FALSE()))</f>
        <v/>
      </c>
      <c r="AP210" s="2069" t="str">
        <f aca="false">IF(AP209="","",VLOOKUP(AP209,'シフト記号表（従来型・ユニット型共通）'!$C$6:$L$47,10,FALSE()))</f>
        <v/>
      </c>
      <c r="AQ210" s="2070" t="str">
        <f aca="false">IF(AQ209="","",VLOOKUP(AQ209,'シフト記号表（従来型・ユニット型共通）'!$C$6:$L$47,10,FALSE()))</f>
        <v/>
      </c>
      <c r="AR210" s="2068" t="str">
        <f aca="false">IF(AR209="","",VLOOKUP(AR209,'シフト記号表（従来型・ユニット型共通）'!$C$6:$L$47,10,FALSE()))</f>
        <v/>
      </c>
      <c r="AS210" s="2069" t="str">
        <f aca="false">IF(AS209="","",VLOOKUP(AS209,'シフト記号表（従来型・ユニット型共通）'!$C$6:$L$47,10,FALSE()))</f>
        <v/>
      </c>
      <c r="AT210" s="2069" t="str">
        <f aca="false">IF(AT209="","",VLOOKUP(AT209,'シフト記号表（従来型・ユニット型共通）'!$C$6:$L$47,10,FALSE()))</f>
        <v/>
      </c>
      <c r="AU210" s="2069" t="str">
        <f aca="false">IF(AU209="","",VLOOKUP(AU209,'シフト記号表（従来型・ユニット型共通）'!$C$6:$L$47,10,FALSE()))</f>
        <v/>
      </c>
      <c r="AV210" s="2069" t="str">
        <f aca="false">IF(AV209="","",VLOOKUP(AV209,'シフト記号表（従来型・ユニット型共通）'!$C$6:$L$47,10,FALSE()))</f>
        <v/>
      </c>
      <c r="AW210" s="2069" t="str">
        <f aca="false">IF(AW209="","",VLOOKUP(AW209,'シフト記号表（従来型・ユニット型共通）'!$C$6:$L$47,10,FALSE()))</f>
        <v/>
      </c>
      <c r="AX210" s="2070" t="str">
        <f aca="false">IF(AX209="","",VLOOKUP(AX209,'シフト記号表（従来型・ユニット型共通）'!$C$6:$L$47,10,FALSE()))</f>
        <v/>
      </c>
      <c r="AY210" s="2068" t="str">
        <f aca="false">IF(AY209="","",VLOOKUP(AY209,'シフト記号表（従来型・ユニット型共通）'!$C$6:$L$47,10,FALSE()))</f>
        <v/>
      </c>
      <c r="AZ210" s="2069" t="str">
        <f aca="false">IF(AZ209="","",VLOOKUP(AZ209,'シフト記号表（従来型・ユニット型共通）'!$C$6:$L$47,10,FALSE()))</f>
        <v/>
      </c>
      <c r="BA210" s="2069" t="str">
        <f aca="false">IF(BA209="","",VLOOKUP(BA209,'シフト記号表（従来型・ユニット型共通）'!$C$6:$L$47,10,FALSE()))</f>
        <v/>
      </c>
      <c r="BB210" s="2101" t="n">
        <f aca="false">IF($BE$3="４週",SUM(W210:AX210),IF($BE$3="暦月",SUM(W210:BA210),""))</f>
        <v>0</v>
      </c>
      <c r="BC210" s="2101"/>
      <c r="BD210" s="2102" t="n">
        <f aca="false">IF($BE$3="４週",BB210/4,IF($BE$3="暦月",(BB210/($BE$8/7)),""))</f>
        <v>0</v>
      </c>
      <c r="BE210" s="2102"/>
      <c r="BF210" s="2098"/>
      <c r="BG210" s="2098"/>
      <c r="BH210" s="2098"/>
      <c r="BI210" s="2098"/>
      <c r="BJ210" s="2098"/>
    </row>
    <row r="211" customFormat="false" ht="20.25" hidden="false" customHeight="true" outlineLevel="0" collapsed="false">
      <c r="B211" s="2033" t="n">
        <f aca="false">B209+1</f>
        <v>98</v>
      </c>
      <c r="C211" s="2095"/>
      <c r="D211" s="2095"/>
      <c r="E211" s="2063"/>
      <c r="F211" s="2064"/>
      <c r="G211" s="2063"/>
      <c r="H211" s="2064"/>
      <c r="I211" s="2096"/>
      <c r="J211" s="2096"/>
      <c r="K211" s="2097"/>
      <c r="L211" s="2097"/>
      <c r="M211" s="2097"/>
      <c r="N211" s="2097"/>
      <c r="O211" s="2079"/>
      <c r="P211" s="2079"/>
      <c r="Q211" s="2079"/>
      <c r="R211" s="2079"/>
      <c r="S211" s="2079"/>
      <c r="T211" s="2093" t="s">
        <v>2202</v>
      </c>
      <c r="V211" s="2094"/>
      <c r="W211" s="2083"/>
      <c r="X211" s="2084"/>
      <c r="Y211" s="2084"/>
      <c r="Z211" s="2084"/>
      <c r="AA211" s="2084"/>
      <c r="AB211" s="2084"/>
      <c r="AC211" s="2085"/>
      <c r="AD211" s="2083"/>
      <c r="AE211" s="2084"/>
      <c r="AF211" s="2084"/>
      <c r="AG211" s="2084"/>
      <c r="AH211" s="2084"/>
      <c r="AI211" s="2084"/>
      <c r="AJ211" s="2085"/>
      <c r="AK211" s="2083"/>
      <c r="AL211" s="2084"/>
      <c r="AM211" s="2084"/>
      <c r="AN211" s="2084"/>
      <c r="AO211" s="2084"/>
      <c r="AP211" s="2084"/>
      <c r="AQ211" s="2085"/>
      <c r="AR211" s="2083"/>
      <c r="AS211" s="2084"/>
      <c r="AT211" s="2084"/>
      <c r="AU211" s="2084"/>
      <c r="AV211" s="2084"/>
      <c r="AW211" s="2084"/>
      <c r="AX211" s="2085"/>
      <c r="AY211" s="2083"/>
      <c r="AZ211" s="2084"/>
      <c r="BA211" s="2086"/>
      <c r="BB211" s="2087"/>
      <c r="BC211" s="2087"/>
      <c r="BD211" s="2088"/>
      <c r="BE211" s="2088"/>
      <c r="BF211" s="2098"/>
      <c r="BG211" s="2098"/>
      <c r="BH211" s="2098"/>
      <c r="BI211" s="2098"/>
      <c r="BJ211" s="2098"/>
    </row>
    <row r="212" customFormat="false" ht="20.25" hidden="false" customHeight="true" outlineLevel="0" collapsed="false">
      <c r="B212" s="2033"/>
      <c r="C212" s="2095"/>
      <c r="D212" s="2095"/>
      <c r="E212" s="2099"/>
      <c r="F212" s="2100" t="n">
        <f aca="false">C211</f>
        <v>0</v>
      </c>
      <c r="G212" s="2099"/>
      <c r="H212" s="2100" t="n">
        <f aca="false">I211</f>
        <v>0</v>
      </c>
      <c r="I212" s="2096"/>
      <c r="J212" s="2096"/>
      <c r="K212" s="2097"/>
      <c r="L212" s="2097"/>
      <c r="M212" s="2097"/>
      <c r="N212" s="2097"/>
      <c r="O212" s="2079"/>
      <c r="P212" s="2079"/>
      <c r="Q212" s="2079"/>
      <c r="R212" s="2079"/>
      <c r="S212" s="2079"/>
      <c r="T212" s="2090" t="s">
        <v>2203</v>
      </c>
      <c r="U212" s="2091"/>
      <c r="V212" s="2092"/>
      <c r="W212" s="2068" t="str">
        <f aca="false">IF(W211="","",VLOOKUP(W211,'シフト記号表（従来型・ユニット型共通）'!$C$6:$L$47,10,FALSE()))</f>
        <v/>
      </c>
      <c r="X212" s="2069" t="str">
        <f aca="false">IF(X211="","",VLOOKUP(X211,'シフト記号表（従来型・ユニット型共通）'!$C$6:$L$47,10,FALSE()))</f>
        <v/>
      </c>
      <c r="Y212" s="2069" t="str">
        <f aca="false">IF(Y211="","",VLOOKUP(Y211,'シフト記号表（従来型・ユニット型共通）'!$C$6:$L$47,10,FALSE()))</f>
        <v/>
      </c>
      <c r="Z212" s="2069" t="str">
        <f aca="false">IF(Z211="","",VLOOKUP(Z211,'シフト記号表（従来型・ユニット型共通）'!$C$6:$L$47,10,FALSE()))</f>
        <v/>
      </c>
      <c r="AA212" s="2069" t="str">
        <f aca="false">IF(AA211="","",VLOOKUP(AA211,'シフト記号表（従来型・ユニット型共通）'!$C$6:$L$47,10,FALSE()))</f>
        <v/>
      </c>
      <c r="AB212" s="2069" t="str">
        <f aca="false">IF(AB211="","",VLOOKUP(AB211,'シフト記号表（従来型・ユニット型共通）'!$C$6:$L$47,10,FALSE()))</f>
        <v/>
      </c>
      <c r="AC212" s="2070" t="str">
        <f aca="false">IF(AC211="","",VLOOKUP(AC211,'シフト記号表（従来型・ユニット型共通）'!$C$6:$L$47,10,FALSE()))</f>
        <v/>
      </c>
      <c r="AD212" s="2068" t="str">
        <f aca="false">IF(AD211="","",VLOOKUP(AD211,'シフト記号表（従来型・ユニット型共通）'!$C$6:$L$47,10,FALSE()))</f>
        <v/>
      </c>
      <c r="AE212" s="2069" t="str">
        <f aca="false">IF(AE211="","",VLOOKUP(AE211,'シフト記号表（従来型・ユニット型共通）'!$C$6:$L$47,10,FALSE()))</f>
        <v/>
      </c>
      <c r="AF212" s="2069" t="str">
        <f aca="false">IF(AF211="","",VLOOKUP(AF211,'シフト記号表（従来型・ユニット型共通）'!$C$6:$L$47,10,FALSE()))</f>
        <v/>
      </c>
      <c r="AG212" s="2069" t="str">
        <f aca="false">IF(AG211="","",VLOOKUP(AG211,'シフト記号表（従来型・ユニット型共通）'!$C$6:$L$47,10,FALSE()))</f>
        <v/>
      </c>
      <c r="AH212" s="2069" t="str">
        <f aca="false">IF(AH211="","",VLOOKUP(AH211,'シフト記号表（従来型・ユニット型共通）'!$C$6:$L$47,10,FALSE()))</f>
        <v/>
      </c>
      <c r="AI212" s="2069" t="str">
        <f aca="false">IF(AI211="","",VLOOKUP(AI211,'シフト記号表（従来型・ユニット型共通）'!$C$6:$L$47,10,FALSE()))</f>
        <v/>
      </c>
      <c r="AJ212" s="2070" t="str">
        <f aca="false">IF(AJ211="","",VLOOKUP(AJ211,'シフト記号表（従来型・ユニット型共通）'!$C$6:$L$47,10,FALSE()))</f>
        <v/>
      </c>
      <c r="AK212" s="2068" t="str">
        <f aca="false">IF(AK211="","",VLOOKUP(AK211,'シフト記号表（従来型・ユニット型共通）'!$C$6:$L$47,10,FALSE()))</f>
        <v/>
      </c>
      <c r="AL212" s="2069" t="str">
        <f aca="false">IF(AL211="","",VLOOKUP(AL211,'シフト記号表（従来型・ユニット型共通）'!$C$6:$L$47,10,FALSE()))</f>
        <v/>
      </c>
      <c r="AM212" s="2069" t="str">
        <f aca="false">IF(AM211="","",VLOOKUP(AM211,'シフト記号表（従来型・ユニット型共通）'!$C$6:$L$47,10,FALSE()))</f>
        <v/>
      </c>
      <c r="AN212" s="2069" t="str">
        <f aca="false">IF(AN211="","",VLOOKUP(AN211,'シフト記号表（従来型・ユニット型共通）'!$C$6:$L$47,10,FALSE()))</f>
        <v/>
      </c>
      <c r="AO212" s="2069" t="str">
        <f aca="false">IF(AO211="","",VLOOKUP(AO211,'シフト記号表（従来型・ユニット型共通）'!$C$6:$L$47,10,FALSE()))</f>
        <v/>
      </c>
      <c r="AP212" s="2069" t="str">
        <f aca="false">IF(AP211="","",VLOOKUP(AP211,'シフト記号表（従来型・ユニット型共通）'!$C$6:$L$47,10,FALSE()))</f>
        <v/>
      </c>
      <c r="AQ212" s="2070" t="str">
        <f aca="false">IF(AQ211="","",VLOOKUP(AQ211,'シフト記号表（従来型・ユニット型共通）'!$C$6:$L$47,10,FALSE()))</f>
        <v/>
      </c>
      <c r="AR212" s="2068" t="str">
        <f aca="false">IF(AR211="","",VLOOKUP(AR211,'シフト記号表（従来型・ユニット型共通）'!$C$6:$L$47,10,FALSE()))</f>
        <v/>
      </c>
      <c r="AS212" s="2069" t="str">
        <f aca="false">IF(AS211="","",VLOOKUP(AS211,'シフト記号表（従来型・ユニット型共通）'!$C$6:$L$47,10,FALSE()))</f>
        <v/>
      </c>
      <c r="AT212" s="2069" t="str">
        <f aca="false">IF(AT211="","",VLOOKUP(AT211,'シフト記号表（従来型・ユニット型共通）'!$C$6:$L$47,10,FALSE()))</f>
        <v/>
      </c>
      <c r="AU212" s="2069" t="str">
        <f aca="false">IF(AU211="","",VLOOKUP(AU211,'シフト記号表（従来型・ユニット型共通）'!$C$6:$L$47,10,FALSE()))</f>
        <v/>
      </c>
      <c r="AV212" s="2069" t="str">
        <f aca="false">IF(AV211="","",VLOOKUP(AV211,'シフト記号表（従来型・ユニット型共通）'!$C$6:$L$47,10,FALSE()))</f>
        <v/>
      </c>
      <c r="AW212" s="2069" t="str">
        <f aca="false">IF(AW211="","",VLOOKUP(AW211,'シフト記号表（従来型・ユニット型共通）'!$C$6:$L$47,10,FALSE()))</f>
        <v/>
      </c>
      <c r="AX212" s="2070" t="str">
        <f aca="false">IF(AX211="","",VLOOKUP(AX211,'シフト記号表（従来型・ユニット型共通）'!$C$6:$L$47,10,FALSE()))</f>
        <v/>
      </c>
      <c r="AY212" s="2068" t="str">
        <f aca="false">IF(AY211="","",VLOOKUP(AY211,'シフト記号表（従来型・ユニット型共通）'!$C$6:$L$47,10,FALSE()))</f>
        <v/>
      </c>
      <c r="AZ212" s="2069" t="str">
        <f aca="false">IF(AZ211="","",VLOOKUP(AZ211,'シフト記号表（従来型・ユニット型共通）'!$C$6:$L$47,10,FALSE()))</f>
        <v/>
      </c>
      <c r="BA212" s="2069" t="str">
        <f aca="false">IF(BA211="","",VLOOKUP(BA211,'シフト記号表（従来型・ユニット型共通）'!$C$6:$L$47,10,FALSE()))</f>
        <v/>
      </c>
      <c r="BB212" s="2101" t="n">
        <f aca="false">IF($BE$3="４週",SUM(W212:AX212),IF($BE$3="暦月",SUM(W212:BA212),""))</f>
        <v>0</v>
      </c>
      <c r="BC212" s="2101"/>
      <c r="BD212" s="2102" t="n">
        <f aca="false">IF($BE$3="４週",BB212/4,IF($BE$3="暦月",(BB212/($BE$8/7)),""))</f>
        <v>0</v>
      </c>
      <c r="BE212" s="2102"/>
      <c r="BF212" s="2098"/>
      <c r="BG212" s="2098"/>
      <c r="BH212" s="2098"/>
      <c r="BI212" s="2098"/>
      <c r="BJ212" s="2098"/>
    </row>
    <row r="213" customFormat="false" ht="20.25" hidden="false" customHeight="true" outlineLevel="0" collapsed="false">
      <c r="B213" s="2033" t="n">
        <f aca="false">B211+1</f>
        <v>99</v>
      </c>
      <c r="C213" s="2095"/>
      <c r="D213" s="2095"/>
      <c r="E213" s="2063"/>
      <c r="F213" s="2064"/>
      <c r="G213" s="2063"/>
      <c r="H213" s="2064"/>
      <c r="I213" s="2096"/>
      <c r="J213" s="2096"/>
      <c r="K213" s="2097"/>
      <c r="L213" s="2097"/>
      <c r="M213" s="2097"/>
      <c r="N213" s="2097"/>
      <c r="O213" s="2079"/>
      <c r="P213" s="2079"/>
      <c r="Q213" s="2079"/>
      <c r="R213" s="2079"/>
      <c r="S213" s="2079"/>
      <c r="T213" s="2093" t="s">
        <v>2202</v>
      </c>
      <c r="V213" s="2094"/>
      <c r="W213" s="2083"/>
      <c r="X213" s="2084"/>
      <c r="Y213" s="2084"/>
      <c r="Z213" s="2084"/>
      <c r="AA213" s="2084"/>
      <c r="AB213" s="2084"/>
      <c r="AC213" s="2085"/>
      <c r="AD213" s="2083"/>
      <c r="AE213" s="2084"/>
      <c r="AF213" s="2084"/>
      <c r="AG213" s="2084"/>
      <c r="AH213" s="2084"/>
      <c r="AI213" s="2084"/>
      <c r="AJ213" s="2085"/>
      <c r="AK213" s="2083"/>
      <c r="AL213" s="2084"/>
      <c r="AM213" s="2084"/>
      <c r="AN213" s="2084"/>
      <c r="AO213" s="2084"/>
      <c r="AP213" s="2084"/>
      <c r="AQ213" s="2085"/>
      <c r="AR213" s="2083"/>
      <c r="AS213" s="2084"/>
      <c r="AT213" s="2084"/>
      <c r="AU213" s="2084"/>
      <c r="AV213" s="2084"/>
      <c r="AW213" s="2084"/>
      <c r="AX213" s="2085"/>
      <c r="AY213" s="2083"/>
      <c r="AZ213" s="2084"/>
      <c r="BA213" s="2086"/>
      <c r="BB213" s="2087"/>
      <c r="BC213" s="2087"/>
      <c r="BD213" s="2088"/>
      <c r="BE213" s="2088"/>
      <c r="BF213" s="2098"/>
      <c r="BG213" s="2098"/>
      <c r="BH213" s="2098"/>
      <c r="BI213" s="2098"/>
      <c r="BJ213" s="2098"/>
    </row>
    <row r="214" customFormat="false" ht="20.25" hidden="false" customHeight="true" outlineLevel="0" collapsed="false">
      <c r="B214" s="2033"/>
      <c r="C214" s="2095"/>
      <c r="D214" s="2095"/>
      <c r="E214" s="2099"/>
      <c r="F214" s="2100" t="n">
        <f aca="false">C213</f>
        <v>0</v>
      </c>
      <c r="G214" s="2099"/>
      <c r="H214" s="2100" t="n">
        <f aca="false">I213</f>
        <v>0</v>
      </c>
      <c r="I214" s="2096"/>
      <c r="J214" s="2096"/>
      <c r="K214" s="2097"/>
      <c r="L214" s="2097"/>
      <c r="M214" s="2097"/>
      <c r="N214" s="2097"/>
      <c r="O214" s="2079"/>
      <c r="P214" s="2079"/>
      <c r="Q214" s="2079"/>
      <c r="R214" s="2079"/>
      <c r="S214" s="2079"/>
      <c r="T214" s="2090" t="s">
        <v>2203</v>
      </c>
      <c r="U214" s="2091"/>
      <c r="V214" s="2092"/>
      <c r="W214" s="2068" t="str">
        <f aca="false">IF(W213="","",VLOOKUP(W213,'シフト記号表（従来型・ユニット型共通）'!$C$6:$L$47,10,FALSE()))</f>
        <v/>
      </c>
      <c r="X214" s="2069" t="str">
        <f aca="false">IF(X213="","",VLOOKUP(X213,'シフト記号表（従来型・ユニット型共通）'!$C$6:$L$47,10,FALSE()))</f>
        <v/>
      </c>
      <c r="Y214" s="2069" t="str">
        <f aca="false">IF(Y213="","",VLOOKUP(Y213,'シフト記号表（従来型・ユニット型共通）'!$C$6:$L$47,10,FALSE()))</f>
        <v/>
      </c>
      <c r="Z214" s="2069" t="str">
        <f aca="false">IF(Z213="","",VLOOKUP(Z213,'シフト記号表（従来型・ユニット型共通）'!$C$6:$L$47,10,FALSE()))</f>
        <v/>
      </c>
      <c r="AA214" s="2069" t="str">
        <f aca="false">IF(AA213="","",VLOOKUP(AA213,'シフト記号表（従来型・ユニット型共通）'!$C$6:$L$47,10,FALSE()))</f>
        <v/>
      </c>
      <c r="AB214" s="2069" t="str">
        <f aca="false">IF(AB213="","",VLOOKUP(AB213,'シフト記号表（従来型・ユニット型共通）'!$C$6:$L$47,10,FALSE()))</f>
        <v/>
      </c>
      <c r="AC214" s="2070" t="str">
        <f aca="false">IF(AC213="","",VLOOKUP(AC213,'シフト記号表（従来型・ユニット型共通）'!$C$6:$L$47,10,FALSE()))</f>
        <v/>
      </c>
      <c r="AD214" s="2068" t="str">
        <f aca="false">IF(AD213="","",VLOOKUP(AD213,'シフト記号表（従来型・ユニット型共通）'!$C$6:$L$47,10,FALSE()))</f>
        <v/>
      </c>
      <c r="AE214" s="2069" t="str">
        <f aca="false">IF(AE213="","",VLOOKUP(AE213,'シフト記号表（従来型・ユニット型共通）'!$C$6:$L$47,10,FALSE()))</f>
        <v/>
      </c>
      <c r="AF214" s="2069" t="str">
        <f aca="false">IF(AF213="","",VLOOKUP(AF213,'シフト記号表（従来型・ユニット型共通）'!$C$6:$L$47,10,FALSE()))</f>
        <v/>
      </c>
      <c r="AG214" s="2069" t="str">
        <f aca="false">IF(AG213="","",VLOOKUP(AG213,'シフト記号表（従来型・ユニット型共通）'!$C$6:$L$47,10,FALSE()))</f>
        <v/>
      </c>
      <c r="AH214" s="2069" t="str">
        <f aca="false">IF(AH213="","",VLOOKUP(AH213,'シフト記号表（従来型・ユニット型共通）'!$C$6:$L$47,10,FALSE()))</f>
        <v/>
      </c>
      <c r="AI214" s="2069" t="str">
        <f aca="false">IF(AI213="","",VLOOKUP(AI213,'シフト記号表（従来型・ユニット型共通）'!$C$6:$L$47,10,FALSE()))</f>
        <v/>
      </c>
      <c r="AJ214" s="2070" t="str">
        <f aca="false">IF(AJ213="","",VLOOKUP(AJ213,'シフト記号表（従来型・ユニット型共通）'!$C$6:$L$47,10,FALSE()))</f>
        <v/>
      </c>
      <c r="AK214" s="2068" t="str">
        <f aca="false">IF(AK213="","",VLOOKUP(AK213,'シフト記号表（従来型・ユニット型共通）'!$C$6:$L$47,10,FALSE()))</f>
        <v/>
      </c>
      <c r="AL214" s="2069" t="str">
        <f aca="false">IF(AL213="","",VLOOKUP(AL213,'シフト記号表（従来型・ユニット型共通）'!$C$6:$L$47,10,FALSE()))</f>
        <v/>
      </c>
      <c r="AM214" s="2069" t="str">
        <f aca="false">IF(AM213="","",VLOOKUP(AM213,'シフト記号表（従来型・ユニット型共通）'!$C$6:$L$47,10,FALSE()))</f>
        <v/>
      </c>
      <c r="AN214" s="2069" t="str">
        <f aca="false">IF(AN213="","",VLOOKUP(AN213,'シフト記号表（従来型・ユニット型共通）'!$C$6:$L$47,10,FALSE()))</f>
        <v/>
      </c>
      <c r="AO214" s="2069" t="str">
        <f aca="false">IF(AO213="","",VLOOKUP(AO213,'シフト記号表（従来型・ユニット型共通）'!$C$6:$L$47,10,FALSE()))</f>
        <v/>
      </c>
      <c r="AP214" s="2069" t="str">
        <f aca="false">IF(AP213="","",VLOOKUP(AP213,'シフト記号表（従来型・ユニット型共通）'!$C$6:$L$47,10,FALSE()))</f>
        <v/>
      </c>
      <c r="AQ214" s="2070" t="str">
        <f aca="false">IF(AQ213="","",VLOOKUP(AQ213,'シフト記号表（従来型・ユニット型共通）'!$C$6:$L$47,10,FALSE()))</f>
        <v/>
      </c>
      <c r="AR214" s="2068" t="str">
        <f aca="false">IF(AR213="","",VLOOKUP(AR213,'シフト記号表（従来型・ユニット型共通）'!$C$6:$L$47,10,FALSE()))</f>
        <v/>
      </c>
      <c r="AS214" s="2069" t="str">
        <f aca="false">IF(AS213="","",VLOOKUP(AS213,'シフト記号表（従来型・ユニット型共通）'!$C$6:$L$47,10,FALSE()))</f>
        <v/>
      </c>
      <c r="AT214" s="2069" t="str">
        <f aca="false">IF(AT213="","",VLOOKUP(AT213,'シフト記号表（従来型・ユニット型共通）'!$C$6:$L$47,10,FALSE()))</f>
        <v/>
      </c>
      <c r="AU214" s="2069" t="str">
        <f aca="false">IF(AU213="","",VLOOKUP(AU213,'シフト記号表（従来型・ユニット型共通）'!$C$6:$L$47,10,FALSE()))</f>
        <v/>
      </c>
      <c r="AV214" s="2069" t="str">
        <f aca="false">IF(AV213="","",VLOOKUP(AV213,'シフト記号表（従来型・ユニット型共通）'!$C$6:$L$47,10,FALSE()))</f>
        <v/>
      </c>
      <c r="AW214" s="2069" t="str">
        <f aca="false">IF(AW213="","",VLOOKUP(AW213,'シフト記号表（従来型・ユニット型共通）'!$C$6:$L$47,10,FALSE()))</f>
        <v/>
      </c>
      <c r="AX214" s="2070" t="str">
        <f aca="false">IF(AX213="","",VLOOKUP(AX213,'シフト記号表（従来型・ユニット型共通）'!$C$6:$L$47,10,FALSE()))</f>
        <v/>
      </c>
      <c r="AY214" s="2068" t="str">
        <f aca="false">IF(AY213="","",VLOOKUP(AY213,'シフト記号表（従来型・ユニット型共通）'!$C$6:$L$47,10,FALSE()))</f>
        <v/>
      </c>
      <c r="AZ214" s="2069" t="str">
        <f aca="false">IF(AZ213="","",VLOOKUP(AZ213,'シフト記号表（従来型・ユニット型共通）'!$C$6:$L$47,10,FALSE()))</f>
        <v/>
      </c>
      <c r="BA214" s="2069" t="str">
        <f aca="false">IF(BA213="","",VLOOKUP(BA213,'シフト記号表（従来型・ユニット型共通）'!$C$6:$L$47,10,FALSE()))</f>
        <v/>
      </c>
      <c r="BB214" s="2101" t="n">
        <f aca="false">IF($BE$3="４週",SUM(W214:AX214),IF($BE$3="暦月",SUM(W214:BA214),""))</f>
        <v>0</v>
      </c>
      <c r="BC214" s="2101"/>
      <c r="BD214" s="2102" t="n">
        <f aca="false">IF($BE$3="４週",BB214/4,IF($BE$3="暦月",(BB214/($BE$8/7)),""))</f>
        <v>0</v>
      </c>
      <c r="BE214" s="2102"/>
      <c r="BF214" s="2098"/>
      <c r="BG214" s="2098"/>
      <c r="BH214" s="2098"/>
      <c r="BI214" s="2098"/>
      <c r="BJ214" s="2098"/>
    </row>
    <row r="215" customFormat="false" ht="20.25" hidden="false" customHeight="true" outlineLevel="0" collapsed="false">
      <c r="B215" s="2103" t="n">
        <f aca="false">B213+1</f>
        <v>100</v>
      </c>
      <c r="C215" s="2105"/>
      <c r="D215" s="2105"/>
      <c r="E215" s="2075"/>
      <c r="F215" s="2076"/>
      <c r="G215" s="2075"/>
      <c r="H215" s="2076"/>
      <c r="I215" s="2106"/>
      <c r="J215" s="2106"/>
      <c r="K215" s="2107"/>
      <c r="L215" s="2107"/>
      <c r="M215" s="2107"/>
      <c r="N215" s="2107"/>
      <c r="O215" s="2108"/>
      <c r="P215" s="2108"/>
      <c r="Q215" s="2108"/>
      <c r="R215" s="2108"/>
      <c r="S215" s="2108"/>
      <c r="T215" s="2080" t="s">
        <v>2202</v>
      </c>
      <c r="U215" s="2081"/>
      <c r="V215" s="2082"/>
      <c r="W215" s="2083"/>
      <c r="X215" s="2084"/>
      <c r="Y215" s="2084"/>
      <c r="Z215" s="2084"/>
      <c r="AA215" s="2084"/>
      <c r="AB215" s="2084"/>
      <c r="AC215" s="2085"/>
      <c r="AD215" s="2083"/>
      <c r="AE215" s="2084"/>
      <c r="AF215" s="2084"/>
      <c r="AG215" s="2084"/>
      <c r="AH215" s="2084"/>
      <c r="AI215" s="2084"/>
      <c r="AJ215" s="2085"/>
      <c r="AK215" s="2083"/>
      <c r="AL215" s="2084"/>
      <c r="AM215" s="2084"/>
      <c r="AN215" s="2084"/>
      <c r="AO215" s="2084"/>
      <c r="AP215" s="2084"/>
      <c r="AQ215" s="2085"/>
      <c r="AR215" s="2083"/>
      <c r="AS215" s="2084"/>
      <c r="AT215" s="2084"/>
      <c r="AU215" s="2084"/>
      <c r="AV215" s="2084"/>
      <c r="AW215" s="2084"/>
      <c r="AX215" s="2085"/>
      <c r="AY215" s="2083"/>
      <c r="AZ215" s="2084"/>
      <c r="BA215" s="2086"/>
      <c r="BB215" s="2087"/>
      <c r="BC215" s="2087"/>
      <c r="BD215" s="2088"/>
      <c r="BE215" s="2088"/>
      <c r="BF215" s="2112"/>
      <c r="BG215" s="2112"/>
      <c r="BH215" s="2112"/>
      <c r="BI215" s="2112"/>
      <c r="BJ215" s="2112"/>
    </row>
    <row r="216" customFormat="false" ht="20.25" hidden="false" customHeight="true" outlineLevel="0" collapsed="false">
      <c r="B216" s="2103"/>
      <c r="C216" s="2105"/>
      <c r="D216" s="2105"/>
      <c r="E216" s="2113"/>
      <c r="F216" s="2114" t="n">
        <f aca="false">C215</f>
        <v>0</v>
      </c>
      <c r="G216" s="2113"/>
      <c r="H216" s="2114" t="n">
        <f aca="false">I215</f>
        <v>0</v>
      </c>
      <c r="I216" s="2106"/>
      <c r="J216" s="2106"/>
      <c r="K216" s="2107"/>
      <c r="L216" s="2107"/>
      <c r="M216" s="2107"/>
      <c r="N216" s="2107"/>
      <c r="O216" s="2108"/>
      <c r="P216" s="2108"/>
      <c r="Q216" s="2108"/>
      <c r="R216" s="2108"/>
      <c r="S216" s="2108"/>
      <c r="T216" s="2115" t="s">
        <v>2203</v>
      </c>
      <c r="U216" s="2116"/>
      <c r="V216" s="2117"/>
      <c r="W216" s="2118" t="str">
        <f aca="false">IF(W215="","",VLOOKUP(W215,'シフト記号表（従来型・ユニット型共通）'!$C$6:$L$47,10,FALSE()))</f>
        <v/>
      </c>
      <c r="X216" s="2119" t="str">
        <f aca="false">IF(X215="","",VLOOKUP(X215,'シフト記号表（従来型・ユニット型共通）'!$C$6:$L$47,10,FALSE()))</f>
        <v/>
      </c>
      <c r="Y216" s="2119" t="str">
        <f aca="false">IF(Y215="","",VLOOKUP(Y215,'シフト記号表（従来型・ユニット型共通）'!$C$6:$L$47,10,FALSE()))</f>
        <v/>
      </c>
      <c r="Z216" s="2119" t="str">
        <f aca="false">IF(Z215="","",VLOOKUP(Z215,'シフト記号表（従来型・ユニット型共通）'!$C$6:$L$47,10,FALSE()))</f>
        <v/>
      </c>
      <c r="AA216" s="2119" t="str">
        <f aca="false">IF(AA215="","",VLOOKUP(AA215,'シフト記号表（従来型・ユニット型共通）'!$C$6:$L$47,10,FALSE()))</f>
        <v/>
      </c>
      <c r="AB216" s="2119" t="str">
        <f aca="false">IF(AB215="","",VLOOKUP(AB215,'シフト記号表（従来型・ユニット型共通）'!$C$6:$L$47,10,FALSE()))</f>
        <v/>
      </c>
      <c r="AC216" s="2120" t="str">
        <f aca="false">IF(AC215="","",VLOOKUP(AC215,'シフト記号表（従来型・ユニット型共通）'!$C$6:$L$47,10,FALSE()))</f>
        <v/>
      </c>
      <c r="AD216" s="2118" t="str">
        <f aca="false">IF(AD215="","",VLOOKUP(AD215,'シフト記号表（従来型・ユニット型共通）'!$C$6:$L$47,10,FALSE()))</f>
        <v/>
      </c>
      <c r="AE216" s="2119" t="str">
        <f aca="false">IF(AE215="","",VLOOKUP(AE215,'シフト記号表（従来型・ユニット型共通）'!$C$6:$L$47,10,FALSE()))</f>
        <v/>
      </c>
      <c r="AF216" s="2119" t="str">
        <f aca="false">IF(AF215="","",VLOOKUP(AF215,'シフト記号表（従来型・ユニット型共通）'!$C$6:$L$47,10,FALSE()))</f>
        <v/>
      </c>
      <c r="AG216" s="2119" t="str">
        <f aca="false">IF(AG215="","",VLOOKUP(AG215,'シフト記号表（従来型・ユニット型共通）'!$C$6:$L$47,10,FALSE()))</f>
        <v/>
      </c>
      <c r="AH216" s="2119" t="str">
        <f aca="false">IF(AH215="","",VLOOKUP(AH215,'シフト記号表（従来型・ユニット型共通）'!$C$6:$L$47,10,FALSE()))</f>
        <v/>
      </c>
      <c r="AI216" s="2119" t="str">
        <f aca="false">IF(AI215="","",VLOOKUP(AI215,'シフト記号表（従来型・ユニット型共通）'!$C$6:$L$47,10,FALSE()))</f>
        <v/>
      </c>
      <c r="AJ216" s="2120" t="str">
        <f aca="false">IF(AJ215="","",VLOOKUP(AJ215,'シフト記号表（従来型・ユニット型共通）'!$C$6:$L$47,10,FALSE()))</f>
        <v/>
      </c>
      <c r="AK216" s="2118" t="str">
        <f aca="false">IF(AK215="","",VLOOKUP(AK215,'シフト記号表（従来型・ユニット型共通）'!$C$6:$L$47,10,FALSE()))</f>
        <v/>
      </c>
      <c r="AL216" s="2119" t="str">
        <f aca="false">IF(AL215="","",VLOOKUP(AL215,'シフト記号表（従来型・ユニット型共通）'!$C$6:$L$47,10,FALSE()))</f>
        <v/>
      </c>
      <c r="AM216" s="2119" t="str">
        <f aca="false">IF(AM215="","",VLOOKUP(AM215,'シフト記号表（従来型・ユニット型共通）'!$C$6:$L$47,10,FALSE()))</f>
        <v/>
      </c>
      <c r="AN216" s="2119" t="str">
        <f aca="false">IF(AN215="","",VLOOKUP(AN215,'シフト記号表（従来型・ユニット型共通）'!$C$6:$L$47,10,FALSE()))</f>
        <v/>
      </c>
      <c r="AO216" s="2119" t="str">
        <f aca="false">IF(AO215="","",VLOOKUP(AO215,'シフト記号表（従来型・ユニット型共通）'!$C$6:$L$47,10,FALSE()))</f>
        <v/>
      </c>
      <c r="AP216" s="2119" t="str">
        <f aca="false">IF(AP215="","",VLOOKUP(AP215,'シフト記号表（従来型・ユニット型共通）'!$C$6:$L$47,10,FALSE()))</f>
        <v/>
      </c>
      <c r="AQ216" s="2120" t="str">
        <f aca="false">IF(AQ215="","",VLOOKUP(AQ215,'シフト記号表（従来型・ユニット型共通）'!$C$6:$L$47,10,FALSE()))</f>
        <v/>
      </c>
      <c r="AR216" s="2118" t="str">
        <f aca="false">IF(AR215="","",VLOOKUP(AR215,'シフト記号表（従来型・ユニット型共通）'!$C$6:$L$47,10,FALSE()))</f>
        <v/>
      </c>
      <c r="AS216" s="2119" t="str">
        <f aca="false">IF(AS215="","",VLOOKUP(AS215,'シフト記号表（従来型・ユニット型共通）'!$C$6:$L$47,10,FALSE()))</f>
        <v/>
      </c>
      <c r="AT216" s="2119" t="str">
        <f aca="false">IF(AT215="","",VLOOKUP(AT215,'シフト記号表（従来型・ユニット型共通）'!$C$6:$L$47,10,FALSE()))</f>
        <v/>
      </c>
      <c r="AU216" s="2119" t="str">
        <f aca="false">IF(AU215="","",VLOOKUP(AU215,'シフト記号表（従来型・ユニット型共通）'!$C$6:$L$47,10,FALSE()))</f>
        <v/>
      </c>
      <c r="AV216" s="2119" t="str">
        <f aca="false">IF(AV215="","",VLOOKUP(AV215,'シフト記号表（従来型・ユニット型共通）'!$C$6:$L$47,10,FALSE()))</f>
        <v/>
      </c>
      <c r="AW216" s="2119" t="str">
        <f aca="false">IF(AW215="","",VLOOKUP(AW215,'シフト記号表（従来型・ユニット型共通）'!$C$6:$L$47,10,FALSE()))</f>
        <v/>
      </c>
      <c r="AX216" s="2120" t="str">
        <f aca="false">IF(AX215="","",VLOOKUP(AX215,'シフト記号表（従来型・ユニット型共通）'!$C$6:$L$47,10,FALSE()))</f>
        <v/>
      </c>
      <c r="AY216" s="2118" t="str">
        <f aca="false">IF(AY215="","",VLOOKUP(AY215,'シフト記号表（従来型・ユニット型共通）'!$C$6:$L$47,10,FALSE()))</f>
        <v/>
      </c>
      <c r="AZ216" s="2119" t="str">
        <f aca="false">IF(AZ215="","",VLOOKUP(AZ215,'シフト記号表（従来型・ユニット型共通）'!$C$6:$L$47,10,FALSE()))</f>
        <v/>
      </c>
      <c r="BA216" s="2119" t="str">
        <f aca="false">IF(BA215="","",VLOOKUP(BA215,'シフト記号表（従来型・ユニット型共通）'!$C$6:$L$47,10,FALSE()))</f>
        <v/>
      </c>
      <c r="BB216" s="2122" t="n">
        <f aca="false">IF($BE$3="４週",SUM(W216:AX216),IF($BE$3="暦月",SUM(W216:BA216),""))</f>
        <v>0</v>
      </c>
      <c r="BC216" s="2122"/>
      <c r="BD216" s="2123" t="n">
        <f aca="false">IF($BE$3="４週",BB216/4,IF($BE$3="暦月",(BB216/($BE$8/7)),""))</f>
        <v>0</v>
      </c>
      <c r="BE216" s="2123"/>
      <c r="BF216" s="2112"/>
      <c r="BG216" s="2112"/>
      <c r="BH216" s="2112"/>
      <c r="BI216" s="2112"/>
      <c r="BJ216" s="2112"/>
    </row>
    <row r="217" customFormat="false" ht="20.25" hidden="false" customHeight="true" outlineLevel="0" collapsed="false">
      <c r="B217" s="2124"/>
      <c r="C217" s="2125"/>
      <c r="D217" s="2125"/>
      <c r="E217" s="2125"/>
      <c r="F217" s="2125"/>
      <c r="G217" s="2125"/>
      <c r="H217" s="2125"/>
      <c r="I217" s="2126"/>
      <c r="J217" s="2126"/>
      <c r="K217" s="2125"/>
      <c r="L217" s="2125"/>
      <c r="M217" s="2125"/>
      <c r="N217" s="2125"/>
      <c r="O217" s="2127"/>
      <c r="P217" s="2127"/>
      <c r="Q217" s="2127"/>
      <c r="R217" s="2128"/>
      <c r="S217" s="2128"/>
      <c r="T217" s="2128"/>
      <c r="U217" s="2129"/>
      <c r="V217" s="2130"/>
      <c r="W217" s="2131"/>
      <c r="X217" s="2131"/>
      <c r="Y217" s="2131"/>
      <c r="Z217" s="2131"/>
      <c r="AA217" s="2131"/>
      <c r="AB217" s="2131"/>
      <c r="AC217" s="2131"/>
      <c r="AD217" s="2131"/>
      <c r="AE217" s="2131"/>
      <c r="AF217" s="2131"/>
      <c r="AG217" s="2131"/>
      <c r="AH217" s="2131"/>
      <c r="AI217" s="2131"/>
      <c r="AJ217" s="2131"/>
      <c r="AK217" s="2131"/>
      <c r="AL217" s="2131"/>
      <c r="AM217" s="2131"/>
      <c r="AN217" s="2131"/>
      <c r="AO217" s="2131"/>
      <c r="AP217" s="2131"/>
      <c r="AQ217" s="2131"/>
      <c r="AR217" s="2131"/>
      <c r="AS217" s="2131"/>
      <c r="AT217" s="2131"/>
      <c r="AU217" s="2131"/>
      <c r="AV217" s="2131"/>
      <c r="AW217" s="2131"/>
      <c r="AX217" s="2131"/>
      <c r="AY217" s="2131"/>
      <c r="AZ217" s="2131"/>
      <c r="BA217" s="2131"/>
      <c r="BB217" s="2131"/>
      <c r="BC217" s="2131"/>
      <c r="BD217" s="2132"/>
      <c r="BE217" s="2132"/>
      <c r="BF217" s="2127"/>
      <c r="BG217" s="2127"/>
      <c r="BH217" s="2127"/>
      <c r="BI217" s="2127"/>
      <c r="BJ217" s="2127"/>
    </row>
    <row r="218" customFormat="false" ht="20.25" hidden="false" customHeight="true" outlineLevel="0" collapsed="false">
      <c r="B218" s="2124"/>
      <c r="C218" s="2125"/>
      <c r="D218" s="2125"/>
      <c r="E218" s="2125"/>
      <c r="F218" s="2125"/>
      <c r="G218" s="2125"/>
      <c r="H218" s="2125"/>
      <c r="I218" s="2133"/>
      <c r="J218" s="2005" t="s">
        <v>2328</v>
      </c>
      <c r="K218" s="2005"/>
      <c r="L218" s="2005"/>
      <c r="M218" s="2005"/>
      <c r="N218" s="2005"/>
      <c r="O218" s="2005"/>
      <c r="P218" s="2005"/>
      <c r="Q218" s="2005"/>
      <c r="R218" s="2005"/>
      <c r="S218" s="2005"/>
      <c r="T218" s="2011"/>
      <c r="U218" s="2005"/>
      <c r="V218" s="2005"/>
      <c r="W218" s="2005"/>
      <c r="X218" s="2005"/>
      <c r="Y218" s="2005"/>
      <c r="Z218" s="2134"/>
      <c r="AA218" s="2134"/>
      <c r="AB218" s="2134"/>
      <c r="AC218" s="2134"/>
      <c r="AD218" s="2134"/>
      <c r="AE218" s="2134"/>
      <c r="AF218" s="2134"/>
      <c r="AG218" s="2134"/>
      <c r="AH218" s="2134"/>
      <c r="AI218" s="2134"/>
      <c r="AJ218" s="2134"/>
      <c r="AK218" s="2134"/>
      <c r="AL218" s="2134"/>
      <c r="AM218" s="2134"/>
      <c r="AN218" s="2134"/>
      <c r="AO218" s="2134"/>
      <c r="AP218" s="2134"/>
      <c r="AQ218" s="2134"/>
      <c r="AR218" s="2134"/>
      <c r="AS218" s="2134"/>
      <c r="AT218" s="2134"/>
      <c r="AU218" s="2134"/>
      <c r="AV218" s="2134"/>
      <c r="AW218" s="2134"/>
      <c r="AX218" s="2134"/>
      <c r="AY218" s="2134"/>
      <c r="AZ218" s="2134"/>
      <c r="BA218" s="2134"/>
      <c r="BB218" s="2134"/>
      <c r="BC218" s="2134"/>
      <c r="BD218" s="2135"/>
      <c r="BE218" s="2132"/>
      <c r="BF218" s="2127"/>
      <c r="BG218" s="2127"/>
      <c r="BH218" s="2127"/>
      <c r="BI218" s="2127"/>
      <c r="BJ218" s="2127"/>
    </row>
    <row r="219" customFormat="false" ht="20.25" hidden="false" customHeight="true" outlineLevel="0" collapsed="false">
      <c r="B219" s="2124"/>
      <c r="C219" s="2125"/>
      <c r="D219" s="2125"/>
      <c r="E219" s="2125"/>
      <c r="F219" s="2125"/>
      <c r="G219" s="2125"/>
      <c r="H219" s="2125"/>
      <c r="I219" s="2133"/>
      <c r="J219" s="2005"/>
      <c r="K219" s="2005" t="s">
        <v>2249</v>
      </c>
      <c r="L219" s="2005"/>
      <c r="M219" s="2005"/>
      <c r="N219" s="2005"/>
      <c r="O219" s="2005"/>
      <c r="P219" s="2005"/>
      <c r="Q219" s="2005"/>
      <c r="R219" s="2005"/>
      <c r="S219" s="2005"/>
      <c r="T219" s="2011"/>
      <c r="U219" s="2005"/>
      <c r="V219" s="2005"/>
      <c r="W219" s="2005"/>
      <c r="X219" s="2005"/>
      <c r="Y219" s="2005"/>
      <c r="Z219" s="2134"/>
      <c r="AA219" s="2005" t="s">
        <v>2250</v>
      </c>
      <c r="AB219" s="2005"/>
      <c r="AC219" s="2005"/>
      <c r="AD219" s="2005"/>
      <c r="AE219" s="2005"/>
      <c r="AF219" s="2005"/>
      <c r="AG219" s="2005"/>
      <c r="AH219" s="2005"/>
      <c r="AI219" s="2005"/>
      <c r="AJ219" s="2011"/>
      <c r="AK219" s="2005"/>
      <c r="AL219" s="2005"/>
      <c r="AM219" s="2005"/>
      <c r="AN219" s="2005"/>
      <c r="AO219" s="2134"/>
      <c r="AP219" s="2134"/>
      <c r="AQ219" s="2005" t="s">
        <v>2251</v>
      </c>
      <c r="AR219" s="2134"/>
      <c r="AS219" s="2134"/>
      <c r="AT219" s="2134"/>
      <c r="AU219" s="2134"/>
      <c r="AV219" s="2134"/>
      <c r="AW219" s="2134"/>
      <c r="AX219" s="2134"/>
      <c r="AY219" s="2134"/>
      <c r="AZ219" s="2134"/>
      <c r="BA219" s="2134"/>
      <c r="BB219" s="2134"/>
      <c r="BC219" s="2134"/>
      <c r="BD219" s="2135"/>
      <c r="BE219" s="2132"/>
      <c r="BF219" s="2136"/>
      <c r="BG219" s="2136"/>
      <c r="BH219" s="2136"/>
      <c r="BI219" s="2136"/>
      <c r="BJ219" s="2127"/>
    </row>
    <row r="220" customFormat="false" ht="20.25" hidden="false" customHeight="true" outlineLevel="0" collapsed="false">
      <c r="B220" s="2124"/>
      <c r="C220" s="2125"/>
      <c r="D220" s="2125"/>
      <c r="E220" s="2125"/>
      <c r="F220" s="2125"/>
      <c r="G220" s="2125"/>
      <c r="H220" s="2125"/>
      <c r="I220" s="2133"/>
      <c r="J220" s="2005"/>
      <c r="K220" s="2137" t="s">
        <v>2252</v>
      </c>
      <c r="L220" s="2137"/>
      <c r="M220" s="2138" t="s">
        <v>2253</v>
      </c>
      <c r="N220" s="2138"/>
      <c r="O220" s="2138"/>
      <c r="P220" s="2138"/>
      <c r="Q220" s="2005"/>
      <c r="R220" s="2139" t="s">
        <v>2254</v>
      </c>
      <c r="S220" s="2139"/>
      <c r="T220" s="2139"/>
      <c r="U220" s="2139"/>
      <c r="V220" s="2005"/>
      <c r="W220" s="2138" t="s">
        <v>2255</v>
      </c>
      <c r="X220" s="2138"/>
      <c r="Y220" s="2005"/>
      <c r="Z220" s="2134"/>
      <c r="AA220" s="2137" t="s">
        <v>2252</v>
      </c>
      <c r="AB220" s="2137"/>
      <c r="AC220" s="2138" t="s">
        <v>2253</v>
      </c>
      <c r="AD220" s="2138"/>
      <c r="AE220" s="2138"/>
      <c r="AF220" s="2138"/>
      <c r="AG220" s="2005"/>
      <c r="AH220" s="2139" t="s">
        <v>2254</v>
      </c>
      <c r="AI220" s="2139"/>
      <c r="AJ220" s="2139"/>
      <c r="AK220" s="2139"/>
      <c r="AL220" s="2005"/>
      <c r="AM220" s="2138" t="s">
        <v>2255</v>
      </c>
      <c r="AN220" s="2138"/>
      <c r="AO220" s="2134"/>
      <c r="AP220" s="2134"/>
      <c r="AQ220" s="2134"/>
      <c r="AR220" s="2134"/>
      <c r="AS220" s="2134"/>
      <c r="AT220" s="2134"/>
      <c r="AU220" s="2134"/>
      <c r="AV220" s="2134"/>
      <c r="AW220" s="2134"/>
      <c r="AX220" s="2134"/>
      <c r="AY220" s="2134"/>
      <c r="AZ220" s="2134"/>
      <c r="BA220" s="2134"/>
      <c r="BB220" s="2134"/>
      <c r="BC220" s="2134"/>
      <c r="BD220" s="2135"/>
      <c r="BE220" s="2132"/>
      <c r="BF220" s="2140"/>
      <c r="BG220" s="2140"/>
      <c r="BH220" s="2140"/>
      <c r="BI220" s="2140"/>
      <c r="BJ220" s="2127"/>
    </row>
    <row r="221" customFormat="false" ht="20.25" hidden="false" customHeight="true" outlineLevel="0" collapsed="false">
      <c r="B221" s="2124"/>
      <c r="C221" s="2125"/>
      <c r="D221" s="2125"/>
      <c r="E221" s="2125"/>
      <c r="F221" s="2125"/>
      <c r="G221" s="2125"/>
      <c r="H221" s="2125"/>
      <c r="I221" s="2133"/>
      <c r="J221" s="2005"/>
      <c r="K221" s="2137"/>
      <c r="L221" s="2137"/>
      <c r="M221" s="2137" t="s">
        <v>2256</v>
      </c>
      <c r="N221" s="2137"/>
      <c r="O221" s="2137" t="s">
        <v>2257</v>
      </c>
      <c r="P221" s="2137"/>
      <c r="Q221" s="2005"/>
      <c r="R221" s="2137" t="s">
        <v>2256</v>
      </c>
      <c r="S221" s="2137"/>
      <c r="T221" s="2137" t="s">
        <v>2257</v>
      </c>
      <c r="U221" s="2137"/>
      <c r="V221" s="2005"/>
      <c r="W221" s="2138" t="s">
        <v>2258</v>
      </c>
      <c r="X221" s="2138"/>
      <c r="Y221" s="2005"/>
      <c r="Z221" s="2134"/>
      <c r="AA221" s="2137"/>
      <c r="AB221" s="2137"/>
      <c r="AC221" s="2137" t="s">
        <v>2256</v>
      </c>
      <c r="AD221" s="2137"/>
      <c r="AE221" s="2137" t="s">
        <v>2257</v>
      </c>
      <c r="AF221" s="2137"/>
      <c r="AG221" s="2005"/>
      <c r="AH221" s="2137" t="s">
        <v>2256</v>
      </c>
      <c r="AI221" s="2137"/>
      <c r="AJ221" s="2137" t="s">
        <v>2257</v>
      </c>
      <c r="AK221" s="2137"/>
      <c r="AL221" s="2005"/>
      <c r="AM221" s="2138" t="s">
        <v>2258</v>
      </c>
      <c r="AN221" s="2138"/>
      <c r="AO221" s="2134"/>
      <c r="AP221" s="2134"/>
      <c r="AQ221" s="2138" t="s">
        <v>2217</v>
      </c>
      <c r="AR221" s="2138"/>
      <c r="AS221" s="2138"/>
      <c r="AT221" s="2138"/>
      <c r="AU221" s="2005"/>
      <c r="AV221" s="2138" t="s">
        <v>1024</v>
      </c>
      <c r="AW221" s="2138"/>
      <c r="AX221" s="2138"/>
      <c r="AY221" s="2138"/>
      <c r="AZ221" s="2005"/>
      <c r="BA221" s="2137" t="s">
        <v>1055</v>
      </c>
      <c r="BB221" s="2137"/>
      <c r="BC221" s="2137"/>
      <c r="BD221" s="2137"/>
      <c r="BE221" s="2132"/>
      <c r="BF221" s="2141"/>
      <c r="BG221" s="2141"/>
      <c r="BH221" s="2141"/>
      <c r="BI221" s="2141"/>
      <c r="BJ221" s="2127"/>
    </row>
    <row r="222" customFormat="false" ht="20.25" hidden="false" customHeight="true" outlineLevel="0" collapsed="false">
      <c r="B222" s="2124"/>
      <c r="C222" s="2125"/>
      <c r="D222" s="2125"/>
      <c r="E222" s="2125"/>
      <c r="F222" s="2125"/>
      <c r="G222" s="2125"/>
      <c r="H222" s="2125"/>
      <c r="I222" s="2133"/>
      <c r="J222" s="2005"/>
      <c r="K222" s="2036" t="s">
        <v>2199</v>
      </c>
      <c r="L222" s="2036"/>
      <c r="M222" s="2142" t="n">
        <f aca="false">SUMIFS($BB$17:$BB$216,$F$17:$F$216,"看護職員",$H$17:$H$216,"A")</f>
        <v>0</v>
      </c>
      <c r="N222" s="2142"/>
      <c r="O222" s="2143" t="n">
        <f aca="false">SUMIFS($BD$17:$BD$216,$F$17:$F$216,"看護職員",$H$17:$H$216,"A")</f>
        <v>0</v>
      </c>
      <c r="P222" s="2143"/>
      <c r="Q222" s="2144"/>
      <c r="R222" s="2145" t="n">
        <v>0</v>
      </c>
      <c r="S222" s="2145"/>
      <c r="T222" s="2145" t="n">
        <v>0</v>
      </c>
      <c r="U222" s="2145"/>
      <c r="V222" s="2144"/>
      <c r="W222" s="2145" t="n">
        <v>0</v>
      </c>
      <c r="X222" s="2145"/>
      <c r="Y222" s="2005"/>
      <c r="Z222" s="2134"/>
      <c r="AA222" s="2036" t="s">
        <v>2199</v>
      </c>
      <c r="AB222" s="2036"/>
      <c r="AC222" s="2142" t="n">
        <f aca="false">SUMIFS($BB$17:$BB$216,$F$17:$F$216,"介護職員",$H$17:$H$216,"A")</f>
        <v>0</v>
      </c>
      <c r="AD222" s="2142"/>
      <c r="AE222" s="2143" t="n">
        <f aca="false">SUMIFS($BD$17:$BD$216,$F$17:$F$216,"介護職員",$H$17:$H$216,"A")</f>
        <v>0</v>
      </c>
      <c r="AF222" s="2143"/>
      <c r="AG222" s="2144"/>
      <c r="AH222" s="2145" t="n">
        <v>0</v>
      </c>
      <c r="AI222" s="2145"/>
      <c r="AJ222" s="2145" t="n">
        <v>0</v>
      </c>
      <c r="AK222" s="2145"/>
      <c r="AL222" s="2144"/>
      <c r="AM222" s="2145" t="n">
        <v>0</v>
      </c>
      <c r="AN222" s="2145"/>
      <c r="AO222" s="2134"/>
      <c r="AP222" s="2134"/>
      <c r="AQ222" s="2146" t="n">
        <f aca="false">U236</f>
        <v>0</v>
      </c>
      <c r="AR222" s="2146"/>
      <c r="AS222" s="2146"/>
      <c r="AT222" s="2146"/>
      <c r="AU222" s="2147" t="s">
        <v>2259</v>
      </c>
      <c r="AV222" s="2146" t="n">
        <f aca="false">AK236</f>
        <v>0</v>
      </c>
      <c r="AW222" s="2146"/>
      <c r="AX222" s="2146"/>
      <c r="AY222" s="2146"/>
      <c r="AZ222" s="2147" t="s">
        <v>2260</v>
      </c>
      <c r="BA222" s="2148" t="n">
        <f aca="false">ROUNDDOWN(AQ222+AV222,1)</f>
        <v>0</v>
      </c>
      <c r="BB222" s="2148"/>
      <c r="BC222" s="2148"/>
      <c r="BD222" s="2148"/>
      <c r="BE222" s="2132"/>
      <c r="BF222" s="2149"/>
      <c r="BG222" s="2149"/>
      <c r="BH222" s="2149"/>
      <c r="BI222" s="2149"/>
      <c r="BJ222" s="2127"/>
    </row>
    <row r="223" customFormat="false" ht="20.25" hidden="false" customHeight="true" outlineLevel="0" collapsed="false">
      <c r="B223" s="2124"/>
      <c r="C223" s="2125"/>
      <c r="D223" s="2125"/>
      <c r="E223" s="2125"/>
      <c r="F223" s="2125"/>
      <c r="G223" s="2125"/>
      <c r="H223" s="2125"/>
      <c r="I223" s="2133"/>
      <c r="J223" s="2005"/>
      <c r="K223" s="2036" t="s">
        <v>2210</v>
      </c>
      <c r="L223" s="2036"/>
      <c r="M223" s="2142" t="n">
        <f aca="false">SUMIFS($BB$17:$BB$216,$F$17:$F$216,"看護職員",$H$17:$H$216,"B")</f>
        <v>0</v>
      </c>
      <c r="N223" s="2142"/>
      <c r="O223" s="2143" t="n">
        <f aca="false">SUMIFS($BD$17:$BD$216,$F$17:$F$216,"看護職員",$H$17:$H$216,"B")</f>
        <v>0</v>
      </c>
      <c r="P223" s="2143"/>
      <c r="Q223" s="2144"/>
      <c r="R223" s="2145" t="n">
        <v>0</v>
      </c>
      <c r="S223" s="2145"/>
      <c r="T223" s="2145" t="n">
        <v>0</v>
      </c>
      <c r="U223" s="2145"/>
      <c r="V223" s="2144"/>
      <c r="W223" s="2145" t="n">
        <v>0</v>
      </c>
      <c r="X223" s="2145"/>
      <c r="Y223" s="2005"/>
      <c r="Z223" s="2134"/>
      <c r="AA223" s="2036" t="s">
        <v>2210</v>
      </c>
      <c r="AB223" s="2036"/>
      <c r="AC223" s="2142" t="n">
        <f aca="false">SUMIFS($BB$17:$BB$216,$F$17:$F$216,"介護職員",$H$17:$H$216,"B")</f>
        <v>0</v>
      </c>
      <c r="AD223" s="2142"/>
      <c r="AE223" s="2143" t="n">
        <f aca="false">SUMIFS($BD$17:$BD$216,$F$17:$F$216,"介護職員",$H$17:$H$216,"B")</f>
        <v>0</v>
      </c>
      <c r="AF223" s="2143"/>
      <c r="AG223" s="2144"/>
      <c r="AH223" s="2145" t="n">
        <v>0</v>
      </c>
      <c r="AI223" s="2145"/>
      <c r="AJ223" s="2145" t="n">
        <v>0</v>
      </c>
      <c r="AK223" s="2145"/>
      <c r="AL223" s="2144"/>
      <c r="AM223" s="2145" t="n">
        <v>0</v>
      </c>
      <c r="AN223" s="2145"/>
      <c r="AO223" s="2134"/>
      <c r="AP223" s="2134"/>
      <c r="AQ223" s="2134"/>
      <c r="AR223" s="2134"/>
      <c r="AS223" s="2134"/>
      <c r="AT223" s="2134"/>
      <c r="AU223" s="2134"/>
      <c r="AV223" s="2134"/>
      <c r="AW223" s="2134"/>
      <c r="AX223" s="2134"/>
      <c r="AY223" s="2134"/>
      <c r="AZ223" s="2134"/>
      <c r="BA223" s="2134"/>
      <c r="BB223" s="2134"/>
      <c r="BC223" s="2134"/>
      <c r="BD223" s="2135"/>
      <c r="BE223" s="2132"/>
      <c r="BF223" s="2127"/>
      <c r="BG223" s="2127"/>
      <c r="BH223" s="2127"/>
      <c r="BI223" s="2127"/>
      <c r="BJ223" s="2127"/>
    </row>
    <row r="224" customFormat="false" ht="20.25" hidden="false" customHeight="true" outlineLevel="0" collapsed="false">
      <c r="B224" s="2124"/>
      <c r="C224" s="2125"/>
      <c r="D224" s="2125"/>
      <c r="E224" s="2125"/>
      <c r="F224" s="2125"/>
      <c r="G224" s="2125"/>
      <c r="H224" s="2125"/>
      <c r="I224" s="2133"/>
      <c r="J224" s="2005"/>
      <c r="K224" s="2036" t="s">
        <v>2205</v>
      </c>
      <c r="L224" s="2036"/>
      <c r="M224" s="2142" t="n">
        <f aca="false">SUMIFS($BB$17:$BB$216,$F$17:$F$216,"看護職員",$H$17:$H$216,"C")</f>
        <v>0</v>
      </c>
      <c r="N224" s="2142"/>
      <c r="O224" s="2143" t="n">
        <f aca="false">SUMIFS($BD$17:$BD$216,$F$17:$F$216,"看護職員",$H$17:$H$216,"C")</f>
        <v>0</v>
      </c>
      <c r="P224" s="2143"/>
      <c r="Q224" s="2144"/>
      <c r="R224" s="2145" t="n">
        <v>0</v>
      </c>
      <c r="S224" s="2145"/>
      <c r="T224" s="2150" t="n">
        <v>0</v>
      </c>
      <c r="U224" s="2150"/>
      <c r="V224" s="2144"/>
      <c r="W224" s="2151" t="s">
        <v>1045</v>
      </c>
      <c r="X224" s="2151"/>
      <c r="Y224" s="2005"/>
      <c r="Z224" s="2134"/>
      <c r="AA224" s="2036" t="s">
        <v>2205</v>
      </c>
      <c r="AB224" s="2036"/>
      <c r="AC224" s="2142" t="n">
        <f aca="false">SUMIFS($BB$17:$BB$216,$F$17:$F$216,"介護職員",$H$17:$H$216,"C")</f>
        <v>0</v>
      </c>
      <c r="AD224" s="2142"/>
      <c r="AE224" s="2143" t="n">
        <f aca="false">SUMIFS($BD$17:$BD$216,$F$17:$F$216,"介護職員",$H$17:$H$216,"C")</f>
        <v>0</v>
      </c>
      <c r="AF224" s="2143"/>
      <c r="AG224" s="2144"/>
      <c r="AH224" s="2145" t="n">
        <v>0</v>
      </c>
      <c r="AI224" s="2145"/>
      <c r="AJ224" s="2150" t="n">
        <v>0</v>
      </c>
      <c r="AK224" s="2150"/>
      <c r="AL224" s="2144"/>
      <c r="AM224" s="2151" t="s">
        <v>1045</v>
      </c>
      <c r="AN224" s="2151"/>
      <c r="AO224" s="2134"/>
      <c r="AP224" s="2134"/>
      <c r="AQ224" s="2134"/>
      <c r="AR224" s="2134"/>
      <c r="AS224" s="2134"/>
      <c r="AT224" s="2134"/>
      <c r="AU224" s="2134"/>
      <c r="AV224" s="2134"/>
      <c r="AW224" s="2134"/>
      <c r="AX224" s="2134"/>
      <c r="AY224" s="2134"/>
      <c r="AZ224" s="2134"/>
      <c r="BA224" s="2134"/>
      <c r="BB224" s="2134"/>
      <c r="BC224" s="2134"/>
      <c r="BD224" s="2135"/>
      <c r="BE224" s="2132"/>
      <c r="BF224" s="2127"/>
      <c r="BG224" s="2127"/>
      <c r="BH224" s="2127"/>
      <c r="BI224" s="2127"/>
      <c r="BJ224" s="2127"/>
    </row>
    <row r="225" customFormat="false" ht="20.25" hidden="false" customHeight="true" outlineLevel="0" collapsed="false">
      <c r="B225" s="2124"/>
      <c r="C225" s="2125"/>
      <c r="D225" s="2125"/>
      <c r="E225" s="2125"/>
      <c r="F225" s="2125"/>
      <c r="G225" s="2125"/>
      <c r="H225" s="2125"/>
      <c r="I225" s="2133"/>
      <c r="J225" s="2005"/>
      <c r="K225" s="2036" t="s">
        <v>2261</v>
      </c>
      <c r="L225" s="2036"/>
      <c r="M225" s="2142" t="n">
        <f aca="false">SUMIFS($BB$17:$BB$216,$F$17:$F$216,"看護職員",$H$17:$H$216,"D")</f>
        <v>0</v>
      </c>
      <c r="N225" s="2142"/>
      <c r="O225" s="2143" t="n">
        <f aca="false">SUMIFS($BD$17:$BD$216,$F$17:$F$216,"看護職員",$H$17:$H$216,"D")</f>
        <v>0</v>
      </c>
      <c r="P225" s="2143"/>
      <c r="Q225" s="2144"/>
      <c r="R225" s="2145" t="n">
        <v>0</v>
      </c>
      <c r="S225" s="2145"/>
      <c r="T225" s="2150" t="n">
        <v>0</v>
      </c>
      <c r="U225" s="2150"/>
      <c r="V225" s="2144"/>
      <c r="W225" s="2151" t="s">
        <v>1045</v>
      </c>
      <c r="X225" s="2151"/>
      <c r="Y225" s="2005"/>
      <c r="Z225" s="2134"/>
      <c r="AA225" s="2036" t="s">
        <v>2261</v>
      </c>
      <c r="AB225" s="2036"/>
      <c r="AC225" s="2142" t="n">
        <f aca="false">SUMIFS($BB$17:$BB$216,$F$17:$F$216,"介護職員",$H$17:$H$216,"D")</f>
        <v>0</v>
      </c>
      <c r="AD225" s="2142"/>
      <c r="AE225" s="2143" t="n">
        <f aca="false">SUMIFS($BD$17:$BD$216,$F$17:$F$216,"介護職員",$H$17:$H$216,"D")</f>
        <v>0</v>
      </c>
      <c r="AF225" s="2143"/>
      <c r="AG225" s="2144"/>
      <c r="AH225" s="2145" t="n">
        <v>0</v>
      </c>
      <c r="AI225" s="2145"/>
      <c r="AJ225" s="2150" t="n">
        <v>0</v>
      </c>
      <c r="AK225" s="2150"/>
      <c r="AL225" s="2144"/>
      <c r="AM225" s="2151" t="s">
        <v>1045</v>
      </c>
      <c r="AN225" s="2151"/>
      <c r="AO225" s="2134"/>
      <c r="AP225" s="2134"/>
      <c r="AQ225" s="2005" t="s">
        <v>2262</v>
      </c>
      <c r="AR225" s="2005"/>
      <c r="AS225" s="2005"/>
      <c r="AT225" s="2005"/>
      <c r="AU225" s="2005"/>
      <c r="AV225" s="2005"/>
      <c r="AW225" s="2134"/>
      <c r="AX225" s="2134"/>
      <c r="AY225" s="2134"/>
      <c r="AZ225" s="2134"/>
      <c r="BA225" s="2134"/>
      <c r="BB225" s="2134"/>
      <c r="BC225" s="2134"/>
      <c r="BD225" s="2135"/>
      <c r="BE225" s="2132"/>
      <c r="BF225" s="2127"/>
      <c r="BG225" s="2127"/>
      <c r="BH225" s="2127"/>
      <c r="BI225" s="2127"/>
      <c r="BJ225" s="2127"/>
    </row>
    <row r="226" customFormat="false" ht="20.25" hidden="false" customHeight="true" outlineLevel="0" collapsed="false">
      <c r="B226" s="2124"/>
      <c r="C226" s="2125"/>
      <c r="D226" s="2125"/>
      <c r="E226" s="2125"/>
      <c r="F226" s="2125"/>
      <c r="G226" s="2125"/>
      <c r="H226" s="2125"/>
      <c r="I226" s="2133"/>
      <c r="J226" s="2005"/>
      <c r="K226" s="2036" t="s">
        <v>1055</v>
      </c>
      <c r="L226" s="2036"/>
      <c r="M226" s="2142" t="n">
        <f aca="false">SUM(M222:N225)</f>
        <v>0</v>
      </c>
      <c r="N226" s="2142"/>
      <c r="O226" s="2143" t="n">
        <f aca="false">SUM(O222:P225)</f>
        <v>0</v>
      </c>
      <c r="P226" s="2143"/>
      <c r="Q226" s="2144"/>
      <c r="R226" s="2142" t="n">
        <f aca="false">SUM(R222:S225)</f>
        <v>0</v>
      </c>
      <c r="S226" s="2142"/>
      <c r="T226" s="2143" t="n">
        <f aca="false">SUM(T222:U225)</f>
        <v>0</v>
      </c>
      <c r="U226" s="2143"/>
      <c r="V226" s="2144"/>
      <c r="W226" s="2142" t="n">
        <f aca="false">SUM(W222:X223)</f>
        <v>0</v>
      </c>
      <c r="X226" s="2142"/>
      <c r="Y226" s="2005"/>
      <c r="Z226" s="2134"/>
      <c r="AA226" s="2036" t="s">
        <v>1055</v>
      </c>
      <c r="AB226" s="2036"/>
      <c r="AC226" s="2142" t="n">
        <f aca="false">SUM(AC222:AD225)</f>
        <v>0</v>
      </c>
      <c r="AD226" s="2142"/>
      <c r="AE226" s="2143" t="n">
        <f aca="false">SUM(AE222:AF225)</f>
        <v>0</v>
      </c>
      <c r="AF226" s="2143"/>
      <c r="AG226" s="2144"/>
      <c r="AH226" s="2142" t="n">
        <f aca="false">SUM(AH222:AI225)</f>
        <v>0</v>
      </c>
      <c r="AI226" s="2142"/>
      <c r="AJ226" s="2143" t="n">
        <f aca="false">SUM(AJ222:AK225)</f>
        <v>0</v>
      </c>
      <c r="AK226" s="2143"/>
      <c r="AL226" s="2144"/>
      <c r="AM226" s="2142" t="n">
        <f aca="false">SUM(AM222:AN223)</f>
        <v>0</v>
      </c>
      <c r="AN226" s="2142"/>
      <c r="AO226" s="2134"/>
      <c r="AP226" s="2134"/>
      <c r="AQ226" s="2036" t="s">
        <v>2263</v>
      </c>
      <c r="AR226" s="2036"/>
      <c r="AS226" s="2036" t="s">
        <v>2264</v>
      </c>
      <c r="AT226" s="2036"/>
      <c r="AU226" s="2036"/>
      <c r="AV226" s="2036"/>
      <c r="AW226" s="2134"/>
      <c r="AX226" s="2134"/>
      <c r="AY226" s="2134"/>
      <c r="AZ226" s="2134"/>
      <c r="BA226" s="2134"/>
      <c r="BB226" s="2134"/>
      <c r="BC226" s="2134"/>
      <c r="BD226" s="2135"/>
      <c r="BE226" s="2132"/>
      <c r="BF226" s="2127"/>
      <c r="BG226" s="2127"/>
      <c r="BH226" s="2127"/>
      <c r="BI226" s="2127"/>
      <c r="BJ226" s="2127"/>
    </row>
    <row r="227" customFormat="false" ht="20.25" hidden="false" customHeight="true" outlineLevel="0" collapsed="false">
      <c r="B227" s="2124"/>
      <c r="C227" s="2125"/>
      <c r="D227" s="2125"/>
      <c r="E227" s="2125"/>
      <c r="F227" s="2125"/>
      <c r="G227" s="2125"/>
      <c r="H227" s="2125"/>
      <c r="I227" s="2133"/>
      <c r="J227" s="2133"/>
      <c r="K227" s="2152"/>
      <c r="L227" s="2152"/>
      <c r="M227" s="2152"/>
      <c r="N227" s="2152"/>
      <c r="O227" s="2153"/>
      <c r="P227" s="2153"/>
      <c r="Q227" s="2153"/>
      <c r="R227" s="2154"/>
      <c r="S227" s="2154"/>
      <c r="T227" s="2154"/>
      <c r="U227" s="2154"/>
      <c r="V227" s="2155"/>
      <c r="W227" s="2134"/>
      <c r="X227" s="2134"/>
      <c r="Y227" s="2134"/>
      <c r="Z227" s="2134"/>
      <c r="AA227" s="2152"/>
      <c r="AB227" s="2152"/>
      <c r="AC227" s="2152"/>
      <c r="AD227" s="2152"/>
      <c r="AE227" s="2153"/>
      <c r="AF227" s="2153"/>
      <c r="AG227" s="2153"/>
      <c r="AH227" s="2154"/>
      <c r="AI227" s="2154"/>
      <c r="AJ227" s="2154"/>
      <c r="AK227" s="2154"/>
      <c r="AL227" s="2155"/>
      <c r="AM227" s="2134"/>
      <c r="AN227" s="2134"/>
      <c r="AO227" s="2134"/>
      <c r="AP227" s="2134"/>
      <c r="AQ227" s="2036" t="s">
        <v>2199</v>
      </c>
      <c r="AR227" s="2036"/>
      <c r="AS227" s="2036" t="s">
        <v>2265</v>
      </c>
      <c r="AT227" s="2036"/>
      <c r="AU227" s="2036"/>
      <c r="AV227" s="2036"/>
      <c r="AW227" s="2134"/>
      <c r="AX227" s="2134"/>
      <c r="AY227" s="2134"/>
      <c r="AZ227" s="2134"/>
      <c r="BA227" s="2134"/>
      <c r="BB227" s="2134"/>
      <c r="BC227" s="2134"/>
      <c r="BD227" s="2135"/>
      <c r="BE227" s="2132"/>
      <c r="BF227" s="2127"/>
      <c r="BG227" s="2127"/>
      <c r="BH227" s="2127"/>
      <c r="BI227" s="2127"/>
      <c r="BJ227" s="2127"/>
    </row>
    <row r="228" customFormat="false" ht="20.25" hidden="false" customHeight="true" outlineLevel="0" collapsed="false">
      <c r="B228" s="2124"/>
      <c r="C228" s="2125"/>
      <c r="D228" s="2125"/>
      <c r="E228" s="2125"/>
      <c r="F228" s="2125"/>
      <c r="G228" s="2125"/>
      <c r="H228" s="2125"/>
      <c r="I228" s="2133"/>
      <c r="J228" s="2133"/>
      <c r="K228" s="2011" t="s">
        <v>2266</v>
      </c>
      <c r="L228" s="2005"/>
      <c r="M228" s="2005"/>
      <c r="N228" s="2005"/>
      <c r="O228" s="2005"/>
      <c r="P228" s="2005"/>
      <c r="Q228" s="2156" t="s">
        <v>2267</v>
      </c>
      <c r="R228" s="2157" t="s">
        <v>2268</v>
      </c>
      <c r="S228" s="2157"/>
      <c r="T228" s="2156"/>
      <c r="U228" s="2156"/>
      <c r="V228" s="2005"/>
      <c r="W228" s="2005"/>
      <c r="X228" s="2005"/>
      <c r="Y228" s="2134"/>
      <c r="Z228" s="2134"/>
      <c r="AA228" s="2011" t="s">
        <v>2266</v>
      </c>
      <c r="AB228" s="2005"/>
      <c r="AC228" s="2005"/>
      <c r="AD228" s="2005"/>
      <c r="AE228" s="2005"/>
      <c r="AF228" s="2005"/>
      <c r="AG228" s="2156" t="s">
        <v>2267</v>
      </c>
      <c r="AH228" s="2158" t="str">
        <f aca="false">R228</f>
        <v>週</v>
      </c>
      <c r="AI228" s="2158"/>
      <c r="AJ228" s="2156"/>
      <c r="AK228" s="2156"/>
      <c r="AL228" s="2005"/>
      <c r="AM228" s="2005"/>
      <c r="AN228" s="2005"/>
      <c r="AO228" s="2134"/>
      <c r="AP228" s="2134"/>
      <c r="AQ228" s="2036" t="s">
        <v>2210</v>
      </c>
      <c r="AR228" s="2036"/>
      <c r="AS228" s="2036" t="s">
        <v>2269</v>
      </c>
      <c r="AT228" s="2036"/>
      <c r="AU228" s="2036"/>
      <c r="AV228" s="2036"/>
      <c r="AW228" s="2134"/>
      <c r="AX228" s="2134"/>
      <c r="AY228" s="2134"/>
      <c r="AZ228" s="2134"/>
      <c r="BA228" s="2134"/>
      <c r="BB228" s="2134"/>
      <c r="BC228" s="2134"/>
      <c r="BD228" s="2135"/>
      <c r="BE228" s="2132"/>
      <c r="BF228" s="2127"/>
      <c r="BG228" s="2127"/>
      <c r="BH228" s="2127"/>
      <c r="BI228" s="2127"/>
      <c r="BJ228" s="2127"/>
    </row>
    <row r="229" customFormat="false" ht="20.25" hidden="false" customHeight="true" outlineLevel="0" collapsed="false">
      <c r="B229" s="2124"/>
      <c r="C229" s="2125"/>
      <c r="D229" s="2125"/>
      <c r="E229" s="2125"/>
      <c r="F229" s="2125"/>
      <c r="G229" s="2125"/>
      <c r="H229" s="2125"/>
      <c r="I229" s="2133"/>
      <c r="J229" s="2133"/>
      <c r="K229" s="2005" t="s">
        <v>2270</v>
      </c>
      <c r="L229" s="2005"/>
      <c r="M229" s="2005"/>
      <c r="N229" s="2005"/>
      <c r="O229" s="2005"/>
      <c r="P229" s="2005" t="s">
        <v>2271</v>
      </c>
      <c r="Q229" s="2005"/>
      <c r="R229" s="2005"/>
      <c r="S229" s="2005"/>
      <c r="T229" s="2011"/>
      <c r="U229" s="2005"/>
      <c r="V229" s="2005"/>
      <c r="W229" s="2005"/>
      <c r="X229" s="2005"/>
      <c r="Y229" s="2134"/>
      <c r="Z229" s="2134"/>
      <c r="AA229" s="2005" t="s">
        <v>2270</v>
      </c>
      <c r="AB229" s="2005"/>
      <c r="AC229" s="2005"/>
      <c r="AD229" s="2005"/>
      <c r="AE229" s="2005"/>
      <c r="AF229" s="2005" t="s">
        <v>2271</v>
      </c>
      <c r="AG229" s="2005"/>
      <c r="AH229" s="2005"/>
      <c r="AI229" s="2005"/>
      <c r="AJ229" s="2011"/>
      <c r="AK229" s="2005"/>
      <c r="AL229" s="2005"/>
      <c r="AM229" s="2005"/>
      <c r="AN229" s="2005"/>
      <c r="AO229" s="2134"/>
      <c r="AP229" s="2134"/>
      <c r="AQ229" s="2036" t="s">
        <v>2205</v>
      </c>
      <c r="AR229" s="2036"/>
      <c r="AS229" s="2036" t="s">
        <v>2272</v>
      </c>
      <c r="AT229" s="2036"/>
      <c r="AU229" s="2036"/>
      <c r="AV229" s="2036"/>
      <c r="AW229" s="2134"/>
      <c r="AX229" s="2134"/>
      <c r="AY229" s="2134"/>
      <c r="AZ229" s="2134"/>
      <c r="BA229" s="2134"/>
      <c r="BB229" s="2134"/>
      <c r="BC229" s="2134"/>
      <c r="BD229" s="2135"/>
      <c r="BE229" s="2132"/>
      <c r="BF229" s="2127"/>
      <c r="BG229" s="2127"/>
      <c r="BH229" s="2127"/>
      <c r="BI229" s="2127"/>
      <c r="BJ229" s="2127"/>
    </row>
    <row r="230" customFormat="false" ht="20.25" hidden="false" customHeight="true" outlineLevel="0" collapsed="false">
      <c r="B230" s="2124"/>
      <c r="C230" s="2125"/>
      <c r="D230" s="2125"/>
      <c r="E230" s="2125"/>
      <c r="F230" s="2125"/>
      <c r="G230" s="2125"/>
      <c r="H230" s="2125"/>
      <c r="I230" s="2133"/>
      <c r="J230" s="2133"/>
      <c r="K230" s="2005" t="str">
        <f aca="false">IF($R$228="週","対象時間数（週平均）","対象時間数（当月合計）")</f>
        <v>対象時間数（週平均）</v>
      </c>
      <c r="L230" s="2005"/>
      <c r="M230" s="2005"/>
      <c r="N230" s="2005"/>
      <c r="O230" s="2005"/>
      <c r="P230" s="2005" t="str">
        <f aca="false">IF($R$228="週","週に勤務すべき時間数","当月に勤務すべき時間数")</f>
        <v>週に勤務すべき時間数</v>
      </c>
      <c r="Q230" s="2005"/>
      <c r="R230" s="2005"/>
      <c r="S230" s="2005"/>
      <c r="T230" s="2011"/>
      <c r="U230" s="2005" t="s">
        <v>2273</v>
      </c>
      <c r="V230" s="2005"/>
      <c r="W230" s="2005"/>
      <c r="X230" s="2005"/>
      <c r="Y230" s="2134"/>
      <c r="Z230" s="2134"/>
      <c r="AA230" s="2005" t="str">
        <f aca="false">IF(AH228="週","対象時間数（週平均）","対象時間数（当月合計）")</f>
        <v>対象時間数（週平均）</v>
      </c>
      <c r="AB230" s="2005"/>
      <c r="AC230" s="2005"/>
      <c r="AD230" s="2005"/>
      <c r="AE230" s="2005"/>
      <c r="AF230" s="2005" t="str">
        <f aca="false">IF($AH$228="週","週に勤務すべき時間数","当月に勤務すべき時間数")</f>
        <v>週に勤務すべき時間数</v>
      </c>
      <c r="AG230" s="2005"/>
      <c r="AH230" s="2005"/>
      <c r="AI230" s="2005"/>
      <c r="AJ230" s="2011"/>
      <c r="AK230" s="2005" t="s">
        <v>2273</v>
      </c>
      <c r="AL230" s="2005"/>
      <c r="AM230" s="2005"/>
      <c r="AN230" s="2005"/>
      <c r="AO230" s="2134"/>
      <c r="AP230" s="2134"/>
      <c r="AQ230" s="2036" t="s">
        <v>2261</v>
      </c>
      <c r="AR230" s="2036"/>
      <c r="AS230" s="2036" t="s">
        <v>2274</v>
      </c>
      <c r="AT230" s="2036"/>
      <c r="AU230" s="2036"/>
      <c r="AV230" s="2036"/>
      <c r="AW230" s="2134"/>
      <c r="AX230" s="2134"/>
      <c r="AY230" s="2134"/>
      <c r="AZ230" s="2134"/>
      <c r="BA230" s="2134"/>
      <c r="BB230" s="2134"/>
      <c r="BC230" s="2134"/>
      <c r="BD230" s="2135"/>
      <c r="BE230" s="2132"/>
      <c r="BF230" s="2127"/>
      <c r="BG230" s="2127"/>
      <c r="BH230" s="2127"/>
      <c r="BI230" s="2127"/>
      <c r="BJ230" s="2127"/>
    </row>
    <row r="231" customFormat="false" ht="20.25" hidden="false" customHeight="true" outlineLevel="0" collapsed="false">
      <c r="I231" s="2005"/>
      <c r="J231" s="2005"/>
      <c r="K231" s="2151" t="n">
        <f aca="false">IF($R$228="週",T226,R226)</f>
        <v>0</v>
      </c>
      <c r="L231" s="2151"/>
      <c r="M231" s="2151"/>
      <c r="N231" s="2151"/>
      <c r="O231" s="2147" t="s">
        <v>2275</v>
      </c>
      <c r="P231" s="2036" t="n">
        <f aca="false">IF($R$228="週",$BA$6,$BE$6)</f>
        <v>40</v>
      </c>
      <c r="Q231" s="2036"/>
      <c r="R231" s="2036"/>
      <c r="S231" s="2036"/>
      <c r="T231" s="2147" t="s">
        <v>2260</v>
      </c>
      <c r="U231" s="2159" t="n">
        <f aca="false">ROUNDDOWN(K231/P231,1)</f>
        <v>0</v>
      </c>
      <c r="V231" s="2159"/>
      <c r="W231" s="2159"/>
      <c r="X231" s="2159"/>
      <c r="Y231" s="2005"/>
      <c r="Z231" s="2005"/>
      <c r="AA231" s="2151" t="n">
        <f aca="false">IF($AH$228="週",AJ226,AH226)</f>
        <v>0</v>
      </c>
      <c r="AB231" s="2151"/>
      <c r="AC231" s="2151"/>
      <c r="AD231" s="2151"/>
      <c r="AE231" s="2147" t="s">
        <v>2275</v>
      </c>
      <c r="AF231" s="2036" t="n">
        <f aca="false">IF($AH$228="週",$BA$6,$BE$6)</f>
        <v>40</v>
      </c>
      <c r="AG231" s="2036"/>
      <c r="AH231" s="2036"/>
      <c r="AI231" s="2036"/>
      <c r="AJ231" s="2147" t="s">
        <v>2260</v>
      </c>
      <c r="AK231" s="2159" t="n">
        <f aca="false">ROUNDDOWN(AA231/AF231,1)</f>
        <v>0</v>
      </c>
      <c r="AL231" s="2159"/>
      <c r="AM231" s="2159"/>
      <c r="AN231" s="2159"/>
      <c r="AO231" s="2005"/>
      <c r="AP231" s="2005"/>
      <c r="AQ231" s="2005"/>
      <c r="AR231" s="2005"/>
      <c r="AS231" s="2005"/>
      <c r="AT231" s="2005"/>
      <c r="AU231" s="2005"/>
      <c r="AV231" s="2005"/>
      <c r="AW231" s="2005"/>
      <c r="AX231" s="2005"/>
      <c r="AY231" s="2005"/>
      <c r="AZ231" s="2005"/>
      <c r="BA231" s="2005"/>
      <c r="BB231" s="2005"/>
      <c r="BC231" s="2005"/>
      <c r="BD231" s="2005"/>
    </row>
    <row r="232" customFormat="false" ht="20.25" hidden="false" customHeight="true" outlineLevel="0" collapsed="false">
      <c r="I232" s="2005"/>
      <c r="J232" s="2005"/>
      <c r="K232" s="2005"/>
      <c r="L232" s="2005"/>
      <c r="M232" s="2005"/>
      <c r="N232" s="2005"/>
      <c r="O232" s="2005"/>
      <c r="P232" s="2005"/>
      <c r="Q232" s="2005"/>
      <c r="R232" s="2005"/>
      <c r="S232" s="2005"/>
      <c r="T232" s="2011"/>
      <c r="U232" s="2005" t="s">
        <v>2276</v>
      </c>
      <c r="V232" s="2005"/>
      <c r="W232" s="2005"/>
      <c r="X232" s="2005"/>
      <c r="Y232" s="2005"/>
      <c r="Z232" s="2005"/>
      <c r="AA232" s="2005"/>
      <c r="AB232" s="2005"/>
      <c r="AC232" s="2005"/>
      <c r="AD232" s="2005"/>
      <c r="AE232" s="2005"/>
      <c r="AF232" s="2005"/>
      <c r="AG232" s="2005"/>
      <c r="AH232" s="2005"/>
      <c r="AI232" s="2005"/>
      <c r="AJ232" s="2011"/>
      <c r="AK232" s="2005" t="s">
        <v>2276</v>
      </c>
      <c r="AL232" s="2005"/>
      <c r="AM232" s="2005"/>
      <c r="AN232" s="2005"/>
      <c r="AO232" s="2005"/>
      <c r="AP232" s="2005"/>
      <c r="AQ232" s="2005"/>
      <c r="AR232" s="2005"/>
      <c r="AS232" s="2005"/>
      <c r="AT232" s="2005"/>
      <c r="AU232" s="2005"/>
      <c r="AV232" s="2005"/>
      <c r="AW232" s="2005"/>
      <c r="AX232" s="2005"/>
      <c r="AY232" s="2005"/>
      <c r="AZ232" s="2005"/>
      <c r="BA232" s="2005"/>
      <c r="BB232" s="2005"/>
      <c r="BC232" s="2005"/>
      <c r="BD232" s="2005"/>
    </row>
    <row r="233" customFormat="false" ht="20.25" hidden="false" customHeight="true" outlineLevel="0" collapsed="false">
      <c r="I233" s="2005"/>
      <c r="J233" s="2005"/>
      <c r="K233" s="2005" t="s">
        <v>2277</v>
      </c>
      <c r="L233" s="2005"/>
      <c r="M233" s="2005"/>
      <c r="N233" s="2005"/>
      <c r="O233" s="2005"/>
      <c r="P233" s="2005"/>
      <c r="Q233" s="2005"/>
      <c r="R233" s="2005"/>
      <c r="S233" s="2005"/>
      <c r="T233" s="2011"/>
      <c r="U233" s="2005"/>
      <c r="V233" s="2005"/>
      <c r="W233" s="2005"/>
      <c r="X233" s="2005"/>
      <c r="Y233" s="2005"/>
      <c r="Z233" s="2005"/>
      <c r="AA233" s="2005" t="s">
        <v>2278</v>
      </c>
      <c r="AB233" s="2005"/>
      <c r="AC233" s="2005"/>
      <c r="AD233" s="2005"/>
      <c r="AE233" s="2005"/>
      <c r="AF233" s="2005"/>
      <c r="AG233" s="2005"/>
      <c r="AH233" s="2005"/>
      <c r="AI233" s="2005"/>
      <c r="AJ233" s="2011"/>
      <c r="AK233" s="2005"/>
      <c r="AL233" s="2005"/>
      <c r="AM233" s="2005"/>
      <c r="AN233" s="2005"/>
      <c r="AO233" s="2005"/>
      <c r="AP233" s="2005"/>
      <c r="AQ233" s="2005"/>
      <c r="AR233" s="2005"/>
      <c r="AS233" s="2005"/>
      <c r="AT233" s="2005"/>
      <c r="AU233" s="2005"/>
      <c r="AV233" s="2005"/>
      <c r="AW233" s="2005"/>
      <c r="AX233" s="2005"/>
      <c r="AY233" s="2005"/>
      <c r="AZ233" s="2005"/>
      <c r="BA233" s="2005"/>
      <c r="BB233" s="2005"/>
      <c r="BC233" s="2005"/>
      <c r="BD233" s="2005"/>
    </row>
    <row r="234" customFormat="false" ht="20.25" hidden="false" customHeight="true" outlineLevel="0" collapsed="false">
      <c r="I234" s="2005"/>
      <c r="J234" s="2005"/>
      <c r="K234" s="2005" t="s">
        <v>2255</v>
      </c>
      <c r="L234" s="2005"/>
      <c r="M234" s="2005"/>
      <c r="N234" s="2005"/>
      <c r="O234" s="2005"/>
      <c r="P234" s="2005"/>
      <c r="Q234" s="2005"/>
      <c r="R234" s="2005"/>
      <c r="S234" s="2005"/>
      <c r="T234" s="2011"/>
      <c r="U234" s="2138"/>
      <c r="V234" s="2138"/>
      <c r="W234" s="2138"/>
      <c r="X234" s="2138"/>
      <c r="Y234" s="2005"/>
      <c r="Z234" s="2005"/>
      <c r="AA234" s="2005" t="s">
        <v>2255</v>
      </c>
      <c r="AB234" s="2005"/>
      <c r="AC234" s="2005"/>
      <c r="AD234" s="2005"/>
      <c r="AE234" s="2005"/>
      <c r="AF234" s="2005"/>
      <c r="AG234" s="2005"/>
      <c r="AH234" s="2005"/>
      <c r="AI234" s="2005"/>
      <c r="AJ234" s="2011"/>
      <c r="AK234" s="2138"/>
      <c r="AL234" s="2138"/>
      <c r="AM234" s="2138"/>
      <c r="AN234" s="2138"/>
      <c r="AO234" s="2005"/>
      <c r="AP234" s="2005"/>
      <c r="AQ234" s="2005"/>
      <c r="AR234" s="2005"/>
      <c r="AS234" s="2005"/>
      <c r="AT234" s="2005"/>
      <c r="AU234" s="2005"/>
      <c r="AV234" s="2005"/>
      <c r="AW234" s="2005"/>
      <c r="AX234" s="2005"/>
      <c r="AY234" s="2005"/>
      <c r="AZ234" s="2005"/>
      <c r="BA234" s="2005"/>
      <c r="BB234" s="2005"/>
      <c r="BC234" s="2005"/>
      <c r="BD234" s="2005"/>
    </row>
    <row r="235" customFormat="false" ht="20.25" hidden="false" customHeight="true" outlineLevel="0" collapsed="false">
      <c r="I235" s="2005"/>
      <c r="J235" s="2005"/>
      <c r="K235" s="2005" t="s">
        <v>2258</v>
      </c>
      <c r="L235" s="2005"/>
      <c r="M235" s="2005"/>
      <c r="N235" s="2005"/>
      <c r="O235" s="2005"/>
      <c r="P235" s="2005" t="s">
        <v>2279</v>
      </c>
      <c r="Q235" s="2005"/>
      <c r="R235" s="2005"/>
      <c r="S235" s="2005"/>
      <c r="T235" s="2005"/>
      <c r="U235" s="2137" t="s">
        <v>1055</v>
      </c>
      <c r="V235" s="2137"/>
      <c r="W235" s="2137"/>
      <c r="X235" s="2137"/>
      <c r="Y235" s="2005"/>
      <c r="Z235" s="2005"/>
      <c r="AA235" s="2005" t="s">
        <v>2258</v>
      </c>
      <c r="AB235" s="2005"/>
      <c r="AC235" s="2005"/>
      <c r="AD235" s="2005"/>
      <c r="AE235" s="2005"/>
      <c r="AF235" s="2005" t="s">
        <v>2279</v>
      </c>
      <c r="AG235" s="2005"/>
      <c r="AH235" s="2005"/>
      <c r="AI235" s="2005"/>
      <c r="AJ235" s="2005"/>
      <c r="AK235" s="2137" t="s">
        <v>1055</v>
      </c>
      <c r="AL235" s="2137"/>
      <c r="AM235" s="2137"/>
      <c r="AN235" s="2137"/>
      <c r="AO235" s="2005"/>
      <c r="AP235" s="2005"/>
      <c r="AQ235" s="2005"/>
      <c r="AR235" s="2005"/>
      <c r="AS235" s="2005"/>
      <c r="AT235" s="2005"/>
      <c r="AU235" s="2005"/>
      <c r="AV235" s="2005"/>
      <c r="AW235" s="2005"/>
      <c r="AX235" s="2005"/>
      <c r="AY235" s="2005"/>
      <c r="AZ235" s="2005"/>
      <c r="BA235" s="2005"/>
      <c r="BB235" s="2005"/>
      <c r="BC235" s="2005"/>
      <c r="BD235" s="2005"/>
    </row>
    <row r="236" customFormat="false" ht="20.25" hidden="false" customHeight="true" outlineLevel="0" collapsed="false">
      <c r="I236" s="2005"/>
      <c r="J236" s="2005"/>
      <c r="K236" s="2036" t="n">
        <f aca="false">W226</f>
        <v>0</v>
      </c>
      <c r="L236" s="2036"/>
      <c r="M236" s="2036"/>
      <c r="N236" s="2036"/>
      <c r="O236" s="2147" t="s">
        <v>2259</v>
      </c>
      <c r="P236" s="2159" t="n">
        <f aca="false">U231</f>
        <v>0</v>
      </c>
      <c r="Q236" s="2159"/>
      <c r="R236" s="2159"/>
      <c r="S236" s="2159"/>
      <c r="T236" s="2147" t="s">
        <v>2260</v>
      </c>
      <c r="U236" s="2148" t="n">
        <f aca="false">ROUNDDOWN(K236+P236,1)</f>
        <v>0</v>
      </c>
      <c r="V236" s="2148"/>
      <c r="W236" s="2148"/>
      <c r="X236" s="2148"/>
      <c r="Y236" s="2154"/>
      <c r="Z236" s="2154"/>
      <c r="AA236" s="2158" t="n">
        <f aca="false">AM226</f>
        <v>0</v>
      </c>
      <c r="AB236" s="2158"/>
      <c r="AC236" s="2158"/>
      <c r="AD236" s="2158"/>
      <c r="AE236" s="2155" t="s">
        <v>2259</v>
      </c>
      <c r="AF236" s="2160" t="n">
        <f aca="false">AK231</f>
        <v>0</v>
      </c>
      <c r="AG236" s="2160"/>
      <c r="AH236" s="2160"/>
      <c r="AI236" s="2160"/>
      <c r="AJ236" s="2155" t="s">
        <v>2260</v>
      </c>
      <c r="AK236" s="2148" t="n">
        <f aca="false">ROUNDDOWN(AA236+AF236,1)</f>
        <v>0</v>
      </c>
      <c r="AL236" s="2148"/>
      <c r="AM236" s="2148"/>
      <c r="AN236" s="2148"/>
      <c r="AO236" s="2005"/>
      <c r="AP236" s="2005"/>
      <c r="AQ236" s="2005"/>
      <c r="AR236" s="2005"/>
      <c r="AS236" s="2005"/>
      <c r="AT236" s="2005"/>
      <c r="AU236" s="2005"/>
      <c r="AV236" s="2005"/>
      <c r="AW236" s="2005"/>
      <c r="AX236" s="2005"/>
      <c r="AY236" s="2005"/>
      <c r="AZ236" s="2005"/>
      <c r="BA236" s="2005"/>
      <c r="BB236" s="2005"/>
      <c r="BC236" s="2005"/>
      <c r="BD236" s="2005"/>
    </row>
    <row r="237" customFormat="false" ht="20.25" hidden="false" customHeight="true" outlineLevel="0" collapsed="false"/>
    <row r="238" customFormat="false" ht="20.25" hidden="false" customHeight="true" outlineLevel="0" collapsed="false"/>
    <row r="239" customFormat="false" ht="20.25" hidden="false" customHeight="true" outlineLevel="0" collapsed="false"/>
    <row r="240" customFormat="false" ht="20.25" hidden="false" customHeight="true" outlineLevel="0" collapsed="false"/>
    <row r="241" customFormat="false" ht="20.25" hidden="false" customHeight="true" outlineLevel="0" collapsed="false"/>
    <row r="242" customFormat="false" ht="20.25" hidden="false" customHeight="true" outlineLevel="0" collapsed="false"/>
    <row r="243" customFormat="false" ht="20.25" hidden="false" customHeight="true" outlineLevel="0" collapsed="false"/>
    <row r="244" customFormat="false" ht="20.25" hidden="false" customHeight="true" outlineLevel="0" collapsed="false"/>
    <row r="245" customFormat="false" ht="20.25" hidden="false" customHeight="true" outlineLevel="0" collapsed="false"/>
    <row r="246" customFormat="false" ht="20.25" hidden="false" customHeight="true" outlineLevel="0" collapsed="false"/>
    <row r="247" customFormat="false" ht="20.25" hidden="false" customHeight="true" outlineLevel="0" collapsed="false"/>
    <row r="248" customFormat="false" ht="20.25" hidden="false" customHeight="true" outlineLevel="0" collapsed="false"/>
    <row r="249" customFormat="false" ht="20.25" hidden="false" customHeight="true" outlineLevel="0" collapsed="false"/>
    <row r="250" customFormat="false" ht="20.25" hidden="false" customHeight="true" outlineLevel="0" collapsed="false"/>
    <row r="251" customFormat="false" ht="20.25" hidden="false" customHeight="true" outlineLevel="0" collapsed="false"/>
    <row r="252" customFormat="false" ht="20.25" hidden="false" customHeight="true" outlineLevel="0" collapsed="false"/>
    <row r="253" customFormat="false" ht="20.25" hidden="false" customHeight="true" outlineLevel="0" collapsed="false"/>
    <row r="254" customFormat="false" ht="20.25" hidden="false" customHeight="true" outlineLevel="0" collapsed="false"/>
    <row r="255" customFormat="false" ht="20.25" hidden="false" customHeight="true" outlineLevel="0" collapsed="false"/>
    <row r="256" customFormat="false" ht="20.25" hidden="false" customHeight="true" outlineLevel="0" collapsed="false"/>
    <row r="283" customFormat="false" ht="14.25" hidden="false" customHeight="false" outlineLevel="0" collapsed="false">
      <c r="C283" s="2013"/>
      <c r="D283" s="2013"/>
      <c r="E283" s="2013"/>
      <c r="F283" s="2013"/>
      <c r="G283" s="2013"/>
      <c r="H283" s="2013"/>
      <c r="I283" s="2013"/>
      <c r="J283" s="2013"/>
      <c r="K283" s="2161"/>
      <c r="L283" s="2161"/>
      <c r="M283" s="2161"/>
      <c r="N283" s="2161"/>
      <c r="O283" s="2161"/>
      <c r="P283" s="2161"/>
      <c r="Q283" s="2161"/>
      <c r="R283" s="2161"/>
      <c r="S283" s="2161"/>
      <c r="T283" s="2161"/>
      <c r="U283" s="2161"/>
      <c r="V283" s="2161"/>
      <c r="W283" s="2161"/>
      <c r="X283" s="2161"/>
      <c r="Y283" s="2161"/>
      <c r="Z283" s="2161"/>
      <c r="AA283" s="2161"/>
      <c r="AB283" s="2161"/>
      <c r="AC283" s="2161"/>
      <c r="AD283" s="2161"/>
      <c r="AE283" s="2161"/>
      <c r="AF283" s="2161"/>
      <c r="AG283" s="2161"/>
      <c r="AH283" s="2161"/>
      <c r="AI283" s="2161"/>
      <c r="AJ283" s="2161"/>
      <c r="AK283" s="2161"/>
      <c r="AL283" s="2161"/>
      <c r="AM283" s="2161"/>
      <c r="AN283" s="2161"/>
      <c r="AO283" s="2161"/>
      <c r="AP283" s="2161"/>
      <c r="AQ283" s="2161"/>
      <c r="AR283" s="2161"/>
      <c r="AS283" s="2161"/>
      <c r="AT283" s="2161"/>
      <c r="AU283" s="2161"/>
      <c r="AV283" s="2161"/>
      <c r="AW283" s="2161"/>
      <c r="AX283" s="2161"/>
      <c r="AY283" s="2161"/>
      <c r="AZ283" s="2161"/>
      <c r="BA283" s="2161"/>
      <c r="BB283" s="2161"/>
      <c r="BC283" s="2161"/>
      <c r="BD283" s="2161"/>
      <c r="BE283" s="2161"/>
      <c r="BF283" s="2161"/>
      <c r="BG283" s="2161"/>
    </row>
    <row r="284" customFormat="false" ht="14.25" hidden="false" customHeight="false" outlineLevel="0" collapsed="false">
      <c r="C284" s="2013"/>
      <c r="D284" s="2013"/>
      <c r="E284" s="2013"/>
      <c r="F284" s="2013"/>
      <c r="G284" s="2013"/>
      <c r="H284" s="2013"/>
      <c r="I284" s="2013"/>
      <c r="J284" s="2013"/>
      <c r="K284" s="2161"/>
      <c r="L284" s="2161"/>
      <c r="M284" s="2161"/>
      <c r="N284" s="2161"/>
      <c r="O284" s="2161"/>
      <c r="P284" s="2161"/>
      <c r="Q284" s="2161"/>
      <c r="R284" s="2161"/>
      <c r="S284" s="2161"/>
      <c r="T284" s="2161"/>
      <c r="U284" s="2161"/>
      <c r="V284" s="2161"/>
      <c r="W284" s="2161"/>
      <c r="X284" s="2161"/>
      <c r="Y284" s="2161"/>
      <c r="Z284" s="2161"/>
      <c r="AA284" s="2161"/>
      <c r="AB284" s="2161"/>
      <c r="AC284" s="2161"/>
      <c r="AD284" s="2161"/>
      <c r="AE284" s="2161"/>
      <c r="AF284" s="2161"/>
      <c r="AG284" s="2161"/>
      <c r="AH284" s="2161"/>
      <c r="AI284" s="2161"/>
      <c r="AJ284" s="2161"/>
      <c r="AK284" s="2161"/>
      <c r="AL284" s="2161"/>
      <c r="AM284" s="2161"/>
      <c r="AN284" s="2161"/>
      <c r="AO284" s="2161"/>
      <c r="AP284" s="2161"/>
      <c r="AQ284" s="2161"/>
      <c r="AR284" s="2161"/>
      <c r="AS284" s="2161"/>
      <c r="AT284" s="2161"/>
      <c r="AU284" s="2161"/>
      <c r="AV284" s="2161"/>
      <c r="AW284" s="2161"/>
      <c r="AX284" s="2161"/>
      <c r="AY284" s="2161"/>
      <c r="AZ284" s="2161"/>
      <c r="BA284" s="2161"/>
      <c r="BB284" s="2161"/>
      <c r="BC284" s="2161"/>
      <c r="BD284" s="2161"/>
      <c r="BE284" s="2161"/>
      <c r="BF284" s="2161"/>
      <c r="BG284" s="2161"/>
    </row>
    <row r="285" customFormat="false" ht="14.25" hidden="false" customHeight="false" outlineLevel="0" collapsed="false">
      <c r="C285" s="2162"/>
      <c r="D285" s="2162"/>
      <c r="E285" s="2162"/>
      <c r="F285" s="2162"/>
      <c r="G285" s="2162"/>
      <c r="H285" s="2162"/>
      <c r="I285" s="2162"/>
      <c r="J285" s="2162"/>
      <c r="K285" s="2013"/>
      <c r="L285" s="2013"/>
    </row>
    <row r="286" customFormat="false" ht="14.25" hidden="false" customHeight="false" outlineLevel="0" collapsed="false">
      <c r="C286" s="2162"/>
      <c r="D286" s="2162"/>
      <c r="E286" s="2162"/>
      <c r="F286" s="2162"/>
      <c r="G286" s="2162"/>
      <c r="H286" s="2162"/>
      <c r="I286" s="2162"/>
      <c r="J286" s="2162"/>
      <c r="K286" s="2013"/>
      <c r="L286" s="2013"/>
    </row>
    <row r="287" customFormat="false" ht="14.25" hidden="false" customHeight="false" outlineLevel="0" collapsed="false">
      <c r="C287" s="2013"/>
      <c r="D287" s="2013"/>
      <c r="E287" s="2013"/>
      <c r="F287" s="2013"/>
      <c r="G287" s="2013"/>
      <c r="H287" s="2013"/>
      <c r="I287" s="2013"/>
      <c r="J287" s="2013"/>
    </row>
    <row r="288" customFormat="false" ht="14.25" hidden="false" customHeight="false" outlineLevel="0" collapsed="false">
      <c r="C288" s="2013"/>
      <c r="D288" s="2013"/>
      <c r="E288" s="2013"/>
      <c r="F288" s="2013"/>
      <c r="G288" s="2013"/>
      <c r="H288" s="2013"/>
      <c r="I288" s="2013"/>
      <c r="J288" s="2013"/>
    </row>
    <row r="289" customFormat="false" ht="14.25" hidden="false" customHeight="false" outlineLevel="0" collapsed="false">
      <c r="C289" s="2013"/>
      <c r="D289" s="2013"/>
      <c r="E289" s="2013"/>
      <c r="F289" s="2013"/>
      <c r="G289" s="2013"/>
      <c r="H289" s="2013"/>
      <c r="I289" s="2013"/>
      <c r="J289" s="2013"/>
    </row>
    <row r="290" customFormat="false" ht="14.25" hidden="false" customHeight="false" outlineLevel="0" collapsed="false">
      <c r="C290" s="2013"/>
      <c r="D290" s="2013"/>
      <c r="E290" s="2013"/>
      <c r="F290" s="2013"/>
      <c r="G290" s="2013"/>
      <c r="H290" s="2013"/>
      <c r="I290" s="2013"/>
      <c r="J290" s="2013"/>
    </row>
  </sheetData>
  <mergeCells count="1140">
    <mergeCell ref="AT1:BI1"/>
    <mergeCell ref="AC2:AD2"/>
    <mergeCell ref="AF2:AG2"/>
    <mergeCell ref="AJ2:AK2"/>
    <mergeCell ref="AT2:BI2"/>
    <mergeCell ref="BE3:BH3"/>
    <mergeCell ref="BE4:BH4"/>
    <mergeCell ref="BA6:BB6"/>
    <mergeCell ref="BE6:BF6"/>
    <mergeCell ref="BE8:BF8"/>
    <mergeCell ref="BE10:BF10"/>
    <mergeCell ref="B12:B16"/>
    <mergeCell ref="C12:D16"/>
    <mergeCell ref="I12:J16"/>
    <mergeCell ref="K12:N16"/>
    <mergeCell ref="O12:S16"/>
    <mergeCell ref="W12:BA12"/>
    <mergeCell ref="BB12:BC16"/>
    <mergeCell ref="BD12:BE16"/>
    <mergeCell ref="BF12:BJ16"/>
    <mergeCell ref="W13:AC13"/>
    <mergeCell ref="AD13:AJ13"/>
    <mergeCell ref="AK13:AQ13"/>
    <mergeCell ref="AR13:AX13"/>
    <mergeCell ref="AY13:BA13"/>
    <mergeCell ref="B17:B18"/>
    <mergeCell ref="C17:D18"/>
    <mergeCell ref="I17:J18"/>
    <mergeCell ref="K17:N18"/>
    <mergeCell ref="O17:S18"/>
    <mergeCell ref="BB17:BC17"/>
    <mergeCell ref="BD17:BE17"/>
    <mergeCell ref="BF17:BJ18"/>
    <mergeCell ref="BB18:BC18"/>
    <mergeCell ref="BD18:BE18"/>
    <mergeCell ref="B19:B20"/>
    <mergeCell ref="C19:D20"/>
    <mergeCell ref="I19:J20"/>
    <mergeCell ref="K19:N20"/>
    <mergeCell ref="O19:S20"/>
    <mergeCell ref="BB19:BC19"/>
    <mergeCell ref="BD19:BE19"/>
    <mergeCell ref="BF19:BJ20"/>
    <mergeCell ref="BB20:BC20"/>
    <mergeCell ref="BD20:BE20"/>
    <mergeCell ref="B21:B22"/>
    <mergeCell ref="C21:D22"/>
    <mergeCell ref="I21:J22"/>
    <mergeCell ref="K21:N22"/>
    <mergeCell ref="O21:S22"/>
    <mergeCell ref="BB21:BC21"/>
    <mergeCell ref="BD21:BE21"/>
    <mergeCell ref="BF21:BJ22"/>
    <mergeCell ref="BB22:BC22"/>
    <mergeCell ref="BD22:BE22"/>
    <mergeCell ref="B23:B24"/>
    <mergeCell ref="C23:D24"/>
    <mergeCell ref="I23:J24"/>
    <mergeCell ref="K23:N24"/>
    <mergeCell ref="O23:S24"/>
    <mergeCell ref="BB23:BC23"/>
    <mergeCell ref="BD23:BE23"/>
    <mergeCell ref="BF23:BJ24"/>
    <mergeCell ref="BB24:BC24"/>
    <mergeCell ref="BD24:BE24"/>
    <mergeCell ref="B25:B26"/>
    <mergeCell ref="C25:D26"/>
    <mergeCell ref="I25:J26"/>
    <mergeCell ref="K25:N26"/>
    <mergeCell ref="O25:S26"/>
    <mergeCell ref="BB25:BC25"/>
    <mergeCell ref="BD25:BE25"/>
    <mergeCell ref="BF25:BJ26"/>
    <mergeCell ref="BB26:BC26"/>
    <mergeCell ref="BD26:BE26"/>
    <mergeCell ref="B27:B28"/>
    <mergeCell ref="C27:D28"/>
    <mergeCell ref="I27:J28"/>
    <mergeCell ref="K27:N28"/>
    <mergeCell ref="O27:S28"/>
    <mergeCell ref="BB27:BC27"/>
    <mergeCell ref="BD27:BE27"/>
    <mergeCell ref="BF27:BJ28"/>
    <mergeCell ref="BB28:BC28"/>
    <mergeCell ref="BD28:BE28"/>
    <mergeCell ref="B29:B30"/>
    <mergeCell ref="C29:D30"/>
    <mergeCell ref="I29:J30"/>
    <mergeCell ref="K29:N30"/>
    <mergeCell ref="O29:S30"/>
    <mergeCell ref="BB29:BC29"/>
    <mergeCell ref="BD29:BE29"/>
    <mergeCell ref="BF29:BJ30"/>
    <mergeCell ref="BB30:BC30"/>
    <mergeCell ref="BD30:BE30"/>
    <mergeCell ref="B31:B32"/>
    <mergeCell ref="C31:D32"/>
    <mergeCell ref="I31:J32"/>
    <mergeCell ref="K31:N32"/>
    <mergeCell ref="O31:S32"/>
    <mergeCell ref="BB31:BC31"/>
    <mergeCell ref="BD31:BE31"/>
    <mergeCell ref="BF31:BJ32"/>
    <mergeCell ref="BB32:BC32"/>
    <mergeCell ref="BD32:BE32"/>
    <mergeCell ref="B33:B34"/>
    <mergeCell ref="C33:D34"/>
    <mergeCell ref="I33:J34"/>
    <mergeCell ref="K33:N34"/>
    <mergeCell ref="O33:S34"/>
    <mergeCell ref="BB33:BC33"/>
    <mergeCell ref="BD33:BE33"/>
    <mergeCell ref="BF33:BJ34"/>
    <mergeCell ref="BB34:BC34"/>
    <mergeCell ref="BD34:BE34"/>
    <mergeCell ref="B35:B36"/>
    <mergeCell ref="C35:D36"/>
    <mergeCell ref="I35:J36"/>
    <mergeCell ref="K35:N36"/>
    <mergeCell ref="O35:S36"/>
    <mergeCell ref="BB35:BC35"/>
    <mergeCell ref="BD35:BE35"/>
    <mergeCell ref="BF35:BJ36"/>
    <mergeCell ref="BB36:BC36"/>
    <mergeCell ref="BD36:BE36"/>
    <mergeCell ref="B37:B38"/>
    <mergeCell ref="C37:D38"/>
    <mergeCell ref="I37:J38"/>
    <mergeCell ref="K37:N38"/>
    <mergeCell ref="O37:S38"/>
    <mergeCell ref="BB37:BC37"/>
    <mergeCell ref="BD37:BE37"/>
    <mergeCell ref="BF37:BJ38"/>
    <mergeCell ref="BB38:BC38"/>
    <mergeCell ref="BD38:BE38"/>
    <mergeCell ref="B39:B40"/>
    <mergeCell ref="C39:D40"/>
    <mergeCell ref="I39:J40"/>
    <mergeCell ref="K39:N40"/>
    <mergeCell ref="O39:S40"/>
    <mergeCell ref="BB39:BC39"/>
    <mergeCell ref="BD39:BE39"/>
    <mergeCell ref="BF39:BJ40"/>
    <mergeCell ref="BB40:BC40"/>
    <mergeCell ref="BD40:BE40"/>
    <mergeCell ref="B41:B42"/>
    <mergeCell ref="C41:D42"/>
    <mergeCell ref="I41:J42"/>
    <mergeCell ref="K41:N42"/>
    <mergeCell ref="O41:S42"/>
    <mergeCell ref="BB41:BC41"/>
    <mergeCell ref="BD41:BE41"/>
    <mergeCell ref="BF41:BJ42"/>
    <mergeCell ref="BB42:BC42"/>
    <mergeCell ref="BD42:BE42"/>
    <mergeCell ref="B43:B44"/>
    <mergeCell ref="C43:D44"/>
    <mergeCell ref="I43:J44"/>
    <mergeCell ref="K43:N44"/>
    <mergeCell ref="O43:S44"/>
    <mergeCell ref="BB43:BC43"/>
    <mergeCell ref="BD43:BE43"/>
    <mergeCell ref="BF43:BJ44"/>
    <mergeCell ref="BB44:BC44"/>
    <mergeCell ref="BD44:BE44"/>
    <mergeCell ref="B45:B46"/>
    <mergeCell ref="C45:D46"/>
    <mergeCell ref="I45:J46"/>
    <mergeCell ref="K45:N46"/>
    <mergeCell ref="O45:S46"/>
    <mergeCell ref="BB45:BC45"/>
    <mergeCell ref="BD45:BE45"/>
    <mergeCell ref="BF45:BJ46"/>
    <mergeCell ref="BB46:BC46"/>
    <mergeCell ref="BD46:BE46"/>
    <mergeCell ref="B47:B48"/>
    <mergeCell ref="C47:D48"/>
    <mergeCell ref="I47:J48"/>
    <mergeCell ref="K47:N48"/>
    <mergeCell ref="O47:S48"/>
    <mergeCell ref="BB47:BC47"/>
    <mergeCell ref="BD47:BE47"/>
    <mergeCell ref="BF47:BJ48"/>
    <mergeCell ref="BB48:BC48"/>
    <mergeCell ref="BD48:BE48"/>
    <mergeCell ref="B49:B50"/>
    <mergeCell ref="C49:D50"/>
    <mergeCell ref="I49:J50"/>
    <mergeCell ref="K49:N50"/>
    <mergeCell ref="O49:S50"/>
    <mergeCell ref="BB49:BC49"/>
    <mergeCell ref="BD49:BE49"/>
    <mergeCell ref="BF49:BJ50"/>
    <mergeCell ref="BB50:BC50"/>
    <mergeCell ref="BD50:BE50"/>
    <mergeCell ref="B51:B52"/>
    <mergeCell ref="C51:D52"/>
    <mergeCell ref="I51:J52"/>
    <mergeCell ref="K51:N52"/>
    <mergeCell ref="O51:S52"/>
    <mergeCell ref="BB51:BC51"/>
    <mergeCell ref="BD51:BE51"/>
    <mergeCell ref="BF51:BJ52"/>
    <mergeCell ref="BB52:BC52"/>
    <mergeCell ref="BD52:BE52"/>
    <mergeCell ref="B53:B54"/>
    <mergeCell ref="C53:D54"/>
    <mergeCell ref="I53:J54"/>
    <mergeCell ref="K53:N54"/>
    <mergeCell ref="O53:S54"/>
    <mergeCell ref="BB53:BC53"/>
    <mergeCell ref="BD53:BE53"/>
    <mergeCell ref="BF53:BJ54"/>
    <mergeCell ref="BB54:BC54"/>
    <mergeCell ref="BD54:BE54"/>
    <mergeCell ref="B55:B56"/>
    <mergeCell ref="C55:D56"/>
    <mergeCell ref="I55:J56"/>
    <mergeCell ref="K55:N56"/>
    <mergeCell ref="O55:S56"/>
    <mergeCell ref="BB55:BC55"/>
    <mergeCell ref="BD55:BE55"/>
    <mergeCell ref="BF55:BJ56"/>
    <mergeCell ref="BB56:BC56"/>
    <mergeCell ref="BD56:BE56"/>
    <mergeCell ref="B57:B58"/>
    <mergeCell ref="C57:D58"/>
    <mergeCell ref="I57:J58"/>
    <mergeCell ref="K57:N58"/>
    <mergeCell ref="O57:S58"/>
    <mergeCell ref="BB57:BC57"/>
    <mergeCell ref="BD57:BE57"/>
    <mergeCell ref="BF57:BJ58"/>
    <mergeCell ref="BB58:BC58"/>
    <mergeCell ref="BD58:BE58"/>
    <mergeCell ref="B59:B60"/>
    <mergeCell ref="C59:D60"/>
    <mergeCell ref="I59:J60"/>
    <mergeCell ref="K59:N60"/>
    <mergeCell ref="O59:S60"/>
    <mergeCell ref="BB59:BC59"/>
    <mergeCell ref="BD59:BE59"/>
    <mergeCell ref="BF59:BJ60"/>
    <mergeCell ref="BB60:BC60"/>
    <mergeCell ref="BD60:BE60"/>
    <mergeCell ref="B61:B62"/>
    <mergeCell ref="C61:D62"/>
    <mergeCell ref="I61:J62"/>
    <mergeCell ref="K61:N62"/>
    <mergeCell ref="O61:S62"/>
    <mergeCell ref="BB61:BC61"/>
    <mergeCell ref="BD61:BE61"/>
    <mergeCell ref="BF61:BJ62"/>
    <mergeCell ref="BB62:BC62"/>
    <mergeCell ref="BD62:BE62"/>
    <mergeCell ref="B63:B64"/>
    <mergeCell ref="C63:D64"/>
    <mergeCell ref="I63:J64"/>
    <mergeCell ref="K63:N64"/>
    <mergeCell ref="O63:S64"/>
    <mergeCell ref="BB63:BC63"/>
    <mergeCell ref="BD63:BE63"/>
    <mergeCell ref="BF63:BJ64"/>
    <mergeCell ref="BB64:BC64"/>
    <mergeCell ref="BD64:BE64"/>
    <mergeCell ref="B65:B66"/>
    <mergeCell ref="C65:D66"/>
    <mergeCell ref="I65:J66"/>
    <mergeCell ref="K65:N66"/>
    <mergeCell ref="O65:S66"/>
    <mergeCell ref="BB65:BC65"/>
    <mergeCell ref="BD65:BE65"/>
    <mergeCell ref="BF65:BJ66"/>
    <mergeCell ref="BB66:BC66"/>
    <mergeCell ref="BD66:BE66"/>
    <mergeCell ref="B67:B68"/>
    <mergeCell ref="C67:D68"/>
    <mergeCell ref="I67:J68"/>
    <mergeCell ref="K67:N68"/>
    <mergeCell ref="O67:S68"/>
    <mergeCell ref="BB67:BC67"/>
    <mergeCell ref="BD67:BE67"/>
    <mergeCell ref="BF67:BJ68"/>
    <mergeCell ref="BB68:BC68"/>
    <mergeCell ref="BD68:BE68"/>
    <mergeCell ref="B69:B70"/>
    <mergeCell ref="C69:D70"/>
    <mergeCell ref="I69:J70"/>
    <mergeCell ref="K69:N70"/>
    <mergeCell ref="O69:S70"/>
    <mergeCell ref="BB69:BC69"/>
    <mergeCell ref="BD69:BE69"/>
    <mergeCell ref="BF69:BJ70"/>
    <mergeCell ref="BB70:BC70"/>
    <mergeCell ref="BD70:BE70"/>
    <mergeCell ref="B71:B72"/>
    <mergeCell ref="C71:D72"/>
    <mergeCell ref="I71:J72"/>
    <mergeCell ref="K71:N72"/>
    <mergeCell ref="O71:S72"/>
    <mergeCell ref="BB71:BC71"/>
    <mergeCell ref="BD71:BE71"/>
    <mergeCell ref="BF71:BJ72"/>
    <mergeCell ref="BB72:BC72"/>
    <mergeCell ref="BD72:BE72"/>
    <mergeCell ref="B73:B74"/>
    <mergeCell ref="C73:D74"/>
    <mergeCell ref="I73:J74"/>
    <mergeCell ref="K73:N74"/>
    <mergeCell ref="O73:S74"/>
    <mergeCell ref="BB73:BC73"/>
    <mergeCell ref="BD73:BE73"/>
    <mergeCell ref="BF73:BJ74"/>
    <mergeCell ref="BB74:BC74"/>
    <mergeCell ref="BD74:BE74"/>
    <mergeCell ref="B75:B76"/>
    <mergeCell ref="C75:D76"/>
    <mergeCell ref="I75:J76"/>
    <mergeCell ref="K75:N76"/>
    <mergeCell ref="O75:S76"/>
    <mergeCell ref="BB75:BC75"/>
    <mergeCell ref="BD75:BE75"/>
    <mergeCell ref="BF75:BJ76"/>
    <mergeCell ref="BB76:BC76"/>
    <mergeCell ref="BD76:BE76"/>
    <mergeCell ref="B77:B78"/>
    <mergeCell ref="C77:D78"/>
    <mergeCell ref="I77:J78"/>
    <mergeCell ref="K77:N78"/>
    <mergeCell ref="O77:S78"/>
    <mergeCell ref="BB77:BC77"/>
    <mergeCell ref="BD77:BE77"/>
    <mergeCell ref="BF77:BJ78"/>
    <mergeCell ref="BB78:BC78"/>
    <mergeCell ref="BD78:BE78"/>
    <mergeCell ref="B79:B80"/>
    <mergeCell ref="C79:D80"/>
    <mergeCell ref="I79:J80"/>
    <mergeCell ref="K79:N80"/>
    <mergeCell ref="O79:S80"/>
    <mergeCell ref="BB79:BC79"/>
    <mergeCell ref="BD79:BE79"/>
    <mergeCell ref="BF79:BJ80"/>
    <mergeCell ref="BB80:BC80"/>
    <mergeCell ref="BD80:BE80"/>
    <mergeCell ref="B81:B82"/>
    <mergeCell ref="C81:D82"/>
    <mergeCell ref="I81:J82"/>
    <mergeCell ref="K81:N82"/>
    <mergeCell ref="O81:S82"/>
    <mergeCell ref="BB81:BC81"/>
    <mergeCell ref="BD81:BE81"/>
    <mergeCell ref="BF81:BJ82"/>
    <mergeCell ref="BB82:BC82"/>
    <mergeCell ref="BD82:BE82"/>
    <mergeCell ref="B83:B84"/>
    <mergeCell ref="C83:D84"/>
    <mergeCell ref="I83:J84"/>
    <mergeCell ref="K83:N84"/>
    <mergeCell ref="O83:S84"/>
    <mergeCell ref="BB83:BC83"/>
    <mergeCell ref="BD83:BE83"/>
    <mergeCell ref="BF83:BJ84"/>
    <mergeCell ref="BB84:BC84"/>
    <mergeCell ref="BD84:BE84"/>
    <mergeCell ref="B85:B86"/>
    <mergeCell ref="C85:D86"/>
    <mergeCell ref="I85:J86"/>
    <mergeCell ref="K85:N86"/>
    <mergeCell ref="O85:S86"/>
    <mergeCell ref="BB85:BC85"/>
    <mergeCell ref="BD85:BE85"/>
    <mergeCell ref="BF85:BJ86"/>
    <mergeCell ref="BB86:BC86"/>
    <mergeCell ref="BD86:BE86"/>
    <mergeCell ref="B87:B88"/>
    <mergeCell ref="C87:D88"/>
    <mergeCell ref="I87:J88"/>
    <mergeCell ref="K87:N88"/>
    <mergeCell ref="O87:S88"/>
    <mergeCell ref="BB87:BC87"/>
    <mergeCell ref="BD87:BE87"/>
    <mergeCell ref="BF87:BJ88"/>
    <mergeCell ref="BB88:BC88"/>
    <mergeCell ref="BD88:BE88"/>
    <mergeCell ref="B89:B90"/>
    <mergeCell ref="C89:D90"/>
    <mergeCell ref="I89:J90"/>
    <mergeCell ref="K89:N90"/>
    <mergeCell ref="O89:S90"/>
    <mergeCell ref="BB89:BC89"/>
    <mergeCell ref="BD89:BE89"/>
    <mergeCell ref="BF89:BJ90"/>
    <mergeCell ref="BB90:BC90"/>
    <mergeCell ref="BD90:BE90"/>
    <mergeCell ref="B91:B92"/>
    <mergeCell ref="C91:D92"/>
    <mergeCell ref="I91:J92"/>
    <mergeCell ref="K91:N92"/>
    <mergeCell ref="O91:S92"/>
    <mergeCell ref="BB91:BC91"/>
    <mergeCell ref="BD91:BE91"/>
    <mergeCell ref="BF91:BJ92"/>
    <mergeCell ref="BB92:BC92"/>
    <mergeCell ref="BD92:BE92"/>
    <mergeCell ref="B93:B94"/>
    <mergeCell ref="C93:D94"/>
    <mergeCell ref="I93:J94"/>
    <mergeCell ref="K93:N94"/>
    <mergeCell ref="O93:S94"/>
    <mergeCell ref="BB93:BC93"/>
    <mergeCell ref="BD93:BE93"/>
    <mergeCell ref="BF93:BJ94"/>
    <mergeCell ref="BB94:BC94"/>
    <mergeCell ref="BD94:BE94"/>
    <mergeCell ref="B95:B96"/>
    <mergeCell ref="C95:D96"/>
    <mergeCell ref="I95:J96"/>
    <mergeCell ref="K95:N96"/>
    <mergeCell ref="O95:S96"/>
    <mergeCell ref="BB95:BC95"/>
    <mergeCell ref="BD95:BE95"/>
    <mergeCell ref="BF95:BJ96"/>
    <mergeCell ref="BB96:BC96"/>
    <mergeCell ref="BD96:BE96"/>
    <mergeCell ref="B97:B98"/>
    <mergeCell ref="C97:D98"/>
    <mergeCell ref="I97:J98"/>
    <mergeCell ref="K97:N98"/>
    <mergeCell ref="O97:S98"/>
    <mergeCell ref="BB97:BC97"/>
    <mergeCell ref="BD97:BE97"/>
    <mergeCell ref="BF97:BJ98"/>
    <mergeCell ref="BB98:BC98"/>
    <mergeCell ref="BD98:BE98"/>
    <mergeCell ref="B99:B100"/>
    <mergeCell ref="C99:D100"/>
    <mergeCell ref="I99:J100"/>
    <mergeCell ref="K99:N100"/>
    <mergeCell ref="O99:S100"/>
    <mergeCell ref="BB99:BC99"/>
    <mergeCell ref="BD99:BE99"/>
    <mergeCell ref="BF99:BJ100"/>
    <mergeCell ref="BB100:BC100"/>
    <mergeCell ref="BD100:BE100"/>
    <mergeCell ref="B101:B102"/>
    <mergeCell ref="C101:D102"/>
    <mergeCell ref="I101:J102"/>
    <mergeCell ref="K101:N102"/>
    <mergeCell ref="O101:S102"/>
    <mergeCell ref="BB101:BC101"/>
    <mergeCell ref="BD101:BE101"/>
    <mergeCell ref="BF101:BJ102"/>
    <mergeCell ref="BB102:BC102"/>
    <mergeCell ref="BD102:BE102"/>
    <mergeCell ref="B103:B104"/>
    <mergeCell ref="C103:D104"/>
    <mergeCell ref="I103:J104"/>
    <mergeCell ref="K103:N104"/>
    <mergeCell ref="O103:S104"/>
    <mergeCell ref="BB103:BC103"/>
    <mergeCell ref="BD103:BE103"/>
    <mergeCell ref="BF103:BJ104"/>
    <mergeCell ref="BB104:BC104"/>
    <mergeCell ref="BD104:BE104"/>
    <mergeCell ref="B105:B106"/>
    <mergeCell ref="C105:D106"/>
    <mergeCell ref="I105:J106"/>
    <mergeCell ref="K105:N106"/>
    <mergeCell ref="O105:S106"/>
    <mergeCell ref="BB105:BC105"/>
    <mergeCell ref="BD105:BE105"/>
    <mergeCell ref="BF105:BJ106"/>
    <mergeCell ref="BB106:BC106"/>
    <mergeCell ref="BD106:BE106"/>
    <mergeCell ref="B107:B108"/>
    <mergeCell ref="C107:D108"/>
    <mergeCell ref="I107:J108"/>
    <mergeCell ref="K107:N108"/>
    <mergeCell ref="O107:S108"/>
    <mergeCell ref="BB107:BC107"/>
    <mergeCell ref="BD107:BE107"/>
    <mergeCell ref="BF107:BJ108"/>
    <mergeCell ref="BB108:BC108"/>
    <mergeCell ref="BD108:BE108"/>
    <mergeCell ref="B109:B110"/>
    <mergeCell ref="C109:D110"/>
    <mergeCell ref="I109:J110"/>
    <mergeCell ref="K109:N110"/>
    <mergeCell ref="O109:S110"/>
    <mergeCell ref="BB109:BC109"/>
    <mergeCell ref="BD109:BE109"/>
    <mergeCell ref="BF109:BJ110"/>
    <mergeCell ref="BB110:BC110"/>
    <mergeCell ref="BD110:BE110"/>
    <mergeCell ref="B111:B112"/>
    <mergeCell ref="C111:D112"/>
    <mergeCell ref="I111:J112"/>
    <mergeCell ref="K111:N112"/>
    <mergeCell ref="O111:S112"/>
    <mergeCell ref="BB111:BC111"/>
    <mergeCell ref="BD111:BE111"/>
    <mergeCell ref="BF111:BJ112"/>
    <mergeCell ref="BB112:BC112"/>
    <mergeCell ref="BD112:BE112"/>
    <mergeCell ref="B113:B114"/>
    <mergeCell ref="C113:D114"/>
    <mergeCell ref="I113:J114"/>
    <mergeCell ref="K113:N114"/>
    <mergeCell ref="O113:S114"/>
    <mergeCell ref="BB113:BC113"/>
    <mergeCell ref="BD113:BE113"/>
    <mergeCell ref="BF113:BJ114"/>
    <mergeCell ref="BB114:BC114"/>
    <mergeCell ref="BD114:BE114"/>
    <mergeCell ref="B115:B116"/>
    <mergeCell ref="C115:D116"/>
    <mergeCell ref="I115:J116"/>
    <mergeCell ref="K115:N116"/>
    <mergeCell ref="O115:S116"/>
    <mergeCell ref="BB115:BC115"/>
    <mergeCell ref="BD115:BE115"/>
    <mergeCell ref="BF115:BJ116"/>
    <mergeCell ref="BB116:BC116"/>
    <mergeCell ref="BD116:BE116"/>
    <mergeCell ref="B117:B118"/>
    <mergeCell ref="C117:D118"/>
    <mergeCell ref="I117:J118"/>
    <mergeCell ref="K117:N118"/>
    <mergeCell ref="O117:S118"/>
    <mergeCell ref="BB117:BC117"/>
    <mergeCell ref="BD117:BE117"/>
    <mergeCell ref="BF117:BJ118"/>
    <mergeCell ref="BB118:BC118"/>
    <mergeCell ref="BD118:BE118"/>
    <mergeCell ref="B119:B120"/>
    <mergeCell ref="C119:D120"/>
    <mergeCell ref="I119:J120"/>
    <mergeCell ref="K119:N120"/>
    <mergeCell ref="O119:S120"/>
    <mergeCell ref="BB119:BC119"/>
    <mergeCell ref="BD119:BE119"/>
    <mergeCell ref="BF119:BJ120"/>
    <mergeCell ref="BB120:BC120"/>
    <mergeCell ref="BD120:BE120"/>
    <mergeCell ref="B121:B122"/>
    <mergeCell ref="C121:D122"/>
    <mergeCell ref="I121:J122"/>
    <mergeCell ref="K121:N122"/>
    <mergeCell ref="O121:S122"/>
    <mergeCell ref="BB121:BC121"/>
    <mergeCell ref="BD121:BE121"/>
    <mergeCell ref="BF121:BJ122"/>
    <mergeCell ref="BB122:BC122"/>
    <mergeCell ref="BD122:BE122"/>
    <mergeCell ref="B123:B124"/>
    <mergeCell ref="C123:D124"/>
    <mergeCell ref="I123:J124"/>
    <mergeCell ref="K123:N124"/>
    <mergeCell ref="O123:S124"/>
    <mergeCell ref="BB123:BC123"/>
    <mergeCell ref="BD123:BE123"/>
    <mergeCell ref="BF123:BJ124"/>
    <mergeCell ref="BB124:BC124"/>
    <mergeCell ref="BD124:BE124"/>
    <mergeCell ref="B125:B126"/>
    <mergeCell ref="C125:D126"/>
    <mergeCell ref="I125:J126"/>
    <mergeCell ref="K125:N126"/>
    <mergeCell ref="O125:S126"/>
    <mergeCell ref="BB125:BC125"/>
    <mergeCell ref="BD125:BE125"/>
    <mergeCell ref="BF125:BJ126"/>
    <mergeCell ref="BB126:BC126"/>
    <mergeCell ref="BD126:BE126"/>
    <mergeCell ref="B127:B128"/>
    <mergeCell ref="C127:D128"/>
    <mergeCell ref="I127:J128"/>
    <mergeCell ref="K127:N128"/>
    <mergeCell ref="O127:S128"/>
    <mergeCell ref="BB127:BC127"/>
    <mergeCell ref="BD127:BE127"/>
    <mergeCell ref="BF127:BJ128"/>
    <mergeCell ref="BB128:BC128"/>
    <mergeCell ref="BD128:BE128"/>
    <mergeCell ref="B129:B130"/>
    <mergeCell ref="C129:D130"/>
    <mergeCell ref="I129:J130"/>
    <mergeCell ref="K129:N130"/>
    <mergeCell ref="O129:S130"/>
    <mergeCell ref="BB129:BC129"/>
    <mergeCell ref="BD129:BE129"/>
    <mergeCell ref="BF129:BJ130"/>
    <mergeCell ref="BB130:BC130"/>
    <mergeCell ref="BD130:BE130"/>
    <mergeCell ref="B131:B132"/>
    <mergeCell ref="C131:D132"/>
    <mergeCell ref="I131:J132"/>
    <mergeCell ref="K131:N132"/>
    <mergeCell ref="O131:S132"/>
    <mergeCell ref="BB131:BC131"/>
    <mergeCell ref="BD131:BE131"/>
    <mergeCell ref="BF131:BJ132"/>
    <mergeCell ref="BB132:BC132"/>
    <mergeCell ref="BD132:BE132"/>
    <mergeCell ref="B133:B134"/>
    <mergeCell ref="C133:D134"/>
    <mergeCell ref="I133:J134"/>
    <mergeCell ref="K133:N134"/>
    <mergeCell ref="O133:S134"/>
    <mergeCell ref="BB133:BC133"/>
    <mergeCell ref="BD133:BE133"/>
    <mergeCell ref="BF133:BJ134"/>
    <mergeCell ref="BB134:BC134"/>
    <mergeCell ref="BD134:BE134"/>
    <mergeCell ref="B135:B136"/>
    <mergeCell ref="C135:D136"/>
    <mergeCell ref="I135:J136"/>
    <mergeCell ref="K135:N136"/>
    <mergeCell ref="O135:S136"/>
    <mergeCell ref="BB135:BC135"/>
    <mergeCell ref="BD135:BE135"/>
    <mergeCell ref="BF135:BJ136"/>
    <mergeCell ref="BB136:BC136"/>
    <mergeCell ref="BD136:BE136"/>
    <mergeCell ref="B137:B138"/>
    <mergeCell ref="C137:D138"/>
    <mergeCell ref="I137:J138"/>
    <mergeCell ref="K137:N138"/>
    <mergeCell ref="O137:S138"/>
    <mergeCell ref="BB137:BC137"/>
    <mergeCell ref="BD137:BE137"/>
    <mergeCell ref="BF137:BJ138"/>
    <mergeCell ref="BB138:BC138"/>
    <mergeCell ref="BD138:BE138"/>
    <mergeCell ref="B139:B140"/>
    <mergeCell ref="C139:D140"/>
    <mergeCell ref="I139:J140"/>
    <mergeCell ref="K139:N140"/>
    <mergeCell ref="O139:S140"/>
    <mergeCell ref="BB139:BC139"/>
    <mergeCell ref="BD139:BE139"/>
    <mergeCell ref="BF139:BJ140"/>
    <mergeCell ref="BB140:BC140"/>
    <mergeCell ref="BD140:BE140"/>
    <mergeCell ref="B141:B142"/>
    <mergeCell ref="C141:D142"/>
    <mergeCell ref="I141:J142"/>
    <mergeCell ref="K141:N142"/>
    <mergeCell ref="O141:S142"/>
    <mergeCell ref="BB141:BC141"/>
    <mergeCell ref="BD141:BE141"/>
    <mergeCell ref="BF141:BJ142"/>
    <mergeCell ref="BB142:BC142"/>
    <mergeCell ref="BD142:BE142"/>
    <mergeCell ref="B143:B144"/>
    <mergeCell ref="C143:D144"/>
    <mergeCell ref="I143:J144"/>
    <mergeCell ref="K143:N144"/>
    <mergeCell ref="O143:S144"/>
    <mergeCell ref="BB143:BC143"/>
    <mergeCell ref="BD143:BE143"/>
    <mergeCell ref="BF143:BJ144"/>
    <mergeCell ref="BB144:BC144"/>
    <mergeCell ref="BD144:BE144"/>
    <mergeCell ref="B145:B146"/>
    <mergeCell ref="C145:D146"/>
    <mergeCell ref="I145:J146"/>
    <mergeCell ref="K145:N146"/>
    <mergeCell ref="O145:S146"/>
    <mergeCell ref="BB145:BC145"/>
    <mergeCell ref="BD145:BE145"/>
    <mergeCell ref="BF145:BJ146"/>
    <mergeCell ref="BB146:BC146"/>
    <mergeCell ref="BD146:BE146"/>
    <mergeCell ref="B147:B148"/>
    <mergeCell ref="C147:D148"/>
    <mergeCell ref="I147:J148"/>
    <mergeCell ref="K147:N148"/>
    <mergeCell ref="O147:S148"/>
    <mergeCell ref="BB147:BC147"/>
    <mergeCell ref="BD147:BE147"/>
    <mergeCell ref="BF147:BJ148"/>
    <mergeCell ref="BB148:BC148"/>
    <mergeCell ref="BD148:BE148"/>
    <mergeCell ref="B149:B150"/>
    <mergeCell ref="C149:D150"/>
    <mergeCell ref="I149:J150"/>
    <mergeCell ref="K149:N150"/>
    <mergeCell ref="O149:S150"/>
    <mergeCell ref="BB149:BC149"/>
    <mergeCell ref="BD149:BE149"/>
    <mergeCell ref="BF149:BJ150"/>
    <mergeCell ref="BB150:BC150"/>
    <mergeCell ref="BD150:BE150"/>
    <mergeCell ref="B151:B152"/>
    <mergeCell ref="C151:D152"/>
    <mergeCell ref="I151:J152"/>
    <mergeCell ref="K151:N152"/>
    <mergeCell ref="O151:S152"/>
    <mergeCell ref="BB151:BC151"/>
    <mergeCell ref="BD151:BE151"/>
    <mergeCell ref="BF151:BJ152"/>
    <mergeCell ref="BB152:BC152"/>
    <mergeCell ref="BD152:BE152"/>
    <mergeCell ref="B153:B154"/>
    <mergeCell ref="C153:D154"/>
    <mergeCell ref="I153:J154"/>
    <mergeCell ref="K153:N154"/>
    <mergeCell ref="O153:S154"/>
    <mergeCell ref="BB153:BC153"/>
    <mergeCell ref="BD153:BE153"/>
    <mergeCell ref="BF153:BJ154"/>
    <mergeCell ref="BB154:BC154"/>
    <mergeCell ref="BD154:BE154"/>
    <mergeCell ref="B155:B156"/>
    <mergeCell ref="C155:D156"/>
    <mergeCell ref="I155:J156"/>
    <mergeCell ref="K155:N156"/>
    <mergeCell ref="O155:S156"/>
    <mergeCell ref="BB155:BC155"/>
    <mergeCell ref="BD155:BE155"/>
    <mergeCell ref="BF155:BJ156"/>
    <mergeCell ref="BB156:BC156"/>
    <mergeCell ref="BD156:BE156"/>
    <mergeCell ref="B157:B158"/>
    <mergeCell ref="C157:D158"/>
    <mergeCell ref="I157:J158"/>
    <mergeCell ref="K157:N158"/>
    <mergeCell ref="O157:S158"/>
    <mergeCell ref="BB157:BC157"/>
    <mergeCell ref="BD157:BE157"/>
    <mergeCell ref="BF157:BJ158"/>
    <mergeCell ref="BB158:BC158"/>
    <mergeCell ref="BD158:BE158"/>
    <mergeCell ref="B159:B160"/>
    <mergeCell ref="C159:D160"/>
    <mergeCell ref="I159:J160"/>
    <mergeCell ref="K159:N160"/>
    <mergeCell ref="O159:S160"/>
    <mergeCell ref="BB159:BC159"/>
    <mergeCell ref="BD159:BE159"/>
    <mergeCell ref="BF159:BJ160"/>
    <mergeCell ref="BB160:BC160"/>
    <mergeCell ref="BD160:BE160"/>
    <mergeCell ref="B161:B162"/>
    <mergeCell ref="C161:D162"/>
    <mergeCell ref="I161:J162"/>
    <mergeCell ref="K161:N162"/>
    <mergeCell ref="O161:S162"/>
    <mergeCell ref="BB161:BC161"/>
    <mergeCell ref="BD161:BE161"/>
    <mergeCell ref="BF161:BJ162"/>
    <mergeCell ref="BB162:BC162"/>
    <mergeCell ref="BD162:BE162"/>
    <mergeCell ref="B163:B164"/>
    <mergeCell ref="C163:D164"/>
    <mergeCell ref="I163:J164"/>
    <mergeCell ref="K163:N164"/>
    <mergeCell ref="O163:S164"/>
    <mergeCell ref="BB163:BC163"/>
    <mergeCell ref="BD163:BE163"/>
    <mergeCell ref="BF163:BJ164"/>
    <mergeCell ref="BB164:BC164"/>
    <mergeCell ref="BD164:BE164"/>
    <mergeCell ref="B165:B166"/>
    <mergeCell ref="C165:D166"/>
    <mergeCell ref="I165:J166"/>
    <mergeCell ref="K165:N166"/>
    <mergeCell ref="O165:S166"/>
    <mergeCell ref="BB165:BC165"/>
    <mergeCell ref="BD165:BE165"/>
    <mergeCell ref="BF165:BJ166"/>
    <mergeCell ref="BB166:BC166"/>
    <mergeCell ref="BD166:BE166"/>
    <mergeCell ref="B167:B168"/>
    <mergeCell ref="C167:D168"/>
    <mergeCell ref="I167:J168"/>
    <mergeCell ref="K167:N168"/>
    <mergeCell ref="O167:S168"/>
    <mergeCell ref="BB167:BC167"/>
    <mergeCell ref="BD167:BE167"/>
    <mergeCell ref="BF167:BJ168"/>
    <mergeCell ref="BB168:BC168"/>
    <mergeCell ref="BD168:BE168"/>
    <mergeCell ref="B169:B170"/>
    <mergeCell ref="C169:D170"/>
    <mergeCell ref="I169:J170"/>
    <mergeCell ref="K169:N170"/>
    <mergeCell ref="O169:S170"/>
    <mergeCell ref="BB169:BC169"/>
    <mergeCell ref="BD169:BE169"/>
    <mergeCell ref="BF169:BJ170"/>
    <mergeCell ref="BB170:BC170"/>
    <mergeCell ref="BD170:BE170"/>
    <mergeCell ref="B171:B172"/>
    <mergeCell ref="C171:D172"/>
    <mergeCell ref="I171:J172"/>
    <mergeCell ref="K171:N172"/>
    <mergeCell ref="O171:S172"/>
    <mergeCell ref="BB171:BC171"/>
    <mergeCell ref="BD171:BE171"/>
    <mergeCell ref="BF171:BJ172"/>
    <mergeCell ref="BB172:BC172"/>
    <mergeCell ref="BD172:BE172"/>
    <mergeCell ref="B173:B174"/>
    <mergeCell ref="C173:D174"/>
    <mergeCell ref="I173:J174"/>
    <mergeCell ref="K173:N174"/>
    <mergeCell ref="O173:S174"/>
    <mergeCell ref="BB173:BC173"/>
    <mergeCell ref="BD173:BE173"/>
    <mergeCell ref="BF173:BJ174"/>
    <mergeCell ref="BB174:BC174"/>
    <mergeCell ref="BD174:BE174"/>
    <mergeCell ref="B175:B176"/>
    <mergeCell ref="C175:D176"/>
    <mergeCell ref="I175:J176"/>
    <mergeCell ref="K175:N176"/>
    <mergeCell ref="O175:S176"/>
    <mergeCell ref="BB175:BC175"/>
    <mergeCell ref="BD175:BE175"/>
    <mergeCell ref="BF175:BJ176"/>
    <mergeCell ref="BB176:BC176"/>
    <mergeCell ref="BD176:BE176"/>
    <mergeCell ref="B177:B178"/>
    <mergeCell ref="C177:D178"/>
    <mergeCell ref="I177:J178"/>
    <mergeCell ref="K177:N178"/>
    <mergeCell ref="O177:S178"/>
    <mergeCell ref="BB177:BC177"/>
    <mergeCell ref="BD177:BE177"/>
    <mergeCell ref="BF177:BJ178"/>
    <mergeCell ref="BB178:BC178"/>
    <mergeCell ref="BD178:BE178"/>
    <mergeCell ref="B179:B180"/>
    <mergeCell ref="C179:D180"/>
    <mergeCell ref="I179:J180"/>
    <mergeCell ref="K179:N180"/>
    <mergeCell ref="O179:S180"/>
    <mergeCell ref="BB179:BC179"/>
    <mergeCell ref="BD179:BE179"/>
    <mergeCell ref="BF179:BJ180"/>
    <mergeCell ref="BB180:BC180"/>
    <mergeCell ref="BD180:BE180"/>
    <mergeCell ref="B181:B182"/>
    <mergeCell ref="C181:D182"/>
    <mergeCell ref="I181:J182"/>
    <mergeCell ref="K181:N182"/>
    <mergeCell ref="O181:S182"/>
    <mergeCell ref="BB181:BC181"/>
    <mergeCell ref="BD181:BE181"/>
    <mergeCell ref="BF181:BJ182"/>
    <mergeCell ref="BB182:BC182"/>
    <mergeCell ref="BD182:BE182"/>
    <mergeCell ref="B183:B184"/>
    <mergeCell ref="C183:D184"/>
    <mergeCell ref="I183:J184"/>
    <mergeCell ref="K183:N184"/>
    <mergeCell ref="O183:S184"/>
    <mergeCell ref="BB183:BC183"/>
    <mergeCell ref="BD183:BE183"/>
    <mergeCell ref="BF183:BJ184"/>
    <mergeCell ref="BB184:BC184"/>
    <mergeCell ref="BD184:BE184"/>
    <mergeCell ref="B185:B186"/>
    <mergeCell ref="C185:D186"/>
    <mergeCell ref="I185:J186"/>
    <mergeCell ref="K185:N186"/>
    <mergeCell ref="O185:S186"/>
    <mergeCell ref="BB185:BC185"/>
    <mergeCell ref="BD185:BE185"/>
    <mergeCell ref="BF185:BJ186"/>
    <mergeCell ref="BB186:BC186"/>
    <mergeCell ref="BD186:BE186"/>
    <mergeCell ref="B187:B188"/>
    <mergeCell ref="C187:D188"/>
    <mergeCell ref="I187:J188"/>
    <mergeCell ref="K187:N188"/>
    <mergeCell ref="O187:S188"/>
    <mergeCell ref="BB187:BC187"/>
    <mergeCell ref="BD187:BE187"/>
    <mergeCell ref="BF187:BJ188"/>
    <mergeCell ref="BB188:BC188"/>
    <mergeCell ref="BD188:BE188"/>
    <mergeCell ref="B189:B190"/>
    <mergeCell ref="C189:D190"/>
    <mergeCell ref="I189:J190"/>
    <mergeCell ref="K189:N190"/>
    <mergeCell ref="O189:S190"/>
    <mergeCell ref="BB189:BC189"/>
    <mergeCell ref="BD189:BE189"/>
    <mergeCell ref="BF189:BJ190"/>
    <mergeCell ref="BB190:BC190"/>
    <mergeCell ref="BD190:BE190"/>
    <mergeCell ref="B191:B192"/>
    <mergeCell ref="C191:D192"/>
    <mergeCell ref="I191:J192"/>
    <mergeCell ref="K191:N192"/>
    <mergeCell ref="O191:S192"/>
    <mergeCell ref="BB191:BC191"/>
    <mergeCell ref="BD191:BE191"/>
    <mergeCell ref="BF191:BJ192"/>
    <mergeCell ref="BB192:BC192"/>
    <mergeCell ref="BD192:BE192"/>
    <mergeCell ref="B193:B194"/>
    <mergeCell ref="C193:D194"/>
    <mergeCell ref="I193:J194"/>
    <mergeCell ref="K193:N194"/>
    <mergeCell ref="O193:S194"/>
    <mergeCell ref="BB193:BC193"/>
    <mergeCell ref="BD193:BE193"/>
    <mergeCell ref="BF193:BJ194"/>
    <mergeCell ref="BB194:BC194"/>
    <mergeCell ref="BD194:BE194"/>
    <mergeCell ref="B195:B196"/>
    <mergeCell ref="C195:D196"/>
    <mergeCell ref="I195:J196"/>
    <mergeCell ref="K195:N196"/>
    <mergeCell ref="O195:S196"/>
    <mergeCell ref="BB195:BC195"/>
    <mergeCell ref="BD195:BE195"/>
    <mergeCell ref="BF195:BJ196"/>
    <mergeCell ref="BB196:BC196"/>
    <mergeCell ref="BD196:BE196"/>
    <mergeCell ref="B197:B198"/>
    <mergeCell ref="C197:D198"/>
    <mergeCell ref="I197:J198"/>
    <mergeCell ref="K197:N198"/>
    <mergeCell ref="O197:S198"/>
    <mergeCell ref="BB197:BC197"/>
    <mergeCell ref="BD197:BE197"/>
    <mergeCell ref="BF197:BJ198"/>
    <mergeCell ref="BB198:BC198"/>
    <mergeCell ref="BD198:BE198"/>
    <mergeCell ref="B199:B200"/>
    <mergeCell ref="C199:D200"/>
    <mergeCell ref="I199:J200"/>
    <mergeCell ref="K199:N200"/>
    <mergeCell ref="O199:S200"/>
    <mergeCell ref="BB199:BC199"/>
    <mergeCell ref="BD199:BE199"/>
    <mergeCell ref="BF199:BJ200"/>
    <mergeCell ref="BB200:BC200"/>
    <mergeCell ref="BD200:BE200"/>
    <mergeCell ref="B201:B202"/>
    <mergeCell ref="C201:D202"/>
    <mergeCell ref="I201:J202"/>
    <mergeCell ref="K201:N202"/>
    <mergeCell ref="O201:S202"/>
    <mergeCell ref="BB201:BC201"/>
    <mergeCell ref="BD201:BE201"/>
    <mergeCell ref="BF201:BJ202"/>
    <mergeCell ref="BB202:BC202"/>
    <mergeCell ref="BD202:BE202"/>
    <mergeCell ref="B203:B204"/>
    <mergeCell ref="C203:D204"/>
    <mergeCell ref="I203:J204"/>
    <mergeCell ref="K203:N204"/>
    <mergeCell ref="O203:S204"/>
    <mergeCell ref="BB203:BC203"/>
    <mergeCell ref="BD203:BE203"/>
    <mergeCell ref="BF203:BJ204"/>
    <mergeCell ref="BB204:BC204"/>
    <mergeCell ref="BD204:BE204"/>
    <mergeCell ref="B205:B206"/>
    <mergeCell ref="C205:D206"/>
    <mergeCell ref="I205:J206"/>
    <mergeCell ref="K205:N206"/>
    <mergeCell ref="O205:S206"/>
    <mergeCell ref="BB205:BC205"/>
    <mergeCell ref="BD205:BE205"/>
    <mergeCell ref="BF205:BJ206"/>
    <mergeCell ref="BB206:BC206"/>
    <mergeCell ref="BD206:BE206"/>
    <mergeCell ref="B207:B208"/>
    <mergeCell ref="C207:D208"/>
    <mergeCell ref="I207:J208"/>
    <mergeCell ref="K207:N208"/>
    <mergeCell ref="O207:S208"/>
    <mergeCell ref="BB207:BC207"/>
    <mergeCell ref="BD207:BE207"/>
    <mergeCell ref="BF207:BJ208"/>
    <mergeCell ref="BB208:BC208"/>
    <mergeCell ref="BD208:BE208"/>
    <mergeCell ref="B209:B210"/>
    <mergeCell ref="C209:D210"/>
    <mergeCell ref="I209:J210"/>
    <mergeCell ref="K209:N210"/>
    <mergeCell ref="O209:S210"/>
    <mergeCell ref="BB209:BC209"/>
    <mergeCell ref="BD209:BE209"/>
    <mergeCell ref="BF209:BJ210"/>
    <mergeCell ref="BB210:BC210"/>
    <mergeCell ref="BD210:BE210"/>
    <mergeCell ref="B211:B212"/>
    <mergeCell ref="C211:D212"/>
    <mergeCell ref="I211:J212"/>
    <mergeCell ref="K211:N212"/>
    <mergeCell ref="O211:S212"/>
    <mergeCell ref="BB211:BC211"/>
    <mergeCell ref="BD211:BE211"/>
    <mergeCell ref="BF211:BJ212"/>
    <mergeCell ref="BB212:BC212"/>
    <mergeCell ref="BD212:BE212"/>
    <mergeCell ref="B213:B214"/>
    <mergeCell ref="C213:D214"/>
    <mergeCell ref="I213:J214"/>
    <mergeCell ref="K213:N214"/>
    <mergeCell ref="O213:S214"/>
    <mergeCell ref="BB213:BC213"/>
    <mergeCell ref="BD213:BE213"/>
    <mergeCell ref="BF213:BJ214"/>
    <mergeCell ref="BB214:BC214"/>
    <mergeCell ref="BD214:BE214"/>
    <mergeCell ref="B215:B216"/>
    <mergeCell ref="C215:D216"/>
    <mergeCell ref="I215:J216"/>
    <mergeCell ref="K215:N216"/>
    <mergeCell ref="O215:S216"/>
    <mergeCell ref="BB215:BC215"/>
    <mergeCell ref="BD215:BE215"/>
    <mergeCell ref="BF215:BJ216"/>
    <mergeCell ref="BB216:BC216"/>
    <mergeCell ref="BD216:BE216"/>
    <mergeCell ref="BF219:BI219"/>
    <mergeCell ref="K220:L221"/>
    <mergeCell ref="M220:P220"/>
    <mergeCell ref="R220:U220"/>
    <mergeCell ref="W220:X220"/>
    <mergeCell ref="AA220:AB221"/>
    <mergeCell ref="AC220:AF220"/>
    <mergeCell ref="AH220:AK220"/>
    <mergeCell ref="AM220:AN220"/>
    <mergeCell ref="BF220:BI220"/>
    <mergeCell ref="M221:N221"/>
    <mergeCell ref="O221:P221"/>
    <mergeCell ref="R221:S221"/>
    <mergeCell ref="T221:U221"/>
    <mergeCell ref="W221:X221"/>
    <mergeCell ref="AC221:AD221"/>
    <mergeCell ref="AE221:AF221"/>
    <mergeCell ref="AH221:AI221"/>
    <mergeCell ref="AJ221:AK221"/>
    <mergeCell ref="AM221:AN221"/>
    <mergeCell ref="AQ221:AT221"/>
    <mergeCell ref="AV221:AY221"/>
    <mergeCell ref="BA221:BD221"/>
    <mergeCell ref="BF221:BI221"/>
    <mergeCell ref="K222:L222"/>
    <mergeCell ref="M222:N222"/>
    <mergeCell ref="O222:P222"/>
    <mergeCell ref="R222:S222"/>
    <mergeCell ref="T222:U222"/>
    <mergeCell ref="W222:X222"/>
    <mergeCell ref="AA222:AB222"/>
    <mergeCell ref="AC222:AD222"/>
    <mergeCell ref="AE222:AF222"/>
    <mergeCell ref="AH222:AI222"/>
    <mergeCell ref="AJ222:AK222"/>
    <mergeCell ref="AM222:AN222"/>
    <mergeCell ref="AQ222:AT222"/>
    <mergeCell ref="AV222:AY222"/>
    <mergeCell ref="BA222:BD222"/>
    <mergeCell ref="K223:L223"/>
    <mergeCell ref="M223:N223"/>
    <mergeCell ref="O223:P223"/>
    <mergeCell ref="R223:S223"/>
    <mergeCell ref="T223:U223"/>
    <mergeCell ref="W223:X223"/>
    <mergeCell ref="AA223:AB223"/>
    <mergeCell ref="AC223:AD223"/>
    <mergeCell ref="AE223:AF223"/>
    <mergeCell ref="AH223:AI223"/>
    <mergeCell ref="AJ223:AK223"/>
    <mergeCell ref="AM223:AN223"/>
    <mergeCell ref="K224:L224"/>
    <mergeCell ref="M224:N224"/>
    <mergeCell ref="O224:P224"/>
    <mergeCell ref="R224:S224"/>
    <mergeCell ref="T224:U224"/>
    <mergeCell ref="W224:X224"/>
    <mergeCell ref="AA224:AB224"/>
    <mergeCell ref="AC224:AD224"/>
    <mergeCell ref="AE224:AF224"/>
    <mergeCell ref="AH224:AI224"/>
    <mergeCell ref="AJ224:AK224"/>
    <mergeCell ref="AM224:AN224"/>
    <mergeCell ref="K225:L225"/>
    <mergeCell ref="M225:N225"/>
    <mergeCell ref="O225:P225"/>
    <mergeCell ref="R225:S225"/>
    <mergeCell ref="T225:U225"/>
    <mergeCell ref="W225:X225"/>
    <mergeCell ref="AA225:AB225"/>
    <mergeCell ref="AC225:AD225"/>
    <mergeCell ref="AE225:AF225"/>
    <mergeCell ref="AH225:AI225"/>
    <mergeCell ref="AJ225:AK225"/>
    <mergeCell ref="AM225:AN225"/>
    <mergeCell ref="K226:L226"/>
    <mergeCell ref="M226:N226"/>
    <mergeCell ref="O226:P226"/>
    <mergeCell ref="R226:S226"/>
    <mergeCell ref="T226:U226"/>
    <mergeCell ref="W226:X226"/>
    <mergeCell ref="AA226:AB226"/>
    <mergeCell ref="AC226:AD226"/>
    <mergeCell ref="AE226:AF226"/>
    <mergeCell ref="AH226:AI226"/>
    <mergeCell ref="AJ226:AK226"/>
    <mergeCell ref="AM226:AN226"/>
    <mergeCell ref="AQ226:AR226"/>
    <mergeCell ref="AS226:AV226"/>
    <mergeCell ref="AQ227:AR227"/>
    <mergeCell ref="AS227:AV227"/>
    <mergeCell ref="R228:S228"/>
    <mergeCell ref="AH228:AI228"/>
    <mergeCell ref="AQ228:AR228"/>
    <mergeCell ref="AS228:AV228"/>
    <mergeCell ref="AQ229:AR229"/>
    <mergeCell ref="AS229:AV229"/>
    <mergeCell ref="AQ230:AR230"/>
    <mergeCell ref="AS230:AV230"/>
    <mergeCell ref="K231:N231"/>
    <mergeCell ref="P231:S231"/>
    <mergeCell ref="U231:X231"/>
    <mergeCell ref="AA231:AD231"/>
    <mergeCell ref="AF231:AI231"/>
    <mergeCell ref="AK231:AN231"/>
    <mergeCell ref="U234:X234"/>
    <mergeCell ref="AK234:AN234"/>
    <mergeCell ref="U235:X235"/>
    <mergeCell ref="AK235:AN235"/>
    <mergeCell ref="K236:N236"/>
    <mergeCell ref="P236:S236"/>
    <mergeCell ref="U236:X236"/>
    <mergeCell ref="AA236:AD236"/>
    <mergeCell ref="AF236:AI236"/>
    <mergeCell ref="AK236:AN236"/>
  </mergeCells>
  <conditionalFormatting sqref="K231:N231 M222:X226 W18:BE18 W20:BE20 W22:BE22 W24:BE24 W26:BE26 W28:BE28 W30:BE30 W32:BE32 W34:BE34 W36:BE36 W38:BE38 W40:BE40 W42:BE42 W44:BE44 W46:BE46 W48:BE48 W50:BE50 W52:BE52 W54:BE54 W56:BE56 W58:BE58 W60:BE60 W62:BE62 W64:BE64 W66:BE66 W68:BE68 W70:BE70 W72:BE72 W74:BE74 W76:BE76 W78:BE78 W80:BE80 W82:BE82 W84:BE84 W86:BE86 W88:BE88 W90:BE90 W92:BE92 W94:BE94 W96:BE96 W98:BE98 W100:BE100 W102:BE102 W104:BE104 W106:BE106 W108:BE108 W110:BE110 W112:BE112 W114:BE114 W116:BE116 W118:BE118 W120:BE120 W122:BE122 W124:BE124 W126:BE126 W128:BE128 W130:BE130 W132:BE132 W134:BE134 W136:BE136 W138:BE138 W140:BE140 W142:BE142 W144:BE144 W146:BE146 W148:BE148 W150:BE150 W152:BE152 W154:BE154 W156:BE156 W158:BE158 W160:BE160 W162:BE162 W164:BE164 W166:BE166 W168:BE168 W170:BE170 W172:BE172 W174:BE174 W176:BE176 W178:BE178 W180:BE180 W182:BE182 W184:BE184 W186:BE186 W188:BE188 W190:BE190 W192:BE192 W194:BE194 W196:BE196 W198:BE198 W200:BE200 W202:BE202 W204:BE204 W206:BE206 W208:BE208 W210:BE210 W212:BE212 W214:BE214 W216:BE216 AA231:AD231 AC222:AN226">
    <cfRule type="expression" priority="2" aboveAverage="0" equalAverage="0" bottom="0" percent="0" rank="0" text="" dxfId="3">
      <formula>INDIRECT(ADDRESS(ROW(),COLUMN()))=TRUNC(INDIRECT(ADDRESS(ROW(),COLUMN())))</formula>
    </cfRule>
  </conditionalFormatting>
  <conditionalFormatting sqref="W230:Z230 AM230:BA230">
    <cfRule type="expression" priority="3" aboveAverage="0" equalAverage="0" bottom="0" percent="0" rank="0" text="" dxfId="4">
      <formula>OR(#ref!=$B217,#ref!=$B217)</formula>
    </cfRule>
  </conditionalFormatting>
  <conditionalFormatting sqref="W220:X220 Z220 W229:Z229 AM220:BA220 AM229:BA229">
    <cfRule type="expression" priority="4" aboveAverage="0" equalAverage="0" bottom="0" percent="0" rank="0" text="" dxfId="5">
      <formula>OR(#ref!=$B218,#ref!=$B218)</formula>
    </cfRule>
  </conditionalFormatting>
  <dataValidations count="11">
    <dataValidation allowBlank="true" error="入力可能範囲　32～40" errorStyle="stop" operator="between" showDropDown="false" showErrorMessage="true" showInputMessage="true" sqref="BE10" type="none">
      <formula1>0</formula1>
      <formula2>0</formula2>
    </dataValidation>
    <dataValidation allowBlank="true" errorStyle="stop" operator="between" showDropDown="false" showErrorMessage="true" showInputMessage="true" sqref="R228:S228" type="list">
      <formula1>"週,暦月"</formula1>
      <formula2>0</formula2>
    </dataValidation>
    <dataValidation allowBlank="true" errorStyle="stop" operator="between" showDropDown="false" showErrorMessage="true" showInputMessage="true" sqref="BE3:BH3" type="list">
      <formula1>"４週,暦月"</formula1>
      <formula2>0</formula2>
    </dataValidation>
    <dataValidation allowBlank="true" errorStyle="stop" operator="between" showDropDown="false" showErrorMessage="true" showInputMessage="true" sqref="AF3:AF4" type="list">
      <formula1>#ref!</formula1>
      <formula2>0</formula2>
    </dataValidation>
    <dataValidation allowBlank="true" error="入力可能範囲　32～40" errorStyle="stop" operator="between" showDropDown="false" showErrorMessage="true" showInputMessage="true" sqref="BA6:BB6" type="decimal">
      <formula1>32</formula1>
      <formula2>40</formula2>
    </dataValidation>
    <dataValidation allowBlank="true" errorStyle="stop" operator="between" showDropDown="false" showErrorMessage="true" showInputMessage="true" sqref="BE4:BH4" type="list">
      <formula1>"予定,実績,予定・実績"</formula1>
      <formula2>0</formula2>
    </dataValidation>
    <dataValidation allowBlank="true" errorStyle="stop" operator="between" showDropDown="false" showErrorMessage="false" showInputMessage="true" sqref="C17:D216" type="list">
      <formula1>職種</formula1>
      <formula2>0</formula2>
    </dataValidation>
    <dataValidation allowBlank="true" error="リストにない場合のみ、入力してください。" errorStyle="warning" operator="between" showDropDown="false" showErrorMessage="false" showInputMessage="true" sqref="K17:N216" type="list">
      <formula1>INDIRECT(C17)</formula1>
      <formula2>0</formula2>
    </dataValidation>
    <dataValidation allowBlank="true" errorStyle="stop" operator="between" showDropDown="false" showErrorMessage="false" showInputMessage="true"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type="list">
      <formula1>シフト記号表</formula1>
      <formula2>0</formula2>
    </dataValidation>
    <dataValidation allowBlank="true" errorStyle="stop" operator="between" showDropDown="false" showErrorMessage="false" showInputMessage="true" sqref="I17:J216" type="list">
      <formula1>"A,B,C,D"</formula1>
      <formula2>0</formula2>
    </dataValidation>
    <dataValidation allowBlank="true" error="プルダウンにないケースは直接入力してください。" errorStyle="information" operator="between" showDropDown="false" showErrorMessage="false" showInputMessage="true" sqref="AT1:BI1" type="list">
      <formula1>'プルダウン・リスト（従来型・ユニット型共通）'!$C$4:$C$17</formula1>
      <formula2>0</formula2>
    </dataValidation>
  </dataValidations>
  <printOptions headings="false" gridLines="false" gridLinesSet="true" horizontalCentered="true" verticalCentered="false"/>
  <pageMargins left="0.157638888888889" right="0.157638888888889" top="0.590277777777778" bottom="0.354166666666667" header="0.511811023622047" footer="0.157638888888889"/>
  <pageSetup paperSize="9" scale="100" fitToWidth="1" fitToHeight="0" pageOrder="downThenOver" orientation="landscape" blackAndWhite="false" draft="false" cellComments="none" horizontalDpi="300" verticalDpi="300" copies="1"/>
  <headerFooter differentFirst="false" differentOddEven="false">
    <oddHeader/>
    <oddFooter>&amp;R&amp;16&amp;P/&amp;N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H126"/>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0.5" customHeight="false" zeroHeight="false" outlineLevelRow="0" outlineLevelCol="0"/>
  <cols>
    <col collapsed="false" customWidth="true" hidden="false" outlineLevel="0" max="1" min="1" style="241" width="1.66"/>
    <col collapsed="false" customWidth="true" hidden="false" outlineLevel="0" max="2" min="2" style="241" width="15.66"/>
    <col collapsed="false" customWidth="true" hidden="false" outlineLevel="0" max="4" min="3" style="241" width="4.33"/>
    <col collapsed="false" customWidth="true" hidden="false" outlineLevel="0" max="5" min="5" style="328" width="2.44"/>
    <col collapsed="false" customWidth="true" hidden="false" outlineLevel="0" max="6" min="6" style="327" width="2.66"/>
    <col collapsed="false" customWidth="true" hidden="false" outlineLevel="0" max="7" min="7" style="241" width="38.11"/>
    <col collapsed="false" customWidth="true" hidden="false" outlineLevel="0" max="8" min="8" style="329" width="23.11"/>
    <col collapsed="false" customWidth="false" hidden="false" outlineLevel="0" max="16384" min="9" style="241" width="9"/>
  </cols>
  <sheetData>
    <row r="1" customFormat="false" ht="30" hidden="false" customHeight="true" outlineLevel="0" collapsed="false">
      <c r="A1" s="431" t="s">
        <v>331</v>
      </c>
      <c r="B1" s="431"/>
      <c r="C1" s="431"/>
      <c r="D1" s="431"/>
      <c r="E1" s="431"/>
      <c r="F1" s="431"/>
      <c r="G1" s="431"/>
      <c r="H1" s="431"/>
    </row>
    <row r="2" customFormat="false" ht="12" hidden="false" customHeight="true" outlineLevel="0" collapsed="false">
      <c r="A2" s="241" t="s">
        <v>205</v>
      </c>
    </row>
    <row r="3" s="6" customFormat="true" ht="12" hidden="false" customHeight="true" outlineLevel="0" collapsed="false">
      <c r="E3" s="7"/>
      <c r="F3" s="8"/>
      <c r="G3" s="9" t="s">
        <v>1</v>
      </c>
      <c r="H3" s="10"/>
    </row>
    <row r="4" s="6" customFormat="true" ht="12" hidden="false" customHeight="true" outlineLevel="0" collapsed="false">
      <c r="E4" s="7"/>
      <c r="F4" s="8"/>
      <c r="G4" s="9" t="s">
        <v>2</v>
      </c>
      <c r="H4" s="10"/>
    </row>
    <row r="5" s="6" customFormat="true" ht="12" hidden="false" customHeight="true" outlineLevel="0" collapsed="false">
      <c r="E5" s="7"/>
      <c r="F5" s="8"/>
      <c r="G5" s="9"/>
      <c r="H5" s="11"/>
    </row>
    <row r="6" customFormat="false" ht="12" hidden="false" customHeight="true" outlineLevel="0" collapsed="false">
      <c r="A6" s="326" t="s">
        <v>3</v>
      </c>
    </row>
    <row r="7" s="23" customFormat="true" ht="12" hidden="false" customHeight="true" outlineLevel="0" collapsed="false">
      <c r="A7" s="21" t="s">
        <v>14</v>
      </c>
      <c r="B7" s="194"/>
      <c r="E7" s="24"/>
      <c r="F7" s="25"/>
      <c r="H7" s="11"/>
    </row>
    <row r="8" s="23" customFormat="true" ht="12" hidden="false" customHeight="true" outlineLevel="0" collapsed="false">
      <c r="A8" s="21" t="s">
        <v>15</v>
      </c>
      <c r="E8" s="24"/>
      <c r="F8" s="25"/>
      <c r="H8" s="11"/>
    </row>
    <row r="9" s="23" customFormat="true" ht="12" hidden="false" customHeight="true" outlineLevel="0" collapsed="false">
      <c r="A9" s="21"/>
      <c r="B9" s="194" t="s">
        <v>16</v>
      </c>
      <c r="E9" s="24"/>
      <c r="F9" s="25"/>
      <c r="H9" s="11"/>
    </row>
    <row r="10" s="23" customFormat="true" ht="12" hidden="false" customHeight="true" outlineLevel="0" collapsed="false">
      <c r="A10" s="21" t="s">
        <v>12</v>
      </c>
      <c r="B10" s="194"/>
      <c r="E10" s="24"/>
      <c r="F10" s="25"/>
      <c r="H10" s="11"/>
    </row>
    <row r="11" s="23" customFormat="true" ht="12" hidden="false" customHeight="true" outlineLevel="0" collapsed="false">
      <c r="A11" s="21"/>
      <c r="B11" s="194" t="s">
        <v>13</v>
      </c>
      <c r="E11" s="24"/>
      <c r="F11" s="25"/>
      <c r="H11" s="11"/>
    </row>
    <row r="12" s="32" customFormat="true" ht="60" hidden="false" customHeight="true" outlineLevel="0" collapsed="false">
      <c r="A12" s="244" t="s">
        <v>19</v>
      </c>
      <c r="B12" s="244"/>
      <c r="C12" s="432" t="s">
        <v>20</v>
      </c>
      <c r="D12" s="245" t="s">
        <v>21</v>
      </c>
      <c r="E12" s="244" t="s">
        <v>24</v>
      </c>
      <c r="F12" s="244"/>
      <c r="G12" s="244"/>
      <c r="H12" s="246" t="s">
        <v>25</v>
      </c>
    </row>
    <row r="13" s="32" customFormat="true" ht="24" hidden="false" customHeight="true" outlineLevel="0" collapsed="false">
      <c r="A13" s="38" t="s">
        <v>26</v>
      </c>
      <c r="B13" s="38"/>
      <c r="C13" s="39" t="s">
        <v>27</v>
      </c>
      <c r="D13" s="247" t="s">
        <v>27</v>
      </c>
      <c r="E13" s="197" t="s">
        <v>29</v>
      </c>
      <c r="F13" s="43" t="s">
        <v>30</v>
      </c>
      <c r="G13" s="43"/>
      <c r="H13" s="44"/>
    </row>
    <row r="14" s="32" customFormat="true" ht="22.5" hidden="false" customHeight="true" outlineLevel="0" collapsed="false">
      <c r="A14" s="38"/>
      <c r="B14" s="38"/>
      <c r="C14" s="45" t="s">
        <v>27</v>
      </c>
      <c r="D14" s="248" t="s">
        <v>27</v>
      </c>
      <c r="E14" s="197" t="s">
        <v>29</v>
      </c>
      <c r="F14" s="47" t="s">
        <v>32</v>
      </c>
      <c r="G14" s="47"/>
      <c r="H14" s="44" t="s">
        <v>33</v>
      </c>
    </row>
    <row r="15" s="32" customFormat="true" ht="23.25" hidden="false" customHeight="true" outlineLevel="0" collapsed="false">
      <c r="A15" s="38"/>
      <c r="B15" s="38"/>
      <c r="C15" s="39" t="s">
        <v>27</v>
      </c>
      <c r="D15" s="247" t="s">
        <v>27</v>
      </c>
      <c r="E15" s="197" t="s">
        <v>29</v>
      </c>
      <c r="F15" s="47" t="s">
        <v>332</v>
      </c>
      <c r="G15" s="47"/>
      <c r="H15" s="49" t="s">
        <v>333</v>
      </c>
    </row>
    <row r="16" s="32" customFormat="true" ht="12" hidden="false" customHeight="true" outlineLevel="0" collapsed="false">
      <c r="A16" s="38"/>
      <c r="B16" s="38"/>
      <c r="C16" s="50"/>
      <c r="D16" s="39" t="s">
        <v>27</v>
      </c>
      <c r="E16" s="336" t="s">
        <v>29</v>
      </c>
      <c r="F16" s="55" t="s">
        <v>37</v>
      </c>
      <c r="G16" s="56"/>
      <c r="H16" s="57" t="s">
        <v>38</v>
      </c>
    </row>
    <row r="17" s="32" customFormat="true" ht="12" hidden="false" customHeight="true" outlineLevel="0" collapsed="false">
      <c r="A17" s="38"/>
      <c r="B17" s="38"/>
      <c r="C17" s="50"/>
      <c r="D17" s="39"/>
      <c r="E17" s="336"/>
      <c r="F17" s="58" t="s">
        <v>39</v>
      </c>
      <c r="G17" s="59" t="s">
        <v>40</v>
      </c>
      <c r="H17" s="57"/>
    </row>
    <row r="18" s="32" customFormat="true" ht="12" hidden="false" customHeight="true" outlineLevel="0" collapsed="false">
      <c r="A18" s="38"/>
      <c r="B18" s="38"/>
      <c r="C18" s="50"/>
      <c r="D18" s="39"/>
      <c r="E18" s="336"/>
      <c r="F18" s="55"/>
      <c r="G18" s="56"/>
      <c r="H18" s="57"/>
    </row>
    <row r="19" s="32" customFormat="true" ht="12" hidden="false" customHeight="true" outlineLevel="0" collapsed="false">
      <c r="A19" s="38"/>
      <c r="B19" s="38"/>
      <c r="C19" s="50"/>
      <c r="D19" s="39"/>
      <c r="E19" s="336"/>
      <c r="F19" s="55"/>
      <c r="G19" s="56"/>
      <c r="H19" s="57"/>
    </row>
    <row r="20" s="32" customFormat="true" ht="30" hidden="false" customHeight="true" outlineLevel="0" collapsed="false">
      <c r="A20" s="61"/>
      <c r="B20" s="62" t="s">
        <v>41</v>
      </c>
      <c r="C20" s="39" t="s">
        <v>27</v>
      </c>
      <c r="D20" s="247" t="s">
        <v>27</v>
      </c>
      <c r="E20" s="197"/>
      <c r="F20" s="64"/>
      <c r="G20" s="64"/>
      <c r="H20" s="65" t="s">
        <v>42</v>
      </c>
    </row>
    <row r="21" s="32" customFormat="true" ht="30" hidden="false" customHeight="true" outlineLevel="0" collapsed="false">
      <c r="A21" s="61"/>
      <c r="B21" s="62" t="s">
        <v>209</v>
      </c>
      <c r="C21" s="39" t="s">
        <v>27</v>
      </c>
      <c r="D21" s="247" t="s">
        <v>27</v>
      </c>
      <c r="E21" s="197" t="s">
        <v>29</v>
      </c>
      <c r="F21" s="64" t="s">
        <v>251</v>
      </c>
      <c r="G21" s="64"/>
      <c r="H21" s="44"/>
    </row>
    <row r="22" customFormat="false" ht="18" hidden="false" customHeight="true" outlineLevel="0" collapsed="false">
      <c r="A22" s="419"/>
      <c r="B22" s="433" t="s">
        <v>211</v>
      </c>
      <c r="C22" s="434"/>
      <c r="D22" s="434"/>
      <c r="E22" s="435"/>
      <c r="F22" s="435"/>
      <c r="G22" s="435"/>
      <c r="H22" s="436"/>
    </row>
    <row r="23" customFormat="false" ht="20.25" hidden="false" customHeight="true" outlineLevel="0" collapsed="false">
      <c r="A23" s="419"/>
      <c r="B23" s="437" t="s">
        <v>47</v>
      </c>
      <c r="C23" s="434"/>
      <c r="D23" s="438" t="s">
        <v>27</v>
      </c>
      <c r="E23" s="111" t="s">
        <v>29</v>
      </c>
      <c r="F23" s="123" t="s">
        <v>48</v>
      </c>
      <c r="G23" s="123"/>
      <c r="H23" s="113" t="s">
        <v>49</v>
      </c>
    </row>
    <row r="24" customFormat="false" ht="29.25" hidden="false" customHeight="true" outlineLevel="0" collapsed="false">
      <c r="A24" s="419"/>
      <c r="B24" s="437"/>
      <c r="C24" s="434"/>
      <c r="D24" s="439" t="s">
        <v>27</v>
      </c>
      <c r="E24" s="440" t="s">
        <v>29</v>
      </c>
      <c r="F24" s="115" t="s">
        <v>45</v>
      </c>
      <c r="G24" s="115"/>
      <c r="H24" s="441"/>
    </row>
    <row r="25" customFormat="false" ht="20.25" hidden="false" customHeight="true" outlineLevel="0" collapsed="false">
      <c r="A25" s="419"/>
      <c r="B25" s="442" t="s">
        <v>50</v>
      </c>
      <c r="C25" s="434"/>
      <c r="D25" s="438" t="s">
        <v>27</v>
      </c>
      <c r="E25" s="111" t="s">
        <v>29</v>
      </c>
      <c r="F25" s="123" t="s">
        <v>48</v>
      </c>
      <c r="G25" s="123"/>
      <c r="H25" s="113" t="s">
        <v>49</v>
      </c>
    </row>
    <row r="26" customFormat="false" ht="41.25" hidden="false" customHeight="true" outlineLevel="0" collapsed="false">
      <c r="A26" s="419"/>
      <c r="B26" s="442"/>
      <c r="C26" s="434"/>
      <c r="D26" s="443" t="s">
        <v>27</v>
      </c>
      <c r="E26" s="440" t="s">
        <v>29</v>
      </c>
      <c r="F26" s="115" t="s">
        <v>45</v>
      </c>
      <c r="G26" s="115"/>
      <c r="H26" s="436" t="s">
        <v>334</v>
      </c>
    </row>
    <row r="27" customFormat="false" ht="18" hidden="false" customHeight="true" outlineLevel="0" collapsed="false">
      <c r="A27" s="419"/>
      <c r="B27" s="442"/>
      <c r="C27" s="434"/>
      <c r="D27" s="438" t="s">
        <v>27</v>
      </c>
      <c r="E27" s="111" t="s">
        <v>29</v>
      </c>
      <c r="F27" s="123" t="s">
        <v>54</v>
      </c>
      <c r="G27" s="123"/>
      <c r="H27" s="113" t="s">
        <v>49</v>
      </c>
    </row>
    <row r="28" customFormat="false" ht="18" hidden="false" customHeight="true" outlineLevel="0" collapsed="false">
      <c r="A28" s="419"/>
      <c r="B28" s="442"/>
      <c r="C28" s="434"/>
      <c r="D28" s="444" t="s">
        <v>27</v>
      </c>
      <c r="E28" s="111" t="s">
        <v>29</v>
      </c>
      <c r="F28" s="123" t="s">
        <v>55</v>
      </c>
      <c r="G28" s="123"/>
      <c r="H28" s="113" t="s">
        <v>56</v>
      </c>
    </row>
    <row r="29" customFormat="false" ht="18" hidden="false" customHeight="true" outlineLevel="0" collapsed="false">
      <c r="A29" s="419"/>
      <c r="B29" s="445" t="s">
        <v>57</v>
      </c>
      <c r="C29" s="88"/>
      <c r="D29" s="88"/>
      <c r="E29" s="435"/>
      <c r="F29" s="435"/>
      <c r="G29" s="435"/>
      <c r="H29" s="176"/>
    </row>
    <row r="30" customFormat="false" ht="20.25" hidden="false" customHeight="true" outlineLevel="0" collapsed="false">
      <c r="A30" s="419"/>
      <c r="B30" s="442" t="s">
        <v>58</v>
      </c>
      <c r="C30" s="93"/>
      <c r="D30" s="438" t="s">
        <v>27</v>
      </c>
      <c r="E30" s="111" t="s">
        <v>29</v>
      </c>
      <c r="F30" s="123" t="s">
        <v>48</v>
      </c>
      <c r="G30" s="123"/>
      <c r="H30" s="113" t="s">
        <v>49</v>
      </c>
    </row>
    <row r="31" customFormat="false" ht="45" hidden="false" customHeight="true" outlineLevel="0" collapsed="false">
      <c r="A31" s="419"/>
      <c r="B31" s="442"/>
      <c r="C31" s="93"/>
      <c r="D31" s="444" t="s">
        <v>27</v>
      </c>
      <c r="E31" s="111" t="s">
        <v>29</v>
      </c>
      <c r="F31" s="123" t="s">
        <v>59</v>
      </c>
      <c r="G31" s="123"/>
      <c r="H31" s="113" t="s">
        <v>60</v>
      </c>
    </row>
    <row r="32" customFormat="false" ht="18" hidden="false" customHeight="true" outlineLevel="0" collapsed="false">
      <c r="A32" s="419"/>
      <c r="B32" s="446" t="s">
        <v>61</v>
      </c>
      <c r="C32" s="93"/>
      <c r="D32" s="438" t="s">
        <v>27</v>
      </c>
      <c r="E32" s="111" t="s">
        <v>29</v>
      </c>
      <c r="F32" s="123" t="s">
        <v>48</v>
      </c>
      <c r="G32" s="123"/>
      <c r="H32" s="113" t="s">
        <v>49</v>
      </c>
    </row>
    <row r="33" customFormat="false" ht="45" hidden="false" customHeight="true" outlineLevel="0" collapsed="false">
      <c r="A33" s="419"/>
      <c r="B33" s="446"/>
      <c r="C33" s="93"/>
      <c r="D33" s="444" t="s">
        <v>27</v>
      </c>
      <c r="E33" s="111" t="s">
        <v>29</v>
      </c>
      <c r="F33" s="116" t="s">
        <v>62</v>
      </c>
      <c r="G33" s="116"/>
      <c r="H33" s="113" t="s">
        <v>63</v>
      </c>
    </row>
    <row r="34" customFormat="false" ht="16.85" hidden="false" customHeight="true" outlineLevel="0" collapsed="false">
      <c r="A34" s="419"/>
      <c r="B34" s="446"/>
      <c r="C34" s="93"/>
      <c r="D34" s="277" t="s">
        <v>27</v>
      </c>
      <c r="E34" s="447" t="s">
        <v>29</v>
      </c>
      <c r="F34" s="104" t="s">
        <v>132</v>
      </c>
      <c r="G34" s="104"/>
      <c r="H34" s="105" t="s">
        <v>335</v>
      </c>
    </row>
    <row r="35" s="6" customFormat="true" ht="27" hidden="false" customHeight="true" outlineLevel="0" collapsed="false">
      <c r="A35" s="186"/>
      <c r="B35" s="102" t="s">
        <v>64</v>
      </c>
      <c r="C35" s="276"/>
      <c r="D35" s="158" t="s">
        <v>27</v>
      </c>
      <c r="E35" s="103" t="s">
        <v>29</v>
      </c>
      <c r="F35" s="104" t="s">
        <v>48</v>
      </c>
      <c r="G35" s="104"/>
      <c r="H35" s="105" t="s">
        <v>49</v>
      </c>
    </row>
    <row r="36" s="6" customFormat="true" ht="55.5" hidden="false" customHeight="true" outlineLevel="0" collapsed="false">
      <c r="A36" s="186"/>
      <c r="B36" s="102"/>
      <c r="C36" s="276"/>
      <c r="D36" s="277" t="s">
        <v>27</v>
      </c>
      <c r="E36" s="106" t="s">
        <v>29</v>
      </c>
      <c r="F36" s="104" t="s">
        <v>65</v>
      </c>
      <c r="G36" s="104"/>
      <c r="H36" s="105" t="s">
        <v>66</v>
      </c>
    </row>
    <row r="37" s="6" customFormat="true" ht="18" hidden="false" customHeight="true" outlineLevel="0" collapsed="false">
      <c r="A37" s="186"/>
      <c r="B37" s="102" t="s">
        <v>67</v>
      </c>
      <c r="C37" s="276"/>
      <c r="D37" s="158" t="s">
        <v>27</v>
      </c>
      <c r="E37" s="103" t="s">
        <v>29</v>
      </c>
      <c r="F37" s="104" t="s">
        <v>48</v>
      </c>
      <c r="G37" s="104"/>
      <c r="H37" s="105" t="s">
        <v>49</v>
      </c>
    </row>
    <row r="38" s="6" customFormat="true" ht="48" hidden="false" customHeight="true" outlineLevel="0" collapsed="false">
      <c r="A38" s="186"/>
      <c r="B38" s="102"/>
      <c r="C38" s="276"/>
      <c r="D38" s="277" t="s">
        <v>27</v>
      </c>
      <c r="E38" s="106" t="s">
        <v>29</v>
      </c>
      <c r="F38" s="104" t="s">
        <v>68</v>
      </c>
      <c r="G38" s="104"/>
      <c r="H38" s="105" t="s">
        <v>69</v>
      </c>
    </row>
    <row r="39" s="6" customFormat="true" ht="42" hidden="false" customHeight="true" outlineLevel="0" collapsed="false">
      <c r="A39" s="186"/>
      <c r="B39" s="102"/>
      <c r="C39" s="276"/>
      <c r="D39" s="277" t="s">
        <v>27</v>
      </c>
      <c r="E39" s="106" t="s">
        <v>29</v>
      </c>
      <c r="F39" s="104" t="s">
        <v>70</v>
      </c>
      <c r="G39" s="104"/>
      <c r="H39" s="105" t="s">
        <v>71</v>
      </c>
    </row>
    <row r="40" customFormat="false" ht="18.75" hidden="false" customHeight="true" outlineLevel="0" collapsed="false">
      <c r="A40" s="419"/>
      <c r="B40" s="448" t="s">
        <v>72</v>
      </c>
      <c r="C40" s="444" t="s">
        <v>27</v>
      </c>
      <c r="D40" s="422" t="s">
        <v>27</v>
      </c>
      <c r="E40" s="111" t="s">
        <v>29</v>
      </c>
      <c r="F40" s="112" t="s">
        <v>73</v>
      </c>
      <c r="G40" s="112"/>
      <c r="H40" s="113"/>
    </row>
    <row r="41" customFormat="false" ht="30.75" hidden="false" customHeight="true" outlineLevel="0" collapsed="false">
      <c r="A41" s="419"/>
      <c r="B41" s="448"/>
      <c r="C41" s="93"/>
      <c r="D41" s="438" t="s">
        <v>27</v>
      </c>
      <c r="E41" s="111" t="s">
        <v>29</v>
      </c>
      <c r="F41" s="115" t="s">
        <v>45</v>
      </c>
      <c r="G41" s="115"/>
      <c r="H41" s="113" t="s">
        <v>74</v>
      </c>
    </row>
    <row r="42" customFormat="false" ht="18.75" hidden="false" customHeight="true" outlineLevel="0" collapsed="false">
      <c r="A42" s="449"/>
      <c r="B42" s="448"/>
      <c r="C42" s="422" t="s">
        <v>27</v>
      </c>
      <c r="D42" s="444" t="s">
        <v>27</v>
      </c>
      <c r="E42" s="111" t="s">
        <v>29</v>
      </c>
      <c r="F42" s="116" t="s">
        <v>75</v>
      </c>
      <c r="G42" s="116"/>
      <c r="H42" s="113"/>
    </row>
    <row r="43" customFormat="false" ht="15.75" hidden="false" customHeight="true" outlineLevel="0" collapsed="false">
      <c r="A43" s="419"/>
      <c r="B43" s="450" t="s">
        <v>336</v>
      </c>
      <c r="C43" s="451"/>
      <c r="D43" s="452" t="s">
        <v>27</v>
      </c>
      <c r="E43" s="111" t="s">
        <v>29</v>
      </c>
      <c r="F43" s="123" t="s">
        <v>337</v>
      </c>
      <c r="G43" s="123"/>
      <c r="H43" s="113"/>
    </row>
    <row r="44" customFormat="false" ht="36" hidden="false" customHeight="true" outlineLevel="0" collapsed="false">
      <c r="A44" s="419"/>
      <c r="B44" s="450"/>
      <c r="C44" s="451"/>
      <c r="D44" s="444" t="s">
        <v>27</v>
      </c>
      <c r="E44" s="111" t="s">
        <v>29</v>
      </c>
      <c r="F44" s="167" t="s">
        <v>338</v>
      </c>
      <c r="G44" s="167"/>
      <c r="H44" s="168" t="s">
        <v>339</v>
      </c>
    </row>
    <row r="45" customFormat="false" ht="36" hidden="false" customHeight="true" outlineLevel="0" collapsed="false">
      <c r="A45" s="419"/>
      <c r="B45" s="450"/>
      <c r="C45" s="451"/>
      <c r="D45" s="444" t="s">
        <v>27</v>
      </c>
      <c r="E45" s="453" t="s">
        <v>29</v>
      </c>
      <c r="F45" s="167" t="s">
        <v>151</v>
      </c>
      <c r="G45" s="167"/>
      <c r="H45" s="168" t="s">
        <v>340</v>
      </c>
    </row>
    <row r="46" customFormat="false" ht="25.5" hidden="false" customHeight="true" outlineLevel="0" collapsed="false">
      <c r="A46" s="419"/>
      <c r="B46" s="454" t="s">
        <v>341</v>
      </c>
      <c r="C46" s="421"/>
      <c r="D46" s="422" t="s">
        <v>27</v>
      </c>
      <c r="E46" s="111" t="s">
        <v>29</v>
      </c>
      <c r="F46" s="116" t="s">
        <v>342</v>
      </c>
      <c r="G46" s="116"/>
      <c r="H46" s="113"/>
    </row>
    <row r="47" s="6" customFormat="true" ht="39" hidden="false" customHeight="true" outlineLevel="0" collapsed="false">
      <c r="A47" s="186"/>
      <c r="B47" s="454"/>
      <c r="C47" s="421"/>
      <c r="D47" s="158" t="s">
        <v>27</v>
      </c>
      <c r="E47" s="212" t="s">
        <v>29</v>
      </c>
      <c r="F47" s="164" t="s">
        <v>142</v>
      </c>
      <c r="G47" s="164"/>
      <c r="H47" s="105" t="s">
        <v>143</v>
      </c>
    </row>
    <row r="48" s="6" customFormat="true" ht="39" hidden="false" customHeight="true" outlineLevel="0" collapsed="false">
      <c r="A48" s="186"/>
      <c r="B48" s="454"/>
      <c r="C48" s="421"/>
      <c r="D48" s="158" t="s">
        <v>27</v>
      </c>
      <c r="E48" s="212" t="s">
        <v>29</v>
      </c>
      <c r="F48" s="164" t="s">
        <v>183</v>
      </c>
      <c r="G48" s="164"/>
      <c r="H48" s="105" t="s">
        <v>184</v>
      </c>
    </row>
    <row r="49" s="6" customFormat="true" ht="63" hidden="false" customHeight="true" outlineLevel="0" collapsed="false">
      <c r="A49" s="186"/>
      <c r="B49" s="454"/>
      <c r="C49" s="421"/>
      <c r="D49" s="158" t="s">
        <v>27</v>
      </c>
      <c r="E49" s="212" t="s">
        <v>29</v>
      </c>
      <c r="F49" s="164" t="s">
        <v>185</v>
      </c>
      <c r="G49" s="164"/>
      <c r="H49" s="105" t="s">
        <v>186</v>
      </c>
    </row>
    <row r="50" customFormat="false" ht="24.75" hidden="false" customHeight="true" outlineLevel="0" collapsed="false">
      <c r="A50" s="419"/>
      <c r="B50" s="446" t="s">
        <v>343</v>
      </c>
      <c r="C50" s="422" t="s">
        <v>27</v>
      </c>
      <c r="D50" s="438" t="s">
        <v>27</v>
      </c>
      <c r="E50" s="440" t="s">
        <v>29</v>
      </c>
      <c r="F50" s="115" t="s">
        <v>344</v>
      </c>
      <c r="G50" s="115"/>
      <c r="H50" s="436"/>
    </row>
    <row r="51" customFormat="false" ht="33" hidden="false" customHeight="true" outlineLevel="0" collapsed="false">
      <c r="A51" s="419"/>
      <c r="B51" s="446"/>
      <c r="C51" s="93"/>
      <c r="D51" s="438" t="s">
        <v>27</v>
      </c>
      <c r="E51" s="111" t="s">
        <v>29</v>
      </c>
      <c r="F51" s="115" t="s">
        <v>45</v>
      </c>
      <c r="G51" s="115"/>
      <c r="H51" s="113" t="s">
        <v>74</v>
      </c>
    </row>
    <row r="52" customFormat="false" ht="24.75" hidden="false" customHeight="true" outlineLevel="0" collapsed="false">
      <c r="A52" s="419"/>
      <c r="B52" s="446"/>
      <c r="C52" s="422" t="s">
        <v>27</v>
      </c>
      <c r="D52" s="438" t="s">
        <v>27</v>
      </c>
      <c r="E52" s="111" t="s">
        <v>29</v>
      </c>
      <c r="F52" s="123" t="s">
        <v>55</v>
      </c>
      <c r="G52" s="123"/>
      <c r="H52" s="113" t="s">
        <v>311</v>
      </c>
    </row>
    <row r="53" customFormat="false" ht="36" hidden="false" customHeight="true" outlineLevel="0" collapsed="false">
      <c r="A53" s="419"/>
      <c r="B53" s="446"/>
      <c r="C53" s="422" t="s">
        <v>27</v>
      </c>
      <c r="D53" s="438" t="s">
        <v>27</v>
      </c>
      <c r="E53" s="111" t="s">
        <v>29</v>
      </c>
      <c r="F53" s="123" t="s">
        <v>274</v>
      </c>
      <c r="G53" s="123"/>
      <c r="H53" s="455" t="s">
        <v>109</v>
      </c>
    </row>
    <row r="54" customFormat="false" ht="24" hidden="false" customHeight="true" outlineLevel="0" collapsed="false">
      <c r="A54" s="419"/>
      <c r="B54" s="446"/>
      <c r="C54" s="456" t="s">
        <v>27</v>
      </c>
      <c r="D54" s="438" t="s">
        <v>27</v>
      </c>
      <c r="E54" s="111" t="s">
        <v>29</v>
      </c>
      <c r="F54" s="123" t="s">
        <v>345</v>
      </c>
      <c r="G54" s="123"/>
      <c r="H54" s="455"/>
    </row>
    <row r="55" customFormat="false" ht="24.75" hidden="false" customHeight="true" outlineLevel="0" collapsed="false">
      <c r="A55" s="419"/>
      <c r="B55" s="446" t="s">
        <v>179</v>
      </c>
      <c r="C55" s="422" t="s">
        <v>27</v>
      </c>
      <c r="D55" s="438" t="s">
        <v>27</v>
      </c>
      <c r="E55" s="111" t="s">
        <v>29</v>
      </c>
      <c r="F55" s="123" t="s">
        <v>180</v>
      </c>
      <c r="G55" s="123"/>
      <c r="H55" s="113"/>
    </row>
    <row r="56" customFormat="false" ht="35.25" hidden="false" customHeight="true" outlineLevel="0" collapsed="false">
      <c r="A56" s="419"/>
      <c r="B56" s="446"/>
      <c r="C56" s="93"/>
      <c r="D56" s="438" t="s">
        <v>27</v>
      </c>
      <c r="E56" s="111" t="s">
        <v>29</v>
      </c>
      <c r="F56" s="115" t="s">
        <v>45</v>
      </c>
      <c r="G56" s="115"/>
      <c r="H56" s="113" t="s">
        <v>74</v>
      </c>
    </row>
    <row r="57" customFormat="false" ht="24.75" hidden="false" customHeight="true" outlineLevel="0" collapsed="false">
      <c r="A57" s="419"/>
      <c r="B57" s="446"/>
      <c r="C57" s="422" t="s">
        <v>27</v>
      </c>
      <c r="D57" s="438" t="s">
        <v>27</v>
      </c>
      <c r="E57" s="111" t="s">
        <v>29</v>
      </c>
      <c r="F57" s="115" t="s">
        <v>321</v>
      </c>
      <c r="G57" s="115"/>
      <c r="H57" s="113" t="s">
        <v>322</v>
      </c>
    </row>
    <row r="58" customFormat="false" ht="24.75" hidden="false" customHeight="true" outlineLevel="0" collapsed="false">
      <c r="A58" s="419"/>
      <c r="B58" s="446"/>
      <c r="C58" s="422" t="s">
        <v>27</v>
      </c>
      <c r="D58" s="438" t="s">
        <v>27</v>
      </c>
      <c r="E58" s="111" t="s">
        <v>29</v>
      </c>
      <c r="F58" s="115" t="s">
        <v>323</v>
      </c>
      <c r="G58" s="115"/>
      <c r="H58" s="113" t="s">
        <v>322</v>
      </c>
    </row>
    <row r="59" customFormat="false" ht="36" hidden="false" customHeight="true" outlineLevel="0" collapsed="false">
      <c r="A59" s="419"/>
      <c r="B59" s="454" t="s">
        <v>324</v>
      </c>
      <c r="C59" s="421"/>
      <c r="D59" s="422" t="s">
        <v>27</v>
      </c>
      <c r="E59" s="111" t="s">
        <v>29</v>
      </c>
      <c r="F59" s="116" t="s">
        <v>325</v>
      </c>
      <c r="G59" s="116"/>
      <c r="H59" s="113"/>
    </row>
    <row r="60" s="6" customFormat="true" ht="39" hidden="false" customHeight="true" outlineLevel="0" collapsed="false">
      <c r="A60" s="186"/>
      <c r="B60" s="454"/>
      <c r="C60" s="421"/>
      <c r="D60" s="158" t="s">
        <v>27</v>
      </c>
      <c r="E60" s="212" t="s">
        <v>29</v>
      </c>
      <c r="F60" s="164" t="s">
        <v>142</v>
      </c>
      <c r="G60" s="164"/>
      <c r="H60" s="105" t="s">
        <v>143</v>
      </c>
    </row>
    <row r="61" s="6" customFormat="true" ht="39" hidden="false" customHeight="true" outlineLevel="0" collapsed="false">
      <c r="A61" s="186"/>
      <c r="B61" s="454"/>
      <c r="C61" s="421"/>
      <c r="D61" s="158" t="s">
        <v>27</v>
      </c>
      <c r="E61" s="212" t="s">
        <v>29</v>
      </c>
      <c r="F61" s="164" t="s">
        <v>183</v>
      </c>
      <c r="G61" s="164"/>
      <c r="H61" s="105" t="s">
        <v>184</v>
      </c>
    </row>
    <row r="62" s="6" customFormat="true" ht="63" hidden="false" customHeight="true" outlineLevel="0" collapsed="false">
      <c r="A62" s="186"/>
      <c r="B62" s="454"/>
      <c r="C62" s="421"/>
      <c r="D62" s="158" t="s">
        <v>27</v>
      </c>
      <c r="E62" s="212" t="s">
        <v>29</v>
      </c>
      <c r="F62" s="164" t="s">
        <v>185</v>
      </c>
      <c r="G62" s="164"/>
      <c r="H62" s="105" t="s">
        <v>186</v>
      </c>
    </row>
    <row r="63" customFormat="false" ht="35.25" hidden="false" customHeight="true" outlineLevel="0" collapsed="false">
      <c r="A63" s="419"/>
      <c r="B63" s="446" t="s">
        <v>346</v>
      </c>
      <c r="C63" s="422" t="s">
        <v>27</v>
      </c>
      <c r="D63" s="438" t="s">
        <v>27</v>
      </c>
      <c r="E63" s="440" t="s">
        <v>29</v>
      </c>
      <c r="F63" s="115" t="s">
        <v>45</v>
      </c>
      <c r="G63" s="115"/>
      <c r="H63" s="436" t="s">
        <v>347</v>
      </c>
    </row>
    <row r="64" customFormat="false" ht="24.75" hidden="false" customHeight="true" outlineLevel="0" collapsed="false">
      <c r="A64" s="419"/>
      <c r="B64" s="446"/>
      <c r="C64" s="422" t="s">
        <v>27</v>
      </c>
      <c r="D64" s="438" t="s">
        <v>27</v>
      </c>
      <c r="E64" s="440" t="s">
        <v>29</v>
      </c>
      <c r="F64" s="115" t="s">
        <v>348</v>
      </c>
      <c r="G64" s="115"/>
      <c r="H64" s="436"/>
    </row>
    <row r="65" s="236" customFormat="true" ht="24.75" hidden="false" customHeight="true" outlineLevel="0" collapsed="false">
      <c r="A65" s="186"/>
      <c r="B65" s="445" t="s">
        <v>263</v>
      </c>
      <c r="C65" s="294" t="s">
        <v>27</v>
      </c>
      <c r="D65" s="438" t="s">
        <v>27</v>
      </c>
      <c r="E65" s="291" t="s">
        <v>29</v>
      </c>
      <c r="F65" s="295" t="s">
        <v>264</v>
      </c>
      <c r="G65" s="295"/>
      <c r="H65" s="293"/>
    </row>
    <row r="66" customFormat="false" ht="41.25" hidden="false" customHeight="true" outlineLevel="0" collapsed="false">
      <c r="A66" s="419"/>
      <c r="B66" s="445"/>
      <c r="C66" s="294" t="s">
        <v>27</v>
      </c>
      <c r="D66" s="452" t="s">
        <v>27</v>
      </c>
      <c r="E66" s="111" t="s">
        <v>29</v>
      </c>
      <c r="F66" s="115" t="s">
        <v>265</v>
      </c>
      <c r="G66" s="115"/>
      <c r="H66" s="113"/>
    </row>
    <row r="67" customFormat="false" ht="33" hidden="false" customHeight="true" outlineLevel="0" collapsed="false">
      <c r="A67" s="419"/>
      <c r="B67" s="445"/>
      <c r="C67" s="294" t="s">
        <v>27</v>
      </c>
      <c r="D67" s="452" t="s">
        <v>27</v>
      </c>
      <c r="E67" s="111" t="s">
        <v>29</v>
      </c>
      <c r="F67" s="115" t="s">
        <v>349</v>
      </c>
      <c r="G67" s="115"/>
      <c r="H67" s="113"/>
    </row>
    <row r="68" customFormat="false" ht="33" hidden="false" customHeight="true" outlineLevel="0" collapsed="false">
      <c r="A68" s="419"/>
      <c r="B68" s="450" t="s">
        <v>267</v>
      </c>
      <c r="C68" s="457"/>
      <c r="D68" s="452" t="s">
        <v>27</v>
      </c>
      <c r="E68" s="111" t="s">
        <v>29</v>
      </c>
      <c r="F68" s="123" t="s">
        <v>45</v>
      </c>
      <c r="G68" s="123"/>
      <c r="H68" s="113" t="s">
        <v>74</v>
      </c>
    </row>
    <row r="69" s="383" customFormat="true" ht="48" hidden="false" customHeight="true" outlineLevel="0" collapsed="false">
      <c r="A69" s="398"/>
      <c r="B69" s="450"/>
      <c r="C69" s="422" t="s">
        <v>27</v>
      </c>
      <c r="D69" s="170" t="s">
        <v>27</v>
      </c>
      <c r="E69" s="111" t="s">
        <v>29</v>
      </c>
      <c r="F69" s="115" t="s">
        <v>55</v>
      </c>
      <c r="G69" s="115"/>
      <c r="H69" s="113" t="s">
        <v>307</v>
      </c>
    </row>
    <row r="70" s="236" customFormat="true" ht="72" hidden="false" customHeight="true" outlineLevel="0" collapsed="false">
      <c r="A70" s="186"/>
      <c r="B70" s="450"/>
      <c r="C70" s="456" t="s">
        <v>27</v>
      </c>
      <c r="D70" s="341" t="s">
        <v>27</v>
      </c>
      <c r="E70" s="344" t="s">
        <v>29</v>
      </c>
      <c r="F70" s="295" t="s">
        <v>269</v>
      </c>
      <c r="G70" s="295"/>
      <c r="H70" s="352" t="s">
        <v>49</v>
      </c>
    </row>
    <row r="71" s="362" customFormat="true" ht="36" hidden="false" customHeight="true" outlineLevel="0" collapsed="false">
      <c r="A71" s="458"/>
      <c r="B71" s="357" t="s">
        <v>270</v>
      </c>
      <c r="C71" s="422" t="s">
        <v>27</v>
      </c>
      <c r="D71" s="422" t="s">
        <v>27</v>
      </c>
      <c r="E71" s="459"/>
      <c r="F71" s="360"/>
      <c r="G71" s="360"/>
      <c r="H71" s="460" t="s">
        <v>84</v>
      </c>
    </row>
    <row r="72" customFormat="false" ht="33" hidden="false" customHeight="true" outlineLevel="0" collapsed="false">
      <c r="A72" s="419"/>
      <c r="B72" s="461" t="s">
        <v>222</v>
      </c>
      <c r="C72" s="422" t="s">
        <v>27</v>
      </c>
      <c r="D72" s="438" t="s">
        <v>27</v>
      </c>
      <c r="E72" s="440" t="s">
        <v>29</v>
      </c>
      <c r="F72" s="462" t="s">
        <v>81</v>
      </c>
      <c r="G72" s="462"/>
      <c r="H72" s="436"/>
    </row>
    <row r="73" customFormat="false" ht="30" hidden="false" customHeight="true" outlineLevel="0" collapsed="false">
      <c r="A73" s="419"/>
      <c r="B73" s="461" t="s">
        <v>350</v>
      </c>
      <c r="C73" s="93"/>
      <c r="D73" s="438" t="s">
        <v>27</v>
      </c>
      <c r="E73" s="440" t="s">
        <v>29</v>
      </c>
      <c r="F73" s="115" t="s">
        <v>45</v>
      </c>
      <c r="G73" s="115"/>
      <c r="H73" s="113" t="s">
        <v>74</v>
      </c>
    </row>
    <row r="74" customFormat="false" ht="24.75" hidden="false" customHeight="true" outlineLevel="0" collapsed="false">
      <c r="A74" s="419"/>
      <c r="B74" s="461"/>
      <c r="C74" s="456" t="s">
        <v>27</v>
      </c>
      <c r="D74" s="438" t="s">
        <v>27</v>
      </c>
      <c r="E74" s="111" t="s">
        <v>29</v>
      </c>
      <c r="F74" s="123" t="s">
        <v>351</v>
      </c>
      <c r="G74" s="123"/>
      <c r="H74" s="113"/>
    </row>
    <row r="75" customFormat="false" ht="24.75" hidden="false" customHeight="true" outlineLevel="0" collapsed="false">
      <c r="A75" s="419"/>
      <c r="B75" s="461"/>
      <c r="C75" s="456" t="s">
        <v>27</v>
      </c>
      <c r="D75" s="438" t="s">
        <v>27</v>
      </c>
      <c r="E75" s="111" t="s">
        <v>29</v>
      </c>
      <c r="F75" s="123" t="s">
        <v>352</v>
      </c>
      <c r="G75" s="123"/>
      <c r="H75" s="113"/>
    </row>
    <row r="76" customFormat="false" ht="24.75" hidden="false" customHeight="true" outlineLevel="0" collapsed="false">
      <c r="A76" s="419"/>
      <c r="B76" s="461" t="s">
        <v>353</v>
      </c>
      <c r="C76" s="422" t="s">
        <v>27</v>
      </c>
      <c r="D76" s="438" t="s">
        <v>27</v>
      </c>
      <c r="E76" s="440" t="s">
        <v>29</v>
      </c>
      <c r="F76" s="115" t="s">
        <v>354</v>
      </c>
      <c r="G76" s="115"/>
      <c r="H76" s="436"/>
    </row>
    <row r="77" customFormat="false" ht="24.75" hidden="false" customHeight="true" outlineLevel="0" collapsed="false">
      <c r="A77" s="419"/>
      <c r="B77" s="461"/>
      <c r="C77" s="422" t="s">
        <v>27</v>
      </c>
      <c r="D77" s="438" t="s">
        <v>27</v>
      </c>
      <c r="E77" s="111" t="s">
        <v>29</v>
      </c>
      <c r="F77" s="123" t="s">
        <v>351</v>
      </c>
      <c r="G77" s="123"/>
      <c r="H77" s="113"/>
    </row>
    <row r="78" customFormat="false" ht="24.75" hidden="false" customHeight="true" outlineLevel="0" collapsed="false">
      <c r="A78" s="419"/>
      <c r="B78" s="461"/>
      <c r="C78" s="456" t="s">
        <v>27</v>
      </c>
      <c r="D78" s="438" t="s">
        <v>27</v>
      </c>
      <c r="E78" s="111" t="s">
        <v>29</v>
      </c>
      <c r="F78" s="123" t="s">
        <v>355</v>
      </c>
      <c r="G78" s="123"/>
      <c r="H78" s="113"/>
    </row>
    <row r="79" customFormat="false" ht="24.75" hidden="false" customHeight="true" outlineLevel="0" collapsed="false">
      <c r="A79" s="419"/>
      <c r="B79" s="446" t="s">
        <v>356</v>
      </c>
      <c r="C79" s="456" t="s">
        <v>27</v>
      </c>
      <c r="D79" s="438" t="s">
        <v>27</v>
      </c>
      <c r="E79" s="111" t="s">
        <v>29</v>
      </c>
      <c r="F79" s="115" t="s">
        <v>357</v>
      </c>
      <c r="G79" s="115"/>
      <c r="H79" s="113"/>
    </row>
    <row r="80" customFormat="false" ht="29.25" hidden="false" customHeight="true" outlineLevel="0" collapsed="false">
      <c r="A80" s="419"/>
      <c r="B80" s="446"/>
      <c r="C80" s="93"/>
      <c r="D80" s="438" t="s">
        <v>27</v>
      </c>
      <c r="E80" s="440" t="s">
        <v>29</v>
      </c>
      <c r="F80" s="115" t="s">
        <v>45</v>
      </c>
      <c r="G80" s="115"/>
      <c r="H80" s="113" t="s">
        <v>74</v>
      </c>
    </row>
    <row r="81" customFormat="false" ht="103" hidden="false" customHeight="true" outlineLevel="0" collapsed="false">
      <c r="A81" s="419"/>
      <c r="B81" s="446"/>
      <c r="C81" s="422" t="s">
        <v>27</v>
      </c>
      <c r="D81" s="438" t="s">
        <v>27</v>
      </c>
      <c r="E81" s="111" t="s">
        <v>29</v>
      </c>
      <c r="F81" s="123" t="s">
        <v>358</v>
      </c>
      <c r="G81" s="123"/>
      <c r="H81" s="113" t="s">
        <v>359</v>
      </c>
    </row>
    <row r="82" customFormat="false" ht="24.75" hidden="false" customHeight="true" outlineLevel="0" collapsed="false">
      <c r="A82" s="419"/>
      <c r="B82" s="446"/>
      <c r="C82" s="456" t="s">
        <v>27</v>
      </c>
      <c r="D82" s="438" t="s">
        <v>27</v>
      </c>
      <c r="E82" s="111" t="s">
        <v>29</v>
      </c>
      <c r="F82" s="123" t="s">
        <v>360</v>
      </c>
      <c r="G82" s="123"/>
      <c r="H82" s="113"/>
    </row>
    <row r="83" customFormat="false" ht="24.75" hidden="false" customHeight="true" outlineLevel="0" collapsed="false">
      <c r="A83" s="419"/>
      <c r="B83" s="446" t="s">
        <v>82</v>
      </c>
      <c r="C83" s="444" t="s">
        <v>27</v>
      </c>
      <c r="D83" s="422" t="s">
        <v>27</v>
      </c>
      <c r="E83" s="111" t="s">
        <v>29</v>
      </c>
      <c r="F83" s="116" t="s">
        <v>83</v>
      </c>
      <c r="G83" s="116"/>
      <c r="H83" s="460" t="s">
        <v>84</v>
      </c>
    </row>
    <row r="84" customFormat="false" ht="32.25" hidden="false" customHeight="true" outlineLevel="0" collapsed="false">
      <c r="A84" s="419"/>
      <c r="B84" s="446"/>
      <c r="C84" s="93"/>
      <c r="D84" s="438" t="s">
        <v>27</v>
      </c>
      <c r="E84" s="111" t="s">
        <v>29</v>
      </c>
      <c r="F84" s="115" t="s">
        <v>45</v>
      </c>
      <c r="G84" s="115"/>
      <c r="H84" s="113" t="s">
        <v>74</v>
      </c>
    </row>
    <row r="85" customFormat="false" ht="18.75" hidden="false" customHeight="true" outlineLevel="0" collapsed="false">
      <c r="A85" s="419"/>
      <c r="B85" s="446"/>
      <c r="C85" s="444" t="s">
        <v>27</v>
      </c>
      <c r="D85" s="422" t="s">
        <v>27</v>
      </c>
      <c r="E85" s="111" t="s">
        <v>29</v>
      </c>
      <c r="F85" s="116" t="s">
        <v>75</v>
      </c>
      <c r="G85" s="116"/>
      <c r="H85" s="113"/>
    </row>
    <row r="86" customFormat="false" ht="24.75" hidden="false" customHeight="true" outlineLevel="0" collapsed="false">
      <c r="A86" s="419"/>
      <c r="B86" s="463" t="s">
        <v>85</v>
      </c>
      <c r="C86" s="456" t="s">
        <v>27</v>
      </c>
      <c r="D86" s="438" t="s">
        <v>27</v>
      </c>
      <c r="E86" s="111" t="s">
        <v>29</v>
      </c>
      <c r="F86" s="222" t="s">
        <v>86</v>
      </c>
      <c r="G86" s="222"/>
      <c r="H86" s="113"/>
    </row>
    <row r="87" customFormat="false" ht="24.75" hidden="false" customHeight="true" outlineLevel="0" collapsed="false">
      <c r="A87" s="419"/>
      <c r="B87" s="420" t="s">
        <v>361</v>
      </c>
      <c r="C87" s="456" t="s">
        <v>27</v>
      </c>
      <c r="D87" s="438" t="s">
        <v>27</v>
      </c>
      <c r="E87" s="464" t="s">
        <v>29</v>
      </c>
      <c r="F87" s="115" t="s">
        <v>362</v>
      </c>
      <c r="G87" s="115"/>
      <c r="H87" s="113"/>
    </row>
    <row r="88" customFormat="false" ht="24.75" hidden="false" customHeight="true" outlineLevel="0" collapsed="false">
      <c r="A88" s="419"/>
      <c r="B88" s="420"/>
      <c r="C88" s="456" t="s">
        <v>27</v>
      </c>
      <c r="D88" s="438" t="s">
        <v>27</v>
      </c>
      <c r="E88" s="464" t="s">
        <v>29</v>
      </c>
      <c r="F88" s="115" t="s">
        <v>363</v>
      </c>
      <c r="G88" s="115"/>
      <c r="H88" s="113"/>
    </row>
    <row r="89" customFormat="false" ht="24.75" hidden="false" customHeight="true" outlineLevel="0" collapsed="false">
      <c r="A89" s="419"/>
      <c r="B89" s="446" t="s">
        <v>364</v>
      </c>
      <c r="C89" s="422" t="s">
        <v>27</v>
      </c>
      <c r="D89" s="438" t="s">
        <v>27</v>
      </c>
      <c r="E89" s="111" t="s">
        <v>29</v>
      </c>
      <c r="F89" s="123" t="s">
        <v>365</v>
      </c>
      <c r="G89" s="123"/>
      <c r="H89" s="113"/>
    </row>
    <row r="90" customFormat="false" ht="24.75" hidden="false" customHeight="true" outlineLevel="0" collapsed="false">
      <c r="A90" s="419"/>
      <c r="B90" s="446"/>
      <c r="C90" s="422" t="s">
        <v>27</v>
      </c>
      <c r="D90" s="438" t="s">
        <v>27</v>
      </c>
      <c r="E90" s="111" t="s">
        <v>29</v>
      </c>
      <c r="F90" s="123" t="s">
        <v>55</v>
      </c>
      <c r="G90" s="123"/>
      <c r="H90" s="113" t="s">
        <v>366</v>
      </c>
    </row>
    <row r="91" customFormat="false" ht="24.75" hidden="false" customHeight="true" outlineLevel="0" collapsed="false">
      <c r="A91" s="419"/>
      <c r="B91" s="446"/>
      <c r="C91" s="422" t="s">
        <v>27</v>
      </c>
      <c r="D91" s="438" t="s">
        <v>27</v>
      </c>
      <c r="E91" s="111" t="s">
        <v>29</v>
      </c>
      <c r="F91" s="123" t="s">
        <v>280</v>
      </c>
      <c r="G91" s="123"/>
      <c r="H91" s="113"/>
    </row>
    <row r="92" customFormat="false" ht="36" hidden="false" customHeight="true" outlineLevel="0" collapsed="false">
      <c r="A92" s="419"/>
      <c r="B92" s="446"/>
      <c r="C92" s="422" t="s">
        <v>27</v>
      </c>
      <c r="D92" s="438" t="s">
        <v>27</v>
      </c>
      <c r="E92" s="111" t="s">
        <v>29</v>
      </c>
      <c r="F92" s="123" t="s">
        <v>274</v>
      </c>
      <c r="G92" s="123"/>
      <c r="H92" s="113"/>
    </row>
    <row r="93" customFormat="false" ht="24.75" hidden="false" customHeight="true" outlineLevel="0" collapsed="false">
      <c r="A93" s="449"/>
      <c r="B93" s="446"/>
      <c r="C93" s="456" t="s">
        <v>27</v>
      </c>
      <c r="D93" s="438" t="s">
        <v>27</v>
      </c>
      <c r="E93" s="111" t="s">
        <v>29</v>
      </c>
      <c r="F93" s="123" t="s">
        <v>345</v>
      </c>
      <c r="G93" s="123"/>
      <c r="H93" s="113"/>
    </row>
    <row r="94" customFormat="false" ht="24.75" hidden="false" customHeight="true" outlineLevel="0" collapsed="false">
      <c r="A94" s="419"/>
      <c r="B94" s="463" t="s">
        <v>367</v>
      </c>
      <c r="C94" s="456" t="s">
        <v>27</v>
      </c>
      <c r="D94" s="438" t="s">
        <v>27</v>
      </c>
      <c r="E94" s="111" t="s">
        <v>29</v>
      </c>
      <c r="F94" s="123" t="s">
        <v>368</v>
      </c>
      <c r="G94" s="123"/>
      <c r="H94" s="113"/>
    </row>
    <row r="95" customFormat="false" ht="24.75" hidden="false" customHeight="true" outlineLevel="0" collapsed="false">
      <c r="A95" s="419"/>
      <c r="B95" s="463"/>
      <c r="C95" s="456" t="s">
        <v>27</v>
      </c>
      <c r="D95" s="438" t="s">
        <v>27</v>
      </c>
      <c r="E95" s="111" t="s">
        <v>29</v>
      </c>
      <c r="F95" s="123" t="s">
        <v>369</v>
      </c>
      <c r="G95" s="123"/>
      <c r="H95" s="113" t="s">
        <v>49</v>
      </c>
    </row>
    <row r="96" customFormat="false" ht="24.75" hidden="false" customHeight="true" outlineLevel="0" collapsed="false">
      <c r="A96" s="419"/>
      <c r="B96" s="463"/>
      <c r="C96" s="456" t="s">
        <v>27</v>
      </c>
      <c r="D96" s="438" t="s">
        <v>27</v>
      </c>
      <c r="E96" s="111" t="s">
        <v>29</v>
      </c>
      <c r="F96" s="123" t="s">
        <v>370</v>
      </c>
      <c r="G96" s="123"/>
      <c r="H96" s="113" t="s">
        <v>49</v>
      </c>
    </row>
    <row r="97" s="305" customFormat="true" ht="18" hidden="false" customHeight="true" outlineLevel="0" collapsed="false">
      <c r="A97" s="300" t="s">
        <v>239</v>
      </c>
      <c r="B97" s="268" t="s">
        <v>105</v>
      </c>
      <c r="C97" s="301" t="s">
        <v>27</v>
      </c>
      <c r="D97" s="302" t="s">
        <v>27</v>
      </c>
      <c r="E97" s="303" t="s">
        <v>29</v>
      </c>
      <c r="F97" s="104" t="s">
        <v>106</v>
      </c>
      <c r="G97" s="104"/>
      <c r="H97" s="304"/>
    </row>
    <row r="98" s="236" customFormat="true" ht="18" hidden="false" customHeight="true" outlineLevel="0" collapsed="false">
      <c r="A98" s="186"/>
      <c r="B98" s="268"/>
      <c r="C98" s="294" t="s">
        <v>27</v>
      </c>
      <c r="D98" s="261" t="s">
        <v>27</v>
      </c>
      <c r="E98" s="272" t="s">
        <v>29</v>
      </c>
      <c r="F98" s="273" t="s">
        <v>120</v>
      </c>
      <c r="G98" s="273"/>
      <c r="H98" s="140"/>
    </row>
    <row r="99" s="236" customFormat="true" ht="18" hidden="false" customHeight="true" outlineLevel="0" collapsed="false">
      <c r="A99" s="186"/>
      <c r="B99" s="268"/>
      <c r="C99" s="294" t="s">
        <v>27</v>
      </c>
      <c r="D99" s="261" t="s">
        <v>27</v>
      </c>
      <c r="E99" s="272" t="s">
        <v>29</v>
      </c>
      <c r="F99" s="273" t="s">
        <v>118</v>
      </c>
      <c r="G99" s="273"/>
      <c r="H99" s="140" t="s">
        <v>109</v>
      </c>
    </row>
    <row r="100" s="307" customFormat="true" ht="18" hidden="false" customHeight="true" outlineLevel="0" collapsed="false">
      <c r="A100" s="269"/>
      <c r="B100" s="268"/>
      <c r="C100" s="306" t="s">
        <v>27</v>
      </c>
      <c r="D100" s="271" t="s">
        <v>27</v>
      </c>
      <c r="E100" s="272" t="s">
        <v>29</v>
      </c>
      <c r="F100" s="273" t="s">
        <v>110</v>
      </c>
      <c r="G100" s="273"/>
      <c r="H100" s="140"/>
    </row>
    <row r="101" s="305" customFormat="true" ht="42" hidden="false" customHeight="true" outlineLevel="0" collapsed="false">
      <c r="A101" s="300"/>
      <c r="B101" s="268"/>
      <c r="C101" s="157" t="s">
        <v>27</v>
      </c>
      <c r="D101" s="158" t="s">
        <v>27</v>
      </c>
      <c r="E101" s="103" t="s">
        <v>29</v>
      </c>
      <c r="F101" s="104" t="s">
        <v>111</v>
      </c>
      <c r="G101" s="104"/>
      <c r="H101" s="105" t="s">
        <v>112</v>
      </c>
    </row>
    <row r="102" s="305" customFormat="true" ht="27" hidden="false" customHeight="true" outlineLevel="0" collapsed="false">
      <c r="A102" s="300"/>
      <c r="B102" s="268"/>
      <c r="C102" s="157" t="s">
        <v>27</v>
      </c>
      <c r="D102" s="158" t="s">
        <v>27</v>
      </c>
      <c r="E102" s="103" t="s">
        <v>29</v>
      </c>
      <c r="F102" s="104" t="s">
        <v>113</v>
      </c>
      <c r="G102" s="104"/>
      <c r="H102" s="105" t="s">
        <v>109</v>
      </c>
    </row>
    <row r="103" s="305" customFormat="true" ht="27" hidden="false" customHeight="true" outlineLevel="0" collapsed="false">
      <c r="A103" s="300"/>
      <c r="B103" s="308" t="s">
        <v>114</v>
      </c>
      <c r="C103" s="157" t="s">
        <v>27</v>
      </c>
      <c r="D103" s="158" t="s">
        <v>27</v>
      </c>
      <c r="E103" s="103" t="s">
        <v>29</v>
      </c>
      <c r="F103" s="150" t="s">
        <v>115</v>
      </c>
      <c r="G103" s="150"/>
      <c r="H103" s="105"/>
    </row>
    <row r="104" s="305" customFormat="true" ht="37.5" hidden="false" customHeight="true" outlineLevel="0" collapsed="false">
      <c r="A104" s="300"/>
      <c r="B104" s="308"/>
      <c r="C104" s="157" t="s">
        <v>27</v>
      </c>
      <c r="D104" s="158" t="s">
        <v>27</v>
      </c>
      <c r="E104" s="103" t="s">
        <v>29</v>
      </c>
      <c r="F104" s="150" t="s">
        <v>116</v>
      </c>
      <c r="G104" s="150"/>
      <c r="H104" s="105" t="s">
        <v>117</v>
      </c>
    </row>
    <row r="105" s="305" customFormat="true" ht="27" hidden="false" customHeight="true" outlineLevel="0" collapsed="false">
      <c r="A105" s="300"/>
      <c r="B105" s="308"/>
      <c r="C105" s="157" t="s">
        <v>27</v>
      </c>
      <c r="D105" s="158" t="s">
        <v>27</v>
      </c>
      <c r="E105" s="103" t="s">
        <v>29</v>
      </c>
      <c r="F105" s="151" t="s">
        <v>118</v>
      </c>
      <c r="G105" s="151"/>
      <c r="H105" s="105" t="s">
        <v>119</v>
      </c>
    </row>
    <row r="106" s="305" customFormat="true" ht="27" hidden="false" customHeight="true" outlineLevel="0" collapsed="false">
      <c r="A106" s="300"/>
      <c r="B106" s="308"/>
      <c r="C106" s="157" t="s">
        <v>27</v>
      </c>
      <c r="D106" s="158" t="s">
        <v>27</v>
      </c>
      <c r="E106" s="103" t="s">
        <v>29</v>
      </c>
      <c r="F106" s="151" t="s">
        <v>120</v>
      </c>
      <c r="G106" s="151"/>
      <c r="H106" s="105" t="s">
        <v>121</v>
      </c>
    </row>
    <row r="107" s="305" customFormat="true" ht="27" hidden="false" customHeight="true" outlineLevel="0" collapsed="false">
      <c r="A107" s="300"/>
      <c r="B107" s="308"/>
      <c r="C107" s="157" t="s">
        <v>27</v>
      </c>
      <c r="D107" s="158" t="s">
        <v>27</v>
      </c>
      <c r="E107" s="103" t="s">
        <v>29</v>
      </c>
      <c r="F107" s="151" t="s">
        <v>122</v>
      </c>
      <c r="G107" s="151"/>
      <c r="H107" s="105"/>
    </row>
    <row r="108" customFormat="false" ht="24.75" hidden="false" customHeight="true" outlineLevel="0" collapsed="false">
      <c r="A108" s="419"/>
      <c r="B108" s="446" t="s">
        <v>197</v>
      </c>
      <c r="C108" s="422" t="s">
        <v>27</v>
      </c>
      <c r="D108" s="438" t="s">
        <v>27</v>
      </c>
      <c r="E108" s="111" t="s">
        <v>29</v>
      </c>
      <c r="F108" s="115" t="s">
        <v>198</v>
      </c>
      <c r="G108" s="115"/>
      <c r="H108" s="460" t="s">
        <v>84</v>
      </c>
    </row>
    <row r="109" customFormat="false" ht="24.75" hidden="false" customHeight="true" outlineLevel="0" collapsed="false">
      <c r="A109" s="419"/>
      <c r="B109" s="446" t="s">
        <v>126</v>
      </c>
      <c r="C109" s="422" t="s">
        <v>27</v>
      </c>
      <c r="D109" s="438" t="s">
        <v>27</v>
      </c>
      <c r="E109" s="111" t="s">
        <v>29</v>
      </c>
      <c r="F109" s="465" t="s">
        <v>127</v>
      </c>
      <c r="G109" s="465"/>
      <c r="H109" s="460" t="s">
        <v>84</v>
      </c>
    </row>
    <row r="110" customFormat="false" ht="24.75" hidden="false" customHeight="true" outlineLevel="0" collapsed="false">
      <c r="A110" s="419"/>
      <c r="B110" s="446" t="s">
        <v>128</v>
      </c>
      <c r="C110" s="422" t="s">
        <v>27</v>
      </c>
      <c r="D110" s="438" t="s">
        <v>27</v>
      </c>
      <c r="E110" s="111" t="s">
        <v>29</v>
      </c>
      <c r="F110" s="465" t="s">
        <v>371</v>
      </c>
      <c r="G110" s="465"/>
      <c r="H110" s="460" t="s">
        <v>84</v>
      </c>
    </row>
    <row r="111" customFormat="false" ht="33" hidden="false" customHeight="true" outlineLevel="0" collapsed="false">
      <c r="A111" s="419"/>
      <c r="B111" s="446" t="s">
        <v>130</v>
      </c>
      <c r="C111" s="422" t="s">
        <v>27</v>
      </c>
      <c r="D111" s="438" t="s">
        <v>27</v>
      </c>
      <c r="E111" s="111"/>
      <c r="F111" s="115"/>
      <c r="G111" s="115"/>
      <c r="H111" s="460" t="s">
        <v>84</v>
      </c>
    </row>
    <row r="112" customFormat="false" ht="24.75" hidden="false" customHeight="true" outlineLevel="0" collapsed="false">
      <c r="A112" s="419"/>
      <c r="B112" s="466" t="s">
        <v>131</v>
      </c>
      <c r="C112" s="422" t="s">
        <v>27</v>
      </c>
      <c r="D112" s="438" t="s">
        <v>27</v>
      </c>
      <c r="E112" s="111" t="s">
        <v>29</v>
      </c>
      <c r="F112" s="462" t="s">
        <v>132</v>
      </c>
      <c r="G112" s="462"/>
      <c r="H112" s="460"/>
    </row>
    <row r="113" s="6" customFormat="true" ht="37.5" hidden="false" customHeight="true" outlineLevel="0" collapsed="false">
      <c r="A113" s="186"/>
      <c r="B113" s="156" t="s">
        <v>133</v>
      </c>
      <c r="C113" s="157" t="s">
        <v>27</v>
      </c>
      <c r="D113" s="158" t="s">
        <v>27</v>
      </c>
      <c r="E113" s="106" t="s">
        <v>29</v>
      </c>
      <c r="F113" s="159" t="s">
        <v>134</v>
      </c>
      <c r="G113" s="159"/>
      <c r="H113" s="160"/>
    </row>
    <row r="114" s="6" customFormat="true" ht="18.75" hidden="false" customHeight="true" outlineLevel="0" collapsed="false">
      <c r="A114" s="186"/>
      <c r="B114" s="156"/>
      <c r="C114" s="157" t="s">
        <v>27</v>
      </c>
      <c r="D114" s="158" t="s">
        <v>27</v>
      </c>
      <c r="E114" s="106" t="s">
        <v>29</v>
      </c>
      <c r="F114" s="159" t="s">
        <v>135</v>
      </c>
      <c r="G114" s="159"/>
      <c r="H114" s="160" t="s">
        <v>136</v>
      </c>
    </row>
    <row r="115" s="6" customFormat="true" ht="18.75" hidden="false" customHeight="true" outlineLevel="0" collapsed="false">
      <c r="A115" s="186"/>
      <c r="B115" s="156"/>
      <c r="C115" s="157" t="s">
        <v>27</v>
      </c>
      <c r="D115" s="158" t="s">
        <v>27</v>
      </c>
      <c r="E115" s="106" t="s">
        <v>29</v>
      </c>
      <c r="F115" s="159" t="s">
        <v>137</v>
      </c>
      <c r="G115" s="159"/>
      <c r="H115" s="160" t="s">
        <v>109</v>
      </c>
    </row>
    <row r="116" s="6" customFormat="true" ht="36" hidden="false" customHeight="true" outlineLevel="0" collapsed="false">
      <c r="A116" s="186"/>
      <c r="B116" s="156"/>
      <c r="C116" s="161"/>
      <c r="D116" s="162"/>
      <c r="E116" s="106" t="s">
        <v>39</v>
      </c>
      <c r="F116" s="159" t="s">
        <v>138</v>
      </c>
      <c r="G116" s="159"/>
      <c r="H116" s="160" t="s">
        <v>139</v>
      </c>
    </row>
    <row r="117" s="6" customFormat="true" ht="32.25" hidden="false" customHeight="true" outlineLevel="0" collapsed="false">
      <c r="A117" s="186"/>
      <c r="B117" s="156" t="s">
        <v>140</v>
      </c>
      <c r="C117" s="309"/>
      <c r="D117" s="158" t="s">
        <v>27</v>
      </c>
      <c r="E117" s="106" t="s">
        <v>29</v>
      </c>
      <c r="F117" s="159" t="s">
        <v>141</v>
      </c>
      <c r="G117" s="159"/>
      <c r="H117" s="160"/>
    </row>
    <row r="118" s="6" customFormat="true" ht="32.25" hidden="false" customHeight="true" outlineLevel="0" collapsed="false">
      <c r="A118" s="186"/>
      <c r="B118" s="156"/>
      <c r="C118" s="309"/>
      <c r="D118" s="158" t="s">
        <v>27</v>
      </c>
      <c r="E118" s="106" t="s">
        <v>29</v>
      </c>
      <c r="F118" s="164" t="s">
        <v>142</v>
      </c>
      <c r="G118" s="164"/>
      <c r="H118" s="105" t="s">
        <v>143</v>
      </c>
    </row>
    <row r="119" s="6" customFormat="true" ht="32.25" hidden="false" customHeight="true" outlineLevel="0" collapsed="false">
      <c r="A119" s="186"/>
      <c r="B119" s="156"/>
      <c r="C119" s="309"/>
      <c r="D119" s="158" t="s">
        <v>27</v>
      </c>
      <c r="E119" s="106" t="s">
        <v>29</v>
      </c>
      <c r="F119" s="164" t="s">
        <v>144</v>
      </c>
      <c r="G119" s="164"/>
      <c r="H119" s="105" t="s">
        <v>145</v>
      </c>
    </row>
    <row r="120" s="6" customFormat="true" ht="43.5" hidden="false" customHeight="true" outlineLevel="0" collapsed="false">
      <c r="A120" s="186"/>
      <c r="B120" s="156"/>
      <c r="C120" s="309"/>
      <c r="D120" s="158" t="s">
        <v>27</v>
      </c>
      <c r="E120" s="106" t="s">
        <v>29</v>
      </c>
      <c r="F120" s="164" t="s">
        <v>146</v>
      </c>
      <c r="G120" s="164"/>
      <c r="H120" s="105" t="s">
        <v>147</v>
      </c>
    </row>
    <row r="121" customFormat="false" ht="33" hidden="false" customHeight="true" outlineLevel="0" collapsed="false">
      <c r="A121" s="419"/>
      <c r="B121" s="454" t="s">
        <v>148</v>
      </c>
      <c r="C121" s="467"/>
      <c r="D121" s="438" t="s">
        <v>27</v>
      </c>
      <c r="E121" s="440" t="s">
        <v>29</v>
      </c>
      <c r="F121" s="115" t="s">
        <v>372</v>
      </c>
      <c r="G121" s="115"/>
      <c r="H121" s="436"/>
    </row>
    <row r="122" customFormat="false" ht="41.25" hidden="false" customHeight="true" outlineLevel="0" collapsed="false">
      <c r="A122" s="419"/>
      <c r="B122" s="454"/>
      <c r="C122" s="467"/>
      <c r="D122" s="438" t="s">
        <v>27</v>
      </c>
      <c r="E122" s="440" t="s">
        <v>29</v>
      </c>
      <c r="F122" s="115" t="s">
        <v>45</v>
      </c>
      <c r="G122" s="115"/>
      <c r="H122" s="468" t="s">
        <v>150</v>
      </c>
    </row>
    <row r="123" customFormat="false" ht="36" hidden="false" customHeight="true" outlineLevel="0" collapsed="false">
      <c r="A123" s="419"/>
      <c r="B123" s="454"/>
      <c r="C123" s="467"/>
      <c r="D123" s="444" t="s">
        <v>27</v>
      </c>
      <c r="E123" s="453" t="s">
        <v>29</v>
      </c>
      <c r="F123" s="167" t="s">
        <v>151</v>
      </c>
      <c r="G123" s="167"/>
      <c r="H123" s="168" t="s">
        <v>152</v>
      </c>
    </row>
    <row r="124" s="6" customFormat="true" ht="32.25" hidden="false" customHeight="true" outlineLevel="0" collapsed="false">
      <c r="A124" s="227"/>
      <c r="B124" s="156" t="s">
        <v>162</v>
      </c>
      <c r="C124" s="157" t="s">
        <v>27</v>
      </c>
      <c r="D124" s="158" t="s">
        <v>27</v>
      </c>
      <c r="E124" s="106" t="s">
        <v>29</v>
      </c>
      <c r="F124" s="159" t="s">
        <v>244</v>
      </c>
      <c r="G124" s="159"/>
      <c r="H124" s="185" t="s">
        <v>164</v>
      </c>
    </row>
    <row r="125" s="6" customFormat="true" ht="32.25" hidden="false" customHeight="true" outlineLevel="0" collapsed="false">
      <c r="A125" s="183"/>
      <c r="B125" s="184" t="s">
        <v>165</v>
      </c>
      <c r="C125" s="157" t="s">
        <v>27</v>
      </c>
      <c r="D125" s="158" t="s">
        <v>27</v>
      </c>
      <c r="E125" s="106" t="s">
        <v>29</v>
      </c>
      <c r="F125" s="159" t="s">
        <v>244</v>
      </c>
      <c r="G125" s="159"/>
      <c r="H125" s="185" t="s">
        <v>164</v>
      </c>
    </row>
    <row r="126" s="6" customFormat="true" ht="32.25" hidden="false" customHeight="true" outlineLevel="0" collapsed="false">
      <c r="A126" s="228"/>
      <c r="B126" s="229" t="s">
        <v>166</v>
      </c>
      <c r="C126" s="230" t="s">
        <v>27</v>
      </c>
      <c r="D126" s="231" t="s">
        <v>27</v>
      </c>
      <c r="E126" s="233" t="s">
        <v>29</v>
      </c>
      <c r="F126" s="234" t="s">
        <v>244</v>
      </c>
      <c r="G126" s="234"/>
      <c r="H126" s="235" t="s">
        <v>164</v>
      </c>
    </row>
  </sheetData>
  <mergeCells count="156">
    <mergeCell ref="A1:H1"/>
    <mergeCell ref="A12:B12"/>
    <mergeCell ref="E12:G12"/>
    <mergeCell ref="A13:B19"/>
    <mergeCell ref="F13:G13"/>
    <mergeCell ref="F14:G14"/>
    <mergeCell ref="F15:G15"/>
    <mergeCell ref="C16:C19"/>
    <mergeCell ref="D16:D19"/>
    <mergeCell ref="H16:H19"/>
    <mergeCell ref="F20:G20"/>
    <mergeCell ref="F21:G21"/>
    <mergeCell ref="E22:G22"/>
    <mergeCell ref="B23:B24"/>
    <mergeCell ref="C23:C24"/>
    <mergeCell ref="F23:G23"/>
    <mergeCell ref="F24:G24"/>
    <mergeCell ref="B25:B28"/>
    <mergeCell ref="C25:C28"/>
    <mergeCell ref="F25:G25"/>
    <mergeCell ref="F26:G26"/>
    <mergeCell ref="F27:G27"/>
    <mergeCell ref="F28:G28"/>
    <mergeCell ref="E29:G29"/>
    <mergeCell ref="B30:B31"/>
    <mergeCell ref="C30:C31"/>
    <mergeCell ref="F30:G30"/>
    <mergeCell ref="F31:G31"/>
    <mergeCell ref="B32:B34"/>
    <mergeCell ref="C32:C34"/>
    <mergeCell ref="F32:G32"/>
    <mergeCell ref="F33:G33"/>
    <mergeCell ref="F34:G34"/>
    <mergeCell ref="B35:B36"/>
    <mergeCell ref="C35:C36"/>
    <mergeCell ref="F35:G35"/>
    <mergeCell ref="F36:G36"/>
    <mergeCell ref="B37:B39"/>
    <mergeCell ref="C37:C39"/>
    <mergeCell ref="F37:G37"/>
    <mergeCell ref="F38:G38"/>
    <mergeCell ref="F39:G39"/>
    <mergeCell ref="B40:B42"/>
    <mergeCell ref="F40:G40"/>
    <mergeCell ref="F41:G41"/>
    <mergeCell ref="F42:G42"/>
    <mergeCell ref="B43:B45"/>
    <mergeCell ref="C43:C45"/>
    <mergeCell ref="F43:G43"/>
    <mergeCell ref="F44:G44"/>
    <mergeCell ref="F45:G45"/>
    <mergeCell ref="B46:B49"/>
    <mergeCell ref="C46:C49"/>
    <mergeCell ref="F46:G46"/>
    <mergeCell ref="F47:G47"/>
    <mergeCell ref="F48:G48"/>
    <mergeCell ref="F49:G49"/>
    <mergeCell ref="B50:B54"/>
    <mergeCell ref="F50:G50"/>
    <mergeCell ref="F51:G51"/>
    <mergeCell ref="F52:G52"/>
    <mergeCell ref="F53:G53"/>
    <mergeCell ref="H53:H54"/>
    <mergeCell ref="F54:G54"/>
    <mergeCell ref="B55:B58"/>
    <mergeCell ref="F55:G55"/>
    <mergeCell ref="F56:G56"/>
    <mergeCell ref="F57:G57"/>
    <mergeCell ref="F58:G58"/>
    <mergeCell ref="B59:B62"/>
    <mergeCell ref="C59:C62"/>
    <mergeCell ref="F59:G59"/>
    <mergeCell ref="F60:G60"/>
    <mergeCell ref="F61:G61"/>
    <mergeCell ref="F62:G62"/>
    <mergeCell ref="B63:B64"/>
    <mergeCell ref="F63:G63"/>
    <mergeCell ref="F64:G64"/>
    <mergeCell ref="B65:B67"/>
    <mergeCell ref="F65:G65"/>
    <mergeCell ref="F66:G66"/>
    <mergeCell ref="F67:G67"/>
    <mergeCell ref="B68:B70"/>
    <mergeCell ref="F68:G68"/>
    <mergeCell ref="F69:G69"/>
    <mergeCell ref="F70:G70"/>
    <mergeCell ref="F71:G71"/>
    <mergeCell ref="F72:G72"/>
    <mergeCell ref="B73:B75"/>
    <mergeCell ref="F73:G73"/>
    <mergeCell ref="F74:G74"/>
    <mergeCell ref="F75:G75"/>
    <mergeCell ref="B76:B78"/>
    <mergeCell ref="F76:G76"/>
    <mergeCell ref="F77:G77"/>
    <mergeCell ref="F78:G78"/>
    <mergeCell ref="B79:B82"/>
    <mergeCell ref="F79:G79"/>
    <mergeCell ref="F80:G80"/>
    <mergeCell ref="F81:G81"/>
    <mergeCell ref="F82:G82"/>
    <mergeCell ref="B83:B85"/>
    <mergeCell ref="F83:G83"/>
    <mergeCell ref="F84:G84"/>
    <mergeCell ref="F85:G85"/>
    <mergeCell ref="F86:G86"/>
    <mergeCell ref="B87:B88"/>
    <mergeCell ref="F87:G87"/>
    <mergeCell ref="F88:G88"/>
    <mergeCell ref="B89:B93"/>
    <mergeCell ref="F89:G89"/>
    <mergeCell ref="F90:G90"/>
    <mergeCell ref="F91:G91"/>
    <mergeCell ref="F92:G92"/>
    <mergeCell ref="F93:G93"/>
    <mergeCell ref="B94:B96"/>
    <mergeCell ref="F94:G94"/>
    <mergeCell ref="F95:G95"/>
    <mergeCell ref="F96:G96"/>
    <mergeCell ref="B97:B102"/>
    <mergeCell ref="F97:G97"/>
    <mergeCell ref="F98:G98"/>
    <mergeCell ref="F99:G99"/>
    <mergeCell ref="F100:G100"/>
    <mergeCell ref="F101:G101"/>
    <mergeCell ref="F102:G102"/>
    <mergeCell ref="B103:B107"/>
    <mergeCell ref="F103:G103"/>
    <mergeCell ref="F104:G104"/>
    <mergeCell ref="F105:G105"/>
    <mergeCell ref="F106:G106"/>
    <mergeCell ref="F107:G107"/>
    <mergeCell ref="F108:G108"/>
    <mergeCell ref="F109:G109"/>
    <mergeCell ref="F110:G110"/>
    <mergeCell ref="F111:G111"/>
    <mergeCell ref="F112:G112"/>
    <mergeCell ref="B113:B116"/>
    <mergeCell ref="F113:G113"/>
    <mergeCell ref="F114:G114"/>
    <mergeCell ref="F115:G115"/>
    <mergeCell ref="F116:G116"/>
    <mergeCell ref="B117:B120"/>
    <mergeCell ref="C117:C120"/>
    <mergeCell ref="F117:G117"/>
    <mergeCell ref="F118:G118"/>
    <mergeCell ref="F119:G119"/>
    <mergeCell ref="F120:G120"/>
    <mergeCell ref="B121:B123"/>
    <mergeCell ref="C121:C123"/>
    <mergeCell ref="F121:G121"/>
    <mergeCell ref="F122:G122"/>
    <mergeCell ref="F123:G123"/>
    <mergeCell ref="F124:G124"/>
    <mergeCell ref="F125:G125"/>
    <mergeCell ref="F126:G126"/>
  </mergeCells>
  <printOptions headings="false" gridLines="false" gridLinesSet="true" horizontalCentered="true" verticalCentered="false"/>
  <pageMargins left="0.590277777777778" right="0.39375" top="0.7875" bottom="0.39375" header="0.511805555555556" footer="0.511811023622047"/>
  <pageSetup paperSize="9" scale="76" fitToWidth="1" fitToHeight="1" pageOrder="downThenOver" orientation="portrait" blackAndWhite="false" draft="false" cellComments="none" horizontalDpi="300" verticalDpi="300" copies="1"/>
  <headerFooter differentFirst="false" differentOddEven="false">
    <oddHeader>&amp;R&amp;"ＭＳ ゴシック,標準"&amp;10（福岡市様式）&lt;加算様式２&gt;</oddHeader>
    <oddFooter/>
  </headerFooter>
  <rowBreaks count="3" manualBreakCount="3">
    <brk id="42" man="true" max="16383" min="0"/>
    <brk id="67" man="true" max="16383" min="0"/>
    <brk id="93" man="true" max="16383" min="0"/>
  </rowBreaks>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CC"/>
    <pageSetUpPr fitToPage="true"/>
  </sheetPr>
  <dimension ref="B1:BS290"/>
  <sheetViews>
    <sheetView showFormulas="false" showGridLines="false" showRowColHeaders="true" showZeros="true" rightToLeft="false" tabSelected="false" showOutlineSymbols="true" defaultGridColor="true" view="pageBreakPreview" topLeftCell="A1" colorId="64" zoomScale="100" zoomScaleNormal="55" zoomScalePageLayoutView="100" workbookViewId="0">
      <selection pane="topLeft" activeCell="A1" activeCellId="0" sqref="A1"/>
    </sheetView>
  </sheetViews>
  <sheetFormatPr defaultColWidth="4.44921875" defaultRowHeight="14.25" customHeight="false" zeroHeight="false" outlineLevelRow="0" outlineLevelCol="0"/>
  <cols>
    <col collapsed="false" customWidth="true" hidden="false" outlineLevel="0" max="1" min="1" style="1988" width="0.89"/>
    <col collapsed="false" customWidth="true" hidden="false" outlineLevel="0" max="6" min="2" style="1988" width="5.78"/>
    <col collapsed="false" customWidth="true" hidden="false" outlineLevel="0" max="8" min="7" style="1988" width="8.11"/>
    <col collapsed="false" customWidth="true" hidden="true" outlineLevel="0" max="12" min="9" style="1988" width="3.22"/>
    <col collapsed="false" customWidth="true" hidden="false" outlineLevel="0" max="14" min="13" style="1988" width="3.22"/>
    <col collapsed="false" customWidth="true" hidden="false" outlineLevel="0" max="66" min="15" style="1988" width="5.78"/>
    <col collapsed="false" customWidth="true" hidden="false" outlineLevel="0" max="67" min="67" style="1988" width="1.11"/>
    <col collapsed="false" customWidth="false" hidden="false" outlineLevel="0" max="16384" min="68" style="1988" width="4.45"/>
  </cols>
  <sheetData>
    <row r="1" s="1989" customFormat="true" ht="20.25" hidden="false" customHeight="true" outlineLevel="0" collapsed="false">
      <c r="G1" s="1990" t="s">
        <v>2168</v>
      </c>
      <c r="H1" s="1990"/>
      <c r="I1" s="1990"/>
      <c r="J1" s="1990"/>
      <c r="K1" s="1990"/>
      <c r="L1" s="1990"/>
      <c r="M1" s="1990"/>
      <c r="N1" s="1990"/>
      <c r="Q1" s="1991" t="s">
        <v>2169</v>
      </c>
      <c r="T1" s="1990"/>
      <c r="U1" s="1990"/>
      <c r="V1" s="1990"/>
      <c r="W1" s="1990"/>
      <c r="X1" s="1990"/>
      <c r="Y1" s="1990"/>
      <c r="Z1" s="1990"/>
      <c r="AA1" s="1990"/>
      <c r="AW1" s="1992" t="s">
        <v>2170</v>
      </c>
      <c r="AX1" s="1993" t="s">
        <v>2171</v>
      </c>
      <c r="AY1" s="1993"/>
      <c r="AZ1" s="1993"/>
      <c r="BA1" s="1993"/>
      <c r="BB1" s="1993"/>
      <c r="BC1" s="1993"/>
      <c r="BD1" s="1993"/>
      <c r="BE1" s="1993"/>
      <c r="BF1" s="1993"/>
      <c r="BG1" s="1993"/>
      <c r="BH1" s="1993"/>
      <c r="BI1" s="1993"/>
      <c r="BJ1" s="1993"/>
      <c r="BK1" s="1993"/>
      <c r="BL1" s="1993"/>
      <c r="BM1" s="1993"/>
      <c r="BN1" s="1992" t="s">
        <v>404</v>
      </c>
    </row>
    <row r="2" s="1994" customFormat="true" ht="20.25" hidden="false" customHeight="true" outlineLevel="0" collapsed="false">
      <c r="N2" s="1991"/>
      <c r="Q2" s="1991"/>
      <c r="R2" s="1991"/>
      <c r="T2" s="1992"/>
      <c r="U2" s="1992"/>
      <c r="V2" s="1992"/>
      <c r="W2" s="1992"/>
      <c r="X2" s="1992"/>
      <c r="Y2" s="1992"/>
      <c r="Z2" s="1992"/>
      <c r="AA2" s="1992"/>
      <c r="AF2" s="1992" t="s">
        <v>388</v>
      </c>
      <c r="AG2" s="1995" t="n">
        <v>6</v>
      </c>
      <c r="AH2" s="1995"/>
      <c r="AI2" s="1992" t="s">
        <v>2172</v>
      </c>
      <c r="AJ2" s="1996" t="n">
        <f aca="false">IF(AG2=0,"",YEAR(DATE(2018+AG2,1,1)))</f>
        <v>2024</v>
      </c>
      <c r="AK2" s="1996"/>
      <c r="AL2" s="1994" t="s">
        <v>2014</v>
      </c>
      <c r="AM2" s="1994" t="s">
        <v>389</v>
      </c>
      <c r="AN2" s="1995" t="n">
        <v>4</v>
      </c>
      <c r="AO2" s="1995"/>
      <c r="AP2" s="1994" t="s">
        <v>390</v>
      </c>
      <c r="AW2" s="1992" t="s">
        <v>2173</v>
      </c>
      <c r="AX2" s="1995" t="s">
        <v>2174</v>
      </c>
      <c r="AY2" s="1995"/>
      <c r="AZ2" s="1995"/>
      <c r="BA2" s="1995"/>
      <c r="BB2" s="1995"/>
      <c r="BC2" s="1995"/>
      <c r="BD2" s="1995"/>
      <c r="BE2" s="1995"/>
      <c r="BF2" s="1995"/>
      <c r="BG2" s="1995"/>
      <c r="BH2" s="1995"/>
      <c r="BI2" s="1995"/>
      <c r="BJ2" s="1995"/>
      <c r="BK2" s="1995"/>
      <c r="BL2" s="1995"/>
      <c r="BM2" s="1995"/>
      <c r="BN2" s="1992" t="s">
        <v>404</v>
      </c>
      <c r="BO2" s="1992"/>
      <c r="BP2" s="1992"/>
      <c r="BQ2" s="1992"/>
    </row>
    <row r="3" s="1994" customFormat="true" ht="20.25" hidden="false" customHeight="true" outlineLevel="0" collapsed="false">
      <c r="N3" s="1991"/>
      <c r="Q3" s="1991"/>
      <c r="S3" s="1992"/>
      <c r="T3" s="1992"/>
      <c r="U3" s="1992"/>
      <c r="V3" s="1992"/>
      <c r="W3" s="1992"/>
      <c r="X3" s="1992"/>
      <c r="Y3" s="1992"/>
      <c r="AG3" s="1997"/>
      <c r="AH3" s="1997"/>
      <c r="AI3" s="1997"/>
      <c r="AJ3" s="1998"/>
      <c r="AK3" s="1997"/>
      <c r="BH3" s="1999" t="s">
        <v>1143</v>
      </c>
      <c r="BI3" s="2000" t="s">
        <v>2175</v>
      </c>
      <c r="BJ3" s="2000"/>
      <c r="BK3" s="2000"/>
      <c r="BL3" s="2000"/>
      <c r="BM3" s="1992"/>
    </row>
    <row r="4" s="1994" customFormat="true" ht="20.25" hidden="false" customHeight="true" outlineLevel="0" collapsed="false">
      <c r="N4" s="1991"/>
      <c r="Q4" s="1991"/>
      <c r="S4" s="1992"/>
      <c r="T4" s="1992"/>
      <c r="U4" s="1992"/>
      <c r="V4" s="1992"/>
      <c r="W4" s="1992"/>
      <c r="X4" s="1992"/>
      <c r="Y4" s="1992"/>
      <c r="AG4" s="1997"/>
      <c r="AH4" s="1997"/>
      <c r="AI4" s="1997"/>
      <c r="AJ4" s="1998"/>
      <c r="AK4" s="1997"/>
      <c r="BH4" s="1999" t="s">
        <v>1151</v>
      </c>
      <c r="BI4" s="2000" t="s">
        <v>2176</v>
      </c>
      <c r="BJ4" s="2000"/>
      <c r="BK4" s="2000"/>
      <c r="BL4" s="2000"/>
      <c r="BM4" s="1992"/>
    </row>
    <row r="5" s="1994" customFormat="true" ht="9" hidden="false" customHeight="true" outlineLevel="0" collapsed="false">
      <c r="N5" s="1991"/>
      <c r="Q5" s="1991"/>
      <c r="S5" s="1992"/>
      <c r="T5" s="1992"/>
      <c r="U5" s="1992"/>
      <c r="V5" s="1992"/>
      <c r="W5" s="1992"/>
      <c r="X5" s="1992"/>
      <c r="Y5" s="1992"/>
      <c r="AG5" s="2001"/>
      <c r="AH5" s="2001"/>
      <c r="AN5" s="1989"/>
      <c r="AO5" s="1989"/>
      <c r="AP5" s="1989"/>
      <c r="AQ5" s="1989"/>
      <c r="AR5" s="1989"/>
      <c r="AS5" s="1989"/>
      <c r="AT5" s="1989"/>
      <c r="AU5" s="1989"/>
      <c r="AV5" s="1989"/>
      <c r="AW5" s="1989"/>
      <c r="AX5" s="1989"/>
      <c r="AY5" s="1989"/>
      <c r="AZ5" s="1989"/>
      <c r="BA5" s="1989"/>
      <c r="BB5" s="1989"/>
      <c r="BC5" s="1989"/>
      <c r="BD5" s="1989"/>
      <c r="BE5" s="1989"/>
      <c r="BF5" s="1989"/>
      <c r="BG5" s="1989"/>
      <c r="BH5" s="1989"/>
      <c r="BI5" s="1989"/>
      <c r="BJ5" s="1989"/>
      <c r="BK5" s="1989"/>
      <c r="BL5" s="2002"/>
      <c r="BM5" s="2002"/>
    </row>
    <row r="6" s="1994" customFormat="true" ht="21" hidden="false" customHeight="true" outlineLevel="0" collapsed="false">
      <c r="B6" s="1990"/>
      <c r="C6" s="1990"/>
      <c r="D6" s="1990"/>
      <c r="E6" s="1990"/>
      <c r="F6" s="1990"/>
      <c r="G6" s="1989"/>
      <c r="H6" s="1989"/>
      <c r="I6" s="1989"/>
      <c r="J6" s="1989"/>
      <c r="K6" s="1989"/>
      <c r="L6" s="1989"/>
      <c r="M6" s="1989"/>
      <c r="N6" s="1989"/>
      <c r="O6" s="2003"/>
      <c r="P6" s="2003"/>
      <c r="Q6" s="2003"/>
      <c r="R6" s="2004"/>
      <c r="S6" s="2003"/>
      <c r="T6" s="2003"/>
      <c r="U6" s="2003"/>
      <c r="AN6" s="1989"/>
      <c r="AO6" s="1989"/>
      <c r="AP6" s="1989"/>
      <c r="AQ6" s="1989"/>
      <c r="AR6" s="1989"/>
      <c r="AS6" s="1989" t="s">
        <v>2177</v>
      </c>
      <c r="AT6" s="1989"/>
      <c r="AU6" s="1989"/>
      <c r="AV6" s="1989"/>
      <c r="AW6" s="1989"/>
      <c r="AX6" s="1989"/>
      <c r="AY6" s="1989"/>
      <c r="BA6" s="1999"/>
      <c r="BB6" s="1999"/>
      <c r="BC6" s="2005"/>
      <c r="BD6" s="1989"/>
      <c r="BE6" s="2006" t="n">
        <v>40</v>
      </c>
      <c r="BF6" s="2006"/>
      <c r="BG6" s="2005" t="s">
        <v>2178</v>
      </c>
      <c r="BH6" s="1989"/>
      <c r="BI6" s="2006" t="n">
        <v>160</v>
      </c>
      <c r="BJ6" s="2006"/>
      <c r="BK6" s="2005" t="s">
        <v>2179</v>
      </c>
      <c r="BL6" s="1989"/>
      <c r="BM6" s="2002"/>
    </row>
    <row r="7" s="1994" customFormat="true" ht="5.25" hidden="false" customHeight="true" outlineLevel="0" collapsed="false">
      <c r="B7" s="1990"/>
      <c r="C7" s="1990"/>
      <c r="D7" s="1990"/>
      <c r="E7" s="1990"/>
      <c r="F7" s="1990"/>
      <c r="G7" s="2007"/>
      <c r="H7" s="2007"/>
      <c r="I7" s="2007"/>
      <c r="J7" s="2007"/>
      <c r="K7" s="2007"/>
      <c r="L7" s="2007"/>
      <c r="M7" s="2007"/>
      <c r="N7" s="2003"/>
      <c r="O7" s="2003"/>
      <c r="P7" s="2003"/>
      <c r="Q7" s="2004"/>
      <c r="R7" s="2003"/>
      <c r="S7" s="2003"/>
      <c r="T7" s="2003"/>
      <c r="U7" s="2003"/>
      <c r="AN7" s="1989"/>
      <c r="AO7" s="1989"/>
      <c r="AP7" s="1989"/>
      <c r="AQ7" s="1989"/>
      <c r="AR7" s="1989"/>
      <c r="AS7" s="1989"/>
      <c r="AT7" s="1989"/>
      <c r="AU7" s="1989"/>
      <c r="AV7" s="1989"/>
      <c r="AW7" s="1989"/>
      <c r="AX7" s="1989"/>
      <c r="AY7" s="1989"/>
      <c r="AZ7" s="1989"/>
      <c r="BA7" s="1989"/>
      <c r="BB7" s="1989"/>
      <c r="BC7" s="1989"/>
      <c r="BD7" s="1989"/>
      <c r="BE7" s="1989"/>
      <c r="BF7" s="1989"/>
      <c r="BG7" s="1989"/>
      <c r="BH7" s="1989"/>
      <c r="BI7" s="1989"/>
      <c r="BJ7" s="1989"/>
      <c r="BK7" s="1989"/>
      <c r="BL7" s="2002"/>
      <c r="BM7" s="2002"/>
    </row>
    <row r="8" s="1994" customFormat="true" ht="21" hidden="false" customHeight="true" outlineLevel="0" collapsed="false">
      <c r="B8" s="2008"/>
      <c r="C8" s="2008"/>
      <c r="D8" s="2008"/>
      <c r="E8" s="2008"/>
      <c r="F8" s="2008"/>
      <c r="G8" s="2004"/>
      <c r="H8" s="2004"/>
      <c r="I8" s="2004"/>
      <c r="J8" s="2004"/>
      <c r="K8" s="2004"/>
      <c r="L8" s="2004"/>
      <c r="M8" s="2004"/>
      <c r="N8" s="2003"/>
      <c r="O8" s="2003"/>
      <c r="P8" s="2003"/>
      <c r="Q8" s="2004"/>
      <c r="R8" s="2003"/>
      <c r="S8" s="2003"/>
      <c r="T8" s="2003"/>
      <c r="U8" s="2003"/>
      <c r="AN8" s="2009"/>
      <c r="AO8" s="2009"/>
      <c r="AP8" s="2009"/>
      <c r="AQ8" s="1989"/>
      <c r="AR8" s="2002"/>
      <c r="AS8" s="2010"/>
      <c r="AT8" s="2010"/>
      <c r="AU8" s="1990"/>
      <c r="AV8" s="1999"/>
      <c r="AW8" s="1999"/>
      <c r="AX8" s="1999"/>
      <c r="AY8" s="2011"/>
      <c r="AZ8" s="2011"/>
      <c r="BA8" s="1989"/>
      <c r="BB8" s="1999"/>
      <c r="BC8" s="1999"/>
      <c r="BD8" s="2004"/>
      <c r="BE8" s="1989"/>
      <c r="BF8" s="1989" t="s">
        <v>2180</v>
      </c>
      <c r="BG8" s="1989"/>
      <c r="BH8" s="1989"/>
      <c r="BI8" s="2012" t="n">
        <f aca="false">DAY(EOMONTH(DATE(AJ2,AN2,1),0))</f>
        <v>30</v>
      </c>
      <c r="BJ8" s="2012"/>
      <c r="BK8" s="1989" t="s">
        <v>391</v>
      </c>
      <c r="BL8" s="1989"/>
      <c r="BM8" s="1989"/>
      <c r="BQ8" s="1992"/>
      <c r="BR8" s="1992"/>
      <c r="BS8" s="1992"/>
    </row>
    <row r="9" s="1994" customFormat="true" ht="5.25" hidden="false" customHeight="true" outlineLevel="0" collapsed="false">
      <c r="B9" s="2008"/>
      <c r="C9" s="2008"/>
      <c r="D9" s="2008"/>
      <c r="E9" s="2008"/>
      <c r="F9" s="2008"/>
      <c r="G9" s="2004"/>
      <c r="H9" s="2004"/>
      <c r="I9" s="2004"/>
      <c r="J9" s="2004"/>
      <c r="K9" s="2004"/>
      <c r="L9" s="2004"/>
      <c r="M9" s="2004"/>
      <c r="N9" s="2003"/>
      <c r="O9" s="2003"/>
      <c r="P9" s="2003"/>
      <c r="Q9" s="2004"/>
      <c r="R9" s="2003"/>
      <c r="S9" s="2003"/>
      <c r="T9" s="2003"/>
      <c r="U9" s="2003"/>
      <c r="AN9" s="2009"/>
      <c r="AO9" s="2009"/>
      <c r="AP9" s="2009"/>
      <c r="AQ9" s="1989"/>
      <c r="AR9" s="2002"/>
      <c r="AS9" s="2010"/>
      <c r="AT9" s="2010"/>
      <c r="AU9" s="1990"/>
      <c r="AV9" s="1999"/>
      <c r="AW9" s="1999"/>
      <c r="AX9" s="1999"/>
      <c r="AY9" s="2011"/>
      <c r="AZ9" s="2011"/>
      <c r="BA9" s="1989"/>
      <c r="BB9" s="1999"/>
      <c r="BC9" s="1999"/>
      <c r="BD9" s="2004"/>
      <c r="BE9" s="1989"/>
      <c r="BF9" s="1989"/>
      <c r="BG9" s="1989"/>
      <c r="BH9" s="1989"/>
      <c r="BI9" s="2004"/>
      <c r="BJ9" s="2004"/>
      <c r="BK9" s="1989"/>
      <c r="BL9" s="1989"/>
      <c r="BM9" s="1989"/>
      <c r="BQ9" s="1992"/>
      <c r="BR9" s="1992"/>
      <c r="BS9" s="1992"/>
    </row>
    <row r="10" s="1994" customFormat="true" ht="21" hidden="false" customHeight="true" outlineLevel="0" collapsed="false">
      <c r="B10" s="2008"/>
      <c r="C10" s="2008"/>
      <c r="D10" s="2008"/>
      <c r="E10" s="2008"/>
      <c r="F10" s="2008"/>
      <c r="G10" s="2004"/>
      <c r="H10" s="2004"/>
      <c r="I10" s="2004"/>
      <c r="J10" s="2004"/>
      <c r="K10" s="2004"/>
      <c r="L10" s="2004"/>
      <c r="M10" s="2004"/>
      <c r="N10" s="2003"/>
      <c r="O10" s="2003"/>
      <c r="P10" s="2003"/>
      <c r="Q10" s="2004"/>
      <c r="R10" s="2003"/>
      <c r="S10" s="2003"/>
      <c r="T10" s="2003"/>
      <c r="U10" s="2003"/>
      <c r="AN10" s="2009"/>
      <c r="AO10" s="2009"/>
      <c r="AP10" s="2009"/>
      <c r="AQ10" s="1989"/>
      <c r="AR10" s="2002"/>
      <c r="AS10" s="2010"/>
      <c r="AT10" s="2010"/>
      <c r="AU10" s="1989" t="s">
        <v>2181</v>
      </c>
      <c r="AV10" s="1999"/>
      <c r="AW10" s="1989"/>
      <c r="AX10" s="1989"/>
      <c r="AY10" s="1989"/>
      <c r="AZ10" s="1989"/>
      <c r="BA10" s="1989"/>
      <c r="BB10" s="2007"/>
      <c r="BC10" s="2007"/>
      <c r="BD10" s="2007"/>
      <c r="BE10" s="1989"/>
      <c r="BF10" s="1989"/>
      <c r="BG10" s="2002" t="s">
        <v>2182</v>
      </c>
      <c r="BH10" s="1989"/>
      <c r="BI10" s="2006"/>
      <c r="BJ10" s="2006"/>
      <c r="BK10" s="2005" t="s">
        <v>1036</v>
      </c>
      <c r="BL10" s="1989"/>
      <c r="BM10" s="1989"/>
      <c r="BQ10" s="1992"/>
      <c r="BR10" s="1992"/>
      <c r="BS10" s="1992"/>
    </row>
    <row r="11" customFormat="false" ht="5.25" hidden="false" customHeight="true" outlineLevel="0" collapsed="false">
      <c r="G11" s="2013"/>
      <c r="H11" s="2013"/>
      <c r="I11" s="2013"/>
      <c r="J11" s="2013"/>
      <c r="K11" s="2013"/>
      <c r="L11" s="2013"/>
      <c r="M11" s="2013"/>
      <c r="N11" s="2013"/>
      <c r="AG11" s="2013"/>
      <c r="AX11" s="2013"/>
      <c r="BO11" s="2014"/>
      <c r="BP11" s="2014"/>
      <c r="BQ11" s="2014"/>
    </row>
    <row r="12" customFormat="false" ht="21" hidden="false" customHeight="true" outlineLevel="0" collapsed="false">
      <c r="B12" s="2015" t="s">
        <v>2183</v>
      </c>
      <c r="C12" s="2016" t="s">
        <v>2184</v>
      </c>
      <c r="D12" s="2017" t="s">
        <v>2185</v>
      </c>
      <c r="E12" s="2017"/>
      <c r="F12" s="2017"/>
      <c r="G12" s="2018" t="s">
        <v>2186</v>
      </c>
      <c r="H12" s="2018"/>
      <c r="I12" s="2019"/>
      <c r="J12" s="2020"/>
      <c r="K12" s="2019"/>
      <c r="L12" s="2020"/>
      <c r="M12" s="2021" t="s">
        <v>2187</v>
      </c>
      <c r="N12" s="2021"/>
      <c r="O12" s="2022" t="s">
        <v>2188</v>
      </c>
      <c r="P12" s="2022"/>
      <c r="Q12" s="2022"/>
      <c r="R12" s="2022"/>
      <c r="S12" s="2022" t="s">
        <v>2189</v>
      </c>
      <c r="T12" s="2022"/>
      <c r="U12" s="2022"/>
      <c r="V12" s="2022"/>
      <c r="W12" s="2022"/>
      <c r="X12" s="2023"/>
      <c r="Y12" s="2023"/>
      <c r="Z12" s="2024"/>
      <c r="AA12" s="2025" t="s">
        <v>2190</v>
      </c>
      <c r="AB12" s="2025"/>
      <c r="AC12" s="2025"/>
      <c r="AD12" s="2025"/>
      <c r="AE12" s="2025"/>
      <c r="AF12" s="2025"/>
      <c r="AG12" s="2025"/>
      <c r="AH12" s="2025"/>
      <c r="AI12" s="2025"/>
      <c r="AJ12" s="2025"/>
      <c r="AK12" s="2025"/>
      <c r="AL12" s="2025"/>
      <c r="AM12" s="2025"/>
      <c r="AN12" s="2025"/>
      <c r="AO12" s="2025"/>
      <c r="AP12" s="2025"/>
      <c r="AQ12" s="2025"/>
      <c r="AR12" s="2025"/>
      <c r="AS12" s="2025"/>
      <c r="AT12" s="2025"/>
      <c r="AU12" s="2025"/>
      <c r="AV12" s="2025"/>
      <c r="AW12" s="2025"/>
      <c r="AX12" s="2025"/>
      <c r="AY12" s="2025"/>
      <c r="AZ12" s="2025"/>
      <c r="BA12" s="2025"/>
      <c r="BB12" s="2025"/>
      <c r="BC12" s="2025"/>
      <c r="BD12" s="2025"/>
      <c r="BE12" s="2025"/>
      <c r="BF12" s="2026" t="str">
        <f aca="false">IF(BI3="４週","(12)1～4週目の勤務時間数合計","(12)1か月の勤務時間数　合計")</f>
        <v>(12)1～4週目の勤務時間数合計</v>
      </c>
      <c r="BG12" s="2026"/>
      <c r="BH12" s="2027" t="s">
        <v>2191</v>
      </c>
      <c r="BI12" s="2027"/>
      <c r="BJ12" s="2017" t="s">
        <v>2192</v>
      </c>
      <c r="BK12" s="2017"/>
      <c r="BL12" s="2017"/>
      <c r="BM12" s="2017"/>
      <c r="BN12" s="2017"/>
    </row>
    <row r="13" customFormat="false" ht="20.25" hidden="false" customHeight="true" outlineLevel="0" collapsed="false">
      <c r="B13" s="2015"/>
      <c r="C13" s="2016"/>
      <c r="D13" s="2017"/>
      <c r="E13" s="2017"/>
      <c r="F13" s="2017"/>
      <c r="G13" s="2018"/>
      <c r="H13" s="2018"/>
      <c r="I13" s="2028"/>
      <c r="J13" s="2029"/>
      <c r="K13" s="2028"/>
      <c r="L13" s="2029"/>
      <c r="M13" s="2021"/>
      <c r="N13" s="2021"/>
      <c r="O13" s="2022"/>
      <c r="P13" s="2022"/>
      <c r="Q13" s="2022"/>
      <c r="R13" s="2022"/>
      <c r="S13" s="2022"/>
      <c r="T13" s="2022"/>
      <c r="U13" s="2022"/>
      <c r="V13" s="2022"/>
      <c r="W13" s="2022"/>
      <c r="X13" s="2030"/>
      <c r="Y13" s="2030"/>
      <c r="Z13" s="2031"/>
      <c r="AA13" s="2032" t="s">
        <v>2193</v>
      </c>
      <c r="AB13" s="2032"/>
      <c r="AC13" s="2032"/>
      <c r="AD13" s="2032"/>
      <c r="AE13" s="2032"/>
      <c r="AF13" s="2032"/>
      <c r="AG13" s="2032"/>
      <c r="AH13" s="2033" t="s">
        <v>2194</v>
      </c>
      <c r="AI13" s="2033"/>
      <c r="AJ13" s="2033"/>
      <c r="AK13" s="2033"/>
      <c r="AL13" s="2033"/>
      <c r="AM13" s="2033"/>
      <c r="AN13" s="2033"/>
      <c r="AO13" s="2033" t="s">
        <v>2195</v>
      </c>
      <c r="AP13" s="2033"/>
      <c r="AQ13" s="2033"/>
      <c r="AR13" s="2033"/>
      <c r="AS13" s="2033"/>
      <c r="AT13" s="2033"/>
      <c r="AU13" s="2033"/>
      <c r="AV13" s="2033" t="s">
        <v>2196</v>
      </c>
      <c r="AW13" s="2033"/>
      <c r="AX13" s="2033"/>
      <c r="AY13" s="2033"/>
      <c r="AZ13" s="2033"/>
      <c r="BA13" s="2033"/>
      <c r="BB13" s="2033"/>
      <c r="BC13" s="2034" t="s">
        <v>2197</v>
      </c>
      <c r="BD13" s="2034"/>
      <c r="BE13" s="2034"/>
      <c r="BF13" s="2026"/>
      <c r="BG13" s="2026"/>
      <c r="BH13" s="2027"/>
      <c r="BI13" s="2027"/>
      <c r="BJ13" s="2017"/>
      <c r="BK13" s="2017"/>
      <c r="BL13" s="2017"/>
      <c r="BM13" s="2017"/>
      <c r="BN13" s="2017"/>
    </row>
    <row r="14" customFormat="false" ht="20.25" hidden="false" customHeight="true" outlineLevel="0" collapsed="false">
      <c r="B14" s="2015"/>
      <c r="C14" s="2016"/>
      <c r="D14" s="2017"/>
      <c r="E14" s="2017"/>
      <c r="F14" s="2017"/>
      <c r="G14" s="2018"/>
      <c r="H14" s="2018"/>
      <c r="I14" s="2028"/>
      <c r="J14" s="2029"/>
      <c r="K14" s="2028"/>
      <c r="L14" s="2029"/>
      <c r="M14" s="2021"/>
      <c r="N14" s="2021"/>
      <c r="O14" s="2022"/>
      <c r="P14" s="2022"/>
      <c r="Q14" s="2022"/>
      <c r="R14" s="2022"/>
      <c r="S14" s="2022"/>
      <c r="T14" s="2022"/>
      <c r="U14" s="2022"/>
      <c r="V14" s="2022"/>
      <c r="W14" s="2022"/>
      <c r="X14" s="2030"/>
      <c r="Y14" s="2030"/>
      <c r="Z14" s="2031"/>
      <c r="AA14" s="2035" t="n">
        <v>1</v>
      </c>
      <c r="AB14" s="2036" t="n">
        <v>2</v>
      </c>
      <c r="AC14" s="2036" t="n">
        <v>3</v>
      </c>
      <c r="AD14" s="2036" t="n">
        <v>4</v>
      </c>
      <c r="AE14" s="2036" t="n">
        <v>5</v>
      </c>
      <c r="AF14" s="2036" t="n">
        <v>6</v>
      </c>
      <c r="AG14" s="2037" t="n">
        <v>7</v>
      </c>
      <c r="AH14" s="2038" t="n">
        <v>8</v>
      </c>
      <c r="AI14" s="2036" t="n">
        <v>9</v>
      </c>
      <c r="AJ14" s="2036" t="n">
        <v>10</v>
      </c>
      <c r="AK14" s="2036" t="n">
        <v>11</v>
      </c>
      <c r="AL14" s="2036" t="n">
        <v>12</v>
      </c>
      <c r="AM14" s="2036" t="n">
        <v>13</v>
      </c>
      <c r="AN14" s="2037" t="n">
        <v>14</v>
      </c>
      <c r="AO14" s="2035" t="n">
        <v>15</v>
      </c>
      <c r="AP14" s="2036" t="n">
        <v>16</v>
      </c>
      <c r="AQ14" s="2036" t="n">
        <v>17</v>
      </c>
      <c r="AR14" s="2036" t="n">
        <v>18</v>
      </c>
      <c r="AS14" s="2036" t="n">
        <v>19</v>
      </c>
      <c r="AT14" s="2036" t="n">
        <v>20</v>
      </c>
      <c r="AU14" s="2037" t="n">
        <v>21</v>
      </c>
      <c r="AV14" s="2038" t="n">
        <v>22</v>
      </c>
      <c r="AW14" s="2036" t="n">
        <v>23</v>
      </c>
      <c r="AX14" s="2036" t="n">
        <v>24</v>
      </c>
      <c r="AY14" s="2036" t="n">
        <v>25</v>
      </c>
      <c r="AZ14" s="2036" t="n">
        <v>26</v>
      </c>
      <c r="BA14" s="2036" t="n">
        <v>27</v>
      </c>
      <c r="BB14" s="2037" t="n">
        <v>28</v>
      </c>
      <c r="BC14" s="2038" t="str">
        <f aca="false">IF($BI$3="実績",IF(DAY(DATE($AJ$2,$AN$2,29))=29,29,""),"")</f>
        <v/>
      </c>
      <c r="BD14" s="2036" t="str">
        <f aca="false">IF($BI$3="実績",IF(DAY(DATE($AJ$2,$AN$2,30))=30,30,""),"")</f>
        <v/>
      </c>
      <c r="BE14" s="2037" t="str">
        <f aca="false">IF($BI$3="実績",IF(DAY(DATE($AJ$2,$AN$2,31))=31,31,""),"")</f>
        <v/>
      </c>
      <c r="BF14" s="2026"/>
      <c r="BG14" s="2026"/>
      <c r="BH14" s="2027"/>
      <c r="BI14" s="2027"/>
      <c r="BJ14" s="2017"/>
      <c r="BK14" s="2017"/>
      <c r="BL14" s="2017"/>
      <c r="BM14" s="2017"/>
      <c r="BN14" s="2017"/>
    </row>
    <row r="15" customFormat="false" ht="20.25" hidden="true" customHeight="true" outlineLevel="0" collapsed="false">
      <c r="B15" s="2015"/>
      <c r="C15" s="2016"/>
      <c r="D15" s="2017"/>
      <c r="E15" s="2017"/>
      <c r="F15" s="2017"/>
      <c r="G15" s="2018"/>
      <c r="H15" s="2018"/>
      <c r="I15" s="2028"/>
      <c r="J15" s="2029"/>
      <c r="K15" s="2028"/>
      <c r="L15" s="2029"/>
      <c r="M15" s="2021"/>
      <c r="N15" s="2021"/>
      <c r="O15" s="2022"/>
      <c r="P15" s="2022"/>
      <c r="Q15" s="2022"/>
      <c r="R15" s="2022"/>
      <c r="S15" s="2022"/>
      <c r="T15" s="2022"/>
      <c r="U15" s="2022"/>
      <c r="V15" s="2022"/>
      <c r="W15" s="2022"/>
      <c r="X15" s="2030"/>
      <c r="Y15" s="2030"/>
      <c r="Z15" s="2031"/>
      <c r="AA15" s="2035" t="n">
        <f aca="false">WEEKDAY(DATE($AJ$2,$AN$2,1))</f>
        <v>2</v>
      </c>
      <c r="AB15" s="2036" t="n">
        <f aca="false">WEEKDAY(DATE($AJ$2,$AN$2,2))</f>
        <v>3</v>
      </c>
      <c r="AC15" s="2036" t="n">
        <f aca="false">WEEKDAY(DATE($AJ$2,$AN$2,3))</f>
        <v>4</v>
      </c>
      <c r="AD15" s="2036" t="n">
        <f aca="false">WEEKDAY(DATE($AJ$2,$AN$2,4))</f>
        <v>5</v>
      </c>
      <c r="AE15" s="2036" t="n">
        <f aca="false">WEEKDAY(DATE($AJ$2,$AN$2,5))</f>
        <v>6</v>
      </c>
      <c r="AF15" s="2036" t="n">
        <f aca="false">WEEKDAY(DATE($AJ$2,$AN$2,6))</f>
        <v>7</v>
      </c>
      <c r="AG15" s="2037" t="n">
        <f aca="false">WEEKDAY(DATE($AJ$2,$AN$2,7))</f>
        <v>1</v>
      </c>
      <c r="AH15" s="2038" t="n">
        <f aca="false">WEEKDAY(DATE($AJ$2,$AN$2,8))</f>
        <v>2</v>
      </c>
      <c r="AI15" s="2036" t="n">
        <f aca="false">WEEKDAY(DATE($AJ$2,$AN$2,9))</f>
        <v>3</v>
      </c>
      <c r="AJ15" s="2036" t="n">
        <f aca="false">WEEKDAY(DATE($AJ$2,$AN$2,10))</f>
        <v>4</v>
      </c>
      <c r="AK15" s="2036" t="n">
        <f aca="false">WEEKDAY(DATE($AJ$2,$AN$2,11))</f>
        <v>5</v>
      </c>
      <c r="AL15" s="2036" t="n">
        <f aca="false">WEEKDAY(DATE($AJ$2,$AN$2,12))</f>
        <v>6</v>
      </c>
      <c r="AM15" s="2036" t="n">
        <f aca="false">WEEKDAY(DATE($AJ$2,$AN$2,13))</f>
        <v>7</v>
      </c>
      <c r="AN15" s="2037" t="n">
        <f aca="false">WEEKDAY(DATE($AJ$2,$AN$2,14))</f>
        <v>1</v>
      </c>
      <c r="AO15" s="2038" t="n">
        <f aca="false">WEEKDAY(DATE($AJ$2,$AN$2,15))</f>
        <v>2</v>
      </c>
      <c r="AP15" s="2036" t="n">
        <f aca="false">WEEKDAY(DATE($AJ$2,$AN$2,16))</f>
        <v>3</v>
      </c>
      <c r="AQ15" s="2036" t="n">
        <f aca="false">WEEKDAY(DATE($AJ$2,$AN$2,17))</f>
        <v>4</v>
      </c>
      <c r="AR15" s="2036" t="n">
        <f aca="false">WEEKDAY(DATE($AJ$2,$AN$2,18))</f>
        <v>5</v>
      </c>
      <c r="AS15" s="2036" t="n">
        <f aca="false">WEEKDAY(DATE($AJ$2,$AN$2,19))</f>
        <v>6</v>
      </c>
      <c r="AT15" s="2036" t="n">
        <f aca="false">WEEKDAY(DATE($AJ$2,$AN$2,20))</f>
        <v>7</v>
      </c>
      <c r="AU15" s="2037" t="n">
        <f aca="false">WEEKDAY(DATE($AJ$2,$AN$2,21))</f>
        <v>1</v>
      </c>
      <c r="AV15" s="2038" t="n">
        <f aca="false">WEEKDAY(DATE($AJ$2,$AN$2,22))</f>
        <v>2</v>
      </c>
      <c r="AW15" s="2036" t="n">
        <f aca="false">WEEKDAY(DATE($AJ$2,$AN$2,23))</f>
        <v>3</v>
      </c>
      <c r="AX15" s="2036" t="n">
        <f aca="false">WEEKDAY(DATE($AJ$2,$AN$2,24))</f>
        <v>4</v>
      </c>
      <c r="AY15" s="2036" t="n">
        <f aca="false">WEEKDAY(DATE($AJ$2,$AN$2,25))</f>
        <v>5</v>
      </c>
      <c r="AZ15" s="2036" t="n">
        <f aca="false">WEEKDAY(DATE($AJ$2,$AN$2,26))</f>
        <v>6</v>
      </c>
      <c r="BA15" s="2036" t="n">
        <f aca="false">WEEKDAY(DATE($AJ$2,$AN$2,27))</f>
        <v>7</v>
      </c>
      <c r="BB15" s="2037" t="n">
        <f aca="false">WEEKDAY(DATE($AJ$2,$AN$2,28))</f>
        <v>1</v>
      </c>
      <c r="BC15" s="2038" t="n">
        <f aca="false">IF(BC14=29,WEEKDAY(DATE($AJ$2,$AN$2,29)),0)</f>
        <v>0</v>
      </c>
      <c r="BD15" s="2036" t="n">
        <f aca="false">IF(BD14=30,WEEKDAY(DATE($AJ$2,$AN$2,30)),0)</f>
        <v>0</v>
      </c>
      <c r="BE15" s="2037" t="n">
        <f aca="false">IF(BE14=31,WEEKDAY(DATE($AJ$2,$AN$2,31)),0)</f>
        <v>0</v>
      </c>
      <c r="BF15" s="2026"/>
      <c r="BG15" s="2026"/>
      <c r="BH15" s="2027"/>
      <c r="BI15" s="2027"/>
      <c r="BJ15" s="2017"/>
      <c r="BK15" s="2017"/>
      <c r="BL15" s="2017"/>
      <c r="BM15" s="2017"/>
      <c r="BN15" s="2017"/>
    </row>
    <row r="16" customFormat="false" ht="20.25" hidden="false" customHeight="true" outlineLevel="0" collapsed="false">
      <c r="B16" s="2015"/>
      <c r="C16" s="2016"/>
      <c r="D16" s="2017"/>
      <c r="E16" s="2017"/>
      <c r="F16" s="2017"/>
      <c r="G16" s="2018"/>
      <c r="H16" s="2018"/>
      <c r="I16" s="2039"/>
      <c r="J16" s="2040"/>
      <c r="K16" s="2039"/>
      <c r="L16" s="2040"/>
      <c r="M16" s="2021"/>
      <c r="N16" s="2021"/>
      <c r="O16" s="2022"/>
      <c r="P16" s="2022"/>
      <c r="Q16" s="2022"/>
      <c r="R16" s="2022"/>
      <c r="S16" s="2022"/>
      <c r="T16" s="2022"/>
      <c r="U16" s="2022"/>
      <c r="V16" s="2022"/>
      <c r="W16" s="2022"/>
      <c r="X16" s="2041"/>
      <c r="Y16" s="2041"/>
      <c r="Z16" s="2042"/>
      <c r="AA16" s="2043" t="str">
        <f aca="false">IF(AA15=1,"日",IF(AA15=2,"月",IF(AA15=3,"火",IF(AA15=4,"水",IF(AA15=5,"木",IF(AA15=6,"金","土"))))))</f>
        <v>月</v>
      </c>
      <c r="AB16" s="2044" t="str">
        <f aca="false">IF(AB15=1,"日",IF(AB15=2,"月",IF(AB15=3,"火",IF(AB15=4,"水",IF(AB15=5,"木",IF(AB15=6,"金","土"))))))</f>
        <v>火</v>
      </c>
      <c r="AC16" s="2044" t="str">
        <f aca="false">IF(AC15=1,"日",IF(AC15=2,"月",IF(AC15=3,"火",IF(AC15=4,"水",IF(AC15=5,"木",IF(AC15=6,"金","土"))))))</f>
        <v>水</v>
      </c>
      <c r="AD16" s="2044" t="str">
        <f aca="false">IF(AD15=1,"日",IF(AD15=2,"月",IF(AD15=3,"火",IF(AD15=4,"水",IF(AD15=5,"木",IF(AD15=6,"金","土"))))))</f>
        <v>木</v>
      </c>
      <c r="AE16" s="2044" t="str">
        <f aca="false">IF(AE15=1,"日",IF(AE15=2,"月",IF(AE15=3,"火",IF(AE15=4,"水",IF(AE15=5,"木",IF(AE15=6,"金","土"))))))</f>
        <v>金</v>
      </c>
      <c r="AF16" s="2044" t="str">
        <f aca="false">IF(AF15=1,"日",IF(AF15=2,"月",IF(AF15=3,"火",IF(AF15=4,"水",IF(AF15=5,"木",IF(AF15=6,"金","土"))))))</f>
        <v>土</v>
      </c>
      <c r="AG16" s="2045" t="str">
        <f aca="false">IF(AG15=1,"日",IF(AG15=2,"月",IF(AG15=3,"火",IF(AG15=4,"水",IF(AG15=5,"木",IF(AG15=6,"金","土"))))))</f>
        <v>日</v>
      </c>
      <c r="AH16" s="2046" t="str">
        <f aca="false">IF(AH15=1,"日",IF(AH15=2,"月",IF(AH15=3,"火",IF(AH15=4,"水",IF(AH15=5,"木",IF(AH15=6,"金","土"))))))</f>
        <v>月</v>
      </c>
      <c r="AI16" s="2044" t="str">
        <f aca="false">IF(AI15=1,"日",IF(AI15=2,"月",IF(AI15=3,"火",IF(AI15=4,"水",IF(AI15=5,"木",IF(AI15=6,"金","土"))))))</f>
        <v>火</v>
      </c>
      <c r="AJ16" s="2044" t="str">
        <f aca="false">IF(AJ15=1,"日",IF(AJ15=2,"月",IF(AJ15=3,"火",IF(AJ15=4,"水",IF(AJ15=5,"木",IF(AJ15=6,"金","土"))))))</f>
        <v>水</v>
      </c>
      <c r="AK16" s="2044" t="str">
        <f aca="false">IF(AK15=1,"日",IF(AK15=2,"月",IF(AK15=3,"火",IF(AK15=4,"水",IF(AK15=5,"木",IF(AK15=6,"金","土"))))))</f>
        <v>木</v>
      </c>
      <c r="AL16" s="2044" t="str">
        <f aca="false">IF(AL15=1,"日",IF(AL15=2,"月",IF(AL15=3,"火",IF(AL15=4,"水",IF(AL15=5,"木",IF(AL15=6,"金","土"))))))</f>
        <v>金</v>
      </c>
      <c r="AM16" s="2044" t="str">
        <f aca="false">IF(AM15=1,"日",IF(AM15=2,"月",IF(AM15=3,"火",IF(AM15=4,"水",IF(AM15=5,"木",IF(AM15=6,"金","土"))))))</f>
        <v>土</v>
      </c>
      <c r="AN16" s="2045" t="str">
        <f aca="false">IF(AN15=1,"日",IF(AN15=2,"月",IF(AN15=3,"火",IF(AN15=4,"水",IF(AN15=5,"木",IF(AN15=6,"金","土"))))))</f>
        <v>日</v>
      </c>
      <c r="AO16" s="2046" t="str">
        <f aca="false">IF(AO15=1,"日",IF(AO15=2,"月",IF(AO15=3,"火",IF(AO15=4,"水",IF(AO15=5,"木",IF(AO15=6,"金","土"))))))</f>
        <v>月</v>
      </c>
      <c r="AP16" s="2044" t="str">
        <f aca="false">IF(AP15=1,"日",IF(AP15=2,"月",IF(AP15=3,"火",IF(AP15=4,"水",IF(AP15=5,"木",IF(AP15=6,"金","土"))))))</f>
        <v>火</v>
      </c>
      <c r="AQ16" s="2044" t="str">
        <f aca="false">IF(AQ15=1,"日",IF(AQ15=2,"月",IF(AQ15=3,"火",IF(AQ15=4,"水",IF(AQ15=5,"木",IF(AQ15=6,"金","土"))))))</f>
        <v>水</v>
      </c>
      <c r="AR16" s="2044" t="str">
        <f aca="false">IF(AR15=1,"日",IF(AR15=2,"月",IF(AR15=3,"火",IF(AR15=4,"水",IF(AR15=5,"木",IF(AR15=6,"金","土"))))))</f>
        <v>木</v>
      </c>
      <c r="AS16" s="2044" t="str">
        <f aca="false">IF(AS15=1,"日",IF(AS15=2,"月",IF(AS15=3,"火",IF(AS15=4,"水",IF(AS15=5,"木",IF(AS15=6,"金","土"))))))</f>
        <v>金</v>
      </c>
      <c r="AT16" s="2044" t="str">
        <f aca="false">IF(AT15=1,"日",IF(AT15=2,"月",IF(AT15=3,"火",IF(AT15=4,"水",IF(AT15=5,"木",IF(AT15=6,"金","土"))))))</f>
        <v>土</v>
      </c>
      <c r="AU16" s="2045" t="str">
        <f aca="false">IF(AU15=1,"日",IF(AU15=2,"月",IF(AU15=3,"火",IF(AU15=4,"水",IF(AU15=5,"木",IF(AU15=6,"金","土"))))))</f>
        <v>日</v>
      </c>
      <c r="AV16" s="2046" t="str">
        <f aca="false">IF(AV15=1,"日",IF(AV15=2,"月",IF(AV15=3,"火",IF(AV15=4,"水",IF(AV15=5,"木",IF(AV15=6,"金","土"))))))</f>
        <v>月</v>
      </c>
      <c r="AW16" s="2044" t="str">
        <f aca="false">IF(AW15=1,"日",IF(AW15=2,"月",IF(AW15=3,"火",IF(AW15=4,"水",IF(AW15=5,"木",IF(AW15=6,"金","土"))))))</f>
        <v>火</v>
      </c>
      <c r="AX16" s="2044" t="str">
        <f aca="false">IF(AX15=1,"日",IF(AX15=2,"月",IF(AX15=3,"火",IF(AX15=4,"水",IF(AX15=5,"木",IF(AX15=6,"金","土"))))))</f>
        <v>水</v>
      </c>
      <c r="AY16" s="2044" t="str">
        <f aca="false">IF(AY15=1,"日",IF(AY15=2,"月",IF(AY15=3,"火",IF(AY15=4,"水",IF(AY15=5,"木",IF(AY15=6,"金","土"))))))</f>
        <v>木</v>
      </c>
      <c r="AZ16" s="2044" t="str">
        <f aca="false">IF(AZ15=1,"日",IF(AZ15=2,"月",IF(AZ15=3,"火",IF(AZ15=4,"水",IF(AZ15=5,"木",IF(AZ15=6,"金","土"))))))</f>
        <v>金</v>
      </c>
      <c r="BA16" s="2044" t="str">
        <f aca="false">IF(BA15=1,"日",IF(BA15=2,"月",IF(BA15=3,"火",IF(BA15=4,"水",IF(BA15=5,"木",IF(BA15=6,"金","土"))))))</f>
        <v>土</v>
      </c>
      <c r="BB16" s="2045" t="str">
        <f aca="false">IF(BB15=1,"日",IF(BB15=2,"月",IF(BB15=3,"火",IF(BB15=4,"水",IF(BB15=5,"木",IF(BB15=6,"金","土"))))))</f>
        <v>日</v>
      </c>
      <c r="BC16" s="2044" t="str">
        <f aca="false">IF(BC15=1,"日",IF(BC15=2,"月",IF(BC15=3,"火",IF(BC15=4,"水",IF(BC15=5,"木",IF(BC15=6,"金",IF(BC15=0,"","土")))))))</f>
        <v/>
      </c>
      <c r="BD16" s="2044" t="str">
        <f aca="false">IF(BD15=1,"日",IF(BD15=2,"月",IF(BD15=3,"火",IF(BD15=4,"水",IF(BD15=5,"木",IF(BD15=6,"金",IF(BD15=0,"","土")))))))</f>
        <v/>
      </c>
      <c r="BE16" s="2044" t="str">
        <f aca="false">IF(BE15=1,"日",IF(BE15=2,"月",IF(BE15=3,"火",IF(BE15=4,"水",IF(BE15=5,"木",IF(BE15=6,"金",IF(BE15=0,"","土")))))))</f>
        <v/>
      </c>
      <c r="BF16" s="2026"/>
      <c r="BG16" s="2026"/>
      <c r="BH16" s="2027"/>
      <c r="BI16" s="2027"/>
      <c r="BJ16" s="2017"/>
      <c r="BK16" s="2017"/>
      <c r="BL16" s="2017"/>
      <c r="BM16" s="2017"/>
      <c r="BN16" s="2017"/>
    </row>
    <row r="17" customFormat="false" ht="20.25" hidden="false" customHeight="true" outlineLevel="0" collapsed="false">
      <c r="B17" s="2033" t="n">
        <f aca="false">B15+1</f>
        <v>1</v>
      </c>
      <c r="C17" s="2047"/>
      <c r="D17" s="2047"/>
      <c r="E17" s="2047"/>
      <c r="F17" s="2047"/>
      <c r="G17" s="2048"/>
      <c r="H17" s="2048"/>
      <c r="I17" s="2049"/>
      <c r="J17" s="2050"/>
      <c r="K17" s="2049"/>
      <c r="L17" s="2050"/>
      <c r="M17" s="2051"/>
      <c r="N17" s="2051"/>
      <c r="O17" s="2052"/>
      <c r="P17" s="2052"/>
      <c r="Q17" s="2052"/>
      <c r="R17" s="2052"/>
      <c r="S17" s="2053"/>
      <c r="T17" s="2053"/>
      <c r="U17" s="2053"/>
      <c r="V17" s="2053"/>
      <c r="W17" s="2053"/>
      <c r="X17" s="2054" t="s">
        <v>2202</v>
      </c>
      <c r="Y17" s="2055"/>
      <c r="Z17" s="2056"/>
      <c r="AA17" s="2057"/>
      <c r="AB17" s="2058"/>
      <c r="AC17" s="2058"/>
      <c r="AD17" s="2058"/>
      <c r="AE17" s="2058"/>
      <c r="AF17" s="2058"/>
      <c r="AG17" s="2059"/>
      <c r="AH17" s="2057"/>
      <c r="AI17" s="2058"/>
      <c r="AJ17" s="2058"/>
      <c r="AK17" s="2058"/>
      <c r="AL17" s="2058"/>
      <c r="AM17" s="2058"/>
      <c r="AN17" s="2059"/>
      <c r="AO17" s="2057"/>
      <c r="AP17" s="2058"/>
      <c r="AQ17" s="2058"/>
      <c r="AR17" s="2058"/>
      <c r="AS17" s="2058"/>
      <c r="AT17" s="2058"/>
      <c r="AU17" s="2059"/>
      <c r="AV17" s="2057"/>
      <c r="AW17" s="2058"/>
      <c r="AX17" s="2058"/>
      <c r="AY17" s="2058"/>
      <c r="AZ17" s="2058"/>
      <c r="BA17" s="2058"/>
      <c r="BB17" s="2059"/>
      <c r="BC17" s="2057"/>
      <c r="BD17" s="2058"/>
      <c r="BE17" s="2058"/>
      <c r="BF17" s="2060"/>
      <c r="BG17" s="2060"/>
      <c r="BH17" s="2061"/>
      <c r="BI17" s="2061"/>
      <c r="BJ17" s="2062"/>
      <c r="BK17" s="2062"/>
      <c r="BL17" s="2062"/>
      <c r="BM17" s="2062"/>
      <c r="BN17" s="2062"/>
    </row>
    <row r="18" customFormat="false" ht="20.25" hidden="false" customHeight="true" outlineLevel="0" collapsed="false">
      <c r="B18" s="2033"/>
      <c r="C18" s="2047"/>
      <c r="D18" s="2047"/>
      <c r="E18" s="2047"/>
      <c r="F18" s="2047"/>
      <c r="G18" s="2048"/>
      <c r="H18" s="2048"/>
      <c r="I18" s="2063"/>
      <c r="J18" s="2064" t="n">
        <f aca="false">G17</f>
        <v>0</v>
      </c>
      <c r="K18" s="2063"/>
      <c r="L18" s="2064" t="n">
        <f aca="false">M17</f>
        <v>0</v>
      </c>
      <c r="M18" s="2051"/>
      <c r="N18" s="2051"/>
      <c r="O18" s="2052"/>
      <c r="P18" s="2052"/>
      <c r="Q18" s="2052"/>
      <c r="R18" s="2052"/>
      <c r="S18" s="2053"/>
      <c r="T18" s="2053"/>
      <c r="U18" s="2053"/>
      <c r="V18" s="2053"/>
      <c r="W18" s="2053"/>
      <c r="X18" s="2065" t="s">
        <v>2203</v>
      </c>
      <c r="Y18" s="2066"/>
      <c r="Z18" s="2067"/>
      <c r="AA18" s="2068" t="str">
        <f aca="false">IF(AA17="","",VLOOKUP(AA17,'シフト記号表（従来型・ユニット型共通）'!$C$6:$L$47,10,FALSE()))</f>
        <v/>
      </c>
      <c r="AB18" s="2069" t="str">
        <f aca="false">IF(AB17="","",VLOOKUP(AB17,'シフト記号表（従来型・ユニット型共通）'!$C$6:$L$47,10,FALSE()))</f>
        <v/>
      </c>
      <c r="AC18" s="2069" t="str">
        <f aca="false">IF(AC17="","",VLOOKUP(AC17,'シフト記号表（従来型・ユニット型共通）'!$C$6:$L$47,10,FALSE()))</f>
        <v/>
      </c>
      <c r="AD18" s="2069" t="str">
        <f aca="false">IF(AD17="","",VLOOKUP(AD17,'シフト記号表（従来型・ユニット型共通）'!$C$6:$L$47,10,FALSE()))</f>
        <v/>
      </c>
      <c r="AE18" s="2069" t="str">
        <f aca="false">IF(AE17="","",VLOOKUP(AE17,'シフト記号表（従来型・ユニット型共通）'!$C$6:$L$47,10,FALSE()))</f>
        <v/>
      </c>
      <c r="AF18" s="2069" t="str">
        <f aca="false">IF(AF17="","",VLOOKUP(AF17,'シフト記号表（従来型・ユニット型共通）'!$C$6:$L$47,10,FALSE()))</f>
        <v/>
      </c>
      <c r="AG18" s="2070" t="str">
        <f aca="false">IF(AG17="","",VLOOKUP(AG17,'シフト記号表（従来型・ユニット型共通）'!$C$6:$L$47,10,FALSE()))</f>
        <v/>
      </c>
      <c r="AH18" s="2068" t="str">
        <f aca="false">IF(AH17="","",VLOOKUP(AH17,'シフト記号表（従来型・ユニット型共通）'!$C$6:$L$47,10,FALSE()))</f>
        <v/>
      </c>
      <c r="AI18" s="2069" t="str">
        <f aca="false">IF(AI17="","",VLOOKUP(AI17,'シフト記号表（従来型・ユニット型共通）'!$C$6:$L$47,10,FALSE()))</f>
        <v/>
      </c>
      <c r="AJ18" s="2069" t="str">
        <f aca="false">IF(AJ17="","",VLOOKUP(AJ17,'シフト記号表（従来型・ユニット型共通）'!$C$6:$L$47,10,FALSE()))</f>
        <v/>
      </c>
      <c r="AK18" s="2069" t="str">
        <f aca="false">IF(AK17="","",VLOOKUP(AK17,'シフト記号表（従来型・ユニット型共通）'!$C$6:$L$47,10,FALSE()))</f>
        <v/>
      </c>
      <c r="AL18" s="2069" t="str">
        <f aca="false">IF(AL17="","",VLOOKUP(AL17,'シフト記号表（従来型・ユニット型共通）'!$C$6:$L$47,10,FALSE()))</f>
        <v/>
      </c>
      <c r="AM18" s="2069" t="str">
        <f aca="false">IF(AM17="","",VLOOKUP(AM17,'シフト記号表（従来型・ユニット型共通）'!$C$6:$L$47,10,FALSE()))</f>
        <v/>
      </c>
      <c r="AN18" s="2070" t="str">
        <f aca="false">IF(AN17="","",VLOOKUP(AN17,'シフト記号表（従来型・ユニット型共通）'!$C$6:$L$47,10,FALSE()))</f>
        <v/>
      </c>
      <c r="AO18" s="2068" t="str">
        <f aca="false">IF(AO17="","",VLOOKUP(AO17,'シフト記号表（従来型・ユニット型共通）'!$C$6:$L$47,10,FALSE()))</f>
        <v/>
      </c>
      <c r="AP18" s="2069" t="str">
        <f aca="false">IF(AP17="","",VLOOKUP(AP17,'シフト記号表（従来型・ユニット型共通）'!$C$6:$L$47,10,FALSE()))</f>
        <v/>
      </c>
      <c r="AQ18" s="2069" t="str">
        <f aca="false">IF(AQ17="","",VLOOKUP(AQ17,'シフト記号表（従来型・ユニット型共通）'!$C$6:$L$47,10,FALSE()))</f>
        <v/>
      </c>
      <c r="AR18" s="2069" t="str">
        <f aca="false">IF(AR17="","",VLOOKUP(AR17,'シフト記号表（従来型・ユニット型共通）'!$C$6:$L$47,10,FALSE()))</f>
        <v/>
      </c>
      <c r="AS18" s="2069" t="str">
        <f aca="false">IF(AS17="","",VLOOKUP(AS17,'シフト記号表（従来型・ユニット型共通）'!$C$6:$L$47,10,FALSE()))</f>
        <v/>
      </c>
      <c r="AT18" s="2069" t="str">
        <f aca="false">IF(AT17="","",VLOOKUP(AT17,'シフト記号表（従来型・ユニット型共通）'!$C$6:$L$47,10,FALSE()))</f>
        <v/>
      </c>
      <c r="AU18" s="2070" t="str">
        <f aca="false">IF(AU17="","",VLOOKUP(AU17,'シフト記号表（従来型・ユニット型共通）'!$C$6:$L$47,10,FALSE()))</f>
        <v/>
      </c>
      <c r="AV18" s="2068" t="str">
        <f aca="false">IF(AV17="","",VLOOKUP(AV17,'シフト記号表（従来型・ユニット型共通）'!$C$6:$L$47,10,FALSE()))</f>
        <v/>
      </c>
      <c r="AW18" s="2069" t="str">
        <f aca="false">IF(AW17="","",VLOOKUP(AW17,'シフト記号表（従来型・ユニット型共通）'!$C$6:$L$47,10,FALSE()))</f>
        <v/>
      </c>
      <c r="AX18" s="2069" t="str">
        <f aca="false">IF(AX17="","",VLOOKUP(AX17,'シフト記号表（従来型・ユニット型共通）'!$C$6:$L$47,10,FALSE()))</f>
        <v/>
      </c>
      <c r="AY18" s="2069" t="str">
        <f aca="false">IF(AY17="","",VLOOKUP(AY17,'シフト記号表（従来型・ユニット型共通）'!$C$6:$L$47,10,FALSE()))</f>
        <v/>
      </c>
      <c r="AZ18" s="2069" t="str">
        <f aca="false">IF(AZ17="","",VLOOKUP(AZ17,'シフト記号表（従来型・ユニット型共通）'!$C$6:$L$47,10,FALSE()))</f>
        <v/>
      </c>
      <c r="BA18" s="2069" t="str">
        <f aca="false">IF(BA17="","",VLOOKUP(BA17,'シフト記号表（従来型・ユニット型共通）'!$C$6:$L$47,10,FALSE()))</f>
        <v/>
      </c>
      <c r="BB18" s="2070" t="str">
        <f aca="false">IF(BB17="","",VLOOKUP(BB17,'シフト記号表（従来型・ユニット型共通）'!$C$6:$L$47,10,FALSE()))</f>
        <v/>
      </c>
      <c r="BC18" s="2068" t="str">
        <f aca="false">IF(BC17="","",VLOOKUP(BC17,'シフト記号表（従来型・ユニット型共通）'!$C$6:$L$47,10,FALSE()))</f>
        <v/>
      </c>
      <c r="BD18" s="2069" t="str">
        <f aca="false">IF(BD17="","",VLOOKUP(BD17,'シフト記号表（従来型・ユニット型共通）'!$C$6:$L$47,10,FALSE()))</f>
        <v/>
      </c>
      <c r="BE18" s="2069" t="str">
        <f aca="false">IF(BE17="","",VLOOKUP(BE17,'シフト記号表（従来型・ユニット型共通）'!$C$6:$L$47,10,FALSE()))</f>
        <v/>
      </c>
      <c r="BF18" s="2071" t="n">
        <f aca="false">IF($BI$3="４週",SUM(AA18:BB18),IF($BI$3="暦月",SUM(AA18:BE18),""))</f>
        <v>0</v>
      </c>
      <c r="BG18" s="2071"/>
      <c r="BH18" s="2072" t="n">
        <f aca="false">IF($BI$3="４週",BF18/4,IF($BI$3="暦月",(BF18/($BI$8/7)),""))</f>
        <v>0</v>
      </c>
      <c r="BI18" s="2072"/>
      <c r="BJ18" s="2062"/>
      <c r="BK18" s="2062"/>
      <c r="BL18" s="2062"/>
      <c r="BM18" s="2062"/>
      <c r="BN18" s="2062"/>
    </row>
    <row r="19" customFormat="false" ht="20.25" hidden="false" customHeight="true" outlineLevel="0" collapsed="false">
      <c r="B19" s="2033" t="n">
        <f aca="false">B17+1</f>
        <v>2</v>
      </c>
      <c r="C19" s="2073"/>
      <c r="D19" s="2073"/>
      <c r="E19" s="2073"/>
      <c r="F19" s="2073"/>
      <c r="G19" s="2074"/>
      <c r="H19" s="2074"/>
      <c r="I19" s="2075"/>
      <c r="J19" s="2076"/>
      <c r="K19" s="2075"/>
      <c r="L19" s="2076"/>
      <c r="M19" s="2077"/>
      <c r="N19" s="2077"/>
      <c r="O19" s="2078"/>
      <c r="P19" s="2078"/>
      <c r="Q19" s="2078"/>
      <c r="R19" s="2078"/>
      <c r="S19" s="2079"/>
      <c r="T19" s="2079"/>
      <c r="U19" s="2079"/>
      <c r="V19" s="2079"/>
      <c r="W19" s="2079"/>
      <c r="X19" s="2080" t="s">
        <v>2202</v>
      </c>
      <c r="Y19" s="2081"/>
      <c r="Z19" s="2082"/>
      <c r="AA19" s="2083"/>
      <c r="AB19" s="2084"/>
      <c r="AC19" s="2084"/>
      <c r="AD19" s="2084"/>
      <c r="AE19" s="2084"/>
      <c r="AF19" s="2084"/>
      <c r="AG19" s="2085"/>
      <c r="AH19" s="2083"/>
      <c r="AI19" s="2084"/>
      <c r="AJ19" s="2084"/>
      <c r="AK19" s="2084"/>
      <c r="AL19" s="2084"/>
      <c r="AM19" s="2084"/>
      <c r="AN19" s="2085"/>
      <c r="AO19" s="2083"/>
      <c r="AP19" s="2084"/>
      <c r="AQ19" s="2084"/>
      <c r="AR19" s="2084"/>
      <c r="AS19" s="2084"/>
      <c r="AT19" s="2084"/>
      <c r="AU19" s="2085"/>
      <c r="AV19" s="2083"/>
      <c r="AW19" s="2084"/>
      <c r="AX19" s="2084"/>
      <c r="AY19" s="2084"/>
      <c r="AZ19" s="2084"/>
      <c r="BA19" s="2084"/>
      <c r="BB19" s="2085"/>
      <c r="BC19" s="2083"/>
      <c r="BD19" s="2084"/>
      <c r="BE19" s="2086"/>
      <c r="BF19" s="2087"/>
      <c r="BG19" s="2087"/>
      <c r="BH19" s="2088"/>
      <c r="BI19" s="2088"/>
      <c r="BJ19" s="2089"/>
      <c r="BK19" s="2089"/>
      <c r="BL19" s="2089"/>
      <c r="BM19" s="2089"/>
      <c r="BN19" s="2089"/>
    </row>
    <row r="20" customFormat="false" ht="20.25" hidden="false" customHeight="true" outlineLevel="0" collapsed="false">
      <c r="B20" s="2033"/>
      <c r="C20" s="2073"/>
      <c r="D20" s="2073"/>
      <c r="E20" s="2073"/>
      <c r="F20" s="2073"/>
      <c r="G20" s="2074"/>
      <c r="H20" s="2074"/>
      <c r="I20" s="2063"/>
      <c r="J20" s="2064" t="n">
        <f aca="false">G19</f>
        <v>0</v>
      </c>
      <c r="K20" s="2063"/>
      <c r="L20" s="2064" t="n">
        <f aca="false">M19</f>
        <v>0</v>
      </c>
      <c r="M20" s="2077"/>
      <c r="N20" s="2077"/>
      <c r="O20" s="2078"/>
      <c r="P20" s="2078"/>
      <c r="Q20" s="2078"/>
      <c r="R20" s="2078"/>
      <c r="S20" s="2079"/>
      <c r="T20" s="2079"/>
      <c r="U20" s="2079"/>
      <c r="V20" s="2079"/>
      <c r="W20" s="2079"/>
      <c r="X20" s="2065" t="s">
        <v>2203</v>
      </c>
      <c r="Y20" s="2066"/>
      <c r="Z20" s="2067"/>
      <c r="AA20" s="2068" t="str">
        <f aca="false">IF(AA19="","",VLOOKUP(AA19,'シフト記号表（従来型・ユニット型共通）'!$C$6:$L$47,10,FALSE()))</f>
        <v/>
      </c>
      <c r="AB20" s="2069" t="str">
        <f aca="false">IF(AB19="","",VLOOKUP(AB19,'シフト記号表（従来型・ユニット型共通）'!$C$6:$L$47,10,FALSE()))</f>
        <v/>
      </c>
      <c r="AC20" s="2069" t="str">
        <f aca="false">IF(AC19="","",VLOOKUP(AC19,'シフト記号表（従来型・ユニット型共通）'!$C$6:$L$47,10,FALSE()))</f>
        <v/>
      </c>
      <c r="AD20" s="2069" t="str">
        <f aca="false">IF(AD19="","",VLOOKUP(AD19,'シフト記号表（従来型・ユニット型共通）'!$C$6:$L$47,10,FALSE()))</f>
        <v/>
      </c>
      <c r="AE20" s="2069" t="str">
        <f aca="false">IF(AE19="","",VLOOKUP(AE19,'シフト記号表（従来型・ユニット型共通）'!$C$6:$L$47,10,FALSE()))</f>
        <v/>
      </c>
      <c r="AF20" s="2069" t="str">
        <f aca="false">IF(AF19="","",VLOOKUP(AF19,'シフト記号表（従来型・ユニット型共通）'!$C$6:$L$47,10,FALSE()))</f>
        <v/>
      </c>
      <c r="AG20" s="2070" t="str">
        <f aca="false">IF(AG19="","",VLOOKUP(AG19,'シフト記号表（従来型・ユニット型共通）'!$C$6:$L$47,10,FALSE()))</f>
        <v/>
      </c>
      <c r="AH20" s="2068" t="str">
        <f aca="false">IF(AH19="","",VLOOKUP(AH19,'シフト記号表（従来型・ユニット型共通）'!$C$6:$L$47,10,FALSE()))</f>
        <v/>
      </c>
      <c r="AI20" s="2069" t="str">
        <f aca="false">IF(AI19="","",VLOOKUP(AI19,'シフト記号表（従来型・ユニット型共通）'!$C$6:$L$47,10,FALSE()))</f>
        <v/>
      </c>
      <c r="AJ20" s="2069" t="str">
        <f aca="false">IF(AJ19="","",VLOOKUP(AJ19,'シフト記号表（従来型・ユニット型共通）'!$C$6:$L$47,10,FALSE()))</f>
        <v/>
      </c>
      <c r="AK20" s="2069" t="str">
        <f aca="false">IF(AK19="","",VLOOKUP(AK19,'シフト記号表（従来型・ユニット型共通）'!$C$6:$L$47,10,FALSE()))</f>
        <v/>
      </c>
      <c r="AL20" s="2069" t="str">
        <f aca="false">IF(AL19="","",VLOOKUP(AL19,'シフト記号表（従来型・ユニット型共通）'!$C$6:$L$47,10,FALSE()))</f>
        <v/>
      </c>
      <c r="AM20" s="2069" t="str">
        <f aca="false">IF(AM19="","",VLOOKUP(AM19,'シフト記号表（従来型・ユニット型共通）'!$C$6:$L$47,10,FALSE()))</f>
        <v/>
      </c>
      <c r="AN20" s="2070" t="str">
        <f aca="false">IF(AN19="","",VLOOKUP(AN19,'シフト記号表（従来型・ユニット型共通）'!$C$6:$L$47,10,FALSE()))</f>
        <v/>
      </c>
      <c r="AO20" s="2068" t="str">
        <f aca="false">IF(AO19="","",VLOOKUP(AO19,'シフト記号表（従来型・ユニット型共通）'!$C$6:$L$47,10,FALSE()))</f>
        <v/>
      </c>
      <c r="AP20" s="2069" t="str">
        <f aca="false">IF(AP19="","",VLOOKUP(AP19,'シフト記号表（従来型・ユニット型共通）'!$C$6:$L$47,10,FALSE()))</f>
        <v/>
      </c>
      <c r="AQ20" s="2069" t="str">
        <f aca="false">IF(AQ19="","",VLOOKUP(AQ19,'シフト記号表（従来型・ユニット型共通）'!$C$6:$L$47,10,FALSE()))</f>
        <v/>
      </c>
      <c r="AR20" s="2069" t="str">
        <f aca="false">IF(AR19="","",VLOOKUP(AR19,'シフト記号表（従来型・ユニット型共通）'!$C$6:$L$47,10,FALSE()))</f>
        <v/>
      </c>
      <c r="AS20" s="2069" t="str">
        <f aca="false">IF(AS19="","",VLOOKUP(AS19,'シフト記号表（従来型・ユニット型共通）'!$C$6:$L$47,10,FALSE()))</f>
        <v/>
      </c>
      <c r="AT20" s="2069" t="str">
        <f aca="false">IF(AT19="","",VLOOKUP(AT19,'シフト記号表（従来型・ユニット型共通）'!$C$6:$L$47,10,FALSE()))</f>
        <v/>
      </c>
      <c r="AU20" s="2070" t="str">
        <f aca="false">IF(AU19="","",VLOOKUP(AU19,'シフト記号表（従来型・ユニット型共通）'!$C$6:$L$47,10,FALSE()))</f>
        <v/>
      </c>
      <c r="AV20" s="2068" t="str">
        <f aca="false">IF(AV19="","",VLOOKUP(AV19,'シフト記号表（従来型・ユニット型共通）'!$C$6:$L$47,10,FALSE()))</f>
        <v/>
      </c>
      <c r="AW20" s="2069" t="str">
        <f aca="false">IF(AW19="","",VLOOKUP(AW19,'シフト記号表（従来型・ユニット型共通）'!$C$6:$L$47,10,FALSE()))</f>
        <v/>
      </c>
      <c r="AX20" s="2069" t="str">
        <f aca="false">IF(AX19="","",VLOOKUP(AX19,'シフト記号表（従来型・ユニット型共通）'!$C$6:$L$47,10,FALSE()))</f>
        <v/>
      </c>
      <c r="AY20" s="2069" t="str">
        <f aca="false">IF(AY19="","",VLOOKUP(AY19,'シフト記号表（従来型・ユニット型共通）'!$C$6:$L$47,10,FALSE()))</f>
        <v/>
      </c>
      <c r="AZ20" s="2069" t="str">
        <f aca="false">IF(AZ19="","",VLOOKUP(AZ19,'シフト記号表（従来型・ユニット型共通）'!$C$6:$L$47,10,FALSE()))</f>
        <v/>
      </c>
      <c r="BA20" s="2069" t="str">
        <f aca="false">IF(BA19="","",VLOOKUP(BA19,'シフト記号表（従来型・ユニット型共通）'!$C$6:$L$47,10,FALSE()))</f>
        <v/>
      </c>
      <c r="BB20" s="2070" t="str">
        <f aca="false">IF(BB19="","",VLOOKUP(BB19,'シフト記号表（従来型・ユニット型共通）'!$C$6:$L$47,10,FALSE()))</f>
        <v/>
      </c>
      <c r="BC20" s="2068" t="str">
        <f aca="false">IF(BC19="","",VLOOKUP(BC19,'シフト記号表（従来型・ユニット型共通）'!$C$6:$L$47,10,FALSE()))</f>
        <v/>
      </c>
      <c r="BD20" s="2069" t="str">
        <f aca="false">IF(BD19="","",VLOOKUP(BD19,'シフト記号表（従来型・ユニット型共通）'!$C$6:$L$47,10,FALSE()))</f>
        <v/>
      </c>
      <c r="BE20" s="2069" t="str">
        <f aca="false">IF(BE19="","",VLOOKUP(BE19,'シフト記号表（従来型・ユニット型共通）'!$C$6:$L$47,10,FALSE()))</f>
        <v/>
      </c>
      <c r="BF20" s="2071" t="n">
        <f aca="false">IF($BI$3="４週",SUM(AA20:BB20),IF($BI$3="暦月",SUM(AA20:BE20),""))</f>
        <v>0</v>
      </c>
      <c r="BG20" s="2071"/>
      <c r="BH20" s="2072" t="n">
        <f aca="false">IF($BI$3="４週",BF20/4,IF($BI$3="暦月",(BF20/($BI$8/7)),""))</f>
        <v>0</v>
      </c>
      <c r="BI20" s="2072"/>
      <c r="BJ20" s="2089"/>
      <c r="BK20" s="2089"/>
      <c r="BL20" s="2089"/>
      <c r="BM20" s="2089"/>
      <c r="BN20" s="2089"/>
    </row>
    <row r="21" customFormat="false" ht="20.25" hidden="false" customHeight="true" outlineLevel="0" collapsed="false">
      <c r="B21" s="2033" t="n">
        <f aca="false">B19+1</f>
        <v>3</v>
      </c>
      <c r="C21" s="2073"/>
      <c r="D21" s="2073"/>
      <c r="E21" s="2073"/>
      <c r="F21" s="2073"/>
      <c r="G21" s="2074"/>
      <c r="H21" s="2074"/>
      <c r="I21" s="2063"/>
      <c r="J21" s="2064"/>
      <c r="K21" s="2063"/>
      <c r="L21" s="2064"/>
      <c r="M21" s="2077"/>
      <c r="N21" s="2077"/>
      <c r="O21" s="2078"/>
      <c r="P21" s="2078"/>
      <c r="Q21" s="2078"/>
      <c r="R21" s="2078"/>
      <c r="S21" s="2079"/>
      <c r="T21" s="2079"/>
      <c r="U21" s="2079"/>
      <c r="V21" s="2079"/>
      <c r="W21" s="2079"/>
      <c r="X21" s="2080" t="s">
        <v>2202</v>
      </c>
      <c r="Y21" s="2081"/>
      <c r="Z21" s="2082"/>
      <c r="AA21" s="2083"/>
      <c r="AB21" s="2084"/>
      <c r="AC21" s="2084"/>
      <c r="AD21" s="2084"/>
      <c r="AE21" s="2084"/>
      <c r="AF21" s="2084"/>
      <c r="AG21" s="2085"/>
      <c r="AH21" s="2083"/>
      <c r="AI21" s="2084"/>
      <c r="AJ21" s="2084"/>
      <c r="AK21" s="2084"/>
      <c r="AL21" s="2084"/>
      <c r="AM21" s="2084"/>
      <c r="AN21" s="2085"/>
      <c r="AO21" s="2083"/>
      <c r="AP21" s="2084"/>
      <c r="AQ21" s="2084"/>
      <c r="AR21" s="2084"/>
      <c r="AS21" s="2084"/>
      <c r="AT21" s="2084"/>
      <c r="AU21" s="2085"/>
      <c r="AV21" s="2083"/>
      <c r="AW21" s="2084"/>
      <c r="AX21" s="2084"/>
      <c r="AY21" s="2084"/>
      <c r="AZ21" s="2084"/>
      <c r="BA21" s="2084"/>
      <c r="BB21" s="2085"/>
      <c r="BC21" s="2083"/>
      <c r="BD21" s="2084"/>
      <c r="BE21" s="2086"/>
      <c r="BF21" s="2087"/>
      <c r="BG21" s="2087"/>
      <c r="BH21" s="2088"/>
      <c r="BI21" s="2088"/>
      <c r="BJ21" s="2089"/>
      <c r="BK21" s="2089"/>
      <c r="BL21" s="2089"/>
      <c r="BM21" s="2089"/>
      <c r="BN21" s="2089"/>
    </row>
    <row r="22" customFormat="false" ht="20.25" hidden="false" customHeight="true" outlineLevel="0" collapsed="false">
      <c r="B22" s="2033"/>
      <c r="C22" s="2073"/>
      <c r="D22" s="2073"/>
      <c r="E22" s="2073"/>
      <c r="F22" s="2073"/>
      <c r="G22" s="2074"/>
      <c r="H22" s="2074"/>
      <c r="I22" s="2063"/>
      <c r="J22" s="2064" t="n">
        <f aca="false">G21</f>
        <v>0</v>
      </c>
      <c r="K22" s="2063"/>
      <c r="L22" s="2064" t="n">
        <f aca="false">M21</f>
        <v>0</v>
      </c>
      <c r="M22" s="2077"/>
      <c r="N22" s="2077"/>
      <c r="O22" s="2078"/>
      <c r="P22" s="2078"/>
      <c r="Q22" s="2078"/>
      <c r="R22" s="2078"/>
      <c r="S22" s="2079"/>
      <c r="T22" s="2079"/>
      <c r="U22" s="2079"/>
      <c r="V22" s="2079"/>
      <c r="W22" s="2079"/>
      <c r="X22" s="2065" t="s">
        <v>2203</v>
      </c>
      <c r="Y22" s="2066"/>
      <c r="Z22" s="2067"/>
      <c r="AA22" s="2068" t="str">
        <f aca="false">IF(AA21="","",VLOOKUP(AA21,'シフト記号表（従来型・ユニット型共通）'!$C$6:$L$47,10,FALSE()))</f>
        <v/>
      </c>
      <c r="AB22" s="2069" t="str">
        <f aca="false">IF(AB21="","",VLOOKUP(AB21,'シフト記号表（従来型・ユニット型共通）'!$C$6:$L$47,10,FALSE()))</f>
        <v/>
      </c>
      <c r="AC22" s="2069" t="str">
        <f aca="false">IF(AC21="","",VLOOKUP(AC21,'シフト記号表（従来型・ユニット型共通）'!$C$6:$L$47,10,FALSE()))</f>
        <v/>
      </c>
      <c r="AD22" s="2069" t="str">
        <f aca="false">IF(AD21="","",VLOOKUP(AD21,'シフト記号表（従来型・ユニット型共通）'!$C$6:$L$47,10,FALSE()))</f>
        <v/>
      </c>
      <c r="AE22" s="2069" t="str">
        <f aca="false">IF(AE21="","",VLOOKUP(AE21,'シフト記号表（従来型・ユニット型共通）'!$C$6:$L$47,10,FALSE()))</f>
        <v/>
      </c>
      <c r="AF22" s="2069" t="str">
        <f aca="false">IF(AF21="","",VLOOKUP(AF21,'シフト記号表（従来型・ユニット型共通）'!$C$6:$L$47,10,FALSE()))</f>
        <v/>
      </c>
      <c r="AG22" s="2070" t="str">
        <f aca="false">IF(AG21="","",VLOOKUP(AG21,'シフト記号表（従来型・ユニット型共通）'!$C$6:$L$47,10,FALSE()))</f>
        <v/>
      </c>
      <c r="AH22" s="2068" t="str">
        <f aca="false">IF(AH21="","",VLOOKUP(AH21,'シフト記号表（従来型・ユニット型共通）'!$C$6:$L$47,10,FALSE()))</f>
        <v/>
      </c>
      <c r="AI22" s="2069" t="str">
        <f aca="false">IF(AI21="","",VLOOKUP(AI21,'シフト記号表（従来型・ユニット型共通）'!$C$6:$L$47,10,FALSE()))</f>
        <v/>
      </c>
      <c r="AJ22" s="2069" t="str">
        <f aca="false">IF(AJ21="","",VLOOKUP(AJ21,'シフト記号表（従来型・ユニット型共通）'!$C$6:$L$47,10,FALSE()))</f>
        <v/>
      </c>
      <c r="AK22" s="2069" t="str">
        <f aca="false">IF(AK21="","",VLOOKUP(AK21,'シフト記号表（従来型・ユニット型共通）'!$C$6:$L$47,10,FALSE()))</f>
        <v/>
      </c>
      <c r="AL22" s="2069" t="str">
        <f aca="false">IF(AL21="","",VLOOKUP(AL21,'シフト記号表（従来型・ユニット型共通）'!$C$6:$L$47,10,FALSE()))</f>
        <v/>
      </c>
      <c r="AM22" s="2069" t="str">
        <f aca="false">IF(AM21="","",VLOOKUP(AM21,'シフト記号表（従来型・ユニット型共通）'!$C$6:$L$47,10,FALSE()))</f>
        <v/>
      </c>
      <c r="AN22" s="2070" t="str">
        <f aca="false">IF(AN21="","",VLOOKUP(AN21,'シフト記号表（従来型・ユニット型共通）'!$C$6:$L$47,10,FALSE()))</f>
        <v/>
      </c>
      <c r="AO22" s="2068" t="str">
        <f aca="false">IF(AO21="","",VLOOKUP(AO21,'シフト記号表（従来型・ユニット型共通）'!$C$6:$L$47,10,FALSE()))</f>
        <v/>
      </c>
      <c r="AP22" s="2069" t="str">
        <f aca="false">IF(AP21="","",VLOOKUP(AP21,'シフト記号表（従来型・ユニット型共通）'!$C$6:$L$47,10,FALSE()))</f>
        <v/>
      </c>
      <c r="AQ22" s="2069" t="str">
        <f aca="false">IF(AQ21="","",VLOOKUP(AQ21,'シフト記号表（従来型・ユニット型共通）'!$C$6:$L$47,10,FALSE()))</f>
        <v/>
      </c>
      <c r="AR22" s="2069" t="str">
        <f aca="false">IF(AR21="","",VLOOKUP(AR21,'シフト記号表（従来型・ユニット型共通）'!$C$6:$L$47,10,FALSE()))</f>
        <v/>
      </c>
      <c r="AS22" s="2069" t="str">
        <f aca="false">IF(AS21="","",VLOOKUP(AS21,'シフト記号表（従来型・ユニット型共通）'!$C$6:$L$47,10,FALSE()))</f>
        <v/>
      </c>
      <c r="AT22" s="2069" t="str">
        <f aca="false">IF(AT21="","",VLOOKUP(AT21,'シフト記号表（従来型・ユニット型共通）'!$C$6:$L$47,10,FALSE()))</f>
        <v/>
      </c>
      <c r="AU22" s="2070" t="str">
        <f aca="false">IF(AU21="","",VLOOKUP(AU21,'シフト記号表（従来型・ユニット型共通）'!$C$6:$L$47,10,FALSE()))</f>
        <v/>
      </c>
      <c r="AV22" s="2068" t="str">
        <f aca="false">IF(AV21="","",VLOOKUP(AV21,'シフト記号表（従来型・ユニット型共通）'!$C$6:$L$47,10,FALSE()))</f>
        <v/>
      </c>
      <c r="AW22" s="2069" t="str">
        <f aca="false">IF(AW21="","",VLOOKUP(AW21,'シフト記号表（従来型・ユニット型共通）'!$C$6:$L$47,10,FALSE()))</f>
        <v/>
      </c>
      <c r="AX22" s="2069" t="str">
        <f aca="false">IF(AX21="","",VLOOKUP(AX21,'シフト記号表（従来型・ユニット型共通）'!$C$6:$L$47,10,FALSE()))</f>
        <v/>
      </c>
      <c r="AY22" s="2069" t="str">
        <f aca="false">IF(AY21="","",VLOOKUP(AY21,'シフト記号表（従来型・ユニット型共通）'!$C$6:$L$47,10,FALSE()))</f>
        <v/>
      </c>
      <c r="AZ22" s="2069" t="str">
        <f aca="false">IF(AZ21="","",VLOOKUP(AZ21,'シフト記号表（従来型・ユニット型共通）'!$C$6:$L$47,10,FALSE()))</f>
        <v/>
      </c>
      <c r="BA22" s="2069" t="str">
        <f aca="false">IF(BA21="","",VLOOKUP(BA21,'シフト記号表（従来型・ユニット型共通）'!$C$6:$L$47,10,FALSE()))</f>
        <v/>
      </c>
      <c r="BB22" s="2070" t="str">
        <f aca="false">IF(BB21="","",VLOOKUP(BB21,'シフト記号表（従来型・ユニット型共通）'!$C$6:$L$47,10,FALSE()))</f>
        <v/>
      </c>
      <c r="BC22" s="2068" t="str">
        <f aca="false">IF(BC21="","",VLOOKUP(BC21,'シフト記号表（従来型・ユニット型共通）'!$C$6:$L$47,10,FALSE()))</f>
        <v/>
      </c>
      <c r="BD22" s="2069" t="str">
        <f aca="false">IF(BD21="","",VLOOKUP(BD21,'シフト記号表（従来型・ユニット型共通）'!$C$6:$L$47,10,FALSE()))</f>
        <v/>
      </c>
      <c r="BE22" s="2069" t="str">
        <f aca="false">IF(BE21="","",VLOOKUP(BE21,'シフト記号表（従来型・ユニット型共通）'!$C$6:$L$47,10,FALSE()))</f>
        <v/>
      </c>
      <c r="BF22" s="2071" t="n">
        <f aca="false">IF($BI$3="４週",SUM(AA22:BB22),IF($BI$3="暦月",SUM(AA22:BE22),""))</f>
        <v>0</v>
      </c>
      <c r="BG22" s="2071"/>
      <c r="BH22" s="2072" t="n">
        <f aca="false">IF($BI$3="４週",BF22/4,IF($BI$3="暦月",(BF22/($BI$8/7)),""))</f>
        <v>0</v>
      </c>
      <c r="BI22" s="2072"/>
      <c r="BJ22" s="2089"/>
      <c r="BK22" s="2089"/>
      <c r="BL22" s="2089"/>
      <c r="BM22" s="2089"/>
      <c r="BN22" s="2089"/>
    </row>
    <row r="23" customFormat="false" ht="20.25" hidden="false" customHeight="true" outlineLevel="0" collapsed="false">
      <c r="B23" s="2033" t="n">
        <f aca="false">B21+1</f>
        <v>4</v>
      </c>
      <c r="C23" s="2073"/>
      <c r="D23" s="2073"/>
      <c r="E23" s="2073"/>
      <c r="F23" s="2073"/>
      <c r="G23" s="2074"/>
      <c r="H23" s="2074"/>
      <c r="I23" s="2063"/>
      <c r="J23" s="2064"/>
      <c r="K23" s="2063"/>
      <c r="L23" s="2064"/>
      <c r="M23" s="2077"/>
      <c r="N23" s="2077"/>
      <c r="O23" s="2078"/>
      <c r="P23" s="2078"/>
      <c r="Q23" s="2078"/>
      <c r="R23" s="2078"/>
      <c r="S23" s="2079"/>
      <c r="T23" s="2079"/>
      <c r="U23" s="2079"/>
      <c r="V23" s="2079"/>
      <c r="W23" s="2079"/>
      <c r="X23" s="2080" t="s">
        <v>2202</v>
      </c>
      <c r="Y23" s="2081"/>
      <c r="Z23" s="2082"/>
      <c r="AA23" s="2083"/>
      <c r="AB23" s="2084"/>
      <c r="AC23" s="2084"/>
      <c r="AD23" s="2084"/>
      <c r="AE23" s="2084"/>
      <c r="AF23" s="2084"/>
      <c r="AG23" s="2085"/>
      <c r="AH23" s="2083"/>
      <c r="AI23" s="2084"/>
      <c r="AJ23" s="2084"/>
      <c r="AK23" s="2084"/>
      <c r="AL23" s="2084"/>
      <c r="AM23" s="2084"/>
      <c r="AN23" s="2085"/>
      <c r="AO23" s="2083"/>
      <c r="AP23" s="2084"/>
      <c r="AQ23" s="2084"/>
      <c r="AR23" s="2084"/>
      <c r="AS23" s="2084"/>
      <c r="AT23" s="2084"/>
      <c r="AU23" s="2085"/>
      <c r="AV23" s="2083"/>
      <c r="AW23" s="2084"/>
      <c r="AX23" s="2084"/>
      <c r="AY23" s="2084"/>
      <c r="AZ23" s="2084"/>
      <c r="BA23" s="2084"/>
      <c r="BB23" s="2085"/>
      <c r="BC23" s="2083"/>
      <c r="BD23" s="2084"/>
      <c r="BE23" s="2086"/>
      <c r="BF23" s="2087"/>
      <c r="BG23" s="2087"/>
      <c r="BH23" s="2088"/>
      <c r="BI23" s="2088"/>
      <c r="BJ23" s="2089"/>
      <c r="BK23" s="2089"/>
      <c r="BL23" s="2089"/>
      <c r="BM23" s="2089"/>
      <c r="BN23" s="2089"/>
    </row>
    <row r="24" customFormat="false" ht="20.25" hidden="false" customHeight="true" outlineLevel="0" collapsed="false">
      <c r="B24" s="2033"/>
      <c r="C24" s="2073"/>
      <c r="D24" s="2073"/>
      <c r="E24" s="2073"/>
      <c r="F24" s="2073"/>
      <c r="G24" s="2074"/>
      <c r="H24" s="2074"/>
      <c r="I24" s="2063"/>
      <c r="J24" s="2064" t="n">
        <f aca="false">G23</f>
        <v>0</v>
      </c>
      <c r="K24" s="2063"/>
      <c r="L24" s="2064" t="n">
        <f aca="false">M23</f>
        <v>0</v>
      </c>
      <c r="M24" s="2077"/>
      <c r="N24" s="2077"/>
      <c r="O24" s="2078"/>
      <c r="P24" s="2078"/>
      <c r="Q24" s="2078"/>
      <c r="R24" s="2078"/>
      <c r="S24" s="2079"/>
      <c r="T24" s="2079"/>
      <c r="U24" s="2079"/>
      <c r="V24" s="2079"/>
      <c r="W24" s="2079"/>
      <c r="X24" s="2065" t="s">
        <v>2203</v>
      </c>
      <c r="Y24" s="2066"/>
      <c r="Z24" s="2067"/>
      <c r="AA24" s="2068" t="str">
        <f aca="false">IF(AA23="","",VLOOKUP(AA23,'シフト記号表（従来型・ユニット型共通）'!$C$6:$L$47,10,FALSE()))</f>
        <v/>
      </c>
      <c r="AB24" s="2069" t="str">
        <f aca="false">IF(AB23="","",VLOOKUP(AB23,'シフト記号表（従来型・ユニット型共通）'!$C$6:$L$47,10,FALSE()))</f>
        <v/>
      </c>
      <c r="AC24" s="2069" t="str">
        <f aca="false">IF(AC23="","",VLOOKUP(AC23,'シフト記号表（従来型・ユニット型共通）'!$C$6:$L$47,10,FALSE()))</f>
        <v/>
      </c>
      <c r="AD24" s="2069" t="str">
        <f aca="false">IF(AD23="","",VLOOKUP(AD23,'シフト記号表（従来型・ユニット型共通）'!$C$6:$L$47,10,FALSE()))</f>
        <v/>
      </c>
      <c r="AE24" s="2069" t="str">
        <f aca="false">IF(AE23="","",VLOOKUP(AE23,'シフト記号表（従来型・ユニット型共通）'!$C$6:$L$47,10,FALSE()))</f>
        <v/>
      </c>
      <c r="AF24" s="2069" t="str">
        <f aca="false">IF(AF23="","",VLOOKUP(AF23,'シフト記号表（従来型・ユニット型共通）'!$C$6:$L$47,10,FALSE()))</f>
        <v/>
      </c>
      <c r="AG24" s="2070" t="str">
        <f aca="false">IF(AG23="","",VLOOKUP(AG23,'シフト記号表（従来型・ユニット型共通）'!$C$6:$L$47,10,FALSE()))</f>
        <v/>
      </c>
      <c r="AH24" s="2068" t="str">
        <f aca="false">IF(AH23="","",VLOOKUP(AH23,'シフト記号表（従来型・ユニット型共通）'!$C$6:$L$47,10,FALSE()))</f>
        <v/>
      </c>
      <c r="AI24" s="2069" t="str">
        <f aca="false">IF(AI23="","",VLOOKUP(AI23,'シフト記号表（従来型・ユニット型共通）'!$C$6:$L$47,10,FALSE()))</f>
        <v/>
      </c>
      <c r="AJ24" s="2069" t="str">
        <f aca="false">IF(AJ23="","",VLOOKUP(AJ23,'シフト記号表（従来型・ユニット型共通）'!$C$6:$L$47,10,FALSE()))</f>
        <v/>
      </c>
      <c r="AK24" s="2069" t="str">
        <f aca="false">IF(AK23="","",VLOOKUP(AK23,'シフト記号表（従来型・ユニット型共通）'!$C$6:$L$47,10,FALSE()))</f>
        <v/>
      </c>
      <c r="AL24" s="2069" t="str">
        <f aca="false">IF(AL23="","",VLOOKUP(AL23,'シフト記号表（従来型・ユニット型共通）'!$C$6:$L$47,10,FALSE()))</f>
        <v/>
      </c>
      <c r="AM24" s="2069" t="str">
        <f aca="false">IF(AM23="","",VLOOKUP(AM23,'シフト記号表（従来型・ユニット型共通）'!$C$6:$L$47,10,FALSE()))</f>
        <v/>
      </c>
      <c r="AN24" s="2070" t="str">
        <f aca="false">IF(AN23="","",VLOOKUP(AN23,'シフト記号表（従来型・ユニット型共通）'!$C$6:$L$47,10,FALSE()))</f>
        <v/>
      </c>
      <c r="AO24" s="2068" t="str">
        <f aca="false">IF(AO23="","",VLOOKUP(AO23,'シフト記号表（従来型・ユニット型共通）'!$C$6:$L$47,10,FALSE()))</f>
        <v/>
      </c>
      <c r="AP24" s="2069" t="str">
        <f aca="false">IF(AP23="","",VLOOKUP(AP23,'シフト記号表（従来型・ユニット型共通）'!$C$6:$L$47,10,FALSE()))</f>
        <v/>
      </c>
      <c r="AQ24" s="2069" t="str">
        <f aca="false">IF(AQ23="","",VLOOKUP(AQ23,'シフト記号表（従来型・ユニット型共通）'!$C$6:$L$47,10,FALSE()))</f>
        <v/>
      </c>
      <c r="AR24" s="2069" t="str">
        <f aca="false">IF(AR23="","",VLOOKUP(AR23,'シフト記号表（従来型・ユニット型共通）'!$C$6:$L$47,10,FALSE()))</f>
        <v/>
      </c>
      <c r="AS24" s="2069" t="str">
        <f aca="false">IF(AS23="","",VLOOKUP(AS23,'シフト記号表（従来型・ユニット型共通）'!$C$6:$L$47,10,FALSE()))</f>
        <v/>
      </c>
      <c r="AT24" s="2069" t="str">
        <f aca="false">IF(AT23="","",VLOOKUP(AT23,'シフト記号表（従来型・ユニット型共通）'!$C$6:$L$47,10,FALSE()))</f>
        <v/>
      </c>
      <c r="AU24" s="2070" t="str">
        <f aca="false">IF(AU23="","",VLOOKUP(AU23,'シフト記号表（従来型・ユニット型共通）'!$C$6:$L$47,10,FALSE()))</f>
        <v/>
      </c>
      <c r="AV24" s="2068" t="str">
        <f aca="false">IF(AV23="","",VLOOKUP(AV23,'シフト記号表（従来型・ユニット型共通）'!$C$6:$L$47,10,FALSE()))</f>
        <v/>
      </c>
      <c r="AW24" s="2069" t="str">
        <f aca="false">IF(AW23="","",VLOOKUP(AW23,'シフト記号表（従来型・ユニット型共通）'!$C$6:$L$47,10,FALSE()))</f>
        <v/>
      </c>
      <c r="AX24" s="2069" t="str">
        <f aca="false">IF(AX23="","",VLOOKUP(AX23,'シフト記号表（従来型・ユニット型共通）'!$C$6:$L$47,10,FALSE()))</f>
        <v/>
      </c>
      <c r="AY24" s="2069" t="str">
        <f aca="false">IF(AY23="","",VLOOKUP(AY23,'シフト記号表（従来型・ユニット型共通）'!$C$6:$L$47,10,FALSE()))</f>
        <v/>
      </c>
      <c r="AZ24" s="2069" t="str">
        <f aca="false">IF(AZ23="","",VLOOKUP(AZ23,'シフト記号表（従来型・ユニット型共通）'!$C$6:$L$47,10,FALSE()))</f>
        <v/>
      </c>
      <c r="BA24" s="2069" t="str">
        <f aca="false">IF(BA23="","",VLOOKUP(BA23,'シフト記号表（従来型・ユニット型共通）'!$C$6:$L$47,10,FALSE()))</f>
        <v/>
      </c>
      <c r="BB24" s="2070" t="str">
        <f aca="false">IF(BB23="","",VLOOKUP(BB23,'シフト記号表（従来型・ユニット型共通）'!$C$6:$L$47,10,FALSE()))</f>
        <v/>
      </c>
      <c r="BC24" s="2068" t="str">
        <f aca="false">IF(BC23="","",VLOOKUP(BC23,'シフト記号表（従来型・ユニット型共通）'!$C$6:$L$47,10,FALSE()))</f>
        <v/>
      </c>
      <c r="BD24" s="2069" t="str">
        <f aca="false">IF(BD23="","",VLOOKUP(BD23,'シフト記号表（従来型・ユニット型共通）'!$C$6:$L$47,10,FALSE()))</f>
        <v/>
      </c>
      <c r="BE24" s="2069" t="str">
        <f aca="false">IF(BE23="","",VLOOKUP(BE23,'シフト記号表（従来型・ユニット型共通）'!$C$6:$L$47,10,FALSE()))</f>
        <v/>
      </c>
      <c r="BF24" s="2071" t="n">
        <f aca="false">IF($BI$3="４週",SUM(AA24:BB24),IF($BI$3="暦月",SUM(AA24:BE24),""))</f>
        <v>0</v>
      </c>
      <c r="BG24" s="2071"/>
      <c r="BH24" s="2072" t="n">
        <f aca="false">IF($BI$3="４週",BF24/4,IF($BI$3="暦月",(BF24/($BI$8/7)),""))</f>
        <v>0</v>
      </c>
      <c r="BI24" s="2072"/>
      <c r="BJ24" s="2089"/>
      <c r="BK24" s="2089"/>
      <c r="BL24" s="2089"/>
      <c r="BM24" s="2089"/>
      <c r="BN24" s="2089"/>
    </row>
    <row r="25" customFormat="false" ht="20.25" hidden="false" customHeight="true" outlineLevel="0" collapsed="false">
      <c r="B25" s="2033" t="n">
        <f aca="false">B23+1</f>
        <v>5</v>
      </c>
      <c r="C25" s="2073"/>
      <c r="D25" s="2073"/>
      <c r="E25" s="2073"/>
      <c r="F25" s="2073"/>
      <c r="G25" s="2074"/>
      <c r="H25" s="2074"/>
      <c r="I25" s="2063"/>
      <c r="J25" s="2064"/>
      <c r="K25" s="2063"/>
      <c r="L25" s="2064"/>
      <c r="M25" s="2077"/>
      <c r="N25" s="2077"/>
      <c r="O25" s="2078"/>
      <c r="P25" s="2078"/>
      <c r="Q25" s="2078"/>
      <c r="R25" s="2078"/>
      <c r="S25" s="2079"/>
      <c r="T25" s="2079"/>
      <c r="U25" s="2079"/>
      <c r="V25" s="2079"/>
      <c r="W25" s="2079"/>
      <c r="X25" s="2080" t="s">
        <v>2202</v>
      </c>
      <c r="Y25" s="2081"/>
      <c r="Z25" s="2082"/>
      <c r="AA25" s="2083"/>
      <c r="AB25" s="2084"/>
      <c r="AC25" s="2084"/>
      <c r="AD25" s="2084"/>
      <c r="AE25" s="2084"/>
      <c r="AF25" s="2084"/>
      <c r="AG25" s="2085"/>
      <c r="AH25" s="2083"/>
      <c r="AI25" s="2084"/>
      <c r="AJ25" s="2084"/>
      <c r="AK25" s="2084"/>
      <c r="AL25" s="2084"/>
      <c r="AM25" s="2084"/>
      <c r="AN25" s="2085"/>
      <c r="AO25" s="2083"/>
      <c r="AP25" s="2084"/>
      <c r="AQ25" s="2084"/>
      <c r="AR25" s="2084"/>
      <c r="AS25" s="2084"/>
      <c r="AT25" s="2084"/>
      <c r="AU25" s="2085"/>
      <c r="AV25" s="2083"/>
      <c r="AW25" s="2084"/>
      <c r="AX25" s="2084"/>
      <c r="AY25" s="2084"/>
      <c r="AZ25" s="2084"/>
      <c r="BA25" s="2084"/>
      <c r="BB25" s="2085"/>
      <c r="BC25" s="2083"/>
      <c r="BD25" s="2084"/>
      <c r="BE25" s="2086"/>
      <c r="BF25" s="2087"/>
      <c r="BG25" s="2087"/>
      <c r="BH25" s="2088"/>
      <c r="BI25" s="2088"/>
      <c r="BJ25" s="2089"/>
      <c r="BK25" s="2089"/>
      <c r="BL25" s="2089"/>
      <c r="BM25" s="2089"/>
      <c r="BN25" s="2089"/>
    </row>
    <row r="26" customFormat="false" ht="20.25" hidden="false" customHeight="true" outlineLevel="0" collapsed="false">
      <c r="B26" s="2033"/>
      <c r="C26" s="2073"/>
      <c r="D26" s="2073"/>
      <c r="E26" s="2073"/>
      <c r="F26" s="2073"/>
      <c r="G26" s="2074"/>
      <c r="H26" s="2074"/>
      <c r="I26" s="2063"/>
      <c r="J26" s="2064" t="n">
        <f aca="false">G25</f>
        <v>0</v>
      </c>
      <c r="K26" s="2063"/>
      <c r="L26" s="2064" t="n">
        <f aca="false">M25</f>
        <v>0</v>
      </c>
      <c r="M26" s="2077"/>
      <c r="N26" s="2077"/>
      <c r="O26" s="2078"/>
      <c r="P26" s="2078"/>
      <c r="Q26" s="2078"/>
      <c r="R26" s="2078"/>
      <c r="S26" s="2079"/>
      <c r="T26" s="2079"/>
      <c r="U26" s="2079"/>
      <c r="V26" s="2079"/>
      <c r="W26" s="2079"/>
      <c r="X26" s="2090" t="s">
        <v>2203</v>
      </c>
      <c r="Y26" s="2091"/>
      <c r="Z26" s="2092"/>
      <c r="AA26" s="2068" t="str">
        <f aca="false">IF(AA25="","",VLOOKUP(AA25,'シフト記号表（従来型・ユニット型共通）'!$C$6:$L$47,10,FALSE()))</f>
        <v/>
      </c>
      <c r="AB26" s="2069" t="str">
        <f aca="false">IF(AB25="","",VLOOKUP(AB25,'シフト記号表（従来型・ユニット型共通）'!$C$6:$L$47,10,FALSE()))</f>
        <v/>
      </c>
      <c r="AC26" s="2069" t="str">
        <f aca="false">IF(AC25="","",VLOOKUP(AC25,'シフト記号表（従来型・ユニット型共通）'!$C$6:$L$47,10,FALSE()))</f>
        <v/>
      </c>
      <c r="AD26" s="2069" t="str">
        <f aca="false">IF(AD25="","",VLOOKUP(AD25,'シフト記号表（従来型・ユニット型共通）'!$C$6:$L$47,10,FALSE()))</f>
        <v/>
      </c>
      <c r="AE26" s="2069" t="str">
        <f aca="false">IF(AE25="","",VLOOKUP(AE25,'シフト記号表（従来型・ユニット型共通）'!$C$6:$L$47,10,FALSE()))</f>
        <v/>
      </c>
      <c r="AF26" s="2069" t="str">
        <f aca="false">IF(AF25="","",VLOOKUP(AF25,'シフト記号表（従来型・ユニット型共通）'!$C$6:$L$47,10,FALSE()))</f>
        <v/>
      </c>
      <c r="AG26" s="2070" t="str">
        <f aca="false">IF(AG25="","",VLOOKUP(AG25,'シフト記号表（従来型・ユニット型共通）'!$C$6:$L$47,10,FALSE()))</f>
        <v/>
      </c>
      <c r="AH26" s="2068" t="str">
        <f aca="false">IF(AH25="","",VLOOKUP(AH25,'シフト記号表（従来型・ユニット型共通）'!$C$6:$L$47,10,FALSE()))</f>
        <v/>
      </c>
      <c r="AI26" s="2069" t="str">
        <f aca="false">IF(AI25="","",VLOOKUP(AI25,'シフト記号表（従来型・ユニット型共通）'!$C$6:$L$47,10,FALSE()))</f>
        <v/>
      </c>
      <c r="AJ26" s="2069" t="str">
        <f aca="false">IF(AJ25="","",VLOOKUP(AJ25,'シフト記号表（従来型・ユニット型共通）'!$C$6:$L$47,10,FALSE()))</f>
        <v/>
      </c>
      <c r="AK26" s="2069" t="str">
        <f aca="false">IF(AK25="","",VLOOKUP(AK25,'シフト記号表（従来型・ユニット型共通）'!$C$6:$L$47,10,FALSE()))</f>
        <v/>
      </c>
      <c r="AL26" s="2069" t="str">
        <f aca="false">IF(AL25="","",VLOOKUP(AL25,'シフト記号表（従来型・ユニット型共通）'!$C$6:$L$47,10,FALSE()))</f>
        <v/>
      </c>
      <c r="AM26" s="2069" t="str">
        <f aca="false">IF(AM25="","",VLOOKUP(AM25,'シフト記号表（従来型・ユニット型共通）'!$C$6:$L$47,10,FALSE()))</f>
        <v/>
      </c>
      <c r="AN26" s="2070" t="str">
        <f aca="false">IF(AN25="","",VLOOKUP(AN25,'シフト記号表（従来型・ユニット型共通）'!$C$6:$L$47,10,FALSE()))</f>
        <v/>
      </c>
      <c r="AO26" s="2068" t="str">
        <f aca="false">IF(AO25="","",VLOOKUP(AO25,'シフト記号表（従来型・ユニット型共通）'!$C$6:$L$47,10,FALSE()))</f>
        <v/>
      </c>
      <c r="AP26" s="2069" t="str">
        <f aca="false">IF(AP25="","",VLOOKUP(AP25,'シフト記号表（従来型・ユニット型共通）'!$C$6:$L$47,10,FALSE()))</f>
        <v/>
      </c>
      <c r="AQ26" s="2069" t="str">
        <f aca="false">IF(AQ25="","",VLOOKUP(AQ25,'シフト記号表（従来型・ユニット型共通）'!$C$6:$L$47,10,FALSE()))</f>
        <v/>
      </c>
      <c r="AR26" s="2069" t="str">
        <f aca="false">IF(AR25="","",VLOOKUP(AR25,'シフト記号表（従来型・ユニット型共通）'!$C$6:$L$47,10,FALSE()))</f>
        <v/>
      </c>
      <c r="AS26" s="2069" t="str">
        <f aca="false">IF(AS25="","",VLOOKUP(AS25,'シフト記号表（従来型・ユニット型共通）'!$C$6:$L$47,10,FALSE()))</f>
        <v/>
      </c>
      <c r="AT26" s="2069" t="str">
        <f aca="false">IF(AT25="","",VLOOKUP(AT25,'シフト記号表（従来型・ユニット型共通）'!$C$6:$L$47,10,FALSE()))</f>
        <v/>
      </c>
      <c r="AU26" s="2070" t="str">
        <f aca="false">IF(AU25="","",VLOOKUP(AU25,'シフト記号表（従来型・ユニット型共通）'!$C$6:$L$47,10,FALSE()))</f>
        <v/>
      </c>
      <c r="AV26" s="2068" t="str">
        <f aca="false">IF(AV25="","",VLOOKUP(AV25,'シフト記号表（従来型・ユニット型共通）'!$C$6:$L$47,10,FALSE()))</f>
        <v/>
      </c>
      <c r="AW26" s="2069" t="str">
        <f aca="false">IF(AW25="","",VLOOKUP(AW25,'シフト記号表（従来型・ユニット型共通）'!$C$6:$L$47,10,FALSE()))</f>
        <v/>
      </c>
      <c r="AX26" s="2069" t="str">
        <f aca="false">IF(AX25="","",VLOOKUP(AX25,'シフト記号表（従来型・ユニット型共通）'!$C$6:$L$47,10,FALSE()))</f>
        <v/>
      </c>
      <c r="AY26" s="2069" t="str">
        <f aca="false">IF(AY25="","",VLOOKUP(AY25,'シフト記号表（従来型・ユニット型共通）'!$C$6:$L$47,10,FALSE()))</f>
        <v/>
      </c>
      <c r="AZ26" s="2069" t="str">
        <f aca="false">IF(AZ25="","",VLOOKUP(AZ25,'シフト記号表（従来型・ユニット型共通）'!$C$6:$L$47,10,FALSE()))</f>
        <v/>
      </c>
      <c r="BA26" s="2069" t="str">
        <f aca="false">IF(BA25="","",VLOOKUP(BA25,'シフト記号表（従来型・ユニット型共通）'!$C$6:$L$47,10,FALSE()))</f>
        <v/>
      </c>
      <c r="BB26" s="2070" t="str">
        <f aca="false">IF(BB25="","",VLOOKUP(BB25,'シフト記号表（従来型・ユニット型共通）'!$C$6:$L$47,10,FALSE()))</f>
        <v/>
      </c>
      <c r="BC26" s="2068" t="str">
        <f aca="false">IF(BC25="","",VLOOKUP(BC25,'シフト記号表（従来型・ユニット型共通）'!$C$6:$L$47,10,FALSE()))</f>
        <v/>
      </c>
      <c r="BD26" s="2069" t="str">
        <f aca="false">IF(BD25="","",VLOOKUP(BD25,'シフト記号表（従来型・ユニット型共通）'!$C$6:$L$47,10,FALSE()))</f>
        <v/>
      </c>
      <c r="BE26" s="2069" t="str">
        <f aca="false">IF(BE25="","",VLOOKUP(BE25,'シフト記号表（従来型・ユニット型共通）'!$C$6:$L$47,10,FALSE()))</f>
        <v/>
      </c>
      <c r="BF26" s="2071" t="n">
        <f aca="false">IF($BI$3="４週",SUM(AA26:BB26),IF($BI$3="暦月",SUM(AA26:BE26),""))</f>
        <v>0</v>
      </c>
      <c r="BG26" s="2071"/>
      <c r="BH26" s="2072" t="n">
        <f aca="false">IF($BI$3="４週",BF26/4,IF($BI$3="暦月",(BF26/($BI$8/7)),""))</f>
        <v>0</v>
      </c>
      <c r="BI26" s="2072"/>
      <c r="BJ26" s="2089"/>
      <c r="BK26" s="2089"/>
      <c r="BL26" s="2089"/>
      <c r="BM26" s="2089"/>
      <c r="BN26" s="2089"/>
    </row>
    <row r="27" customFormat="false" ht="20.25" hidden="false" customHeight="true" outlineLevel="0" collapsed="false">
      <c r="B27" s="2033" t="n">
        <f aca="false">B25+1</f>
        <v>6</v>
      </c>
      <c r="C27" s="2073"/>
      <c r="D27" s="2073"/>
      <c r="E27" s="2073"/>
      <c r="F27" s="2073"/>
      <c r="G27" s="2074"/>
      <c r="H27" s="2074"/>
      <c r="I27" s="2063"/>
      <c r="J27" s="2064"/>
      <c r="K27" s="2063"/>
      <c r="L27" s="2064"/>
      <c r="M27" s="2077"/>
      <c r="N27" s="2077"/>
      <c r="O27" s="2078"/>
      <c r="P27" s="2078"/>
      <c r="Q27" s="2078"/>
      <c r="R27" s="2078"/>
      <c r="S27" s="2079"/>
      <c r="T27" s="2079"/>
      <c r="U27" s="2079"/>
      <c r="V27" s="2079"/>
      <c r="W27" s="2079"/>
      <c r="X27" s="2093" t="s">
        <v>2202</v>
      </c>
      <c r="Z27" s="2094"/>
      <c r="AA27" s="2083"/>
      <c r="AB27" s="2084"/>
      <c r="AC27" s="2084"/>
      <c r="AD27" s="2084"/>
      <c r="AE27" s="2084"/>
      <c r="AF27" s="2084"/>
      <c r="AG27" s="2085"/>
      <c r="AH27" s="2083"/>
      <c r="AI27" s="2084"/>
      <c r="AJ27" s="2084"/>
      <c r="AK27" s="2084"/>
      <c r="AL27" s="2084"/>
      <c r="AM27" s="2084"/>
      <c r="AN27" s="2085"/>
      <c r="AO27" s="2083"/>
      <c r="AP27" s="2084"/>
      <c r="AQ27" s="2084"/>
      <c r="AR27" s="2084"/>
      <c r="AS27" s="2084"/>
      <c r="AT27" s="2084"/>
      <c r="AU27" s="2085"/>
      <c r="AV27" s="2083"/>
      <c r="AW27" s="2084"/>
      <c r="AX27" s="2084"/>
      <c r="AY27" s="2084"/>
      <c r="AZ27" s="2084"/>
      <c r="BA27" s="2084"/>
      <c r="BB27" s="2085"/>
      <c r="BC27" s="2083"/>
      <c r="BD27" s="2084"/>
      <c r="BE27" s="2086"/>
      <c r="BF27" s="2087"/>
      <c r="BG27" s="2087"/>
      <c r="BH27" s="2088"/>
      <c r="BI27" s="2088"/>
      <c r="BJ27" s="2089"/>
      <c r="BK27" s="2089"/>
      <c r="BL27" s="2089"/>
      <c r="BM27" s="2089"/>
      <c r="BN27" s="2089"/>
    </row>
    <row r="28" customFormat="false" ht="20.25" hidden="false" customHeight="true" outlineLevel="0" collapsed="false">
      <c r="B28" s="2033"/>
      <c r="C28" s="2073"/>
      <c r="D28" s="2073"/>
      <c r="E28" s="2073"/>
      <c r="F28" s="2073"/>
      <c r="G28" s="2074"/>
      <c r="H28" s="2074"/>
      <c r="I28" s="2063"/>
      <c r="J28" s="2064" t="n">
        <f aca="false">G27</f>
        <v>0</v>
      </c>
      <c r="K28" s="2063"/>
      <c r="L28" s="2064" t="n">
        <f aca="false">M27</f>
        <v>0</v>
      </c>
      <c r="M28" s="2077"/>
      <c r="N28" s="2077"/>
      <c r="O28" s="2078"/>
      <c r="P28" s="2078"/>
      <c r="Q28" s="2078"/>
      <c r="R28" s="2078"/>
      <c r="S28" s="2079"/>
      <c r="T28" s="2079"/>
      <c r="U28" s="2079"/>
      <c r="V28" s="2079"/>
      <c r="W28" s="2079"/>
      <c r="X28" s="2065" t="s">
        <v>2203</v>
      </c>
      <c r="Y28" s="2066"/>
      <c r="Z28" s="2067"/>
      <c r="AA28" s="2068" t="str">
        <f aca="false">IF(AA27="","",VLOOKUP(AA27,'シフト記号表（従来型・ユニット型共通）'!$C$6:$L$47,10,FALSE()))</f>
        <v/>
      </c>
      <c r="AB28" s="2069" t="str">
        <f aca="false">IF(AB27="","",VLOOKUP(AB27,'シフト記号表（従来型・ユニット型共通）'!$C$6:$L$47,10,FALSE()))</f>
        <v/>
      </c>
      <c r="AC28" s="2069" t="str">
        <f aca="false">IF(AC27="","",VLOOKUP(AC27,'シフト記号表（従来型・ユニット型共通）'!$C$6:$L$47,10,FALSE()))</f>
        <v/>
      </c>
      <c r="AD28" s="2069" t="str">
        <f aca="false">IF(AD27="","",VLOOKUP(AD27,'シフト記号表（従来型・ユニット型共通）'!$C$6:$L$47,10,FALSE()))</f>
        <v/>
      </c>
      <c r="AE28" s="2069" t="str">
        <f aca="false">IF(AE27="","",VLOOKUP(AE27,'シフト記号表（従来型・ユニット型共通）'!$C$6:$L$47,10,FALSE()))</f>
        <v/>
      </c>
      <c r="AF28" s="2069" t="str">
        <f aca="false">IF(AF27="","",VLOOKUP(AF27,'シフト記号表（従来型・ユニット型共通）'!$C$6:$L$47,10,FALSE()))</f>
        <v/>
      </c>
      <c r="AG28" s="2070" t="str">
        <f aca="false">IF(AG27="","",VLOOKUP(AG27,'シフト記号表（従来型・ユニット型共通）'!$C$6:$L$47,10,FALSE()))</f>
        <v/>
      </c>
      <c r="AH28" s="2068" t="str">
        <f aca="false">IF(AH27="","",VLOOKUP(AH27,'シフト記号表（従来型・ユニット型共通）'!$C$6:$L$47,10,FALSE()))</f>
        <v/>
      </c>
      <c r="AI28" s="2069" t="str">
        <f aca="false">IF(AI27="","",VLOOKUP(AI27,'シフト記号表（従来型・ユニット型共通）'!$C$6:$L$47,10,FALSE()))</f>
        <v/>
      </c>
      <c r="AJ28" s="2069" t="str">
        <f aca="false">IF(AJ27="","",VLOOKUP(AJ27,'シフト記号表（従来型・ユニット型共通）'!$C$6:$L$47,10,FALSE()))</f>
        <v/>
      </c>
      <c r="AK28" s="2069" t="str">
        <f aca="false">IF(AK27="","",VLOOKUP(AK27,'シフト記号表（従来型・ユニット型共通）'!$C$6:$L$47,10,FALSE()))</f>
        <v/>
      </c>
      <c r="AL28" s="2069" t="str">
        <f aca="false">IF(AL27="","",VLOOKUP(AL27,'シフト記号表（従来型・ユニット型共通）'!$C$6:$L$47,10,FALSE()))</f>
        <v/>
      </c>
      <c r="AM28" s="2069" t="str">
        <f aca="false">IF(AM27="","",VLOOKUP(AM27,'シフト記号表（従来型・ユニット型共通）'!$C$6:$L$47,10,FALSE()))</f>
        <v/>
      </c>
      <c r="AN28" s="2070" t="str">
        <f aca="false">IF(AN27="","",VLOOKUP(AN27,'シフト記号表（従来型・ユニット型共通）'!$C$6:$L$47,10,FALSE()))</f>
        <v/>
      </c>
      <c r="AO28" s="2068" t="str">
        <f aca="false">IF(AO27="","",VLOOKUP(AO27,'シフト記号表（従来型・ユニット型共通）'!$C$6:$L$47,10,FALSE()))</f>
        <v/>
      </c>
      <c r="AP28" s="2069" t="str">
        <f aca="false">IF(AP27="","",VLOOKUP(AP27,'シフト記号表（従来型・ユニット型共通）'!$C$6:$L$47,10,FALSE()))</f>
        <v/>
      </c>
      <c r="AQ28" s="2069" t="str">
        <f aca="false">IF(AQ27="","",VLOOKUP(AQ27,'シフト記号表（従来型・ユニット型共通）'!$C$6:$L$47,10,FALSE()))</f>
        <v/>
      </c>
      <c r="AR28" s="2069" t="str">
        <f aca="false">IF(AR27="","",VLOOKUP(AR27,'シフト記号表（従来型・ユニット型共通）'!$C$6:$L$47,10,FALSE()))</f>
        <v/>
      </c>
      <c r="AS28" s="2069" t="str">
        <f aca="false">IF(AS27="","",VLOOKUP(AS27,'シフト記号表（従来型・ユニット型共通）'!$C$6:$L$47,10,FALSE()))</f>
        <v/>
      </c>
      <c r="AT28" s="2069" t="str">
        <f aca="false">IF(AT27="","",VLOOKUP(AT27,'シフト記号表（従来型・ユニット型共通）'!$C$6:$L$47,10,FALSE()))</f>
        <v/>
      </c>
      <c r="AU28" s="2070" t="str">
        <f aca="false">IF(AU27="","",VLOOKUP(AU27,'シフト記号表（従来型・ユニット型共通）'!$C$6:$L$47,10,FALSE()))</f>
        <v/>
      </c>
      <c r="AV28" s="2068" t="str">
        <f aca="false">IF(AV27="","",VLOOKUP(AV27,'シフト記号表（従来型・ユニット型共通）'!$C$6:$L$47,10,FALSE()))</f>
        <v/>
      </c>
      <c r="AW28" s="2069" t="str">
        <f aca="false">IF(AW27="","",VLOOKUP(AW27,'シフト記号表（従来型・ユニット型共通）'!$C$6:$L$47,10,FALSE()))</f>
        <v/>
      </c>
      <c r="AX28" s="2069" t="str">
        <f aca="false">IF(AX27="","",VLOOKUP(AX27,'シフト記号表（従来型・ユニット型共通）'!$C$6:$L$47,10,FALSE()))</f>
        <v/>
      </c>
      <c r="AY28" s="2069" t="str">
        <f aca="false">IF(AY27="","",VLOOKUP(AY27,'シフト記号表（従来型・ユニット型共通）'!$C$6:$L$47,10,FALSE()))</f>
        <v/>
      </c>
      <c r="AZ28" s="2069" t="str">
        <f aca="false">IF(AZ27="","",VLOOKUP(AZ27,'シフト記号表（従来型・ユニット型共通）'!$C$6:$L$47,10,FALSE()))</f>
        <v/>
      </c>
      <c r="BA28" s="2069" t="str">
        <f aca="false">IF(BA27="","",VLOOKUP(BA27,'シフト記号表（従来型・ユニット型共通）'!$C$6:$L$47,10,FALSE()))</f>
        <v/>
      </c>
      <c r="BB28" s="2070" t="str">
        <f aca="false">IF(BB27="","",VLOOKUP(BB27,'シフト記号表（従来型・ユニット型共通）'!$C$6:$L$47,10,FALSE()))</f>
        <v/>
      </c>
      <c r="BC28" s="2068" t="str">
        <f aca="false">IF(BC27="","",VLOOKUP(BC27,'シフト記号表（従来型・ユニット型共通）'!$C$6:$L$47,10,FALSE()))</f>
        <v/>
      </c>
      <c r="BD28" s="2069" t="str">
        <f aca="false">IF(BD27="","",VLOOKUP(BD27,'シフト記号表（従来型・ユニット型共通）'!$C$6:$L$47,10,FALSE()))</f>
        <v/>
      </c>
      <c r="BE28" s="2069" t="str">
        <f aca="false">IF(BE27="","",VLOOKUP(BE27,'シフト記号表（従来型・ユニット型共通）'!$C$6:$L$47,10,FALSE()))</f>
        <v/>
      </c>
      <c r="BF28" s="2071" t="n">
        <f aca="false">IF($BI$3="４週",SUM(AA28:BB28),IF($BI$3="暦月",SUM(AA28:BE28),""))</f>
        <v>0</v>
      </c>
      <c r="BG28" s="2071"/>
      <c r="BH28" s="2072" t="n">
        <f aca="false">IF($BI$3="４週",BF28/4,IF($BI$3="暦月",(BF28/($BI$8/7)),""))</f>
        <v>0</v>
      </c>
      <c r="BI28" s="2072"/>
      <c r="BJ28" s="2089"/>
      <c r="BK28" s="2089"/>
      <c r="BL28" s="2089"/>
      <c r="BM28" s="2089"/>
      <c r="BN28" s="2089"/>
    </row>
    <row r="29" customFormat="false" ht="20.25" hidden="false" customHeight="true" outlineLevel="0" collapsed="false">
      <c r="B29" s="2033" t="n">
        <f aca="false">B27+1</f>
        <v>7</v>
      </c>
      <c r="C29" s="2073"/>
      <c r="D29" s="2073"/>
      <c r="E29" s="2073"/>
      <c r="F29" s="2073"/>
      <c r="G29" s="2074"/>
      <c r="H29" s="2074"/>
      <c r="I29" s="2063"/>
      <c r="J29" s="2064"/>
      <c r="K29" s="2063"/>
      <c r="L29" s="2064"/>
      <c r="M29" s="2077"/>
      <c r="N29" s="2077"/>
      <c r="O29" s="2078"/>
      <c r="P29" s="2078"/>
      <c r="Q29" s="2078"/>
      <c r="R29" s="2078"/>
      <c r="S29" s="2079"/>
      <c r="T29" s="2079"/>
      <c r="U29" s="2079"/>
      <c r="V29" s="2079"/>
      <c r="W29" s="2079"/>
      <c r="X29" s="2080" t="s">
        <v>2202</v>
      </c>
      <c r="Y29" s="2081"/>
      <c r="Z29" s="2082"/>
      <c r="AA29" s="2083"/>
      <c r="AB29" s="2084"/>
      <c r="AC29" s="2084"/>
      <c r="AD29" s="2084"/>
      <c r="AE29" s="2084"/>
      <c r="AF29" s="2084"/>
      <c r="AG29" s="2085"/>
      <c r="AH29" s="2083"/>
      <c r="AI29" s="2084"/>
      <c r="AJ29" s="2084"/>
      <c r="AK29" s="2084"/>
      <c r="AL29" s="2084"/>
      <c r="AM29" s="2084"/>
      <c r="AN29" s="2085"/>
      <c r="AO29" s="2083"/>
      <c r="AP29" s="2084"/>
      <c r="AQ29" s="2084"/>
      <c r="AR29" s="2084"/>
      <c r="AS29" s="2084"/>
      <c r="AT29" s="2084"/>
      <c r="AU29" s="2085"/>
      <c r="AV29" s="2083"/>
      <c r="AW29" s="2084"/>
      <c r="AX29" s="2084"/>
      <c r="AY29" s="2084"/>
      <c r="AZ29" s="2084"/>
      <c r="BA29" s="2084"/>
      <c r="BB29" s="2085"/>
      <c r="BC29" s="2083"/>
      <c r="BD29" s="2084"/>
      <c r="BE29" s="2086"/>
      <c r="BF29" s="2087"/>
      <c r="BG29" s="2087"/>
      <c r="BH29" s="2088"/>
      <c r="BI29" s="2088"/>
      <c r="BJ29" s="2089"/>
      <c r="BK29" s="2089"/>
      <c r="BL29" s="2089"/>
      <c r="BM29" s="2089"/>
      <c r="BN29" s="2089"/>
    </row>
    <row r="30" customFormat="false" ht="20.25" hidden="false" customHeight="true" outlineLevel="0" collapsed="false">
      <c r="B30" s="2033"/>
      <c r="C30" s="2073"/>
      <c r="D30" s="2073"/>
      <c r="E30" s="2073"/>
      <c r="F30" s="2073"/>
      <c r="G30" s="2074"/>
      <c r="H30" s="2074"/>
      <c r="I30" s="2063"/>
      <c r="J30" s="2064" t="n">
        <f aca="false">G29</f>
        <v>0</v>
      </c>
      <c r="K30" s="2063"/>
      <c r="L30" s="2064" t="n">
        <f aca="false">M29</f>
        <v>0</v>
      </c>
      <c r="M30" s="2077"/>
      <c r="N30" s="2077"/>
      <c r="O30" s="2078"/>
      <c r="P30" s="2078"/>
      <c r="Q30" s="2078"/>
      <c r="R30" s="2078"/>
      <c r="S30" s="2079"/>
      <c r="T30" s="2079"/>
      <c r="U30" s="2079"/>
      <c r="V30" s="2079"/>
      <c r="W30" s="2079"/>
      <c r="X30" s="2065" t="s">
        <v>2203</v>
      </c>
      <c r="Y30" s="2066"/>
      <c r="Z30" s="2067"/>
      <c r="AA30" s="2068" t="str">
        <f aca="false">IF(AA29="","",VLOOKUP(AA29,'シフト記号表（従来型・ユニット型共通）'!$C$6:$L$47,10,FALSE()))</f>
        <v/>
      </c>
      <c r="AB30" s="2069" t="str">
        <f aca="false">IF(AB29="","",VLOOKUP(AB29,'シフト記号表（従来型・ユニット型共通）'!$C$6:$L$47,10,FALSE()))</f>
        <v/>
      </c>
      <c r="AC30" s="2069" t="str">
        <f aca="false">IF(AC29="","",VLOOKUP(AC29,'シフト記号表（従来型・ユニット型共通）'!$C$6:$L$47,10,FALSE()))</f>
        <v/>
      </c>
      <c r="AD30" s="2069" t="str">
        <f aca="false">IF(AD29="","",VLOOKUP(AD29,'シフト記号表（従来型・ユニット型共通）'!$C$6:$L$47,10,FALSE()))</f>
        <v/>
      </c>
      <c r="AE30" s="2069" t="str">
        <f aca="false">IF(AE29="","",VLOOKUP(AE29,'シフト記号表（従来型・ユニット型共通）'!$C$6:$L$47,10,FALSE()))</f>
        <v/>
      </c>
      <c r="AF30" s="2069" t="str">
        <f aca="false">IF(AF29="","",VLOOKUP(AF29,'シフト記号表（従来型・ユニット型共通）'!$C$6:$L$47,10,FALSE()))</f>
        <v/>
      </c>
      <c r="AG30" s="2070" t="str">
        <f aca="false">IF(AG29="","",VLOOKUP(AG29,'シフト記号表（従来型・ユニット型共通）'!$C$6:$L$47,10,FALSE()))</f>
        <v/>
      </c>
      <c r="AH30" s="2068" t="str">
        <f aca="false">IF(AH29="","",VLOOKUP(AH29,'シフト記号表（従来型・ユニット型共通）'!$C$6:$L$47,10,FALSE()))</f>
        <v/>
      </c>
      <c r="AI30" s="2069" t="str">
        <f aca="false">IF(AI29="","",VLOOKUP(AI29,'シフト記号表（従来型・ユニット型共通）'!$C$6:$L$47,10,FALSE()))</f>
        <v/>
      </c>
      <c r="AJ30" s="2069" t="str">
        <f aca="false">IF(AJ29="","",VLOOKUP(AJ29,'シフト記号表（従来型・ユニット型共通）'!$C$6:$L$47,10,FALSE()))</f>
        <v/>
      </c>
      <c r="AK30" s="2069" t="str">
        <f aca="false">IF(AK29="","",VLOOKUP(AK29,'シフト記号表（従来型・ユニット型共通）'!$C$6:$L$47,10,FALSE()))</f>
        <v/>
      </c>
      <c r="AL30" s="2069" t="str">
        <f aca="false">IF(AL29="","",VLOOKUP(AL29,'シフト記号表（従来型・ユニット型共通）'!$C$6:$L$47,10,FALSE()))</f>
        <v/>
      </c>
      <c r="AM30" s="2069" t="str">
        <f aca="false">IF(AM29="","",VLOOKUP(AM29,'シフト記号表（従来型・ユニット型共通）'!$C$6:$L$47,10,FALSE()))</f>
        <v/>
      </c>
      <c r="AN30" s="2070" t="str">
        <f aca="false">IF(AN29="","",VLOOKUP(AN29,'シフト記号表（従来型・ユニット型共通）'!$C$6:$L$47,10,FALSE()))</f>
        <v/>
      </c>
      <c r="AO30" s="2068" t="str">
        <f aca="false">IF(AO29="","",VLOOKUP(AO29,'シフト記号表（従来型・ユニット型共通）'!$C$6:$L$47,10,FALSE()))</f>
        <v/>
      </c>
      <c r="AP30" s="2069" t="str">
        <f aca="false">IF(AP29="","",VLOOKUP(AP29,'シフト記号表（従来型・ユニット型共通）'!$C$6:$L$47,10,FALSE()))</f>
        <v/>
      </c>
      <c r="AQ30" s="2069" t="str">
        <f aca="false">IF(AQ29="","",VLOOKUP(AQ29,'シフト記号表（従来型・ユニット型共通）'!$C$6:$L$47,10,FALSE()))</f>
        <v/>
      </c>
      <c r="AR30" s="2069" t="str">
        <f aca="false">IF(AR29="","",VLOOKUP(AR29,'シフト記号表（従来型・ユニット型共通）'!$C$6:$L$47,10,FALSE()))</f>
        <v/>
      </c>
      <c r="AS30" s="2069" t="str">
        <f aca="false">IF(AS29="","",VLOOKUP(AS29,'シフト記号表（従来型・ユニット型共通）'!$C$6:$L$47,10,FALSE()))</f>
        <v/>
      </c>
      <c r="AT30" s="2069" t="str">
        <f aca="false">IF(AT29="","",VLOOKUP(AT29,'シフト記号表（従来型・ユニット型共通）'!$C$6:$L$47,10,FALSE()))</f>
        <v/>
      </c>
      <c r="AU30" s="2070" t="str">
        <f aca="false">IF(AU29="","",VLOOKUP(AU29,'シフト記号表（従来型・ユニット型共通）'!$C$6:$L$47,10,FALSE()))</f>
        <v/>
      </c>
      <c r="AV30" s="2068" t="str">
        <f aca="false">IF(AV29="","",VLOOKUP(AV29,'シフト記号表（従来型・ユニット型共通）'!$C$6:$L$47,10,FALSE()))</f>
        <v/>
      </c>
      <c r="AW30" s="2069" t="str">
        <f aca="false">IF(AW29="","",VLOOKUP(AW29,'シフト記号表（従来型・ユニット型共通）'!$C$6:$L$47,10,FALSE()))</f>
        <v/>
      </c>
      <c r="AX30" s="2069" t="str">
        <f aca="false">IF(AX29="","",VLOOKUP(AX29,'シフト記号表（従来型・ユニット型共通）'!$C$6:$L$47,10,FALSE()))</f>
        <v/>
      </c>
      <c r="AY30" s="2069" t="str">
        <f aca="false">IF(AY29="","",VLOOKUP(AY29,'シフト記号表（従来型・ユニット型共通）'!$C$6:$L$47,10,FALSE()))</f>
        <v/>
      </c>
      <c r="AZ30" s="2069" t="str">
        <f aca="false">IF(AZ29="","",VLOOKUP(AZ29,'シフト記号表（従来型・ユニット型共通）'!$C$6:$L$47,10,FALSE()))</f>
        <v/>
      </c>
      <c r="BA30" s="2069" t="str">
        <f aca="false">IF(BA29="","",VLOOKUP(BA29,'シフト記号表（従来型・ユニット型共通）'!$C$6:$L$47,10,FALSE()))</f>
        <v/>
      </c>
      <c r="BB30" s="2070" t="str">
        <f aca="false">IF(BB29="","",VLOOKUP(BB29,'シフト記号表（従来型・ユニット型共通）'!$C$6:$L$47,10,FALSE()))</f>
        <v/>
      </c>
      <c r="BC30" s="2068" t="str">
        <f aca="false">IF(BC29="","",VLOOKUP(BC29,'シフト記号表（従来型・ユニット型共通）'!$C$6:$L$47,10,FALSE()))</f>
        <v/>
      </c>
      <c r="BD30" s="2069" t="str">
        <f aca="false">IF(BD29="","",VLOOKUP(BD29,'シフト記号表（従来型・ユニット型共通）'!$C$6:$L$47,10,FALSE()))</f>
        <v/>
      </c>
      <c r="BE30" s="2069" t="str">
        <f aca="false">IF(BE29="","",VLOOKUP(BE29,'シフト記号表（従来型・ユニット型共通）'!$C$6:$L$47,10,FALSE()))</f>
        <v/>
      </c>
      <c r="BF30" s="2071" t="n">
        <f aca="false">IF($BI$3="４週",SUM(AA30:BB30),IF($BI$3="暦月",SUM(AA30:BE30),""))</f>
        <v>0</v>
      </c>
      <c r="BG30" s="2071"/>
      <c r="BH30" s="2072" t="n">
        <f aca="false">IF($BI$3="４週",BF30/4,IF($BI$3="暦月",(BF30/($BI$8/7)),""))</f>
        <v>0</v>
      </c>
      <c r="BI30" s="2072"/>
      <c r="BJ30" s="2089"/>
      <c r="BK30" s="2089"/>
      <c r="BL30" s="2089"/>
      <c r="BM30" s="2089"/>
      <c r="BN30" s="2089"/>
    </row>
    <row r="31" customFormat="false" ht="20.25" hidden="false" customHeight="true" outlineLevel="0" collapsed="false">
      <c r="B31" s="2033" t="n">
        <f aca="false">B29+1</f>
        <v>8</v>
      </c>
      <c r="C31" s="2073"/>
      <c r="D31" s="2073"/>
      <c r="E31" s="2073"/>
      <c r="F31" s="2073"/>
      <c r="G31" s="2074"/>
      <c r="H31" s="2074"/>
      <c r="I31" s="2063"/>
      <c r="J31" s="2064"/>
      <c r="K31" s="2063"/>
      <c r="L31" s="2064"/>
      <c r="M31" s="2077"/>
      <c r="N31" s="2077"/>
      <c r="O31" s="2078"/>
      <c r="P31" s="2078"/>
      <c r="Q31" s="2078"/>
      <c r="R31" s="2078"/>
      <c r="S31" s="2079"/>
      <c r="T31" s="2079"/>
      <c r="U31" s="2079"/>
      <c r="V31" s="2079"/>
      <c r="W31" s="2079"/>
      <c r="X31" s="2080" t="s">
        <v>2202</v>
      </c>
      <c r="Y31" s="2081"/>
      <c r="Z31" s="2082"/>
      <c r="AA31" s="2083"/>
      <c r="AB31" s="2084"/>
      <c r="AC31" s="2084"/>
      <c r="AD31" s="2084"/>
      <c r="AE31" s="2084"/>
      <c r="AF31" s="2084"/>
      <c r="AG31" s="2085"/>
      <c r="AH31" s="2083"/>
      <c r="AI31" s="2084"/>
      <c r="AJ31" s="2084"/>
      <c r="AK31" s="2084"/>
      <c r="AL31" s="2084"/>
      <c r="AM31" s="2084"/>
      <c r="AN31" s="2085"/>
      <c r="AO31" s="2083"/>
      <c r="AP31" s="2084"/>
      <c r="AQ31" s="2084"/>
      <c r="AR31" s="2084"/>
      <c r="AS31" s="2084"/>
      <c r="AT31" s="2084"/>
      <c r="AU31" s="2085"/>
      <c r="AV31" s="2083"/>
      <c r="AW31" s="2084"/>
      <c r="AX31" s="2084"/>
      <c r="AY31" s="2084"/>
      <c r="AZ31" s="2084"/>
      <c r="BA31" s="2084"/>
      <c r="BB31" s="2085"/>
      <c r="BC31" s="2083"/>
      <c r="BD31" s="2084"/>
      <c r="BE31" s="2086"/>
      <c r="BF31" s="2087"/>
      <c r="BG31" s="2087"/>
      <c r="BH31" s="2088"/>
      <c r="BI31" s="2088"/>
      <c r="BJ31" s="2089"/>
      <c r="BK31" s="2089"/>
      <c r="BL31" s="2089"/>
      <c r="BM31" s="2089"/>
      <c r="BN31" s="2089"/>
    </row>
    <row r="32" customFormat="false" ht="20.25" hidden="false" customHeight="true" outlineLevel="0" collapsed="false">
      <c r="B32" s="2033"/>
      <c r="C32" s="2073"/>
      <c r="D32" s="2073"/>
      <c r="E32" s="2073"/>
      <c r="F32" s="2073"/>
      <c r="G32" s="2074"/>
      <c r="H32" s="2074"/>
      <c r="I32" s="2063"/>
      <c r="J32" s="2064" t="n">
        <f aca="false">G31</f>
        <v>0</v>
      </c>
      <c r="K32" s="2063"/>
      <c r="L32" s="2064" t="n">
        <f aca="false">M31</f>
        <v>0</v>
      </c>
      <c r="M32" s="2077"/>
      <c r="N32" s="2077"/>
      <c r="O32" s="2078"/>
      <c r="P32" s="2078"/>
      <c r="Q32" s="2078"/>
      <c r="R32" s="2078"/>
      <c r="S32" s="2079"/>
      <c r="T32" s="2079"/>
      <c r="U32" s="2079"/>
      <c r="V32" s="2079"/>
      <c r="W32" s="2079"/>
      <c r="X32" s="2065" t="s">
        <v>2203</v>
      </c>
      <c r="Y32" s="2066"/>
      <c r="Z32" s="2067"/>
      <c r="AA32" s="2068" t="str">
        <f aca="false">IF(AA31="","",VLOOKUP(AA31,'シフト記号表（従来型・ユニット型共通）'!$C$6:$L$47,10,FALSE()))</f>
        <v/>
      </c>
      <c r="AB32" s="2069" t="str">
        <f aca="false">IF(AB31="","",VLOOKUP(AB31,'シフト記号表（従来型・ユニット型共通）'!$C$6:$L$47,10,FALSE()))</f>
        <v/>
      </c>
      <c r="AC32" s="2069" t="str">
        <f aca="false">IF(AC31="","",VLOOKUP(AC31,'シフト記号表（従来型・ユニット型共通）'!$C$6:$L$47,10,FALSE()))</f>
        <v/>
      </c>
      <c r="AD32" s="2069" t="str">
        <f aca="false">IF(AD31="","",VLOOKUP(AD31,'シフト記号表（従来型・ユニット型共通）'!$C$6:$L$47,10,FALSE()))</f>
        <v/>
      </c>
      <c r="AE32" s="2069" t="str">
        <f aca="false">IF(AE31="","",VLOOKUP(AE31,'シフト記号表（従来型・ユニット型共通）'!$C$6:$L$47,10,FALSE()))</f>
        <v/>
      </c>
      <c r="AF32" s="2069" t="str">
        <f aca="false">IF(AF31="","",VLOOKUP(AF31,'シフト記号表（従来型・ユニット型共通）'!$C$6:$L$47,10,FALSE()))</f>
        <v/>
      </c>
      <c r="AG32" s="2070" t="str">
        <f aca="false">IF(AG31="","",VLOOKUP(AG31,'シフト記号表（従来型・ユニット型共通）'!$C$6:$L$47,10,FALSE()))</f>
        <v/>
      </c>
      <c r="AH32" s="2068" t="str">
        <f aca="false">IF(AH31="","",VLOOKUP(AH31,'シフト記号表（従来型・ユニット型共通）'!$C$6:$L$47,10,FALSE()))</f>
        <v/>
      </c>
      <c r="AI32" s="2069" t="str">
        <f aca="false">IF(AI31="","",VLOOKUP(AI31,'シフト記号表（従来型・ユニット型共通）'!$C$6:$L$47,10,FALSE()))</f>
        <v/>
      </c>
      <c r="AJ32" s="2069" t="str">
        <f aca="false">IF(AJ31="","",VLOOKUP(AJ31,'シフト記号表（従来型・ユニット型共通）'!$C$6:$L$47,10,FALSE()))</f>
        <v/>
      </c>
      <c r="AK32" s="2069" t="str">
        <f aca="false">IF(AK31="","",VLOOKUP(AK31,'シフト記号表（従来型・ユニット型共通）'!$C$6:$L$47,10,FALSE()))</f>
        <v/>
      </c>
      <c r="AL32" s="2069" t="str">
        <f aca="false">IF(AL31="","",VLOOKUP(AL31,'シフト記号表（従来型・ユニット型共通）'!$C$6:$L$47,10,FALSE()))</f>
        <v/>
      </c>
      <c r="AM32" s="2069" t="str">
        <f aca="false">IF(AM31="","",VLOOKUP(AM31,'シフト記号表（従来型・ユニット型共通）'!$C$6:$L$47,10,FALSE()))</f>
        <v/>
      </c>
      <c r="AN32" s="2070" t="str">
        <f aca="false">IF(AN31="","",VLOOKUP(AN31,'シフト記号表（従来型・ユニット型共通）'!$C$6:$L$47,10,FALSE()))</f>
        <v/>
      </c>
      <c r="AO32" s="2068" t="str">
        <f aca="false">IF(AO31="","",VLOOKUP(AO31,'シフト記号表（従来型・ユニット型共通）'!$C$6:$L$47,10,FALSE()))</f>
        <v/>
      </c>
      <c r="AP32" s="2069" t="str">
        <f aca="false">IF(AP31="","",VLOOKUP(AP31,'シフト記号表（従来型・ユニット型共通）'!$C$6:$L$47,10,FALSE()))</f>
        <v/>
      </c>
      <c r="AQ32" s="2069" t="str">
        <f aca="false">IF(AQ31="","",VLOOKUP(AQ31,'シフト記号表（従来型・ユニット型共通）'!$C$6:$L$47,10,FALSE()))</f>
        <v/>
      </c>
      <c r="AR32" s="2069" t="str">
        <f aca="false">IF(AR31="","",VLOOKUP(AR31,'シフト記号表（従来型・ユニット型共通）'!$C$6:$L$47,10,FALSE()))</f>
        <v/>
      </c>
      <c r="AS32" s="2069" t="str">
        <f aca="false">IF(AS31="","",VLOOKUP(AS31,'シフト記号表（従来型・ユニット型共通）'!$C$6:$L$47,10,FALSE()))</f>
        <v/>
      </c>
      <c r="AT32" s="2069" t="str">
        <f aca="false">IF(AT31="","",VLOOKUP(AT31,'シフト記号表（従来型・ユニット型共通）'!$C$6:$L$47,10,FALSE()))</f>
        <v/>
      </c>
      <c r="AU32" s="2070" t="str">
        <f aca="false">IF(AU31="","",VLOOKUP(AU31,'シフト記号表（従来型・ユニット型共通）'!$C$6:$L$47,10,FALSE()))</f>
        <v/>
      </c>
      <c r="AV32" s="2068" t="str">
        <f aca="false">IF(AV31="","",VLOOKUP(AV31,'シフト記号表（従来型・ユニット型共通）'!$C$6:$L$47,10,FALSE()))</f>
        <v/>
      </c>
      <c r="AW32" s="2069" t="str">
        <f aca="false">IF(AW31="","",VLOOKUP(AW31,'シフト記号表（従来型・ユニット型共通）'!$C$6:$L$47,10,FALSE()))</f>
        <v/>
      </c>
      <c r="AX32" s="2069" t="str">
        <f aca="false">IF(AX31="","",VLOOKUP(AX31,'シフト記号表（従来型・ユニット型共通）'!$C$6:$L$47,10,FALSE()))</f>
        <v/>
      </c>
      <c r="AY32" s="2069" t="str">
        <f aca="false">IF(AY31="","",VLOOKUP(AY31,'シフト記号表（従来型・ユニット型共通）'!$C$6:$L$47,10,FALSE()))</f>
        <v/>
      </c>
      <c r="AZ32" s="2069" t="str">
        <f aca="false">IF(AZ31="","",VLOOKUP(AZ31,'シフト記号表（従来型・ユニット型共通）'!$C$6:$L$47,10,FALSE()))</f>
        <v/>
      </c>
      <c r="BA32" s="2069" t="str">
        <f aca="false">IF(BA31="","",VLOOKUP(BA31,'シフト記号表（従来型・ユニット型共通）'!$C$6:$L$47,10,FALSE()))</f>
        <v/>
      </c>
      <c r="BB32" s="2070" t="str">
        <f aca="false">IF(BB31="","",VLOOKUP(BB31,'シフト記号表（従来型・ユニット型共通）'!$C$6:$L$47,10,FALSE()))</f>
        <v/>
      </c>
      <c r="BC32" s="2068" t="str">
        <f aca="false">IF(BC31="","",VLOOKUP(BC31,'シフト記号表（従来型・ユニット型共通）'!$C$6:$L$47,10,FALSE()))</f>
        <v/>
      </c>
      <c r="BD32" s="2069" t="str">
        <f aca="false">IF(BD31="","",VLOOKUP(BD31,'シフト記号表（従来型・ユニット型共通）'!$C$6:$L$47,10,FALSE()))</f>
        <v/>
      </c>
      <c r="BE32" s="2069" t="str">
        <f aca="false">IF(BE31="","",VLOOKUP(BE31,'シフト記号表（従来型・ユニット型共通）'!$C$6:$L$47,10,FALSE()))</f>
        <v/>
      </c>
      <c r="BF32" s="2071" t="n">
        <f aca="false">IF($BI$3="４週",SUM(AA32:BB32),IF($BI$3="暦月",SUM(AA32:BE32),""))</f>
        <v>0</v>
      </c>
      <c r="BG32" s="2071"/>
      <c r="BH32" s="2072" t="n">
        <f aca="false">IF($BI$3="４週",BF32/4,IF($BI$3="暦月",(BF32/($BI$8/7)),""))</f>
        <v>0</v>
      </c>
      <c r="BI32" s="2072"/>
      <c r="BJ32" s="2089"/>
      <c r="BK32" s="2089"/>
      <c r="BL32" s="2089"/>
      <c r="BM32" s="2089"/>
      <c r="BN32" s="2089"/>
    </row>
    <row r="33" customFormat="false" ht="20.25" hidden="false" customHeight="true" outlineLevel="0" collapsed="false">
      <c r="B33" s="2033" t="n">
        <f aca="false">B31+1</f>
        <v>9</v>
      </c>
      <c r="C33" s="2073"/>
      <c r="D33" s="2073"/>
      <c r="E33" s="2073"/>
      <c r="F33" s="2073"/>
      <c r="G33" s="2074"/>
      <c r="H33" s="2074"/>
      <c r="I33" s="2063"/>
      <c r="J33" s="2064"/>
      <c r="K33" s="2063"/>
      <c r="L33" s="2064"/>
      <c r="M33" s="2077"/>
      <c r="N33" s="2077"/>
      <c r="O33" s="2078"/>
      <c r="P33" s="2078"/>
      <c r="Q33" s="2078"/>
      <c r="R33" s="2078"/>
      <c r="S33" s="2079"/>
      <c r="T33" s="2079"/>
      <c r="U33" s="2079"/>
      <c r="V33" s="2079"/>
      <c r="W33" s="2079"/>
      <c r="X33" s="2080" t="s">
        <v>2202</v>
      </c>
      <c r="Y33" s="2081"/>
      <c r="Z33" s="2082"/>
      <c r="AA33" s="2083"/>
      <c r="AB33" s="2084"/>
      <c r="AC33" s="2084"/>
      <c r="AD33" s="2084"/>
      <c r="AE33" s="2084"/>
      <c r="AF33" s="2084"/>
      <c r="AG33" s="2085"/>
      <c r="AH33" s="2083"/>
      <c r="AI33" s="2084"/>
      <c r="AJ33" s="2084"/>
      <c r="AK33" s="2084"/>
      <c r="AL33" s="2084"/>
      <c r="AM33" s="2084"/>
      <c r="AN33" s="2085"/>
      <c r="AO33" s="2083"/>
      <c r="AP33" s="2084"/>
      <c r="AQ33" s="2084"/>
      <c r="AR33" s="2084"/>
      <c r="AS33" s="2084"/>
      <c r="AT33" s="2084"/>
      <c r="AU33" s="2085"/>
      <c r="AV33" s="2083"/>
      <c r="AW33" s="2084"/>
      <c r="AX33" s="2084"/>
      <c r="AY33" s="2084"/>
      <c r="AZ33" s="2084"/>
      <c r="BA33" s="2084"/>
      <c r="BB33" s="2085"/>
      <c r="BC33" s="2083"/>
      <c r="BD33" s="2084"/>
      <c r="BE33" s="2086"/>
      <c r="BF33" s="2087"/>
      <c r="BG33" s="2087"/>
      <c r="BH33" s="2088"/>
      <c r="BI33" s="2088"/>
      <c r="BJ33" s="2089"/>
      <c r="BK33" s="2089"/>
      <c r="BL33" s="2089"/>
      <c r="BM33" s="2089"/>
      <c r="BN33" s="2089"/>
    </row>
    <row r="34" customFormat="false" ht="20.25" hidden="false" customHeight="true" outlineLevel="0" collapsed="false">
      <c r="B34" s="2033"/>
      <c r="C34" s="2073"/>
      <c r="D34" s="2073"/>
      <c r="E34" s="2073"/>
      <c r="F34" s="2073"/>
      <c r="G34" s="2074"/>
      <c r="H34" s="2074"/>
      <c r="I34" s="2063"/>
      <c r="J34" s="2064" t="n">
        <f aca="false">G33</f>
        <v>0</v>
      </c>
      <c r="K34" s="2063"/>
      <c r="L34" s="2064" t="n">
        <f aca="false">M33</f>
        <v>0</v>
      </c>
      <c r="M34" s="2077"/>
      <c r="N34" s="2077"/>
      <c r="O34" s="2078"/>
      <c r="P34" s="2078"/>
      <c r="Q34" s="2078"/>
      <c r="R34" s="2078"/>
      <c r="S34" s="2079"/>
      <c r="T34" s="2079"/>
      <c r="U34" s="2079"/>
      <c r="V34" s="2079"/>
      <c r="W34" s="2079"/>
      <c r="X34" s="2090" t="s">
        <v>2203</v>
      </c>
      <c r="Y34" s="2091"/>
      <c r="Z34" s="2092"/>
      <c r="AA34" s="2068" t="str">
        <f aca="false">IF(AA33="","",VLOOKUP(AA33,'シフト記号表（従来型・ユニット型共通）'!$C$6:$L$47,10,FALSE()))</f>
        <v/>
      </c>
      <c r="AB34" s="2069" t="str">
        <f aca="false">IF(AB33="","",VLOOKUP(AB33,'シフト記号表（従来型・ユニット型共通）'!$C$6:$L$47,10,FALSE()))</f>
        <v/>
      </c>
      <c r="AC34" s="2069" t="str">
        <f aca="false">IF(AC33="","",VLOOKUP(AC33,'シフト記号表（従来型・ユニット型共通）'!$C$6:$L$47,10,FALSE()))</f>
        <v/>
      </c>
      <c r="AD34" s="2069" t="str">
        <f aca="false">IF(AD33="","",VLOOKUP(AD33,'シフト記号表（従来型・ユニット型共通）'!$C$6:$L$47,10,FALSE()))</f>
        <v/>
      </c>
      <c r="AE34" s="2069" t="str">
        <f aca="false">IF(AE33="","",VLOOKUP(AE33,'シフト記号表（従来型・ユニット型共通）'!$C$6:$L$47,10,FALSE()))</f>
        <v/>
      </c>
      <c r="AF34" s="2069" t="str">
        <f aca="false">IF(AF33="","",VLOOKUP(AF33,'シフト記号表（従来型・ユニット型共通）'!$C$6:$L$47,10,FALSE()))</f>
        <v/>
      </c>
      <c r="AG34" s="2070" t="str">
        <f aca="false">IF(AG33="","",VLOOKUP(AG33,'シフト記号表（従来型・ユニット型共通）'!$C$6:$L$47,10,FALSE()))</f>
        <v/>
      </c>
      <c r="AH34" s="2068" t="str">
        <f aca="false">IF(AH33="","",VLOOKUP(AH33,'シフト記号表（従来型・ユニット型共通）'!$C$6:$L$47,10,FALSE()))</f>
        <v/>
      </c>
      <c r="AI34" s="2069" t="str">
        <f aca="false">IF(AI33="","",VLOOKUP(AI33,'シフト記号表（従来型・ユニット型共通）'!$C$6:$L$47,10,FALSE()))</f>
        <v/>
      </c>
      <c r="AJ34" s="2069" t="str">
        <f aca="false">IF(AJ33="","",VLOOKUP(AJ33,'シフト記号表（従来型・ユニット型共通）'!$C$6:$L$47,10,FALSE()))</f>
        <v/>
      </c>
      <c r="AK34" s="2069" t="str">
        <f aca="false">IF(AK33="","",VLOOKUP(AK33,'シフト記号表（従来型・ユニット型共通）'!$C$6:$L$47,10,FALSE()))</f>
        <v/>
      </c>
      <c r="AL34" s="2069" t="str">
        <f aca="false">IF(AL33="","",VLOOKUP(AL33,'シフト記号表（従来型・ユニット型共通）'!$C$6:$L$47,10,FALSE()))</f>
        <v/>
      </c>
      <c r="AM34" s="2069" t="str">
        <f aca="false">IF(AM33="","",VLOOKUP(AM33,'シフト記号表（従来型・ユニット型共通）'!$C$6:$L$47,10,FALSE()))</f>
        <v/>
      </c>
      <c r="AN34" s="2070" t="str">
        <f aca="false">IF(AN33="","",VLOOKUP(AN33,'シフト記号表（従来型・ユニット型共通）'!$C$6:$L$47,10,FALSE()))</f>
        <v/>
      </c>
      <c r="AO34" s="2068" t="str">
        <f aca="false">IF(AO33="","",VLOOKUP(AO33,'シフト記号表（従来型・ユニット型共通）'!$C$6:$L$47,10,FALSE()))</f>
        <v/>
      </c>
      <c r="AP34" s="2069" t="str">
        <f aca="false">IF(AP33="","",VLOOKUP(AP33,'シフト記号表（従来型・ユニット型共通）'!$C$6:$L$47,10,FALSE()))</f>
        <v/>
      </c>
      <c r="AQ34" s="2069" t="str">
        <f aca="false">IF(AQ33="","",VLOOKUP(AQ33,'シフト記号表（従来型・ユニット型共通）'!$C$6:$L$47,10,FALSE()))</f>
        <v/>
      </c>
      <c r="AR34" s="2069" t="str">
        <f aca="false">IF(AR33="","",VLOOKUP(AR33,'シフト記号表（従来型・ユニット型共通）'!$C$6:$L$47,10,FALSE()))</f>
        <v/>
      </c>
      <c r="AS34" s="2069" t="str">
        <f aca="false">IF(AS33="","",VLOOKUP(AS33,'シフト記号表（従来型・ユニット型共通）'!$C$6:$L$47,10,FALSE()))</f>
        <v/>
      </c>
      <c r="AT34" s="2069" t="str">
        <f aca="false">IF(AT33="","",VLOOKUP(AT33,'シフト記号表（従来型・ユニット型共通）'!$C$6:$L$47,10,FALSE()))</f>
        <v/>
      </c>
      <c r="AU34" s="2070" t="str">
        <f aca="false">IF(AU33="","",VLOOKUP(AU33,'シフト記号表（従来型・ユニット型共通）'!$C$6:$L$47,10,FALSE()))</f>
        <v/>
      </c>
      <c r="AV34" s="2068" t="str">
        <f aca="false">IF(AV33="","",VLOOKUP(AV33,'シフト記号表（従来型・ユニット型共通）'!$C$6:$L$47,10,FALSE()))</f>
        <v/>
      </c>
      <c r="AW34" s="2069" t="str">
        <f aca="false">IF(AW33="","",VLOOKUP(AW33,'シフト記号表（従来型・ユニット型共通）'!$C$6:$L$47,10,FALSE()))</f>
        <v/>
      </c>
      <c r="AX34" s="2069" t="str">
        <f aca="false">IF(AX33="","",VLOOKUP(AX33,'シフト記号表（従来型・ユニット型共通）'!$C$6:$L$47,10,FALSE()))</f>
        <v/>
      </c>
      <c r="AY34" s="2069" t="str">
        <f aca="false">IF(AY33="","",VLOOKUP(AY33,'シフト記号表（従来型・ユニット型共通）'!$C$6:$L$47,10,FALSE()))</f>
        <v/>
      </c>
      <c r="AZ34" s="2069" t="str">
        <f aca="false">IF(AZ33="","",VLOOKUP(AZ33,'シフト記号表（従来型・ユニット型共通）'!$C$6:$L$47,10,FALSE()))</f>
        <v/>
      </c>
      <c r="BA34" s="2069" t="str">
        <f aca="false">IF(BA33="","",VLOOKUP(BA33,'シフト記号表（従来型・ユニット型共通）'!$C$6:$L$47,10,FALSE()))</f>
        <v/>
      </c>
      <c r="BB34" s="2070" t="str">
        <f aca="false">IF(BB33="","",VLOOKUP(BB33,'シフト記号表（従来型・ユニット型共通）'!$C$6:$L$47,10,FALSE()))</f>
        <v/>
      </c>
      <c r="BC34" s="2068" t="str">
        <f aca="false">IF(BC33="","",VLOOKUP(BC33,'シフト記号表（従来型・ユニット型共通）'!$C$6:$L$47,10,FALSE()))</f>
        <v/>
      </c>
      <c r="BD34" s="2069" t="str">
        <f aca="false">IF(BD33="","",VLOOKUP(BD33,'シフト記号表（従来型・ユニット型共通）'!$C$6:$L$47,10,FALSE()))</f>
        <v/>
      </c>
      <c r="BE34" s="2069" t="str">
        <f aca="false">IF(BE33="","",VLOOKUP(BE33,'シフト記号表（従来型・ユニット型共通）'!$C$6:$L$47,10,FALSE()))</f>
        <v/>
      </c>
      <c r="BF34" s="2071" t="n">
        <f aca="false">IF($BI$3="４週",SUM(AA34:BB34),IF($BI$3="暦月",SUM(AA34:BE34),""))</f>
        <v>0</v>
      </c>
      <c r="BG34" s="2071"/>
      <c r="BH34" s="2072" t="n">
        <f aca="false">IF($BI$3="４週",BF34/4,IF($BI$3="暦月",(BF34/($BI$8/7)),""))</f>
        <v>0</v>
      </c>
      <c r="BI34" s="2072"/>
      <c r="BJ34" s="2089"/>
      <c r="BK34" s="2089"/>
      <c r="BL34" s="2089"/>
      <c r="BM34" s="2089"/>
      <c r="BN34" s="2089"/>
    </row>
    <row r="35" customFormat="false" ht="20.25" hidden="false" customHeight="true" outlineLevel="0" collapsed="false">
      <c r="B35" s="2033" t="n">
        <f aca="false">B33+1</f>
        <v>10</v>
      </c>
      <c r="C35" s="2073"/>
      <c r="D35" s="2073"/>
      <c r="E35" s="2073"/>
      <c r="F35" s="2073"/>
      <c r="G35" s="2074"/>
      <c r="H35" s="2074"/>
      <c r="I35" s="2063"/>
      <c r="J35" s="2064"/>
      <c r="K35" s="2063"/>
      <c r="L35" s="2064"/>
      <c r="M35" s="2077"/>
      <c r="N35" s="2077"/>
      <c r="O35" s="2078"/>
      <c r="P35" s="2078"/>
      <c r="Q35" s="2078"/>
      <c r="R35" s="2078"/>
      <c r="S35" s="2079"/>
      <c r="T35" s="2079"/>
      <c r="U35" s="2079"/>
      <c r="V35" s="2079"/>
      <c r="W35" s="2079"/>
      <c r="X35" s="2093" t="s">
        <v>2202</v>
      </c>
      <c r="Z35" s="2094"/>
      <c r="AA35" s="2083"/>
      <c r="AB35" s="2084"/>
      <c r="AC35" s="2084"/>
      <c r="AD35" s="2084"/>
      <c r="AE35" s="2084"/>
      <c r="AF35" s="2084"/>
      <c r="AG35" s="2085"/>
      <c r="AH35" s="2083"/>
      <c r="AI35" s="2084"/>
      <c r="AJ35" s="2084"/>
      <c r="AK35" s="2084"/>
      <c r="AL35" s="2084"/>
      <c r="AM35" s="2084"/>
      <c r="AN35" s="2085"/>
      <c r="AO35" s="2083"/>
      <c r="AP35" s="2084"/>
      <c r="AQ35" s="2084"/>
      <c r="AR35" s="2084"/>
      <c r="AS35" s="2084"/>
      <c r="AT35" s="2084"/>
      <c r="AU35" s="2085"/>
      <c r="AV35" s="2083"/>
      <c r="AW35" s="2084"/>
      <c r="AX35" s="2084"/>
      <c r="AY35" s="2084"/>
      <c r="AZ35" s="2084"/>
      <c r="BA35" s="2084"/>
      <c r="BB35" s="2085"/>
      <c r="BC35" s="2083"/>
      <c r="BD35" s="2084"/>
      <c r="BE35" s="2086"/>
      <c r="BF35" s="2087"/>
      <c r="BG35" s="2087"/>
      <c r="BH35" s="2088"/>
      <c r="BI35" s="2088"/>
      <c r="BJ35" s="2089"/>
      <c r="BK35" s="2089"/>
      <c r="BL35" s="2089"/>
      <c r="BM35" s="2089"/>
      <c r="BN35" s="2089"/>
    </row>
    <row r="36" customFormat="false" ht="20.25" hidden="false" customHeight="true" outlineLevel="0" collapsed="false">
      <c r="B36" s="2033"/>
      <c r="C36" s="2073"/>
      <c r="D36" s="2073"/>
      <c r="E36" s="2073"/>
      <c r="F36" s="2073"/>
      <c r="G36" s="2074"/>
      <c r="H36" s="2074"/>
      <c r="I36" s="2063"/>
      <c r="J36" s="2064" t="n">
        <f aca="false">G35</f>
        <v>0</v>
      </c>
      <c r="K36" s="2063"/>
      <c r="L36" s="2064" t="n">
        <f aca="false">M35</f>
        <v>0</v>
      </c>
      <c r="M36" s="2077"/>
      <c r="N36" s="2077"/>
      <c r="O36" s="2078"/>
      <c r="P36" s="2078"/>
      <c r="Q36" s="2078"/>
      <c r="R36" s="2078"/>
      <c r="S36" s="2079"/>
      <c r="T36" s="2079"/>
      <c r="U36" s="2079"/>
      <c r="V36" s="2079"/>
      <c r="W36" s="2079"/>
      <c r="X36" s="2090" t="s">
        <v>2203</v>
      </c>
      <c r="Y36" s="2091"/>
      <c r="Z36" s="2092"/>
      <c r="AA36" s="2068" t="str">
        <f aca="false">IF(AA35="","",VLOOKUP(AA35,'シフト記号表（従来型・ユニット型共通）'!$C$6:$L$47,10,FALSE()))</f>
        <v/>
      </c>
      <c r="AB36" s="2069" t="str">
        <f aca="false">IF(AB35="","",VLOOKUP(AB35,'シフト記号表（従来型・ユニット型共通）'!$C$6:$L$47,10,FALSE()))</f>
        <v/>
      </c>
      <c r="AC36" s="2069" t="str">
        <f aca="false">IF(AC35="","",VLOOKUP(AC35,'シフト記号表（従来型・ユニット型共通）'!$C$6:$L$47,10,FALSE()))</f>
        <v/>
      </c>
      <c r="AD36" s="2069" t="str">
        <f aca="false">IF(AD35="","",VLOOKUP(AD35,'シフト記号表（従来型・ユニット型共通）'!$C$6:$L$47,10,FALSE()))</f>
        <v/>
      </c>
      <c r="AE36" s="2069" t="str">
        <f aca="false">IF(AE35="","",VLOOKUP(AE35,'シフト記号表（従来型・ユニット型共通）'!$C$6:$L$47,10,FALSE()))</f>
        <v/>
      </c>
      <c r="AF36" s="2069" t="str">
        <f aca="false">IF(AF35="","",VLOOKUP(AF35,'シフト記号表（従来型・ユニット型共通）'!$C$6:$L$47,10,FALSE()))</f>
        <v/>
      </c>
      <c r="AG36" s="2070" t="str">
        <f aca="false">IF(AG35="","",VLOOKUP(AG35,'シフト記号表（従来型・ユニット型共通）'!$C$6:$L$47,10,FALSE()))</f>
        <v/>
      </c>
      <c r="AH36" s="2068" t="str">
        <f aca="false">IF(AH35="","",VLOOKUP(AH35,'シフト記号表（従来型・ユニット型共通）'!$C$6:$L$47,10,FALSE()))</f>
        <v/>
      </c>
      <c r="AI36" s="2069" t="str">
        <f aca="false">IF(AI35="","",VLOOKUP(AI35,'シフト記号表（従来型・ユニット型共通）'!$C$6:$L$47,10,FALSE()))</f>
        <v/>
      </c>
      <c r="AJ36" s="2069" t="str">
        <f aca="false">IF(AJ35="","",VLOOKUP(AJ35,'シフト記号表（従来型・ユニット型共通）'!$C$6:$L$47,10,FALSE()))</f>
        <v/>
      </c>
      <c r="AK36" s="2069" t="str">
        <f aca="false">IF(AK35="","",VLOOKUP(AK35,'シフト記号表（従来型・ユニット型共通）'!$C$6:$L$47,10,FALSE()))</f>
        <v/>
      </c>
      <c r="AL36" s="2069" t="str">
        <f aca="false">IF(AL35="","",VLOOKUP(AL35,'シフト記号表（従来型・ユニット型共通）'!$C$6:$L$47,10,FALSE()))</f>
        <v/>
      </c>
      <c r="AM36" s="2069" t="str">
        <f aca="false">IF(AM35="","",VLOOKUP(AM35,'シフト記号表（従来型・ユニット型共通）'!$C$6:$L$47,10,FALSE()))</f>
        <v/>
      </c>
      <c r="AN36" s="2070" t="str">
        <f aca="false">IF(AN35="","",VLOOKUP(AN35,'シフト記号表（従来型・ユニット型共通）'!$C$6:$L$47,10,FALSE()))</f>
        <v/>
      </c>
      <c r="AO36" s="2068" t="str">
        <f aca="false">IF(AO35="","",VLOOKUP(AO35,'シフト記号表（従来型・ユニット型共通）'!$C$6:$L$47,10,FALSE()))</f>
        <v/>
      </c>
      <c r="AP36" s="2069" t="str">
        <f aca="false">IF(AP35="","",VLOOKUP(AP35,'シフト記号表（従来型・ユニット型共通）'!$C$6:$L$47,10,FALSE()))</f>
        <v/>
      </c>
      <c r="AQ36" s="2069" t="str">
        <f aca="false">IF(AQ35="","",VLOOKUP(AQ35,'シフト記号表（従来型・ユニット型共通）'!$C$6:$L$47,10,FALSE()))</f>
        <v/>
      </c>
      <c r="AR36" s="2069" t="str">
        <f aca="false">IF(AR35="","",VLOOKUP(AR35,'シフト記号表（従来型・ユニット型共通）'!$C$6:$L$47,10,FALSE()))</f>
        <v/>
      </c>
      <c r="AS36" s="2069" t="str">
        <f aca="false">IF(AS35="","",VLOOKUP(AS35,'シフト記号表（従来型・ユニット型共通）'!$C$6:$L$47,10,FALSE()))</f>
        <v/>
      </c>
      <c r="AT36" s="2069" t="str">
        <f aca="false">IF(AT35="","",VLOOKUP(AT35,'シフト記号表（従来型・ユニット型共通）'!$C$6:$L$47,10,FALSE()))</f>
        <v/>
      </c>
      <c r="AU36" s="2070" t="str">
        <f aca="false">IF(AU35="","",VLOOKUP(AU35,'シフト記号表（従来型・ユニット型共通）'!$C$6:$L$47,10,FALSE()))</f>
        <v/>
      </c>
      <c r="AV36" s="2068" t="str">
        <f aca="false">IF(AV35="","",VLOOKUP(AV35,'シフト記号表（従来型・ユニット型共通）'!$C$6:$L$47,10,FALSE()))</f>
        <v/>
      </c>
      <c r="AW36" s="2069" t="str">
        <f aca="false">IF(AW35="","",VLOOKUP(AW35,'シフト記号表（従来型・ユニット型共通）'!$C$6:$L$47,10,FALSE()))</f>
        <v/>
      </c>
      <c r="AX36" s="2069" t="str">
        <f aca="false">IF(AX35="","",VLOOKUP(AX35,'シフト記号表（従来型・ユニット型共通）'!$C$6:$L$47,10,FALSE()))</f>
        <v/>
      </c>
      <c r="AY36" s="2069" t="str">
        <f aca="false">IF(AY35="","",VLOOKUP(AY35,'シフト記号表（従来型・ユニット型共通）'!$C$6:$L$47,10,FALSE()))</f>
        <v/>
      </c>
      <c r="AZ36" s="2069" t="str">
        <f aca="false">IF(AZ35="","",VLOOKUP(AZ35,'シフト記号表（従来型・ユニット型共通）'!$C$6:$L$47,10,FALSE()))</f>
        <v/>
      </c>
      <c r="BA36" s="2069" t="str">
        <f aca="false">IF(BA35="","",VLOOKUP(BA35,'シフト記号表（従来型・ユニット型共通）'!$C$6:$L$47,10,FALSE()))</f>
        <v/>
      </c>
      <c r="BB36" s="2070" t="str">
        <f aca="false">IF(BB35="","",VLOOKUP(BB35,'シフト記号表（従来型・ユニット型共通）'!$C$6:$L$47,10,FALSE()))</f>
        <v/>
      </c>
      <c r="BC36" s="2068" t="str">
        <f aca="false">IF(BC35="","",VLOOKUP(BC35,'シフト記号表（従来型・ユニット型共通）'!$C$6:$L$47,10,FALSE()))</f>
        <v/>
      </c>
      <c r="BD36" s="2069" t="str">
        <f aca="false">IF(BD35="","",VLOOKUP(BD35,'シフト記号表（従来型・ユニット型共通）'!$C$6:$L$47,10,FALSE()))</f>
        <v/>
      </c>
      <c r="BE36" s="2069" t="str">
        <f aca="false">IF(BE35="","",VLOOKUP(BE35,'シフト記号表（従来型・ユニット型共通）'!$C$6:$L$47,10,FALSE()))</f>
        <v/>
      </c>
      <c r="BF36" s="2071" t="n">
        <f aca="false">IF($BI$3="４週",SUM(AA36:BB36),IF($BI$3="暦月",SUM(AA36:BE36),""))</f>
        <v>0</v>
      </c>
      <c r="BG36" s="2071"/>
      <c r="BH36" s="2072" t="n">
        <f aca="false">IF($BI$3="４週",BF36/4,IF($BI$3="暦月",(BF36/($BI$8/7)),""))</f>
        <v>0</v>
      </c>
      <c r="BI36" s="2072"/>
      <c r="BJ36" s="2089"/>
      <c r="BK36" s="2089"/>
      <c r="BL36" s="2089"/>
      <c r="BM36" s="2089"/>
      <c r="BN36" s="2089"/>
    </row>
    <row r="37" customFormat="false" ht="20.25" hidden="false" customHeight="true" outlineLevel="0" collapsed="false">
      <c r="B37" s="2033" t="n">
        <f aca="false">B35+1</f>
        <v>11</v>
      </c>
      <c r="C37" s="2073"/>
      <c r="D37" s="2073"/>
      <c r="E37" s="2073"/>
      <c r="F37" s="2073"/>
      <c r="G37" s="2074"/>
      <c r="H37" s="2074"/>
      <c r="I37" s="2063"/>
      <c r="J37" s="2064"/>
      <c r="K37" s="2063"/>
      <c r="L37" s="2064"/>
      <c r="M37" s="2077"/>
      <c r="N37" s="2077"/>
      <c r="O37" s="2078"/>
      <c r="P37" s="2078"/>
      <c r="Q37" s="2078"/>
      <c r="R37" s="2078"/>
      <c r="S37" s="2079"/>
      <c r="T37" s="2079"/>
      <c r="U37" s="2079"/>
      <c r="V37" s="2079"/>
      <c r="W37" s="2079"/>
      <c r="X37" s="2093" t="s">
        <v>2202</v>
      </c>
      <c r="Z37" s="2094"/>
      <c r="AA37" s="2083"/>
      <c r="AB37" s="2084"/>
      <c r="AC37" s="2084"/>
      <c r="AD37" s="2084"/>
      <c r="AE37" s="2084"/>
      <c r="AF37" s="2084"/>
      <c r="AG37" s="2085"/>
      <c r="AH37" s="2083"/>
      <c r="AI37" s="2084"/>
      <c r="AJ37" s="2084"/>
      <c r="AK37" s="2084"/>
      <c r="AL37" s="2084"/>
      <c r="AM37" s="2084"/>
      <c r="AN37" s="2085"/>
      <c r="AO37" s="2083"/>
      <c r="AP37" s="2084"/>
      <c r="AQ37" s="2084"/>
      <c r="AR37" s="2084"/>
      <c r="AS37" s="2084"/>
      <c r="AT37" s="2084"/>
      <c r="AU37" s="2085"/>
      <c r="AV37" s="2083"/>
      <c r="AW37" s="2084"/>
      <c r="AX37" s="2084"/>
      <c r="AY37" s="2084"/>
      <c r="AZ37" s="2084"/>
      <c r="BA37" s="2084"/>
      <c r="BB37" s="2085"/>
      <c r="BC37" s="2083"/>
      <c r="BD37" s="2084"/>
      <c r="BE37" s="2086"/>
      <c r="BF37" s="2087"/>
      <c r="BG37" s="2087"/>
      <c r="BH37" s="2088"/>
      <c r="BI37" s="2088"/>
      <c r="BJ37" s="2089"/>
      <c r="BK37" s="2089"/>
      <c r="BL37" s="2089"/>
      <c r="BM37" s="2089"/>
      <c r="BN37" s="2089"/>
    </row>
    <row r="38" customFormat="false" ht="20.25" hidden="false" customHeight="true" outlineLevel="0" collapsed="false">
      <c r="B38" s="2033"/>
      <c r="C38" s="2073"/>
      <c r="D38" s="2073"/>
      <c r="E38" s="2073"/>
      <c r="F38" s="2073"/>
      <c r="G38" s="2074"/>
      <c r="H38" s="2074"/>
      <c r="I38" s="2063"/>
      <c r="J38" s="2064" t="n">
        <f aca="false">G37</f>
        <v>0</v>
      </c>
      <c r="K38" s="2063"/>
      <c r="L38" s="2064" t="n">
        <f aca="false">M37</f>
        <v>0</v>
      </c>
      <c r="M38" s="2077"/>
      <c r="N38" s="2077"/>
      <c r="O38" s="2078"/>
      <c r="P38" s="2078"/>
      <c r="Q38" s="2078"/>
      <c r="R38" s="2078"/>
      <c r="S38" s="2079"/>
      <c r="T38" s="2079"/>
      <c r="U38" s="2079"/>
      <c r="V38" s="2079"/>
      <c r="W38" s="2079"/>
      <c r="X38" s="2090" t="s">
        <v>2203</v>
      </c>
      <c r="Y38" s="2091"/>
      <c r="Z38" s="2092"/>
      <c r="AA38" s="2068" t="str">
        <f aca="false">IF(AA37="","",VLOOKUP(AA37,'シフト記号表（従来型・ユニット型共通）'!$C$6:$L$47,10,FALSE()))</f>
        <v/>
      </c>
      <c r="AB38" s="2069" t="str">
        <f aca="false">IF(AB37="","",VLOOKUP(AB37,'シフト記号表（従来型・ユニット型共通）'!$C$6:$L$47,10,FALSE()))</f>
        <v/>
      </c>
      <c r="AC38" s="2069" t="str">
        <f aca="false">IF(AC37="","",VLOOKUP(AC37,'シフト記号表（従来型・ユニット型共通）'!$C$6:$L$47,10,FALSE()))</f>
        <v/>
      </c>
      <c r="AD38" s="2069" t="str">
        <f aca="false">IF(AD37="","",VLOOKUP(AD37,'シフト記号表（従来型・ユニット型共通）'!$C$6:$L$47,10,FALSE()))</f>
        <v/>
      </c>
      <c r="AE38" s="2069" t="str">
        <f aca="false">IF(AE37="","",VLOOKUP(AE37,'シフト記号表（従来型・ユニット型共通）'!$C$6:$L$47,10,FALSE()))</f>
        <v/>
      </c>
      <c r="AF38" s="2069" t="str">
        <f aca="false">IF(AF37="","",VLOOKUP(AF37,'シフト記号表（従来型・ユニット型共通）'!$C$6:$L$47,10,FALSE()))</f>
        <v/>
      </c>
      <c r="AG38" s="2070" t="str">
        <f aca="false">IF(AG37="","",VLOOKUP(AG37,'シフト記号表（従来型・ユニット型共通）'!$C$6:$L$47,10,FALSE()))</f>
        <v/>
      </c>
      <c r="AH38" s="2068" t="str">
        <f aca="false">IF(AH37="","",VLOOKUP(AH37,'シフト記号表（従来型・ユニット型共通）'!$C$6:$L$47,10,FALSE()))</f>
        <v/>
      </c>
      <c r="AI38" s="2069" t="str">
        <f aca="false">IF(AI37="","",VLOOKUP(AI37,'シフト記号表（従来型・ユニット型共通）'!$C$6:$L$47,10,FALSE()))</f>
        <v/>
      </c>
      <c r="AJ38" s="2069" t="str">
        <f aca="false">IF(AJ37="","",VLOOKUP(AJ37,'シフト記号表（従来型・ユニット型共通）'!$C$6:$L$47,10,FALSE()))</f>
        <v/>
      </c>
      <c r="AK38" s="2069" t="str">
        <f aca="false">IF(AK37="","",VLOOKUP(AK37,'シフト記号表（従来型・ユニット型共通）'!$C$6:$L$47,10,FALSE()))</f>
        <v/>
      </c>
      <c r="AL38" s="2069" t="str">
        <f aca="false">IF(AL37="","",VLOOKUP(AL37,'シフト記号表（従来型・ユニット型共通）'!$C$6:$L$47,10,FALSE()))</f>
        <v/>
      </c>
      <c r="AM38" s="2069" t="str">
        <f aca="false">IF(AM37="","",VLOOKUP(AM37,'シフト記号表（従来型・ユニット型共通）'!$C$6:$L$47,10,FALSE()))</f>
        <v/>
      </c>
      <c r="AN38" s="2070" t="str">
        <f aca="false">IF(AN37="","",VLOOKUP(AN37,'シフト記号表（従来型・ユニット型共通）'!$C$6:$L$47,10,FALSE()))</f>
        <v/>
      </c>
      <c r="AO38" s="2068" t="str">
        <f aca="false">IF(AO37="","",VLOOKUP(AO37,'シフト記号表（従来型・ユニット型共通）'!$C$6:$L$47,10,FALSE()))</f>
        <v/>
      </c>
      <c r="AP38" s="2069" t="str">
        <f aca="false">IF(AP37="","",VLOOKUP(AP37,'シフト記号表（従来型・ユニット型共通）'!$C$6:$L$47,10,FALSE()))</f>
        <v/>
      </c>
      <c r="AQ38" s="2069" t="str">
        <f aca="false">IF(AQ37="","",VLOOKUP(AQ37,'シフト記号表（従来型・ユニット型共通）'!$C$6:$L$47,10,FALSE()))</f>
        <v/>
      </c>
      <c r="AR38" s="2069" t="str">
        <f aca="false">IF(AR37="","",VLOOKUP(AR37,'シフト記号表（従来型・ユニット型共通）'!$C$6:$L$47,10,FALSE()))</f>
        <v/>
      </c>
      <c r="AS38" s="2069" t="str">
        <f aca="false">IF(AS37="","",VLOOKUP(AS37,'シフト記号表（従来型・ユニット型共通）'!$C$6:$L$47,10,FALSE()))</f>
        <v/>
      </c>
      <c r="AT38" s="2069" t="str">
        <f aca="false">IF(AT37="","",VLOOKUP(AT37,'シフト記号表（従来型・ユニット型共通）'!$C$6:$L$47,10,FALSE()))</f>
        <v/>
      </c>
      <c r="AU38" s="2070" t="str">
        <f aca="false">IF(AU37="","",VLOOKUP(AU37,'シフト記号表（従来型・ユニット型共通）'!$C$6:$L$47,10,FALSE()))</f>
        <v/>
      </c>
      <c r="AV38" s="2068" t="str">
        <f aca="false">IF(AV37="","",VLOOKUP(AV37,'シフト記号表（従来型・ユニット型共通）'!$C$6:$L$47,10,FALSE()))</f>
        <v/>
      </c>
      <c r="AW38" s="2069" t="str">
        <f aca="false">IF(AW37="","",VLOOKUP(AW37,'シフト記号表（従来型・ユニット型共通）'!$C$6:$L$47,10,FALSE()))</f>
        <v/>
      </c>
      <c r="AX38" s="2069" t="str">
        <f aca="false">IF(AX37="","",VLOOKUP(AX37,'シフト記号表（従来型・ユニット型共通）'!$C$6:$L$47,10,FALSE()))</f>
        <v/>
      </c>
      <c r="AY38" s="2069" t="str">
        <f aca="false">IF(AY37="","",VLOOKUP(AY37,'シフト記号表（従来型・ユニット型共通）'!$C$6:$L$47,10,FALSE()))</f>
        <v/>
      </c>
      <c r="AZ38" s="2069" t="str">
        <f aca="false">IF(AZ37="","",VLOOKUP(AZ37,'シフト記号表（従来型・ユニット型共通）'!$C$6:$L$47,10,FALSE()))</f>
        <v/>
      </c>
      <c r="BA38" s="2069" t="str">
        <f aca="false">IF(BA37="","",VLOOKUP(BA37,'シフト記号表（従来型・ユニット型共通）'!$C$6:$L$47,10,FALSE()))</f>
        <v/>
      </c>
      <c r="BB38" s="2070" t="str">
        <f aca="false">IF(BB37="","",VLOOKUP(BB37,'シフト記号表（従来型・ユニット型共通）'!$C$6:$L$47,10,FALSE()))</f>
        <v/>
      </c>
      <c r="BC38" s="2068" t="str">
        <f aca="false">IF(BC37="","",VLOOKUP(BC37,'シフト記号表（従来型・ユニット型共通）'!$C$6:$L$47,10,FALSE()))</f>
        <v/>
      </c>
      <c r="BD38" s="2069" t="str">
        <f aca="false">IF(BD37="","",VLOOKUP(BD37,'シフト記号表（従来型・ユニット型共通）'!$C$6:$L$47,10,FALSE()))</f>
        <v/>
      </c>
      <c r="BE38" s="2069" t="str">
        <f aca="false">IF(BE37="","",VLOOKUP(BE37,'シフト記号表（従来型・ユニット型共通）'!$C$6:$L$47,10,FALSE()))</f>
        <v/>
      </c>
      <c r="BF38" s="2071" t="n">
        <f aca="false">IF($BI$3="４週",SUM(AA38:BB38),IF($BI$3="暦月",SUM(AA38:BE38),""))</f>
        <v>0</v>
      </c>
      <c r="BG38" s="2071"/>
      <c r="BH38" s="2072" t="n">
        <f aca="false">IF($BI$3="４週",BF38/4,IF($BI$3="暦月",(BF38/($BI$8/7)),""))</f>
        <v>0</v>
      </c>
      <c r="BI38" s="2072"/>
      <c r="BJ38" s="2089"/>
      <c r="BK38" s="2089"/>
      <c r="BL38" s="2089"/>
      <c r="BM38" s="2089"/>
      <c r="BN38" s="2089"/>
    </row>
    <row r="39" customFormat="false" ht="20.25" hidden="false" customHeight="true" outlineLevel="0" collapsed="false">
      <c r="B39" s="2033" t="n">
        <f aca="false">B37+1</f>
        <v>12</v>
      </c>
      <c r="C39" s="2073"/>
      <c r="D39" s="2073"/>
      <c r="E39" s="2073"/>
      <c r="F39" s="2073"/>
      <c r="G39" s="2074"/>
      <c r="H39" s="2074"/>
      <c r="I39" s="2063"/>
      <c r="J39" s="2064"/>
      <c r="K39" s="2063"/>
      <c r="L39" s="2064"/>
      <c r="M39" s="2077"/>
      <c r="N39" s="2077"/>
      <c r="O39" s="2078"/>
      <c r="P39" s="2078"/>
      <c r="Q39" s="2078"/>
      <c r="R39" s="2078"/>
      <c r="S39" s="2079"/>
      <c r="T39" s="2079"/>
      <c r="U39" s="2079"/>
      <c r="V39" s="2079"/>
      <c r="W39" s="2079"/>
      <c r="X39" s="2093" t="s">
        <v>2202</v>
      </c>
      <c r="Z39" s="2094"/>
      <c r="AA39" s="2083"/>
      <c r="AB39" s="2084"/>
      <c r="AC39" s="2084"/>
      <c r="AD39" s="2084"/>
      <c r="AE39" s="2084"/>
      <c r="AF39" s="2084"/>
      <c r="AG39" s="2085"/>
      <c r="AH39" s="2083"/>
      <c r="AI39" s="2084"/>
      <c r="AJ39" s="2084"/>
      <c r="AK39" s="2084"/>
      <c r="AL39" s="2084"/>
      <c r="AM39" s="2084"/>
      <c r="AN39" s="2085"/>
      <c r="AO39" s="2083"/>
      <c r="AP39" s="2084"/>
      <c r="AQ39" s="2084"/>
      <c r="AR39" s="2084"/>
      <c r="AS39" s="2084"/>
      <c r="AT39" s="2084"/>
      <c r="AU39" s="2085"/>
      <c r="AV39" s="2083"/>
      <c r="AW39" s="2084"/>
      <c r="AX39" s="2084"/>
      <c r="AY39" s="2084"/>
      <c r="AZ39" s="2084"/>
      <c r="BA39" s="2084"/>
      <c r="BB39" s="2085"/>
      <c r="BC39" s="2083"/>
      <c r="BD39" s="2084"/>
      <c r="BE39" s="2086"/>
      <c r="BF39" s="2087"/>
      <c r="BG39" s="2087"/>
      <c r="BH39" s="2088"/>
      <c r="BI39" s="2088"/>
      <c r="BJ39" s="2089"/>
      <c r="BK39" s="2089"/>
      <c r="BL39" s="2089"/>
      <c r="BM39" s="2089"/>
      <c r="BN39" s="2089"/>
    </row>
    <row r="40" customFormat="false" ht="20.25" hidden="false" customHeight="true" outlineLevel="0" collapsed="false">
      <c r="B40" s="2033"/>
      <c r="C40" s="2073"/>
      <c r="D40" s="2073"/>
      <c r="E40" s="2073"/>
      <c r="F40" s="2073"/>
      <c r="G40" s="2074"/>
      <c r="H40" s="2074"/>
      <c r="I40" s="2063"/>
      <c r="J40" s="2064" t="n">
        <f aca="false">G39</f>
        <v>0</v>
      </c>
      <c r="K40" s="2063"/>
      <c r="L40" s="2064" t="n">
        <f aca="false">M39</f>
        <v>0</v>
      </c>
      <c r="M40" s="2077"/>
      <c r="N40" s="2077"/>
      <c r="O40" s="2078"/>
      <c r="P40" s="2078"/>
      <c r="Q40" s="2078"/>
      <c r="R40" s="2078"/>
      <c r="S40" s="2079"/>
      <c r="T40" s="2079"/>
      <c r="U40" s="2079"/>
      <c r="V40" s="2079"/>
      <c r="W40" s="2079"/>
      <c r="X40" s="2090" t="s">
        <v>2203</v>
      </c>
      <c r="Y40" s="2091"/>
      <c r="Z40" s="2092"/>
      <c r="AA40" s="2068" t="str">
        <f aca="false">IF(AA39="","",VLOOKUP(AA39,'シフト記号表（従来型・ユニット型共通）'!$C$6:$L$47,10,FALSE()))</f>
        <v/>
      </c>
      <c r="AB40" s="2069" t="str">
        <f aca="false">IF(AB39="","",VLOOKUP(AB39,'シフト記号表（従来型・ユニット型共通）'!$C$6:$L$47,10,FALSE()))</f>
        <v/>
      </c>
      <c r="AC40" s="2069" t="str">
        <f aca="false">IF(AC39="","",VLOOKUP(AC39,'シフト記号表（従来型・ユニット型共通）'!$C$6:$L$47,10,FALSE()))</f>
        <v/>
      </c>
      <c r="AD40" s="2069" t="str">
        <f aca="false">IF(AD39="","",VLOOKUP(AD39,'シフト記号表（従来型・ユニット型共通）'!$C$6:$L$47,10,FALSE()))</f>
        <v/>
      </c>
      <c r="AE40" s="2069" t="str">
        <f aca="false">IF(AE39="","",VLOOKUP(AE39,'シフト記号表（従来型・ユニット型共通）'!$C$6:$L$47,10,FALSE()))</f>
        <v/>
      </c>
      <c r="AF40" s="2069" t="str">
        <f aca="false">IF(AF39="","",VLOOKUP(AF39,'シフト記号表（従来型・ユニット型共通）'!$C$6:$L$47,10,FALSE()))</f>
        <v/>
      </c>
      <c r="AG40" s="2070" t="str">
        <f aca="false">IF(AG39="","",VLOOKUP(AG39,'シフト記号表（従来型・ユニット型共通）'!$C$6:$L$47,10,FALSE()))</f>
        <v/>
      </c>
      <c r="AH40" s="2068" t="str">
        <f aca="false">IF(AH39="","",VLOOKUP(AH39,'シフト記号表（従来型・ユニット型共通）'!$C$6:$L$47,10,FALSE()))</f>
        <v/>
      </c>
      <c r="AI40" s="2069" t="str">
        <f aca="false">IF(AI39="","",VLOOKUP(AI39,'シフト記号表（従来型・ユニット型共通）'!$C$6:$L$47,10,FALSE()))</f>
        <v/>
      </c>
      <c r="AJ40" s="2069" t="str">
        <f aca="false">IF(AJ39="","",VLOOKUP(AJ39,'シフト記号表（従来型・ユニット型共通）'!$C$6:$L$47,10,FALSE()))</f>
        <v/>
      </c>
      <c r="AK40" s="2069" t="str">
        <f aca="false">IF(AK39="","",VLOOKUP(AK39,'シフト記号表（従来型・ユニット型共通）'!$C$6:$L$47,10,FALSE()))</f>
        <v/>
      </c>
      <c r="AL40" s="2069" t="str">
        <f aca="false">IF(AL39="","",VLOOKUP(AL39,'シフト記号表（従来型・ユニット型共通）'!$C$6:$L$47,10,FALSE()))</f>
        <v/>
      </c>
      <c r="AM40" s="2069" t="str">
        <f aca="false">IF(AM39="","",VLOOKUP(AM39,'シフト記号表（従来型・ユニット型共通）'!$C$6:$L$47,10,FALSE()))</f>
        <v/>
      </c>
      <c r="AN40" s="2070" t="str">
        <f aca="false">IF(AN39="","",VLOOKUP(AN39,'シフト記号表（従来型・ユニット型共通）'!$C$6:$L$47,10,FALSE()))</f>
        <v/>
      </c>
      <c r="AO40" s="2068" t="str">
        <f aca="false">IF(AO39="","",VLOOKUP(AO39,'シフト記号表（従来型・ユニット型共通）'!$C$6:$L$47,10,FALSE()))</f>
        <v/>
      </c>
      <c r="AP40" s="2069" t="str">
        <f aca="false">IF(AP39="","",VLOOKUP(AP39,'シフト記号表（従来型・ユニット型共通）'!$C$6:$L$47,10,FALSE()))</f>
        <v/>
      </c>
      <c r="AQ40" s="2069" t="str">
        <f aca="false">IF(AQ39="","",VLOOKUP(AQ39,'シフト記号表（従来型・ユニット型共通）'!$C$6:$L$47,10,FALSE()))</f>
        <v/>
      </c>
      <c r="AR40" s="2069" t="str">
        <f aca="false">IF(AR39="","",VLOOKUP(AR39,'シフト記号表（従来型・ユニット型共通）'!$C$6:$L$47,10,FALSE()))</f>
        <v/>
      </c>
      <c r="AS40" s="2069" t="str">
        <f aca="false">IF(AS39="","",VLOOKUP(AS39,'シフト記号表（従来型・ユニット型共通）'!$C$6:$L$47,10,FALSE()))</f>
        <v/>
      </c>
      <c r="AT40" s="2069" t="str">
        <f aca="false">IF(AT39="","",VLOOKUP(AT39,'シフト記号表（従来型・ユニット型共通）'!$C$6:$L$47,10,FALSE()))</f>
        <v/>
      </c>
      <c r="AU40" s="2070" t="str">
        <f aca="false">IF(AU39="","",VLOOKUP(AU39,'シフト記号表（従来型・ユニット型共通）'!$C$6:$L$47,10,FALSE()))</f>
        <v/>
      </c>
      <c r="AV40" s="2068" t="str">
        <f aca="false">IF(AV39="","",VLOOKUP(AV39,'シフト記号表（従来型・ユニット型共通）'!$C$6:$L$47,10,FALSE()))</f>
        <v/>
      </c>
      <c r="AW40" s="2069" t="str">
        <f aca="false">IF(AW39="","",VLOOKUP(AW39,'シフト記号表（従来型・ユニット型共通）'!$C$6:$L$47,10,FALSE()))</f>
        <v/>
      </c>
      <c r="AX40" s="2069" t="str">
        <f aca="false">IF(AX39="","",VLOOKUP(AX39,'シフト記号表（従来型・ユニット型共通）'!$C$6:$L$47,10,FALSE()))</f>
        <v/>
      </c>
      <c r="AY40" s="2069" t="str">
        <f aca="false">IF(AY39="","",VLOOKUP(AY39,'シフト記号表（従来型・ユニット型共通）'!$C$6:$L$47,10,FALSE()))</f>
        <v/>
      </c>
      <c r="AZ40" s="2069" t="str">
        <f aca="false">IF(AZ39="","",VLOOKUP(AZ39,'シフト記号表（従来型・ユニット型共通）'!$C$6:$L$47,10,FALSE()))</f>
        <v/>
      </c>
      <c r="BA40" s="2069" t="str">
        <f aca="false">IF(BA39="","",VLOOKUP(BA39,'シフト記号表（従来型・ユニット型共通）'!$C$6:$L$47,10,FALSE()))</f>
        <v/>
      </c>
      <c r="BB40" s="2070" t="str">
        <f aca="false">IF(BB39="","",VLOOKUP(BB39,'シフト記号表（従来型・ユニット型共通）'!$C$6:$L$47,10,FALSE()))</f>
        <v/>
      </c>
      <c r="BC40" s="2068" t="str">
        <f aca="false">IF(BC39="","",VLOOKUP(BC39,'シフト記号表（従来型・ユニット型共通）'!$C$6:$L$47,10,FALSE()))</f>
        <v/>
      </c>
      <c r="BD40" s="2069" t="str">
        <f aca="false">IF(BD39="","",VLOOKUP(BD39,'シフト記号表（従来型・ユニット型共通）'!$C$6:$L$47,10,FALSE()))</f>
        <v/>
      </c>
      <c r="BE40" s="2069" t="str">
        <f aca="false">IF(BE39="","",VLOOKUP(BE39,'シフト記号表（従来型・ユニット型共通）'!$C$6:$L$47,10,FALSE()))</f>
        <v/>
      </c>
      <c r="BF40" s="2071" t="n">
        <f aca="false">IF($BI$3="４週",SUM(AA40:BB40),IF($BI$3="暦月",SUM(AA40:BE40),""))</f>
        <v>0</v>
      </c>
      <c r="BG40" s="2071"/>
      <c r="BH40" s="2072" t="n">
        <f aca="false">IF($BI$3="４週",BF40/4,IF($BI$3="暦月",(BF40/($BI$8/7)),""))</f>
        <v>0</v>
      </c>
      <c r="BI40" s="2072"/>
      <c r="BJ40" s="2089"/>
      <c r="BK40" s="2089"/>
      <c r="BL40" s="2089"/>
      <c r="BM40" s="2089"/>
      <c r="BN40" s="2089"/>
    </row>
    <row r="41" customFormat="false" ht="20.25" hidden="false" customHeight="true" outlineLevel="0" collapsed="false">
      <c r="B41" s="2033" t="n">
        <f aca="false">B39+1</f>
        <v>13</v>
      </c>
      <c r="C41" s="2073"/>
      <c r="D41" s="2073"/>
      <c r="E41" s="2073"/>
      <c r="F41" s="2073"/>
      <c r="G41" s="2074"/>
      <c r="H41" s="2074"/>
      <c r="I41" s="2063"/>
      <c r="J41" s="2064"/>
      <c r="K41" s="2063"/>
      <c r="L41" s="2064"/>
      <c r="M41" s="2077"/>
      <c r="N41" s="2077"/>
      <c r="O41" s="2078"/>
      <c r="P41" s="2078"/>
      <c r="Q41" s="2078"/>
      <c r="R41" s="2078"/>
      <c r="S41" s="2079"/>
      <c r="T41" s="2079"/>
      <c r="U41" s="2079"/>
      <c r="V41" s="2079"/>
      <c r="W41" s="2079"/>
      <c r="X41" s="2093" t="s">
        <v>2202</v>
      </c>
      <c r="Z41" s="2094"/>
      <c r="AA41" s="2083"/>
      <c r="AB41" s="2084"/>
      <c r="AC41" s="2084"/>
      <c r="AD41" s="2084"/>
      <c r="AE41" s="2084"/>
      <c r="AF41" s="2084"/>
      <c r="AG41" s="2085"/>
      <c r="AH41" s="2083"/>
      <c r="AI41" s="2084"/>
      <c r="AJ41" s="2084"/>
      <c r="AK41" s="2084"/>
      <c r="AL41" s="2084"/>
      <c r="AM41" s="2084"/>
      <c r="AN41" s="2085"/>
      <c r="AO41" s="2083"/>
      <c r="AP41" s="2084"/>
      <c r="AQ41" s="2084"/>
      <c r="AR41" s="2084"/>
      <c r="AS41" s="2084"/>
      <c r="AT41" s="2084"/>
      <c r="AU41" s="2085"/>
      <c r="AV41" s="2083"/>
      <c r="AW41" s="2084"/>
      <c r="AX41" s="2084"/>
      <c r="AY41" s="2084"/>
      <c r="AZ41" s="2084"/>
      <c r="BA41" s="2084"/>
      <c r="BB41" s="2085"/>
      <c r="BC41" s="2083"/>
      <c r="BD41" s="2084"/>
      <c r="BE41" s="2086"/>
      <c r="BF41" s="2087"/>
      <c r="BG41" s="2087"/>
      <c r="BH41" s="2088"/>
      <c r="BI41" s="2088"/>
      <c r="BJ41" s="2089"/>
      <c r="BK41" s="2089"/>
      <c r="BL41" s="2089"/>
      <c r="BM41" s="2089"/>
      <c r="BN41" s="2089"/>
    </row>
    <row r="42" customFormat="false" ht="20.25" hidden="false" customHeight="true" outlineLevel="0" collapsed="false">
      <c r="B42" s="2033"/>
      <c r="C42" s="2073"/>
      <c r="D42" s="2073"/>
      <c r="E42" s="2073"/>
      <c r="F42" s="2073"/>
      <c r="G42" s="2074"/>
      <c r="H42" s="2074"/>
      <c r="I42" s="2063"/>
      <c r="J42" s="2064" t="n">
        <f aca="false">G41</f>
        <v>0</v>
      </c>
      <c r="K42" s="2063"/>
      <c r="L42" s="2064" t="n">
        <f aca="false">M41</f>
        <v>0</v>
      </c>
      <c r="M42" s="2077"/>
      <c r="N42" s="2077"/>
      <c r="O42" s="2078"/>
      <c r="P42" s="2078"/>
      <c r="Q42" s="2078"/>
      <c r="R42" s="2078"/>
      <c r="S42" s="2079"/>
      <c r="T42" s="2079"/>
      <c r="U42" s="2079"/>
      <c r="V42" s="2079"/>
      <c r="W42" s="2079"/>
      <c r="X42" s="2090" t="s">
        <v>2203</v>
      </c>
      <c r="Y42" s="2091"/>
      <c r="Z42" s="2092"/>
      <c r="AA42" s="2068" t="str">
        <f aca="false">IF(AA41="","",VLOOKUP(AA41,'シフト記号表（従来型・ユニット型共通）'!$C$6:$L$47,10,FALSE()))</f>
        <v/>
      </c>
      <c r="AB42" s="2069" t="str">
        <f aca="false">IF(AB41="","",VLOOKUP(AB41,'シフト記号表（従来型・ユニット型共通）'!$C$6:$L$47,10,FALSE()))</f>
        <v/>
      </c>
      <c r="AC42" s="2069" t="str">
        <f aca="false">IF(AC41="","",VLOOKUP(AC41,'シフト記号表（従来型・ユニット型共通）'!$C$6:$L$47,10,FALSE()))</f>
        <v/>
      </c>
      <c r="AD42" s="2069" t="str">
        <f aca="false">IF(AD41="","",VLOOKUP(AD41,'シフト記号表（従来型・ユニット型共通）'!$C$6:$L$47,10,FALSE()))</f>
        <v/>
      </c>
      <c r="AE42" s="2069" t="str">
        <f aca="false">IF(AE41="","",VLOOKUP(AE41,'シフト記号表（従来型・ユニット型共通）'!$C$6:$L$47,10,FALSE()))</f>
        <v/>
      </c>
      <c r="AF42" s="2069" t="str">
        <f aca="false">IF(AF41="","",VLOOKUP(AF41,'シフト記号表（従来型・ユニット型共通）'!$C$6:$L$47,10,FALSE()))</f>
        <v/>
      </c>
      <c r="AG42" s="2070" t="str">
        <f aca="false">IF(AG41="","",VLOOKUP(AG41,'シフト記号表（従来型・ユニット型共通）'!$C$6:$L$47,10,FALSE()))</f>
        <v/>
      </c>
      <c r="AH42" s="2068" t="str">
        <f aca="false">IF(AH41="","",VLOOKUP(AH41,'シフト記号表（従来型・ユニット型共通）'!$C$6:$L$47,10,FALSE()))</f>
        <v/>
      </c>
      <c r="AI42" s="2069" t="str">
        <f aca="false">IF(AI41="","",VLOOKUP(AI41,'シフト記号表（従来型・ユニット型共通）'!$C$6:$L$47,10,FALSE()))</f>
        <v/>
      </c>
      <c r="AJ42" s="2069" t="str">
        <f aca="false">IF(AJ41="","",VLOOKUP(AJ41,'シフト記号表（従来型・ユニット型共通）'!$C$6:$L$47,10,FALSE()))</f>
        <v/>
      </c>
      <c r="AK42" s="2069" t="str">
        <f aca="false">IF(AK41="","",VLOOKUP(AK41,'シフト記号表（従来型・ユニット型共通）'!$C$6:$L$47,10,FALSE()))</f>
        <v/>
      </c>
      <c r="AL42" s="2069" t="str">
        <f aca="false">IF(AL41="","",VLOOKUP(AL41,'シフト記号表（従来型・ユニット型共通）'!$C$6:$L$47,10,FALSE()))</f>
        <v/>
      </c>
      <c r="AM42" s="2069" t="str">
        <f aca="false">IF(AM41="","",VLOOKUP(AM41,'シフト記号表（従来型・ユニット型共通）'!$C$6:$L$47,10,FALSE()))</f>
        <v/>
      </c>
      <c r="AN42" s="2070" t="str">
        <f aca="false">IF(AN41="","",VLOOKUP(AN41,'シフト記号表（従来型・ユニット型共通）'!$C$6:$L$47,10,FALSE()))</f>
        <v/>
      </c>
      <c r="AO42" s="2068" t="str">
        <f aca="false">IF(AO41="","",VLOOKUP(AO41,'シフト記号表（従来型・ユニット型共通）'!$C$6:$L$47,10,FALSE()))</f>
        <v/>
      </c>
      <c r="AP42" s="2069" t="str">
        <f aca="false">IF(AP41="","",VLOOKUP(AP41,'シフト記号表（従来型・ユニット型共通）'!$C$6:$L$47,10,FALSE()))</f>
        <v/>
      </c>
      <c r="AQ42" s="2069" t="str">
        <f aca="false">IF(AQ41="","",VLOOKUP(AQ41,'シフト記号表（従来型・ユニット型共通）'!$C$6:$L$47,10,FALSE()))</f>
        <v/>
      </c>
      <c r="AR42" s="2069" t="str">
        <f aca="false">IF(AR41="","",VLOOKUP(AR41,'シフト記号表（従来型・ユニット型共通）'!$C$6:$L$47,10,FALSE()))</f>
        <v/>
      </c>
      <c r="AS42" s="2069" t="str">
        <f aca="false">IF(AS41="","",VLOOKUP(AS41,'シフト記号表（従来型・ユニット型共通）'!$C$6:$L$47,10,FALSE()))</f>
        <v/>
      </c>
      <c r="AT42" s="2069" t="str">
        <f aca="false">IF(AT41="","",VLOOKUP(AT41,'シフト記号表（従来型・ユニット型共通）'!$C$6:$L$47,10,FALSE()))</f>
        <v/>
      </c>
      <c r="AU42" s="2070" t="str">
        <f aca="false">IF(AU41="","",VLOOKUP(AU41,'シフト記号表（従来型・ユニット型共通）'!$C$6:$L$47,10,FALSE()))</f>
        <v/>
      </c>
      <c r="AV42" s="2068" t="str">
        <f aca="false">IF(AV41="","",VLOOKUP(AV41,'シフト記号表（従来型・ユニット型共通）'!$C$6:$L$47,10,FALSE()))</f>
        <v/>
      </c>
      <c r="AW42" s="2069" t="str">
        <f aca="false">IF(AW41="","",VLOOKUP(AW41,'シフト記号表（従来型・ユニット型共通）'!$C$6:$L$47,10,FALSE()))</f>
        <v/>
      </c>
      <c r="AX42" s="2069" t="str">
        <f aca="false">IF(AX41="","",VLOOKUP(AX41,'シフト記号表（従来型・ユニット型共通）'!$C$6:$L$47,10,FALSE()))</f>
        <v/>
      </c>
      <c r="AY42" s="2069" t="str">
        <f aca="false">IF(AY41="","",VLOOKUP(AY41,'シフト記号表（従来型・ユニット型共通）'!$C$6:$L$47,10,FALSE()))</f>
        <v/>
      </c>
      <c r="AZ42" s="2069" t="str">
        <f aca="false">IF(AZ41="","",VLOOKUP(AZ41,'シフト記号表（従来型・ユニット型共通）'!$C$6:$L$47,10,FALSE()))</f>
        <v/>
      </c>
      <c r="BA42" s="2069" t="str">
        <f aca="false">IF(BA41="","",VLOOKUP(BA41,'シフト記号表（従来型・ユニット型共通）'!$C$6:$L$47,10,FALSE()))</f>
        <v/>
      </c>
      <c r="BB42" s="2070" t="str">
        <f aca="false">IF(BB41="","",VLOOKUP(BB41,'シフト記号表（従来型・ユニット型共通）'!$C$6:$L$47,10,FALSE()))</f>
        <v/>
      </c>
      <c r="BC42" s="2068" t="str">
        <f aca="false">IF(BC41="","",VLOOKUP(BC41,'シフト記号表（従来型・ユニット型共通）'!$C$6:$L$47,10,FALSE()))</f>
        <v/>
      </c>
      <c r="BD42" s="2069" t="str">
        <f aca="false">IF(BD41="","",VLOOKUP(BD41,'シフト記号表（従来型・ユニット型共通）'!$C$6:$L$47,10,FALSE()))</f>
        <v/>
      </c>
      <c r="BE42" s="2069" t="str">
        <f aca="false">IF(BE41="","",VLOOKUP(BE41,'シフト記号表（従来型・ユニット型共通）'!$C$6:$L$47,10,FALSE()))</f>
        <v/>
      </c>
      <c r="BF42" s="2071" t="n">
        <f aca="false">IF($BI$3="４週",SUM(AA42:BB42),IF($BI$3="暦月",SUM(AA42:BE42),""))</f>
        <v>0</v>
      </c>
      <c r="BG42" s="2071"/>
      <c r="BH42" s="2072" t="n">
        <f aca="false">IF($BI$3="４週",BF42/4,IF($BI$3="暦月",(BF42/($BI$8/7)),""))</f>
        <v>0</v>
      </c>
      <c r="BI42" s="2072"/>
      <c r="BJ42" s="2089"/>
      <c r="BK42" s="2089"/>
      <c r="BL42" s="2089"/>
      <c r="BM42" s="2089"/>
      <c r="BN42" s="2089"/>
    </row>
    <row r="43" customFormat="false" ht="20.25" hidden="false" customHeight="true" outlineLevel="0" collapsed="false">
      <c r="B43" s="2033" t="n">
        <f aca="false">B41+1</f>
        <v>14</v>
      </c>
      <c r="C43" s="2073"/>
      <c r="D43" s="2073"/>
      <c r="E43" s="2073"/>
      <c r="F43" s="2073"/>
      <c r="G43" s="2074"/>
      <c r="H43" s="2074"/>
      <c r="I43" s="2063"/>
      <c r="J43" s="2064"/>
      <c r="K43" s="2063"/>
      <c r="L43" s="2064"/>
      <c r="M43" s="2077"/>
      <c r="N43" s="2077"/>
      <c r="O43" s="2078"/>
      <c r="P43" s="2078"/>
      <c r="Q43" s="2078"/>
      <c r="R43" s="2078"/>
      <c r="S43" s="2079"/>
      <c r="T43" s="2079"/>
      <c r="U43" s="2079"/>
      <c r="V43" s="2079"/>
      <c r="W43" s="2079"/>
      <c r="X43" s="2093" t="s">
        <v>2202</v>
      </c>
      <c r="Z43" s="2094"/>
      <c r="AA43" s="2083"/>
      <c r="AB43" s="2084"/>
      <c r="AC43" s="2084"/>
      <c r="AD43" s="2084"/>
      <c r="AE43" s="2084"/>
      <c r="AF43" s="2084"/>
      <c r="AG43" s="2085"/>
      <c r="AH43" s="2083"/>
      <c r="AI43" s="2084"/>
      <c r="AJ43" s="2084"/>
      <c r="AK43" s="2084"/>
      <c r="AL43" s="2084"/>
      <c r="AM43" s="2084"/>
      <c r="AN43" s="2085"/>
      <c r="AO43" s="2083"/>
      <c r="AP43" s="2084"/>
      <c r="AQ43" s="2084"/>
      <c r="AR43" s="2084"/>
      <c r="AS43" s="2084"/>
      <c r="AT43" s="2084"/>
      <c r="AU43" s="2085"/>
      <c r="AV43" s="2083"/>
      <c r="AW43" s="2084"/>
      <c r="AX43" s="2084"/>
      <c r="AY43" s="2084"/>
      <c r="AZ43" s="2084"/>
      <c r="BA43" s="2084"/>
      <c r="BB43" s="2085"/>
      <c r="BC43" s="2083"/>
      <c r="BD43" s="2084"/>
      <c r="BE43" s="2086"/>
      <c r="BF43" s="2087"/>
      <c r="BG43" s="2087"/>
      <c r="BH43" s="2088"/>
      <c r="BI43" s="2088"/>
      <c r="BJ43" s="2089"/>
      <c r="BK43" s="2089"/>
      <c r="BL43" s="2089"/>
      <c r="BM43" s="2089"/>
      <c r="BN43" s="2089"/>
    </row>
    <row r="44" customFormat="false" ht="20.25" hidden="false" customHeight="true" outlineLevel="0" collapsed="false">
      <c r="B44" s="2033"/>
      <c r="C44" s="2073"/>
      <c r="D44" s="2073"/>
      <c r="E44" s="2073"/>
      <c r="F44" s="2073"/>
      <c r="G44" s="2074"/>
      <c r="H44" s="2074"/>
      <c r="I44" s="2063"/>
      <c r="J44" s="2064" t="n">
        <f aca="false">G43</f>
        <v>0</v>
      </c>
      <c r="K44" s="2063"/>
      <c r="L44" s="2064" t="n">
        <f aca="false">M43</f>
        <v>0</v>
      </c>
      <c r="M44" s="2077"/>
      <c r="N44" s="2077"/>
      <c r="O44" s="2078"/>
      <c r="P44" s="2078"/>
      <c r="Q44" s="2078"/>
      <c r="R44" s="2078"/>
      <c r="S44" s="2079"/>
      <c r="T44" s="2079"/>
      <c r="U44" s="2079"/>
      <c r="V44" s="2079"/>
      <c r="W44" s="2079"/>
      <c r="X44" s="2090" t="s">
        <v>2203</v>
      </c>
      <c r="Y44" s="2091"/>
      <c r="Z44" s="2092"/>
      <c r="AA44" s="2068" t="str">
        <f aca="false">IF(AA43="","",VLOOKUP(AA43,'シフト記号表（従来型・ユニット型共通）'!$C$6:$L$47,10,FALSE()))</f>
        <v/>
      </c>
      <c r="AB44" s="2069" t="str">
        <f aca="false">IF(AB43="","",VLOOKUP(AB43,'シフト記号表（従来型・ユニット型共通）'!$C$6:$L$47,10,FALSE()))</f>
        <v/>
      </c>
      <c r="AC44" s="2069" t="str">
        <f aca="false">IF(AC43="","",VLOOKUP(AC43,'シフト記号表（従来型・ユニット型共通）'!$C$6:$L$47,10,FALSE()))</f>
        <v/>
      </c>
      <c r="AD44" s="2069" t="str">
        <f aca="false">IF(AD43="","",VLOOKUP(AD43,'シフト記号表（従来型・ユニット型共通）'!$C$6:$L$47,10,FALSE()))</f>
        <v/>
      </c>
      <c r="AE44" s="2069" t="str">
        <f aca="false">IF(AE43="","",VLOOKUP(AE43,'シフト記号表（従来型・ユニット型共通）'!$C$6:$L$47,10,FALSE()))</f>
        <v/>
      </c>
      <c r="AF44" s="2069" t="str">
        <f aca="false">IF(AF43="","",VLOOKUP(AF43,'シフト記号表（従来型・ユニット型共通）'!$C$6:$L$47,10,FALSE()))</f>
        <v/>
      </c>
      <c r="AG44" s="2070" t="str">
        <f aca="false">IF(AG43="","",VLOOKUP(AG43,'シフト記号表（従来型・ユニット型共通）'!$C$6:$L$47,10,FALSE()))</f>
        <v/>
      </c>
      <c r="AH44" s="2068" t="str">
        <f aca="false">IF(AH43="","",VLOOKUP(AH43,'シフト記号表（従来型・ユニット型共通）'!$C$6:$L$47,10,FALSE()))</f>
        <v/>
      </c>
      <c r="AI44" s="2069" t="str">
        <f aca="false">IF(AI43="","",VLOOKUP(AI43,'シフト記号表（従来型・ユニット型共通）'!$C$6:$L$47,10,FALSE()))</f>
        <v/>
      </c>
      <c r="AJ44" s="2069" t="str">
        <f aca="false">IF(AJ43="","",VLOOKUP(AJ43,'シフト記号表（従来型・ユニット型共通）'!$C$6:$L$47,10,FALSE()))</f>
        <v/>
      </c>
      <c r="AK44" s="2069" t="str">
        <f aca="false">IF(AK43="","",VLOOKUP(AK43,'シフト記号表（従来型・ユニット型共通）'!$C$6:$L$47,10,FALSE()))</f>
        <v/>
      </c>
      <c r="AL44" s="2069" t="str">
        <f aca="false">IF(AL43="","",VLOOKUP(AL43,'シフト記号表（従来型・ユニット型共通）'!$C$6:$L$47,10,FALSE()))</f>
        <v/>
      </c>
      <c r="AM44" s="2069" t="str">
        <f aca="false">IF(AM43="","",VLOOKUP(AM43,'シフト記号表（従来型・ユニット型共通）'!$C$6:$L$47,10,FALSE()))</f>
        <v/>
      </c>
      <c r="AN44" s="2070" t="str">
        <f aca="false">IF(AN43="","",VLOOKUP(AN43,'シフト記号表（従来型・ユニット型共通）'!$C$6:$L$47,10,FALSE()))</f>
        <v/>
      </c>
      <c r="AO44" s="2068" t="str">
        <f aca="false">IF(AO43="","",VLOOKUP(AO43,'シフト記号表（従来型・ユニット型共通）'!$C$6:$L$47,10,FALSE()))</f>
        <v/>
      </c>
      <c r="AP44" s="2069" t="str">
        <f aca="false">IF(AP43="","",VLOOKUP(AP43,'シフト記号表（従来型・ユニット型共通）'!$C$6:$L$47,10,FALSE()))</f>
        <v/>
      </c>
      <c r="AQ44" s="2069" t="str">
        <f aca="false">IF(AQ43="","",VLOOKUP(AQ43,'シフト記号表（従来型・ユニット型共通）'!$C$6:$L$47,10,FALSE()))</f>
        <v/>
      </c>
      <c r="AR44" s="2069" t="str">
        <f aca="false">IF(AR43="","",VLOOKUP(AR43,'シフト記号表（従来型・ユニット型共通）'!$C$6:$L$47,10,FALSE()))</f>
        <v/>
      </c>
      <c r="AS44" s="2069" t="str">
        <f aca="false">IF(AS43="","",VLOOKUP(AS43,'シフト記号表（従来型・ユニット型共通）'!$C$6:$L$47,10,FALSE()))</f>
        <v/>
      </c>
      <c r="AT44" s="2069" t="str">
        <f aca="false">IF(AT43="","",VLOOKUP(AT43,'シフト記号表（従来型・ユニット型共通）'!$C$6:$L$47,10,FALSE()))</f>
        <v/>
      </c>
      <c r="AU44" s="2070" t="str">
        <f aca="false">IF(AU43="","",VLOOKUP(AU43,'シフト記号表（従来型・ユニット型共通）'!$C$6:$L$47,10,FALSE()))</f>
        <v/>
      </c>
      <c r="AV44" s="2068" t="str">
        <f aca="false">IF(AV43="","",VLOOKUP(AV43,'シフト記号表（従来型・ユニット型共通）'!$C$6:$L$47,10,FALSE()))</f>
        <v/>
      </c>
      <c r="AW44" s="2069" t="str">
        <f aca="false">IF(AW43="","",VLOOKUP(AW43,'シフト記号表（従来型・ユニット型共通）'!$C$6:$L$47,10,FALSE()))</f>
        <v/>
      </c>
      <c r="AX44" s="2069" t="str">
        <f aca="false">IF(AX43="","",VLOOKUP(AX43,'シフト記号表（従来型・ユニット型共通）'!$C$6:$L$47,10,FALSE()))</f>
        <v/>
      </c>
      <c r="AY44" s="2069" t="str">
        <f aca="false">IF(AY43="","",VLOOKUP(AY43,'シフト記号表（従来型・ユニット型共通）'!$C$6:$L$47,10,FALSE()))</f>
        <v/>
      </c>
      <c r="AZ44" s="2069" t="str">
        <f aca="false">IF(AZ43="","",VLOOKUP(AZ43,'シフト記号表（従来型・ユニット型共通）'!$C$6:$L$47,10,FALSE()))</f>
        <v/>
      </c>
      <c r="BA44" s="2069" t="str">
        <f aca="false">IF(BA43="","",VLOOKUP(BA43,'シフト記号表（従来型・ユニット型共通）'!$C$6:$L$47,10,FALSE()))</f>
        <v/>
      </c>
      <c r="BB44" s="2070" t="str">
        <f aca="false">IF(BB43="","",VLOOKUP(BB43,'シフト記号表（従来型・ユニット型共通）'!$C$6:$L$47,10,FALSE()))</f>
        <v/>
      </c>
      <c r="BC44" s="2068" t="str">
        <f aca="false">IF(BC43="","",VLOOKUP(BC43,'シフト記号表（従来型・ユニット型共通）'!$C$6:$L$47,10,FALSE()))</f>
        <v/>
      </c>
      <c r="BD44" s="2069" t="str">
        <f aca="false">IF(BD43="","",VLOOKUP(BD43,'シフト記号表（従来型・ユニット型共通）'!$C$6:$L$47,10,FALSE()))</f>
        <v/>
      </c>
      <c r="BE44" s="2069" t="str">
        <f aca="false">IF(BE43="","",VLOOKUP(BE43,'シフト記号表（従来型・ユニット型共通）'!$C$6:$L$47,10,FALSE()))</f>
        <v/>
      </c>
      <c r="BF44" s="2071" t="n">
        <f aca="false">IF($BI$3="４週",SUM(AA44:BB44),IF($BI$3="暦月",SUM(AA44:BE44),""))</f>
        <v>0</v>
      </c>
      <c r="BG44" s="2071"/>
      <c r="BH44" s="2072" t="n">
        <f aca="false">IF($BI$3="４週",BF44/4,IF($BI$3="暦月",(BF44/($BI$8/7)),""))</f>
        <v>0</v>
      </c>
      <c r="BI44" s="2072"/>
      <c r="BJ44" s="2089"/>
      <c r="BK44" s="2089"/>
      <c r="BL44" s="2089"/>
      <c r="BM44" s="2089"/>
      <c r="BN44" s="2089"/>
    </row>
    <row r="45" customFormat="false" ht="20.25" hidden="false" customHeight="true" outlineLevel="0" collapsed="false">
      <c r="B45" s="2033" t="n">
        <f aca="false">B43+1</f>
        <v>15</v>
      </c>
      <c r="C45" s="2073"/>
      <c r="D45" s="2073"/>
      <c r="E45" s="2073"/>
      <c r="F45" s="2073"/>
      <c r="G45" s="2074"/>
      <c r="H45" s="2074"/>
      <c r="I45" s="2063"/>
      <c r="J45" s="2064"/>
      <c r="K45" s="2063"/>
      <c r="L45" s="2064"/>
      <c r="M45" s="2077"/>
      <c r="N45" s="2077"/>
      <c r="O45" s="2078"/>
      <c r="P45" s="2078"/>
      <c r="Q45" s="2078"/>
      <c r="R45" s="2078"/>
      <c r="S45" s="2079"/>
      <c r="T45" s="2079"/>
      <c r="U45" s="2079"/>
      <c r="V45" s="2079"/>
      <c r="W45" s="2079"/>
      <c r="X45" s="2093" t="s">
        <v>2202</v>
      </c>
      <c r="Z45" s="2094"/>
      <c r="AA45" s="2083"/>
      <c r="AB45" s="2084"/>
      <c r="AC45" s="2084"/>
      <c r="AD45" s="2084"/>
      <c r="AE45" s="2084"/>
      <c r="AF45" s="2084"/>
      <c r="AG45" s="2085"/>
      <c r="AH45" s="2083"/>
      <c r="AI45" s="2084"/>
      <c r="AJ45" s="2084"/>
      <c r="AK45" s="2084"/>
      <c r="AL45" s="2084"/>
      <c r="AM45" s="2084"/>
      <c r="AN45" s="2085"/>
      <c r="AO45" s="2083"/>
      <c r="AP45" s="2084"/>
      <c r="AQ45" s="2084"/>
      <c r="AR45" s="2084"/>
      <c r="AS45" s="2084"/>
      <c r="AT45" s="2084"/>
      <c r="AU45" s="2085"/>
      <c r="AV45" s="2083"/>
      <c r="AW45" s="2084"/>
      <c r="AX45" s="2084"/>
      <c r="AY45" s="2084"/>
      <c r="AZ45" s="2084"/>
      <c r="BA45" s="2084"/>
      <c r="BB45" s="2085"/>
      <c r="BC45" s="2083"/>
      <c r="BD45" s="2084"/>
      <c r="BE45" s="2086"/>
      <c r="BF45" s="2087"/>
      <c r="BG45" s="2087"/>
      <c r="BH45" s="2088"/>
      <c r="BI45" s="2088"/>
      <c r="BJ45" s="2089"/>
      <c r="BK45" s="2089"/>
      <c r="BL45" s="2089"/>
      <c r="BM45" s="2089"/>
      <c r="BN45" s="2089"/>
    </row>
    <row r="46" customFormat="false" ht="20.25" hidden="false" customHeight="true" outlineLevel="0" collapsed="false">
      <c r="B46" s="2033"/>
      <c r="C46" s="2073"/>
      <c r="D46" s="2073"/>
      <c r="E46" s="2073"/>
      <c r="F46" s="2073"/>
      <c r="G46" s="2074"/>
      <c r="H46" s="2074"/>
      <c r="I46" s="2063"/>
      <c r="J46" s="2064" t="n">
        <f aca="false">G45</f>
        <v>0</v>
      </c>
      <c r="K46" s="2063"/>
      <c r="L46" s="2064" t="n">
        <f aca="false">M45</f>
        <v>0</v>
      </c>
      <c r="M46" s="2077"/>
      <c r="N46" s="2077"/>
      <c r="O46" s="2078"/>
      <c r="P46" s="2078"/>
      <c r="Q46" s="2078"/>
      <c r="R46" s="2078"/>
      <c r="S46" s="2079"/>
      <c r="T46" s="2079"/>
      <c r="U46" s="2079"/>
      <c r="V46" s="2079"/>
      <c r="W46" s="2079"/>
      <c r="X46" s="2090" t="s">
        <v>2203</v>
      </c>
      <c r="Y46" s="2091"/>
      <c r="Z46" s="2092"/>
      <c r="AA46" s="2068" t="str">
        <f aca="false">IF(AA45="","",VLOOKUP(AA45,'シフト記号表（従来型・ユニット型共通）'!$C$6:$L$47,10,FALSE()))</f>
        <v/>
      </c>
      <c r="AB46" s="2069" t="str">
        <f aca="false">IF(AB45="","",VLOOKUP(AB45,'シフト記号表（従来型・ユニット型共通）'!$C$6:$L$47,10,FALSE()))</f>
        <v/>
      </c>
      <c r="AC46" s="2069" t="str">
        <f aca="false">IF(AC45="","",VLOOKUP(AC45,'シフト記号表（従来型・ユニット型共通）'!$C$6:$L$47,10,FALSE()))</f>
        <v/>
      </c>
      <c r="AD46" s="2069" t="str">
        <f aca="false">IF(AD45="","",VLOOKUP(AD45,'シフト記号表（従来型・ユニット型共通）'!$C$6:$L$47,10,FALSE()))</f>
        <v/>
      </c>
      <c r="AE46" s="2069" t="str">
        <f aca="false">IF(AE45="","",VLOOKUP(AE45,'シフト記号表（従来型・ユニット型共通）'!$C$6:$L$47,10,FALSE()))</f>
        <v/>
      </c>
      <c r="AF46" s="2069" t="str">
        <f aca="false">IF(AF45="","",VLOOKUP(AF45,'シフト記号表（従来型・ユニット型共通）'!$C$6:$L$47,10,FALSE()))</f>
        <v/>
      </c>
      <c r="AG46" s="2070" t="str">
        <f aca="false">IF(AG45="","",VLOOKUP(AG45,'シフト記号表（従来型・ユニット型共通）'!$C$6:$L$47,10,FALSE()))</f>
        <v/>
      </c>
      <c r="AH46" s="2068" t="str">
        <f aca="false">IF(AH45="","",VLOOKUP(AH45,'シフト記号表（従来型・ユニット型共通）'!$C$6:$L$47,10,FALSE()))</f>
        <v/>
      </c>
      <c r="AI46" s="2069" t="str">
        <f aca="false">IF(AI45="","",VLOOKUP(AI45,'シフト記号表（従来型・ユニット型共通）'!$C$6:$L$47,10,FALSE()))</f>
        <v/>
      </c>
      <c r="AJ46" s="2069" t="str">
        <f aca="false">IF(AJ45="","",VLOOKUP(AJ45,'シフト記号表（従来型・ユニット型共通）'!$C$6:$L$47,10,FALSE()))</f>
        <v/>
      </c>
      <c r="AK46" s="2069" t="str">
        <f aca="false">IF(AK45="","",VLOOKUP(AK45,'シフト記号表（従来型・ユニット型共通）'!$C$6:$L$47,10,FALSE()))</f>
        <v/>
      </c>
      <c r="AL46" s="2069" t="str">
        <f aca="false">IF(AL45="","",VLOOKUP(AL45,'シフト記号表（従来型・ユニット型共通）'!$C$6:$L$47,10,FALSE()))</f>
        <v/>
      </c>
      <c r="AM46" s="2069" t="str">
        <f aca="false">IF(AM45="","",VLOOKUP(AM45,'シフト記号表（従来型・ユニット型共通）'!$C$6:$L$47,10,FALSE()))</f>
        <v/>
      </c>
      <c r="AN46" s="2070" t="str">
        <f aca="false">IF(AN45="","",VLOOKUP(AN45,'シフト記号表（従来型・ユニット型共通）'!$C$6:$L$47,10,FALSE()))</f>
        <v/>
      </c>
      <c r="AO46" s="2068" t="str">
        <f aca="false">IF(AO45="","",VLOOKUP(AO45,'シフト記号表（従来型・ユニット型共通）'!$C$6:$L$47,10,FALSE()))</f>
        <v/>
      </c>
      <c r="AP46" s="2069" t="str">
        <f aca="false">IF(AP45="","",VLOOKUP(AP45,'シフト記号表（従来型・ユニット型共通）'!$C$6:$L$47,10,FALSE()))</f>
        <v/>
      </c>
      <c r="AQ46" s="2069" t="str">
        <f aca="false">IF(AQ45="","",VLOOKUP(AQ45,'シフト記号表（従来型・ユニット型共通）'!$C$6:$L$47,10,FALSE()))</f>
        <v/>
      </c>
      <c r="AR46" s="2069" t="str">
        <f aca="false">IF(AR45="","",VLOOKUP(AR45,'シフト記号表（従来型・ユニット型共通）'!$C$6:$L$47,10,FALSE()))</f>
        <v/>
      </c>
      <c r="AS46" s="2069" t="str">
        <f aca="false">IF(AS45="","",VLOOKUP(AS45,'シフト記号表（従来型・ユニット型共通）'!$C$6:$L$47,10,FALSE()))</f>
        <v/>
      </c>
      <c r="AT46" s="2069" t="str">
        <f aca="false">IF(AT45="","",VLOOKUP(AT45,'シフト記号表（従来型・ユニット型共通）'!$C$6:$L$47,10,FALSE()))</f>
        <v/>
      </c>
      <c r="AU46" s="2070" t="str">
        <f aca="false">IF(AU45="","",VLOOKUP(AU45,'シフト記号表（従来型・ユニット型共通）'!$C$6:$L$47,10,FALSE()))</f>
        <v/>
      </c>
      <c r="AV46" s="2068" t="str">
        <f aca="false">IF(AV45="","",VLOOKUP(AV45,'シフト記号表（従来型・ユニット型共通）'!$C$6:$L$47,10,FALSE()))</f>
        <v/>
      </c>
      <c r="AW46" s="2069" t="str">
        <f aca="false">IF(AW45="","",VLOOKUP(AW45,'シフト記号表（従来型・ユニット型共通）'!$C$6:$L$47,10,FALSE()))</f>
        <v/>
      </c>
      <c r="AX46" s="2069" t="str">
        <f aca="false">IF(AX45="","",VLOOKUP(AX45,'シフト記号表（従来型・ユニット型共通）'!$C$6:$L$47,10,FALSE()))</f>
        <v/>
      </c>
      <c r="AY46" s="2069" t="str">
        <f aca="false">IF(AY45="","",VLOOKUP(AY45,'シフト記号表（従来型・ユニット型共通）'!$C$6:$L$47,10,FALSE()))</f>
        <v/>
      </c>
      <c r="AZ46" s="2069" t="str">
        <f aca="false">IF(AZ45="","",VLOOKUP(AZ45,'シフト記号表（従来型・ユニット型共通）'!$C$6:$L$47,10,FALSE()))</f>
        <v/>
      </c>
      <c r="BA46" s="2069" t="str">
        <f aca="false">IF(BA45="","",VLOOKUP(BA45,'シフト記号表（従来型・ユニット型共通）'!$C$6:$L$47,10,FALSE()))</f>
        <v/>
      </c>
      <c r="BB46" s="2070" t="str">
        <f aca="false">IF(BB45="","",VLOOKUP(BB45,'シフト記号表（従来型・ユニット型共通）'!$C$6:$L$47,10,FALSE()))</f>
        <v/>
      </c>
      <c r="BC46" s="2068" t="str">
        <f aca="false">IF(BC45="","",VLOOKUP(BC45,'シフト記号表（従来型・ユニット型共通）'!$C$6:$L$47,10,FALSE()))</f>
        <v/>
      </c>
      <c r="BD46" s="2069" t="str">
        <f aca="false">IF(BD45="","",VLOOKUP(BD45,'シフト記号表（従来型・ユニット型共通）'!$C$6:$L$47,10,FALSE()))</f>
        <v/>
      </c>
      <c r="BE46" s="2069" t="str">
        <f aca="false">IF(BE45="","",VLOOKUP(BE45,'シフト記号表（従来型・ユニット型共通）'!$C$6:$L$47,10,FALSE()))</f>
        <v/>
      </c>
      <c r="BF46" s="2071" t="n">
        <f aca="false">IF($BI$3="４週",SUM(AA46:BB46),IF($BI$3="暦月",SUM(AA46:BE46),""))</f>
        <v>0</v>
      </c>
      <c r="BG46" s="2071"/>
      <c r="BH46" s="2072" t="n">
        <f aca="false">IF($BI$3="４週",BF46/4,IF($BI$3="暦月",(BF46/($BI$8/7)),""))</f>
        <v>0</v>
      </c>
      <c r="BI46" s="2072"/>
      <c r="BJ46" s="2089"/>
      <c r="BK46" s="2089"/>
      <c r="BL46" s="2089"/>
      <c r="BM46" s="2089"/>
      <c r="BN46" s="2089"/>
    </row>
    <row r="47" customFormat="false" ht="20.25" hidden="false" customHeight="true" outlineLevel="0" collapsed="false">
      <c r="B47" s="2033" t="n">
        <f aca="false">B45+1</f>
        <v>16</v>
      </c>
      <c r="C47" s="2073"/>
      <c r="D47" s="2073"/>
      <c r="E47" s="2073"/>
      <c r="F47" s="2073"/>
      <c r="G47" s="2074"/>
      <c r="H47" s="2074"/>
      <c r="I47" s="2063"/>
      <c r="J47" s="2064"/>
      <c r="K47" s="2063"/>
      <c r="L47" s="2064"/>
      <c r="M47" s="2077"/>
      <c r="N47" s="2077"/>
      <c r="O47" s="2078"/>
      <c r="P47" s="2078"/>
      <c r="Q47" s="2078"/>
      <c r="R47" s="2078"/>
      <c r="S47" s="2079"/>
      <c r="T47" s="2079"/>
      <c r="U47" s="2079"/>
      <c r="V47" s="2079"/>
      <c r="W47" s="2079"/>
      <c r="X47" s="2093" t="s">
        <v>2202</v>
      </c>
      <c r="Z47" s="2094"/>
      <c r="AA47" s="2083"/>
      <c r="AB47" s="2084"/>
      <c r="AC47" s="2084"/>
      <c r="AD47" s="2084"/>
      <c r="AE47" s="2084"/>
      <c r="AF47" s="2084"/>
      <c r="AG47" s="2085"/>
      <c r="AH47" s="2083"/>
      <c r="AI47" s="2084"/>
      <c r="AJ47" s="2084"/>
      <c r="AK47" s="2084"/>
      <c r="AL47" s="2084"/>
      <c r="AM47" s="2084"/>
      <c r="AN47" s="2085"/>
      <c r="AO47" s="2083"/>
      <c r="AP47" s="2084"/>
      <c r="AQ47" s="2084"/>
      <c r="AR47" s="2084"/>
      <c r="AS47" s="2084"/>
      <c r="AT47" s="2084"/>
      <c r="AU47" s="2085"/>
      <c r="AV47" s="2083"/>
      <c r="AW47" s="2084"/>
      <c r="AX47" s="2084"/>
      <c r="AY47" s="2084"/>
      <c r="AZ47" s="2084"/>
      <c r="BA47" s="2084"/>
      <c r="BB47" s="2085"/>
      <c r="BC47" s="2083"/>
      <c r="BD47" s="2084"/>
      <c r="BE47" s="2086"/>
      <c r="BF47" s="2087"/>
      <c r="BG47" s="2087"/>
      <c r="BH47" s="2088"/>
      <c r="BI47" s="2088"/>
      <c r="BJ47" s="2089"/>
      <c r="BK47" s="2089"/>
      <c r="BL47" s="2089"/>
      <c r="BM47" s="2089"/>
      <c r="BN47" s="2089"/>
    </row>
    <row r="48" customFormat="false" ht="20.25" hidden="false" customHeight="true" outlineLevel="0" collapsed="false">
      <c r="B48" s="2033"/>
      <c r="C48" s="2073"/>
      <c r="D48" s="2073"/>
      <c r="E48" s="2073"/>
      <c r="F48" s="2073"/>
      <c r="G48" s="2074"/>
      <c r="H48" s="2074"/>
      <c r="I48" s="2063"/>
      <c r="J48" s="2064" t="n">
        <f aca="false">G47</f>
        <v>0</v>
      </c>
      <c r="K48" s="2063"/>
      <c r="L48" s="2064" t="n">
        <f aca="false">M47</f>
        <v>0</v>
      </c>
      <c r="M48" s="2077"/>
      <c r="N48" s="2077"/>
      <c r="O48" s="2078"/>
      <c r="P48" s="2078"/>
      <c r="Q48" s="2078"/>
      <c r="R48" s="2078"/>
      <c r="S48" s="2079"/>
      <c r="T48" s="2079"/>
      <c r="U48" s="2079"/>
      <c r="V48" s="2079"/>
      <c r="W48" s="2079"/>
      <c r="X48" s="2090" t="s">
        <v>2203</v>
      </c>
      <c r="Y48" s="2091"/>
      <c r="Z48" s="2092"/>
      <c r="AA48" s="2068" t="str">
        <f aca="false">IF(AA47="","",VLOOKUP(AA47,'シフト記号表（従来型・ユニット型共通）'!$C$6:$L$47,10,FALSE()))</f>
        <v/>
      </c>
      <c r="AB48" s="2069" t="str">
        <f aca="false">IF(AB47="","",VLOOKUP(AB47,'シフト記号表（従来型・ユニット型共通）'!$C$6:$L$47,10,FALSE()))</f>
        <v/>
      </c>
      <c r="AC48" s="2069" t="str">
        <f aca="false">IF(AC47="","",VLOOKUP(AC47,'シフト記号表（従来型・ユニット型共通）'!$C$6:$L$47,10,FALSE()))</f>
        <v/>
      </c>
      <c r="AD48" s="2069" t="str">
        <f aca="false">IF(AD47="","",VLOOKUP(AD47,'シフト記号表（従来型・ユニット型共通）'!$C$6:$L$47,10,FALSE()))</f>
        <v/>
      </c>
      <c r="AE48" s="2069" t="str">
        <f aca="false">IF(AE47="","",VLOOKUP(AE47,'シフト記号表（従来型・ユニット型共通）'!$C$6:$L$47,10,FALSE()))</f>
        <v/>
      </c>
      <c r="AF48" s="2069" t="str">
        <f aca="false">IF(AF47="","",VLOOKUP(AF47,'シフト記号表（従来型・ユニット型共通）'!$C$6:$L$47,10,FALSE()))</f>
        <v/>
      </c>
      <c r="AG48" s="2070" t="str">
        <f aca="false">IF(AG47="","",VLOOKUP(AG47,'シフト記号表（従来型・ユニット型共通）'!$C$6:$L$47,10,FALSE()))</f>
        <v/>
      </c>
      <c r="AH48" s="2068" t="str">
        <f aca="false">IF(AH47="","",VLOOKUP(AH47,'シフト記号表（従来型・ユニット型共通）'!$C$6:$L$47,10,FALSE()))</f>
        <v/>
      </c>
      <c r="AI48" s="2069" t="str">
        <f aca="false">IF(AI47="","",VLOOKUP(AI47,'シフト記号表（従来型・ユニット型共通）'!$C$6:$L$47,10,FALSE()))</f>
        <v/>
      </c>
      <c r="AJ48" s="2069" t="str">
        <f aca="false">IF(AJ47="","",VLOOKUP(AJ47,'シフト記号表（従来型・ユニット型共通）'!$C$6:$L$47,10,FALSE()))</f>
        <v/>
      </c>
      <c r="AK48" s="2069" t="str">
        <f aca="false">IF(AK47="","",VLOOKUP(AK47,'シフト記号表（従来型・ユニット型共通）'!$C$6:$L$47,10,FALSE()))</f>
        <v/>
      </c>
      <c r="AL48" s="2069" t="str">
        <f aca="false">IF(AL47="","",VLOOKUP(AL47,'シフト記号表（従来型・ユニット型共通）'!$C$6:$L$47,10,FALSE()))</f>
        <v/>
      </c>
      <c r="AM48" s="2069" t="str">
        <f aca="false">IF(AM47="","",VLOOKUP(AM47,'シフト記号表（従来型・ユニット型共通）'!$C$6:$L$47,10,FALSE()))</f>
        <v/>
      </c>
      <c r="AN48" s="2070" t="str">
        <f aca="false">IF(AN47="","",VLOOKUP(AN47,'シフト記号表（従来型・ユニット型共通）'!$C$6:$L$47,10,FALSE()))</f>
        <v/>
      </c>
      <c r="AO48" s="2068" t="str">
        <f aca="false">IF(AO47="","",VLOOKUP(AO47,'シフト記号表（従来型・ユニット型共通）'!$C$6:$L$47,10,FALSE()))</f>
        <v/>
      </c>
      <c r="AP48" s="2069" t="str">
        <f aca="false">IF(AP47="","",VLOOKUP(AP47,'シフト記号表（従来型・ユニット型共通）'!$C$6:$L$47,10,FALSE()))</f>
        <v/>
      </c>
      <c r="AQ48" s="2069" t="str">
        <f aca="false">IF(AQ47="","",VLOOKUP(AQ47,'シフト記号表（従来型・ユニット型共通）'!$C$6:$L$47,10,FALSE()))</f>
        <v/>
      </c>
      <c r="AR48" s="2069" t="str">
        <f aca="false">IF(AR47="","",VLOOKUP(AR47,'シフト記号表（従来型・ユニット型共通）'!$C$6:$L$47,10,FALSE()))</f>
        <v/>
      </c>
      <c r="AS48" s="2069" t="str">
        <f aca="false">IF(AS47="","",VLOOKUP(AS47,'シフト記号表（従来型・ユニット型共通）'!$C$6:$L$47,10,FALSE()))</f>
        <v/>
      </c>
      <c r="AT48" s="2069" t="str">
        <f aca="false">IF(AT47="","",VLOOKUP(AT47,'シフト記号表（従来型・ユニット型共通）'!$C$6:$L$47,10,FALSE()))</f>
        <v/>
      </c>
      <c r="AU48" s="2070" t="str">
        <f aca="false">IF(AU47="","",VLOOKUP(AU47,'シフト記号表（従来型・ユニット型共通）'!$C$6:$L$47,10,FALSE()))</f>
        <v/>
      </c>
      <c r="AV48" s="2068" t="str">
        <f aca="false">IF(AV47="","",VLOOKUP(AV47,'シフト記号表（従来型・ユニット型共通）'!$C$6:$L$47,10,FALSE()))</f>
        <v/>
      </c>
      <c r="AW48" s="2069" t="str">
        <f aca="false">IF(AW47="","",VLOOKUP(AW47,'シフト記号表（従来型・ユニット型共通）'!$C$6:$L$47,10,FALSE()))</f>
        <v/>
      </c>
      <c r="AX48" s="2069" t="str">
        <f aca="false">IF(AX47="","",VLOOKUP(AX47,'シフト記号表（従来型・ユニット型共通）'!$C$6:$L$47,10,FALSE()))</f>
        <v/>
      </c>
      <c r="AY48" s="2069" t="str">
        <f aca="false">IF(AY47="","",VLOOKUP(AY47,'シフト記号表（従来型・ユニット型共通）'!$C$6:$L$47,10,FALSE()))</f>
        <v/>
      </c>
      <c r="AZ48" s="2069" t="str">
        <f aca="false">IF(AZ47="","",VLOOKUP(AZ47,'シフト記号表（従来型・ユニット型共通）'!$C$6:$L$47,10,FALSE()))</f>
        <v/>
      </c>
      <c r="BA48" s="2069" t="str">
        <f aca="false">IF(BA47="","",VLOOKUP(BA47,'シフト記号表（従来型・ユニット型共通）'!$C$6:$L$47,10,FALSE()))</f>
        <v/>
      </c>
      <c r="BB48" s="2070" t="str">
        <f aca="false">IF(BB47="","",VLOOKUP(BB47,'シフト記号表（従来型・ユニット型共通）'!$C$6:$L$47,10,FALSE()))</f>
        <v/>
      </c>
      <c r="BC48" s="2068" t="str">
        <f aca="false">IF(BC47="","",VLOOKUP(BC47,'シフト記号表（従来型・ユニット型共通）'!$C$6:$L$47,10,FALSE()))</f>
        <v/>
      </c>
      <c r="BD48" s="2069" t="str">
        <f aca="false">IF(BD47="","",VLOOKUP(BD47,'シフト記号表（従来型・ユニット型共通）'!$C$6:$L$47,10,FALSE()))</f>
        <v/>
      </c>
      <c r="BE48" s="2069" t="str">
        <f aca="false">IF(BE47="","",VLOOKUP(BE47,'シフト記号表（従来型・ユニット型共通）'!$C$6:$L$47,10,FALSE()))</f>
        <v/>
      </c>
      <c r="BF48" s="2071" t="n">
        <f aca="false">IF($BI$3="４週",SUM(AA48:BB48),IF($BI$3="暦月",SUM(AA48:BE48),""))</f>
        <v>0</v>
      </c>
      <c r="BG48" s="2071"/>
      <c r="BH48" s="2072" t="n">
        <f aca="false">IF($BI$3="４週",BF48/4,IF($BI$3="暦月",(BF48/($BI$8/7)),""))</f>
        <v>0</v>
      </c>
      <c r="BI48" s="2072"/>
      <c r="BJ48" s="2089"/>
      <c r="BK48" s="2089"/>
      <c r="BL48" s="2089"/>
      <c r="BM48" s="2089"/>
      <c r="BN48" s="2089"/>
    </row>
    <row r="49" customFormat="false" ht="20.25" hidden="false" customHeight="true" outlineLevel="0" collapsed="false">
      <c r="B49" s="2033" t="n">
        <f aca="false">B47+1</f>
        <v>17</v>
      </c>
      <c r="C49" s="2073"/>
      <c r="D49" s="2073"/>
      <c r="E49" s="2073"/>
      <c r="F49" s="2073"/>
      <c r="G49" s="2074"/>
      <c r="H49" s="2074"/>
      <c r="I49" s="2063"/>
      <c r="J49" s="2064"/>
      <c r="K49" s="2063"/>
      <c r="L49" s="2064"/>
      <c r="M49" s="2077"/>
      <c r="N49" s="2077"/>
      <c r="O49" s="2078"/>
      <c r="P49" s="2078"/>
      <c r="Q49" s="2078"/>
      <c r="R49" s="2078"/>
      <c r="S49" s="2079"/>
      <c r="T49" s="2079"/>
      <c r="U49" s="2079"/>
      <c r="V49" s="2079"/>
      <c r="W49" s="2079"/>
      <c r="X49" s="2093" t="s">
        <v>2202</v>
      </c>
      <c r="Z49" s="2094"/>
      <c r="AA49" s="2083"/>
      <c r="AB49" s="2084"/>
      <c r="AC49" s="2084"/>
      <c r="AD49" s="2084"/>
      <c r="AE49" s="2084"/>
      <c r="AF49" s="2084"/>
      <c r="AG49" s="2085"/>
      <c r="AH49" s="2083"/>
      <c r="AI49" s="2084"/>
      <c r="AJ49" s="2084"/>
      <c r="AK49" s="2084"/>
      <c r="AL49" s="2084"/>
      <c r="AM49" s="2084"/>
      <c r="AN49" s="2085"/>
      <c r="AO49" s="2083"/>
      <c r="AP49" s="2084"/>
      <c r="AQ49" s="2084"/>
      <c r="AR49" s="2084"/>
      <c r="AS49" s="2084"/>
      <c r="AT49" s="2084"/>
      <c r="AU49" s="2085"/>
      <c r="AV49" s="2083"/>
      <c r="AW49" s="2084"/>
      <c r="AX49" s="2084"/>
      <c r="AY49" s="2084"/>
      <c r="AZ49" s="2084"/>
      <c r="BA49" s="2084"/>
      <c r="BB49" s="2085"/>
      <c r="BC49" s="2083"/>
      <c r="BD49" s="2084"/>
      <c r="BE49" s="2086"/>
      <c r="BF49" s="2087"/>
      <c r="BG49" s="2087"/>
      <c r="BH49" s="2088"/>
      <c r="BI49" s="2088"/>
      <c r="BJ49" s="2089"/>
      <c r="BK49" s="2089"/>
      <c r="BL49" s="2089"/>
      <c r="BM49" s="2089"/>
      <c r="BN49" s="2089"/>
    </row>
    <row r="50" customFormat="false" ht="20.25" hidden="false" customHeight="true" outlineLevel="0" collapsed="false">
      <c r="B50" s="2033"/>
      <c r="C50" s="2073"/>
      <c r="D50" s="2073"/>
      <c r="E50" s="2073"/>
      <c r="F50" s="2073"/>
      <c r="G50" s="2074"/>
      <c r="H50" s="2074"/>
      <c r="I50" s="2063"/>
      <c r="J50" s="2064" t="n">
        <f aca="false">G49</f>
        <v>0</v>
      </c>
      <c r="K50" s="2063"/>
      <c r="L50" s="2064" t="n">
        <f aca="false">M49</f>
        <v>0</v>
      </c>
      <c r="M50" s="2077"/>
      <c r="N50" s="2077"/>
      <c r="O50" s="2078"/>
      <c r="P50" s="2078"/>
      <c r="Q50" s="2078"/>
      <c r="R50" s="2078"/>
      <c r="S50" s="2079"/>
      <c r="T50" s="2079"/>
      <c r="U50" s="2079"/>
      <c r="V50" s="2079"/>
      <c r="W50" s="2079"/>
      <c r="X50" s="2090" t="s">
        <v>2203</v>
      </c>
      <c r="Y50" s="2091"/>
      <c r="Z50" s="2092"/>
      <c r="AA50" s="2068" t="str">
        <f aca="false">IF(AA49="","",VLOOKUP(AA49,'シフト記号表（従来型・ユニット型共通）'!$C$6:$L$47,10,FALSE()))</f>
        <v/>
      </c>
      <c r="AB50" s="2069" t="str">
        <f aca="false">IF(AB49="","",VLOOKUP(AB49,'シフト記号表（従来型・ユニット型共通）'!$C$6:$L$47,10,FALSE()))</f>
        <v/>
      </c>
      <c r="AC50" s="2069" t="str">
        <f aca="false">IF(AC49="","",VLOOKUP(AC49,'シフト記号表（従来型・ユニット型共通）'!$C$6:$L$47,10,FALSE()))</f>
        <v/>
      </c>
      <c r="AD50" s="2069" t="str">
        <f aca="false">IF(AD49="","",VLOOKUP(AD49,'シフト記号表（従来型・ユニット型共通）'!$C$6:$L$47,10,FALSE()))</f>
        <v/>
      </c>
      <c r="AE50" s="2069" t="str">
        <f aca="false">IF(AE49="","",VLOOKUP(AE49,'シフト記号表（従来型・ユニット型共通）'!$C$6:$L$47,10,FALSE()))</f>
        <v/>
      </c>
      <c r="AF50" s="2069" t="str">
        <f aca="false">IF(AF49="","",VLOOKUP(AF49,'シフト記号表（従来型・ユニット型共通）'!$C$6:$L$47,10,FALSE()))</f>
        <v/>
      </c>
      <c r="AG50" s="2070" t="str">
        <f aca="false">IF(AG49="","",VLOOKUP(AG49,'シフト記号表（従来型・ユニット型共通）'!$C$6:$L$47,10,FALSE()))</f>
        <v/>
      </c>
      <c r="AH50" s="2068" t="str">
        <f aca="false">IF(AH49="","",VLOOKUP(AH49,'シフト記号表（従来型・ユニット型共通）'!$C$6:$L$47,10,FALSE()))</f>
        <v/>
      </c>
      <c r="AI50" s="2069" t="str">
        <f aca="false">IF(AI49="","",VLOOKUP(AI49,'シフト記号表（従来型・ユニット型共通）'!$C$6:$L$47,10,FALSE()))</f>
        <v/>
      </c>
      <c r="AJ50" s="2069" t="str">
        <f aca="false">IF(AJ49="","",VLOOKUP(AJ49,'シフト記号表（従来型・ユニット型共通）'!$C$6:$L$47,10,FALSE()))</f>
        <v/>
      </c>
      <c r="AK50" s="2069" t="str">
        <f aca="false">IF(AK49="","",VLOOKUP(AK49,'シフト記号表（従来型・ユニット型共通）'!$C$6:$L$47,10,FALSE()))</f>
        <v/>
      </c>
      <c r="AL50" s="2069" t="str">
        <f aca="false">IF(AL49="","",VLOOKUP(AL49,'シフト記号表（従来型・ユニット型共通）'!$C$6:$L$47,10,FALSE()))</f>
        <v/>
      </c>
      <c r="AM50" s="2069" t="str">
        <f aca="false">IF(AM49="","",VLOOKUP(AM49,'シフト記号表（従来型・ユニット型共通）'!$C$6:$L$47,10,FALSE()))</f>
        <v/>
      </c>
      <c r="AN50" s="2070" t="str">
        <f aca="false">IF(AN49="","",VLOOKUP(AN49,'シフト記号表（従来型・ユニット型共通）'!$C$6:$L$47,10,FALSE()))</f>
        <v/>
      </c>
      <c r="AO50" s="2068" t="str">
        <f aca="false">IF(AO49="","",VLOOKUP(AO49,'シフト記号表（従来型・ユニット型共通）'!$C$6:$L$47,10,FALSE()))</f>
        <v/>
      </c>
      <c r="AP50" s="2069" t="str">
        <f aca="false">IF(AP49="","",VLOOKUP(AP49,'シフト記号表（従来型・ユニット型共通）'!$C$6:$L$47,10,FALSE()))</f>
        <v/>
      </c>
      <c r="AQ50" s="2069" t="str">
        <f aca="false">IF(AQ49="","",VLOOKUP(AQ49,'シフト記号表（従来型・ユニット型共通）'!$C$6:$L$47,10,FALSE()))</f>
        <v/>
      </c>
      <c r="AR50" s="2069" t="str">
        <f aca="false">IF(AR49="","",VLOOKUP(AR49,'シフト記号表（従来型・ユニット型共通）'!$C$6:$L$47,10,FALSE()))</f>
        <v/>
      </c>
      <c r="AS50" s="2069" t="str">
        <f aca="false">IF(AS49="","",VLOOKUP(AS49,'シフト記号表（従来型・ユニット型共通）'!$C$6:$L$47,10,FALSE()))</f>
        <v/>
      </c>
      <c r="AT50" s="2069" t="str">
        <f aca="false">IF(AT49="","",VLOOKUP(AT49,'シフト記号表（従来型・ユニット型共通）'!$C$6:$L$47,10,FALSE()))</f>
        <v/>
      </c>
      <c r="AU50" s="2070" t="str">
        <f aca="false">IF(AU49="","",VLOOKUP(AU49,'シフト記号表（従来型・ユニット型共通）'!$C$6:$L$47,10,FALSE()))</f>
        <v/>
      </c>
      <c r="AV50" s="2068" t="str">
        <f aca="false">IF(AV49="","",VLOOKUP(AV49,'シフト記号表（従来型・ユニット型共通）'!$C$6:$L$47,10,FALSE()))</f>
        <v/>
      </c>
      <c r="AW50" s="2069" t="str">
        <f aca="false">IF(AW49="","",VLOOKUP(AW49,'シフト記号表（従来型・ユニット型共通）'!$C$6:$L$47,10,FALSE()))</f>
        <v/>
      </c>
      <c r="AX50" s="2069" t="str">
        <f aca="false">IF(AX49="","",VLOOKUP(AX49,'シフト記号表（従来型・ユニット型共通）'!$C$6:$L$47,10,FALSE()))</f>
        <v/>
      </c>
      <c r="AY50" s="2069" t="str">
        <f aca="false">IF(AY49="","",VLOOKUP(AY49,'シフト記号表（従来型・ユニット型共通）'!$C$6:$L$47,10,FALSE()))</f>
        <v/>
      </c>
      <c r="AZ50" s="2069" t="str">
        <f aca="false">IF(AZ49="","",VLOOKUP(AZ49,'シフト記号表（従来型・ユニット型共通）'!$C$6:$L$47,10,FALSE()))</f>
        <v/>
      </c>
      <c r="BA50" s="2069" t="str">
        <f aca="false">IF(BA49="","",VLOOKUP(BA49,'シフト記号表（従来型・ユニット型共通）'!$C$6:$L$47,10,FALSE()))</f>
        <v/>
      </c>
      <c r="BB50" s="2070" t="str">
        <f aca="false">IF(BB49="","",VLOOKUP(BB49,'シフト記号表（従来型・ユニット型共通）'!$C$6:$L$47,10,FALSE()))</f>
        <v/>
      </c>
      <c r="BC50" s="2068" t="str">
        <f aca="false">IF(BC49="","",VLOOKUP(BC49,'シフト記号表（従来型・ユニット型共通）'!$C$6:$L$47,10,FALSE()))</f>
        <v/>
      </c>
      <c r="BD50" s="2069" t="str">
        <f aca="false">IF(BD49="","",VLOOKUP(BD49,'シフト記号表（従来型・ユニット型共通）'!$C$6:$L$47,10,FALSE()))</f>
        <v/>
      </c>
      <c r="BE50" s="2069" t="str">
        <f aca="false">IF(BE49="","",VLOOKUP(BE49,'シフト記号表（従来型・ユニット型共通）'!$C$6:$L$47,10,FALSE()))</f>
        <v/>
      </c>
      <c r="BF50" s="2071" t="n">
        <f aca="false">IF($BI$3="４週",SUM(AA50:BB50),IF($BI$3="暦月",SUM(AA50:BE50),""))</f>
        <v>0</v>
      </c>
      <c r="BG50" s="2071"/>
      <c r="BH50" s="2072" t="n">
        <f aca="false">IF($BI$3="４週",BF50/4,IF($BI$3="暦月",(BF50/($BI$8/7)),""))</f>
        <v>0</v>
      </c>
      <c r="BI50" s="2072"/>
      <c r="BJ50" s="2089"/>
      <c r="BK50" s="2089"/>
      <c r="BL50" s="2089"/>
      <c r="BM50" s="2089"/>
      <c r="BN50" s="2089"/>
    </row>
    <row r="51" customFormat="false" ht="20.25" hidden="false" customHeight="true" outlineLevel="0" collapsed="false">
      <c r="B51" s="2033" t="n">
        <f aca="false">B49+1</f>
        <v>18</v>
      </c>
      <c r="C51" s="2073"/>
      <c r="D51" s="2073"/>
      <c r="E51" s="2073"/>
      <c r="F51" s="2073"/>
      <c r="G51" s="2074"/>
      <c r="H51" s="2074"/>
      <c r="I51" s="2063"/>
      <c r="J51" s="2064"/>
      <c r="K51" s="2063"/>
      <c r="L51" s="2064"/>
      <c r="M51" s="2077"/>
      <c r="N51" s="2077"/>
      <c r="O51" s="2078"/>
      <c r="P51" s="2078"/>
      <c r="Q51" s="2078"/>
      <c r="R51" s="2078"/>
      <c r="S51" s="2079"/>
      <c r="T51" s="2079"/>
      <c r="U51" s="2079"/>
      <c r="V51" s="2079"/>
      <c r="W51" s="2079"/>
      <c r="X51" s="2093" t="s">
        <v>2202</v>
      </c>
      <c r="Z51" s="2094"/>
      <c r="AA51" s="2083"/>
      <c r="AB51" s="2084"/>
      <c r="AC51" s="2084"/>
      <c r="AD51" s="2084"/>
      <c r="AE51" s="2084"/>
      <c r="AF51" s="2084"/>
      <c r="AG51" s="2085"/>
      <c r="AH51" s="2083"/>
      <c r="AI51" s="2084"/>
      <c r="AJ51" s="2084"/>
      <c r="AK51" s="2084"/>
      <c r="AL51" s="2084"/>
      <c r="AM51" s="2084"/>
      <c r="AN51" s="2085"/>
      <c r="AO51" s="2083"/>
      <c r="AP51" s="2084"/>
      <c r="AQ51" s="2084"/>
      <c r="AR51" s="2084"/>
      <c r="AS51" s="2084"/>
      <c r="AT51" s="2084"/>
      <c r="AU51" s="2085"/>
      <c r="AV51" s="2083"/>
      <c r="AW51" s="2084"/>
      <c r="AX51" s="2084"/>
      <c r="AY51" s="2084"/>
      <c r="AZ51" s="2084"/>
      <c r="BA51" s="2084"/>
      <c r="BB51" s="2085"/>
      <c r="BC51" s="2083"/>
      <c r="BD51" s="2084"/>
      <c r="BE51" s="2086"/>
      <c r="BF51" s="2087"/>
      <c r="BG51" s="2087"/>
      <c r="BH51" s="2088"/>
      <c r="BI51" s="2088"/>
      <c r="BJ51" s="2089"/>
      <c r="BK51" s="2089"/>
      <c r="BL51" s="2089"/>
      <c r="BM51" s="2089"/>
      <c r="BN51" s="2089"/>
    </row>
    <row r="52" customFormat="false" ht="20.25" hidden="false" customHeight="true" outlineLevel="0" collapsed="false">
      <c r="B52" s="2033"/>
      <c r="C52" s="2073"/>
      <c r="D52" s="2073"/>
      <c r="E52" s="2073"/>
      <c r="F52" s="2073"/>
      <c r="G52" s="2074"/>
      <c r="H52" s="2074"/>
      <c r="I52" s="2063"/>
      <c r="J52" s="2064" t="n">
        <f aca="false">G51</f>
        <v>0</v>
      </c>
      <c r="K52" s="2063"/>
      <c r="L52" s="2064" t="n">
        <f aca="false">M51</f>
        <v>0</v>
      </c>
      <c r="M52" s="2077"/>
      <c r="N52" s="2077"/>
      <c r="O52" s="2078"/>
      <c r="P52" s="2078"/>
      <c r="Q52" s="2078"/>
      <c r="R52" s="2078"/>
      <c r="S52" s="2079"/>
      <c r="T52" s="2079"/>
      <c r="U52" s="2079"/>
      <c r="V52" s="2079"/>
      <c r="W52" s="2079"/>
      <c r="X52" s="2090" t="s">
        <v>2203</v>
      </c>
      <c r="Y52" s="2091"/>
      <c r="Z52" s="2092"/>
      <c r="AA52" s="2068" t="str">
        <f aca="false">IF(AA51="","",VLOOKUP(AA51,'シフト記号表（従来型・ユニット型共通）'!$C$6:$L$47,10,FALSE()))</f>
        <v/>
      </c>
      <c r="AB52" s="2069" t="str">
        <f aca="false">IF(AB51="","",VLOOKUP(AB51,'シフト記号表（従来型・ユニット型共通）'!$C$6:$L$47,10,FALSE()))</f>
        <v/>
      </c>
      <c r="AC52" s="2069" t="str">
        <f aca="false">IF(AC51="","",VLOOKUP(AC51,'シフト記号表（従来型・ユニット型共通）'!$C$6:$L$47,10,FALSE()))</f>
        <v/>
      </c>
      <c r="AD52" s="2069" t="str">
        <f aca="false">IF(AD51="","",VLOOKUP(AD51,'シフト記号表（従来型・ユニット型共通）'!$C$6:$L$47,10,FALSE()))</f>
        <v/>
      </c>
      <c r="AE52" s="2069" t="str">
        <f aca="false">IF(AE51="","",VLOOKUP(AE51,'シフト記号表（従来型・ユニット型共通）'!$C$6:$L$47,10,FALSE()))</f>
        <v/>
      </c>
      <c r="AF52" s="2069" t="str">
        <f aca="false">IF(AF51="","",VLOOKUP(AF51,'シフト記号表（従来型・ユニット型共通）'!$C$6:$L$47,10,FALSE()))</f>
        <v/>
      </c>
      <c r="AG52" s="2070" t="str">
        <f aca="false">IF(AG51="","",VLOOKUP(AG51,'シフト記号表（従来型・ユニット型共通）'!$C$6:$L$47,10,FALSE()))</f>
        <v/>
      </c>
      <c r="AH52" s="2068" t="str">
        <f aca="false">IF(AH51="","",VLOOKUP(AH51,'シフト記号表（従来型・ユニット型共通）'!$C$6:$L$47,10,FALSE()))</f>
        <v/>
      </c>
      <c r="AI52" s="2069" t="str">
        <f aca="false">IF(AI51="","",VLOOKUP(AI51,'シフト記号表（従来型・ユニット型共通）'!$C$6:$L$47,10,FALSE()))</f>
        <v/>
      </c>
      <c r="AJ52" s="2069" t="str">
        <f aca="false">IF(AJ51="","",VLOOKUP(AJ51,'シフト記号表（従来型・ユニット型共通）'!$C$6:$L$47,10,FALSE()))</f>
        <v/>
      </c>
      <c r="AK52" s="2069" t="str">
        <f aca="false">IF(AK51="","",VLOOKUP(AK51,'シフト記号表（従来型・ユニット型共通）'!$C$6:$L$47,10,FALSE()))</f>
        <v/>
      </c>
      <c r="AL52" s="2069" t="str">
        <f aca="false">IF(AL51="","",VLOOKUP(AL51,'シフト記号表（従来型・ユニット型共通）'!$C$6:$L$47,10,FALSE()))</f>
        <v/>
      </c>
      <c r="AM52" s="2069" t="str">
        <f aca="false">IF(AM51="","",VLOOKUP(AM51,'シフト記号表（従来型・ユニット型共通）'!$C$6:$L$47,10,FALSE()))</f>
        <v/>
      </c>
      <c r="AN52" s="2070" t="str">
        <f aca="false">IF(AN51="","",VLOOKUP(AN51,'シフト記号表（従来型・ユニット型共通）'!$C$6:$L$47,10,FALSE()))</f>
        <v/>
      </c>
      <c r="AO52" s="2068" t="str">
        <f aca="false">IF(AO51="","",VLOOKUP(AO51,'シフト記号表（従来型・ユニット型共通）'!$C$6:$L$47,10,FALSE()))</f>
        <v/>
      </c>
      <c r="AP52" s="2069" t="str">
        <f aca="false">IF(AP51="","",VLOOKUP(AP51,'シフト記号表（従来型・ユニット型共通）'!$C$6:$L$47,10,FALSE()))</f>
        <v/>
      </c>
      <c r="AQ52" s="2069" t="str">
        <f aca="false">IF(AQ51="","",VLOOKUP(AQ51,'シフト記号表（従来型・ユニット型共通）'!$C$6:$L$47,10,FALSE()))</f>
        <v/>
      </c>
      <c r="AR52" s="2069" t="str">
        <f aca="false">IF(AR51="","",VLOOKUP(AR51,'シフト記号表（従来型・ユニット型共通）'!$C$6:$L$47,10,FALSE()))</f>
        <v/>
      </c>
      <c r="AS52" s="2069" t="str">
        <f aca="false">IF(AS51="","",VLOOKUP(AS51,'シフト記号表（従来型・ユニット型共通）'!$C$6:$L$47,10,FALSE()))</f>
        <v/>
      </c>
      <c r="AT52" s="2069" t="str">
        <f aca="false">IF(AT51="","",VLOOKUP(AT51,'シフト記号表（従来型・ユニット型共通）'!$C$6:$L$47,10,FALSE()))</f>
        <v/>
      </c>
      <c r="AU52" s="2070" t="str">
        <f aca="false">IF(AU51="","",VLOOKUP(AU51,'シフト記号表（従来型・ユニット型共通）'!$C$6:$L$47,10,FALSE()))</f>
        <v/>
      </c>
      <c r="AV52" s="2068" t="str">
        <f aca="false">IF(AV51="","",VLOOKUP(AV51,'シフト記号表（従来型・ユニット型共通）'!$C$6:$L$47,10,FALSE()))</f>
        <v/>
      </c>
      <c r="AW52" s="2069" t="str">
        <f aca="false">IF(AW51="","",VLOOKUP(AW51,'シフト記号表（従来型・ユニット型共通）'!$C$6:$L$47,10,FALSE()))</f>
        <v/>
      </c>
      <c r="AX52" s="2069" t="str">
        <f aca="false">IF(AX51="","",VLOOKUP(AX51,'シフト記号表（従来型・ユニット型共通）'!$C$6:$L$47,10,FALSE()))</f>
        <v/>
      </c>
      <c r="AY52" s="2069" t="str">
        <f aca="false">IF(AY51="","",VLOOKUP(AY51,'シフト記号表（従来型・ユニット型共通）'!$C$6:$L$47,10,FALSE()))</f>
        <v/>
      </c>
      <c r="AZ52" s="2069" t="str">
        <f aca="false">IF(AZ51="","",VLOOKUP(AZ51,'シフト記号表（従来型・ユニット型共通）'!$C$6:$L$47,10,FALSE()))</f>
        <v/>
      </c>
      <c r="BA52" s="2069" t="str">
        <f aca="false">IF(BA51="","",VLOOKUP(BA51,'シフト記号表（従来型・ユニット型共通）'!$C$6:$L$47,10,FALSE()))</f>
        <v/>
      </c>
      <c r="BB52" s="2070" t="str">
        <f aca="false">IF(BB51="","",VLOOKUP(BB51,'シフト記号表（従来型・ユニット型共通）'!$C$6:$L$47,10,FALSE()))</f>
        <v/>
      </c>
      <c r="BC52" s="2068" t="str">
        <f aca="false">IF(BC51="","",VLOOKUP(BC51,'シフト記号表（従来型・ユニット型共通）'!$C$6:$L$47,10,FALSE()))</f>
        <v/>
      </c>
      <c r="BD52" s="2069" t="str">
        <f aca="false">IF(BD51="","",VLOOKUP(BD51,'シフト記号表（従来型・ユニット型共通）'!$C$6:$L$47,10,FALSE()))</f>
        <v/>
      </c>
      <c r="BE52" s="2069" t="str">
        <f aca="false">IF(BE51="","",VLOOKUP(BE51,'シフト記号表（従来型・ユニット型共通）'!$C$6:$L$47,10,FALSE()))</f>
        <v/>
      </c>
      <c r="BF52" s="2071" t="n">
        <f aca="false">IF($BI$3="４週",SUM(AA52:BB52),IF($BI$3="暦月",SUM(AA52:BE52),""))</f>
        <v>0</v>
      </c>
      <c r="BG52" s="2071"/>
      <c r="BH52" s="2072" t="n">
        <f aca="false">IF($BI$3="４週",BF52/4,IF($BI$3="暦月",(BF52/($BI$8/7)),""))</f>
        <v>0</v>
      </c>
      <c r="BI52" s="2072"/>
      <c r="BJ52" s="2089"/>
      <c r="BK52" s="2089"/>
      <c r="BL52" s="2089"/>
      <c r="BM52" s="2089"/>
      <c r="BN52" s="2089"/>
    </row>
    <row r="53" customFormat="false" ht="20.25" hidden="false" customHeight="true" outlineLevel="0" collapsed="false">
      <c r="B53" s="2033" t="n">
        <f aca="false">B51+1</f>
        <v>19</v>
      </c>
      <c r="C53" s="2073"/>
      <c r="D53" s="2073"/>
      <c r="E53" s="2073"/>
      <c r="F53" s="2073"/>
      <c r="G53" s="2074"/>
      <c r="H53" s="2074"/>
      <c r="I53" s="2075"/>
      <c r="J53" s="2076"/>
      <c r="K53" s="2075"/>
      <c r="L53" s="2076"/>
      <c r="M53" s="2077"/>
      <c r="N53" s="2077"/>
      <c r="O53" s="2078"/>
      <c r="P53" s="2078"/>
      <c r="Q53" s="2078"/>
      <c r="R53" s="2078"/>
      <c r="S53" s="2079"/>
      <c r="T53" s="2079"/>
      <c r="U53" s="2079"/>
      <c r="V53" s="2079"/>
      <c r="W53" s="2079"/>
      <c r="X53" s="2080" t="s">
        <v>2202</v>
      </c>
      <c r="Y53" s="2081"/>
      <c r="Z53" s="2082"/>
      <c r="AA53" s="2083"/>
      <c r="AB53" s="2084"/>
      <c r="AC53" s="2084"/>
      <c r="AD53" s="2084"/>
      <c r="AE53" s="2084"/>
      <c r="AF53" s="2084"/>
      <c r="AG53" s="2085"/>
      <c r="AH53" s="2083"/>
      <c r="AI53" s="2084"/>
      <c r="AJ53" s="2084"/>
      <c r="AK53" s="2084"/>
      <c r="AL53" s="2084"/>
      <c r="AM53" s="2084"/>
      <c r="AN53" s="2085"/>
      <c r="AO53" s="2083"/>
      <c r="AP53" s="2084"/>
      <c r="AQ53" s="2084"/>
      <c r="AR53" s="2084"/>
      <c r="AS53" s="2084"/>
      <c r="AT53" s="2084"/>
      <c r="AU53" s="2085"/>
      <c r="AV53" s="2083"/>
      <c r="AW53" s="2084"/>
      <c r="AX53" s="2084"/>
      <c r="AY53" s="2084"/>
      <c r="AZ53" s="2084"/>
      <c r="BA53" s="2084"/>
      <c r="BB53" s="2085"/>
      <c r="BC53" s="2083"/>
      <c r="BD53" s="2084"/>
      <c r="BE53" s="2086"/>
      <c r="BF53" s="2087"/>
      <c r="BG53" s="2087"/>
      <c r="BH53" s="2088"/>
      <c r="BI53" s="2088"/>
      <c r="BJ53" s="2089"/>
      <c r="BK53" s="2089"/>
      <c r="BL53" s="2089"/>
      <c r="BM53" s="2089"/>
      <c r="BN53" s="2089"/>
    </row>
    <row r="54" customFormat="false" ht="20.25" hidden="false" customHeight="true" outlineLevel="0" collapsed="false">
      <c r="B54" s="2033"/>
      <c r="C54" s="2073"/>
      <c r="D54" s="2073"/>
      <c r="E54" s="2073"/>
      <c r="F54" s="2073"/>
      <c r="G54" s="2074"/>
      <c r="H54" s="2074"/>
      <c r="I54" s="2063"/>
      <c r="J54" s="2064" t="n">
        <f aca="false">G53</f>
        <v>0</v>
      </c>
      <c r="K54" s="2063"/>
      <c r="L54" s="2064" t="n">
        <f aca="false">M53</f>
        <v>0</v>
      </c>
      <c r="M54" s="2077"/>
      <c r="N54" s="2077"/>
      <c r="O54" s="2078"/>
      <c r="P54" s="2078"/>
      <c r="Q54" s="2078"/>
      <c r="R54" s="2078"/>
      <c r="S54" s="2079"/>
      <c r="T54" s="2079"/>
      <c r="U54" s="2079"/>
      <c r="V54" s="2079"/>
      <c r="W54" s="2079"/>
      <c r="X54" s="2090" t="s">
        <v>2203</v>
      </c>
      <c r="Y54" s="2066"/>
      <c r="Z54" s="2067"/>
      <c r="AA54" s="2068" t="str">
        <f aca="false">IF(AA53="","",VLOOKUP(AA53,'シフト記号表（従来型・ユニット型共通）'!$C$6:$L$47,10,FALSE()))</f>
        <v/>
      </c>
      <c r="AB54" s="2069" t="str">
        <f aca="false">IF(AB53="","",VLOOKUP(AB53,'シフト記号表（従来型・ユニット型共通）'!$C$6:$L$47,10,FALSE()))</f>
        <v/>
      </c>
      <c r="AC54" s="2069" t="str">
        <f aca="false">IF(AC53="","",VLOOKUP(AC53,'シフト記号表（従来型・ユニット型共通）'!$C$6:$L$47,10,FALSE()))</f>
        <v/>
      </c>
      <c r="AD54" s="2069" t="str">
        <f aca="false">IF(AD53="","",VLOOKUP(AD53,'シフト記号表（従来型・ユニット型共通）'!$C$6:$L$47,10,FALSE()))</f>
        <v/>
      </c>
      <c r="AE54" s="2069" t="str">
        <f aca="false">IF(AE53="","",VLOOKUP(AE53,'シフト記号表（従来型・ユニット型共通）'!$C$6:$L$47,10,FALSE()))</f>
        <v/>
      </c>
      <c r="AF54" s="2069" t="str">
        <f aca="false">IF(AF53="","",VLOOKUP(AF53,'シフト記号表（従来型・ユニット型共通）'!$C$6:$L$47,10,FALSE()))</f>
        <v/>
      </c>
      <c r="AG54" s="2070" t="str">
        <f aca="false">IF(AG53="","",VLOOKUP(AG53,'シフト記号表（従来型・ユニット型共通）'!$C$6:$L$47,10,FALSE()))</f>
        <v/>
      </c>
      <c r="AH54" s="2068" t="str">
        <f aca="false">IF(AH53="","",VLOOKUP(AH53,'シフト記号表（従来型・ユニット型共通）'!$C$6:$L$47,10,FALSE()))</f>
        <v/>
      </c>
      <c r="AI54" s="2069" t="str">
        <f aca="false">IF(AI53="","",VLOOKUP(AI53,'シフト記号表（従来型・ユニット型共通）'!$C$6:$L$47,10,FALSE()))</f>
        <v/>
      </c>
      <c r="AJ54" s="2069" t="str">
        <f aca="false">IF(AJ53="","",VLOOKUP(AJ53,'シフト記号表（従来型・ユニット型共通）'!$C$6:$L$47,10,FALSE()))</f>
        <v/>
      </c>
      <c r="AK54" s="2069" t="str">
        <f aca="false">IF(AK53="","",VLOOKUP(AK53,'シフト記号表（従来型・ユニット型共通）'!$C$6:$L$47,10,FALSE()))</f>
        <v/>
      </c>
      <c r="AL54" s="2069" t="str">
        <f aca="false">IF(AL53="","",VLOOKUP(AL53,'シフト記号表（従来型・ユニット型共通）'!$C$6:$L$47,10,FALSE()))</f>
        <v/>
      </c>
      <c r="AM54" s="2069" t="str">
        <f aca="false">IF(AM53="","",VLOOKUP(AM53,'シフト記号表（従来型・ユニット型共通）'!$C$6:$L$47,10,FALSE()))</f>
        <v/>
      </c>
      <c r="AN54" s="2070" t="str">
        <f aca="false">IF(AN53="","",VLOOKUP(AN53,'シフト記号表（従来型・ユニット型共通）'!$C$6:$L$47,10,FALSE()))</f>
        <v/>
      </c>
      <c r="AO54" s="2068" t="str">
        <f aca="false">IF(AO53="","",VLOOKUP(AO53,'シフト記号表（従来型・ユニット型共通）'!$C$6:$L$47,10,FALSE()))</f>
        <v/>
      </c>
      <c r="AP54" s="2069" t="str">
        <f aca="false">IF(AP53="","",VLOOKUP(AP53,'シフト記号表（従来型・ユニット型共通）'!$C$6:$L$47,10,FALSE()))</f>
        <v/>
      </c>
      <c r="AQ54" s="2069" t="str">
        <f aca="false">IF(AQ53="","",VLOOKUP(AQ53,'シフト記号表（従来型・ユニット型共通）'!$C$6:$L$47,10,FALSE()))</f>
        <v/>
      </c>
      <c r="AR54" s="2069" t="str">
        <f aca="false">IF(AR53="","",VLOOKUP(AR53,'シフト記号表（従来型・ユニット型共通）'!$C$6:$L$47,10,FALSE()))</f>
        <v/>
      </c>
      <c r="AS54" s="2069" t="str">
        <f aca="false">IF(AS53="","",VLOOKUP(AS53,'シフト記号表（従来型・ユニット型共通）'!$C$6:$L$47,10,FALSE()))</f>
        <v/>
      </c>
      <c r="AT54" s="2069" t="str">
        <f aca="false">IF(AT53="","",VLOOKUP(AT53,'シフト記号表（従来型・ユニット型共通）'!$C$6:$L$47,10,FALSE()))</f>
        <v/>
      </c>
      <c r="AU54" s="2070" t="str">
        <f aca="false">IF(AU53="","",VLOOKUP(AU53,'シフト記号表（従来型・ユニット型共通）'!$C$6:$L$47,10,FALSE()))</f>
        <v/>
      </c>
      <c r="AV54" s="2068" t="str">
        <f aca="false">IF(AV53="","",VLOOKUP(AV53,'シフト記号表（従来型・ユニット型共通）'!$C$6:$L$47,10,FALSE()))</f>
        <v/>
      </c>
      <c r="AW54" s="2069" t="str">
        <f aca="false">IF(AW53="","",VLOOKUP(AW53,'シフト記号表（従来型・ユニット型共通）'!$C$6:$L$47,10,FALSE()))</f>
        <v/>
      </c>
      <c r="AX54" s="2069" t="str">
        <f aca="false">IF(AX53="","",VLOOKUP(AX53,'シフト記号表（従来型・ユニット型共通）'!$C$6:$L$47,10,FALSE()))</f>
        <v/>
      </c>
      <c r="AY54" s="2069" t="str">
        <f aca="false">IF(AY53="","",VLOOKUP(AY53,'シフト記号表（従来型・ユニット型共通）'!$C$6:$L$47,10,FALSE()))</f>
        <v/>
      </c>
      <c r="AZ54" s="2069" t="str">
        <f aca="false">IF(AZ53="","",VLOOKUP(AZ53,'シフト記号表（従来型・ユニット型共通）'!$C$6:$L$47,10,FALSE()))</f>
        <v/>
      </c>
      <c r="BA54" s="2069" t="str">
        <f aca="false">IF(BA53="","",VLOOKUP(BA53,'シフト記号表（従来型・ユニット型共通）'!$C$6:$L$47,10,FALSE()))</f>
        <v/>
      </c>
      <c r="BB54" s="2070" t="str">
        <f aca="false">IF(BB53="","",VLOOKUP(BB53,'シフト記号表（従来型・ユニット型共通）'!$C$6:$L$47,10,FALSE()))</f>
        <v/>
      </c>
      <c r="BC54" s="2068" t="str">
        <f aca="false">IF(BC53="","",VLOOKUP(BC53,'シフト記号表（従来型・ユニット型共通）'!$C$6:$L$47,10,FALSE()))</f>
        <v/>
      </c>
      <c r="BD54" s="2069" t="str">
        <f aca="false">IF(BD53="","",VLOOKUP(BD53,'シフト記号表（従来型・ユニット型共通）'!$C$6:$L$47,10,FALSE()))</f>
        <v/>
      </c>
      <c r="BE54" s="2069" t="str">
        <f aca="false">IF(BE53="","",VLOOKUP(BE53,'シフト記号表（従来型・ユニット型共通）'!$C$6:$L$47,10,FALSE()))</f>
        <v/>
      </c>
      <c r="BF54" s="2071" t="n">
        <f aca="false">IF($BI$3="４週",SUM(AA54:BB54),IF($BI$3="暦月",SUM(AA54:BE54),""))</f>
        <v>0</v>
      </c>
      <c r="BG54" s="2071"/>
      <c r="BH54" s="2072" t="n">
        <f aca="false">IF($BI$3="４週",BF54/4,IF($BI$3="暦月",(BF54/($BI$8/7)),""))</f>
        <v>0</v>
      </c>
      <c r="BI54" s="2072"/>
      <c r="BJ54" s="2089"/>
      <c r="BK54" s="2089"/>
      <c r="BL54" s="2089"/>
      <c r="BM54" s="2089"/>
      <c r="BN54" s="2089"/>
    </row>
    <row r="55" customFormat="false" ht="20.25" hidden="false" customHeight="true" outlineLevel="0" collapsed="false">
      <c r="B55" s="2033" t="n">
        <f aca="false">B53+1</f>
        <v>20</v>
      </c>
      <c r="C55" s="2073"/>
      <c r="D55" s="2073"/>
      <c r="E55" s="2073"/>
      <c r="F55" s="2073"/>
      <c r="G55" s="2074"/>
      <c r="H55" s="2074"/>
      <c r="I55" s="2075"/>
      <c r="J55" s="2076"/>
      <c r="K55" s="2075"/>
      <c r="L55" s="2076"/>
      <c r="M55" s="2077"/>
      <c r="N55" s="2077"/>
      <c r="O55" s="2078"/>
      <c r="P55" s="2078"/>
      <c r="Q55" s="2078"/>
      <c r="R55" s="2078"/>
      <c r="S55" s="2079"/>
      <c r="T55" s="2079"/>
      <c r="U55" s="2079"/>
      <c r="V55" s="2079"/>
      <c r="W55" s="2079"/>
      <c r="X55" s="2080" t="s">
        <v>2202</v>
      </c>
      <c r="Y55" s="2081"/>
      <c r="Z55" s="2082"/>
      <c r="AA55" s="2083"/>
      <c r="AB55" s="2084"/>
      <c r="AC55" s="2084"/>
      <c r="AD55" s="2084"/>
      <c r="AE55" s="2084"/>
      <c r="AF55" s="2084"/>
      <c r="AG55" s="2085"/>
      <c r="AH55" s="2083"/>
      <c r="AI55" s="2084"/>
      <c r="AJ55" s="2084"/>
      <c r="AK55" s="2084"/>
      <c r="AL55" s="2084"/>
      <c r="AM55" s="2084"/>
      <c r="AN55" s="2085"/>
      <c r="AO55" s="2083"/>
      <c r="AP55" s="2084"/>
      <c r="AQ55" s="2084"/>
      <c r="AR55" s="2084"/>
      <c r="AS55" s="2084"/>
      <c r="AT55" s="2084"/>
      <c r="AU55" s="2085"/>
      <c r="AV55" s="2083"/>
      <c r="AW55" s="2084"/>
      <c r="AX55" s="2084"/>
      <c r="AY55" s="2084"/>
      <c r="AZ55" s="2084"/>
      <c r="BA55" s="2084"/>
      <c r="BB55" s="2085"/>
      <c r="BC55" s="2083"/>
      <c r="BD55" s="2084"/>
      <c r="BE55" s="2086"/>
      <c r="BF55" s="2087"/>
      <c r="BG55" s="2087"/>
      <c r="BH55" s="2088"/>
      <c r="BI55" s="2088"/>
      <c r="BJ55" s="2089"/>
      <c r="BK55" s="2089"/>
      <c r="BL55" s="2089"/>
      <c r="BM55" s="2089"/>
      <c r="BN55" s="2089"/>
    </row>
    <row r="56" customFormat="false" ht="20.25" hidden="false" customHeight="true" outlineLevel="0" collapsed="false">
      <c r="B56" s="2033"/>
      <c r="C56" s="2073"/>
      <c r="D56" s="2073"/>
      <c r="E56" s="2073"/>
      <c r="F56" s="2073"/>
      <c r="G56" s="2074"/>
      <c r="H56" s="2074"/>
      <c r="I56" s="2063"/>
      <c r="J56" s="2064" t="n">
        <f aca="false">G55</f>
        <v>0</v>
      </c>
      <c r="K56" s="2063"/>
      <c r="L56" s="2064" t="n">
        <f aca="false">M55</f>
        <v>0</v>
      </c>
      <c r="M56" s="2077"/>
      <c r="N56" s="2077"/>
      <c r="O56" s="2078"/>
      <c r="P56" s="2078"/>
      <c r="Q56" s="2078"/>
      <c r="R56" s="2078"/>
      <c r="S56" s="2079"/>
      <c r="T56" s="2079"/>
      <c r="U56" s="2079"/>
      <c r="V56" s="2079"/>
      <c r="W56" s="2079"/>
      <c r="X56" s="2090" t="s">
        <v>2203</v>
      </c>
      <c r="Y56" s="2091"/>
      <c r="Z56" s="2092"/>
      <c r="AA56" s="2068" t="str">
        <f aca="false">IF(AA55="","",VLOOKUP(AA55,'シフト記号表（従来型・ユニット型共通）'!$C$6:$L$47,10,FALSE()))</f>
        <v/>
      </c>
      <c r="AB56" s="2069" t="str">
        <f aca="false">IF(AB55="","",VLOOKUP(AB55,'シフト記号表（従来型・ユニット型共通）'!$C$6:$L$47,10,FALSE()))</f>
        <v/>
      </c>
      <c r="AC56" s="2069" t="str">
        <f aca="false">IF(AC55="","",VLOOKUP(AC55,'シフト記号表（従来型・ユニット型共通）'!$C$6:$L$47,10,FALSE()))</f>
        <v/>
      </c>
      <c r="AD56" s="2069" t="str">
        <f aca="false">IF(AD55="","",VLOOKUP(AD55,'シフト記号表（従来型・ユニット型共通）'!$C$6:$L$47,10,FALSE()))</f>
        <v/>
      </c>
      <c r="AE56" s="2069" t="str">
        <f aca="false">IF(AE55="","",VLOOKUP(AE55,'シフト記号表（従来型・ユニット型共通）'!$C$6:$L$47,10,FALSE()))</f>
        <v/>
      </c>
      <c r="AF56" s="2069" t="str">
        <f aca="false">IF(AF55="","",VLOOKUP(AF55,'シフト記号表（従来型・ユニット型共通）'!$C$6:$L$47,10,FALSE()))</f>
        <v/>
      </c>
      <c r="AG56" s="2070" t="str">
        <f aca="false">IF(AG55="","",VLOOKUP(AG55,'シフト記号表（従来型・ユニット型共通）'!$C$6:$L$47,10,FALSE()))</f>
        <v/>
      </c>
      <c r="AH56" s="2068" t="str">
        <f aca="false">IF(AH55="","",VLOOKUP(AH55,'シフト記号表（従来型・ユニット型共通）'!$C$6:$L$47,10,FALSE()))</f>
        <v/>
      </c>
      <c r="AI56" s="2069" t="str">
        <f aca="false">IF(AI55="","",VLOOKUP(AI55,'シフト記号表（従来型・ユニット型共通）'!$C$6:$L$47,10,FALSE()))</f>
        <v/>
      </c>
      <c r="AJ56" s="2069" t="str">
        <f aca="false">IF(AJ55="","",VLOOKUP(AJ55,'シフト記号表（従来型・ユニット型共通）'!$C$6:$L$47,10,FALSE()))</f>
        <v/>
      </c>
      <c r="AK56" s="2069" t="str">
        <f aca="false">IF(AK55="","",VLOOKUP(AK55,'シフト記号表（従来型・ユニット型共通）'!$C$6:$L$47,10,FALSE()))</f>
        <v/>
      </c>
      <c r="AL56" s="2069" t="str">
        <f aca="false">IF(AL55="","",VLOOKUP(AL55,'シフト記号表（従来型・ユニット型共通）'!$C$6:$L$47,10,FALSE()))</f>
        <v/>
      </c>
      <c r="AM56" s="2069" t="str">
        <f aca="false">IF(AM55="","",VLOOKUP(AM55,'シフト記号表（従来型・ユニット型共通）'!$C$6:$L$47,10,FALSE()))</f>
        <v/>
      </c>
      <c r="AN56" s="2070" t="str">
        <f aca="false">IF(AN55="","",VLOOKUP(AN55,'シフト記号表（従来型・ユニット型共通）'!$C$6:$L$47,10,FALSE()))</f>
        <v/>
      </c>
      <c r="AO56" s="2068" t="str">
        <f aca="false">IF(AO55="","",VLOOKUP(AO55,'シフト記号表（従来型・ユニット型共通）'!$C$6:$L$47,10,FALSE()))</f>
        <v/>
      </c>
      <c r="AP56" s="2069" t="str">
        <f aca="false">IF(AP55="","",VLOOKUP(AP55,'シフト記号表（従来型・ユニット型共通）'!$C$6:$L$47,10,FALSE()))</f>
        <v/>
      </c>
      <c r="AQ56" s="2069" t="str">
        <f aca="false">IF(AQ55="","",VLOOKUP(AQ55,'シフト記号表（従来型・ユニット型共通）'!$C$6:$L$47,10,FALSE()))</f>
        <v/>
      </c>
      <c r="AR56" s="2069" t="str">
        <f aca="false">IF(AR55="","",VLOOKUP(AR55,'シフト記号表（従来型・ユニット型共通）'!$C$6:$L$47,10,FALSE()))</f>
        <v/>
      </c>
      <c r="AS56" s="2069" t="str">
        <f aca="false">IF(AS55="","",VLOOKUP(AS55,'シフト記号表（従来型・ユニット型共通）'!$C$6:$L$47,10,FALSE()))</f>
        <v/>
      </c>
      <c r="AT56" s="2069" t="str">
        <f aca="false">IF(AT55="","",VLOOKUP(AT55,'シフト記号表（従来型・ユニット型共通）'!$C$6:$L$47,10,FALSE()))</f>
        <v/>
      </c>
      <c r="AU56" s="2070" t="str">
        <f aca="false">IF(AU55="","",VLOOKUP(AU55,'シフト記号表（従来型・ユニット型共通）'!$C$6:$L$47,10,FALSE()))</f>
        <v/>
      </c>
      <c r="AV56" s="2068" t="str">
        <f aca="false">IF(AV55="","",VLOOKUP(AV55,'シフト記号表（従来型・ユニット型共通）'!$C$6:$L$47,10,FALSE()))</f>
        <v/>
      </c>
      <c r="AW56" s="2069" t="str">
        <f aca="false">IF(AW55="","",VLOOKUP(AW55,'シフト記号表（従来型・ユニット型共通）'!$C$6:$L$47,10,FALSE()))</f>
        <v/>
      </c>
      <c r="AX56" s="2069" t="str">
        <f aca="false">IF(AX55="","",VLOOKUP(AX55,'シフト記号表（従来型・ユニット型共通）'!$C$6:$L$47,10,FALSE()))</f>
        <v/>
      </c>
      <c r="AY56" s="2069" t="str">
        <f aca="false">IF(AY55="","",VLOOKUP(AY55,'シフト記号表（従来型・ユニット型共通）'!$C$6:$L$47,10,FALSE()))</f>
        <v/>
      </c>
      <c r="AZ56" s="2069" t="str">
        <f aca="false">IF(AZ55="","",VLOOKUP(AZ55,'シフト記号表（従来型・ユニット型共通）'!$C$6:$L$47,10,FALSE()))</f>
        <v/>
      </c>
      <c r="BA56" s="2069" t="str">
        <f aca="false">IF(BA55="","",VLOOKUP(BA55,'シフト記号表（従来型・ユニット型共通）'!$C$6:$L$47,10,FALSE()))</f>
        <v/>
      </c>
      <c r="BB56" s="2070" t="str">
        <f aca="false">IF(BB55="","",VLOOKUP(BB55,'シフト記号表（従来型・ユニット型共通）'!$C$6:$L$47,10,FALSE()))</f>
        <v/>
      </c>
      <c r="BC56" s="2068" t="str">
        <f aca="false">IF(BC55="","",VLOOKUP(BC55,'シフト記号表（従来型・ユニット型共通）'!$C$6:$L$47,10,FALSE()))</f>
        <v/>
      </c>
      <c r="BD56" s="2069" t="str">
        <f aca="false">IF(BD55="","",VLOOKUP(BD55,'シフト記号表（従来型・ユニット型共通）'!$C$6:$L$47,10,FALSE()))</f>
        <v/>
      </c>
      <c r="BE56" s="2069" t="str">
        <f aca="false">IF(BE55="","",VLOOKUP(BE55,'シフト記号表（従来型・ユニット型共通）'!$C$6:$L$47,10,FALSE()))</f>
        <v/>
      </c>
      <c r="BF56" s="2071" t="n">
        <f aca="false">IF($BI$3="４週",SUM(AA56:BB56),IF($BI$3="暦月",SUM(AA56:BE56),""))</f>
        <v>0</v>
      </c>
      <c r="BG56" s="2071"/>
      <c r="BH56" s="2072" t="n">
        <f aca="false">IF($BI$3="４週",BF56/4,IF($BI$3="暦月",(BF56/($BI$8/7)),""))</f>
        <v>0</v>
      </c>
      <c r="BI56" s="2072"/>
      <c r="BJ56" s="2089"/>
      <c r="BK56" s="2089"/>
      <c r="BL56" s="2089"/>
      <c r="BM56" s="2089"/>
      <c r="BN56" s="2089"/>
    </row>
    <row r="57" customFormat="false" ht="20.25" hidden="false" customHeight="true" outlineLevel="0" collapsed="false">
      <c r="B57" s="2033" t="n">
        <f aca="false">B55+1</f>
        <v>21</v>
      </c>
      <c r="C57" s="2073"/>
      <c r="D57" s="2073"/>
      <c r="E57" s="2073"/>
      <c r="F57" s="2073"/>
      <c r="G57" s="2074"/>
      <c r="H57" s="2074"/>
      <c r="I57" s="2063"/>
      <c r="J57" s="2064"/>
      <c r="K57" s="2063"/>
      <c r="L57" s="2064"/>
      <c r="M57" s="2077"/>
      <c r="N57" s="2077"/>
      <c r="O57" s="2078"/>
      <c r="P57" s="2078"/>
      <c r="Q57" s="2078"/>
      <c r="R57" s="2078"/>
      <c r="S57" s="2079"/>
      <c r="T57" s="2079"/>
      <c r="U57" s="2079"/>
      <c r="V57" s="2079"/>
      <c r="W57" s="2079"/>
      <c r="X57" s="2093" t="s">
        <v>2202</v>
      </c>
      <c r="Z57" s="2094"/>
      <c r="AA57" s="2083"/>
      <c r="AB57" s="2084"/>
      <c r="AC57" s="2084"/>
      <c r="AD57" s="2084"/>
      <c r="AE57" s="2084"/>
      <c r="AF57" s="2084"/>
      <c r="AG57" s="2085"/>
      <c r="AH57" s="2083"/>
      <c r="AI57" s="2084"/>
      <c r="AJ57" s="2084"/>
      <c r="AK57" s="2084"/>
      <c r="AL57" s="2084"/>
      <c r="AM57" s="2084"/>
      <c r="AN57" s="2085"/>
      <c r="AO57" s="2083"/>
      <c r="AP57" s="2084"/>
      <c r="AQ57" s="2084"/>
      <c r="AR57" s="2084"/>
      <c r="AS57" s="2084"/>
      <c r="AT57" s="2084"/>
      <c r="AU57" s="2085"/>
      <c r="AV57" s="2083"/>
      <c r="AW57" s="2084"/>
      <c r="AX57" s="2084"/>
      <c r="AY57" s="2084"/>
      <c r="AZ57" s="2084"/>
      <c r="BA57" s="2084"/>
      <c r="BB57" s="2085"/>
      <c r="BC57" s="2083"/>
      <c r="BD57" s="2084"/>
      <c r="BE57" s="2086"/>
      <c r="BF57" s="2087"/>
      <c r="BG57" s="2087"/>
      <c r="BH57" s="2088"/>
      <c r="BI57" s="2088"/>
      <c r="BJ57" s="2089"/>
      <c r="BK57" s="2089"/>
      <c r="BL57" s="2089"/>
      <c r="BM57" s="2089"/>
      <c r="BN57" s="2089"/>
    </row>
    <row r="58" customFormat="false" ht="20.25" hidden="false" customHeight="true" outlineLevel="0" collapsed="false">
      <c r="B58" s="2033"/>
      <c r="C58" s="2073"/>
      <c r="D58" s="2073"/>
      <c r="E58" s="2073"/>
      <c r="F58" s="2073"/>
      <c r="G58" s="2074"/>
      <c r="H58" s="2074"/>
      <c r="I58" s="2063"/>
      <c r="J58" s="2064" t="n">
        <f aca="false">G57</f>
        <v>0</v>
      </c>
      <c r="K58" s="2063"/>
      <c r="L58" s="2064" t="n">
        <f aca="false">M57</f>
        <v>0</v>
      </c>
      <c r="M58" s="2077"/>
      <c r="N58" s="2077"/>
      <c r="O58" s="2078"/>
      <c r="P58" s="2078"/>
      <c r="Q58" s="2078"/>
      <c r="R58" s="2078"/>
      <c r="S58" s="2079"/>
      <c r="T58" s="2079"/>
      <c r="U58" s="2079"/>
      <c r="V58" s="2079"/>
      <c r="W58" s="2079"/>
      <c r="X58" s="2090" t="s">
        <v>2203</v>
      </c>
      <c r="Y58" s="2091"/>
      <c r="Z58" s="2092"/>
      <c r="AA58" s="2068" t="str">
        <f aca="false">IF(AA57="","",VLOOKUP(AA57,'シフト記号表（従来型・ユニット型共通）'!$C$6:$L$47,10,FALSE()))</f>
        <v/>
      </c>
      <c r="AB58" s="2069" t="str">
        <f aca="false">IF(AB57="","",VLOOKUP(AB57,'シフト記号表（従来型・ユニット型共通）'!$C$6:$L$47,10,FALSE()))</f>
        <v/>
      </c>
      <c r="AC58" s="2069" t="str">
        <f aca="false">IF(AC57="","",VLOOKUP(AC57,'シフト記号表（従来型・ユニット型共通）'!$C$6:$L$47,10,FALSE()))</f>
        <v/>
      </c>
      <c r="AD58" s="2069" t="str">
        <f aca="false">IF(AD57="","",VLOOKUP(AD57,'シフト記号表（従来型・ユニット型共通）'!$C$6:$L$47,10,FALSE()))</f>
        <v/>
      </c>
      <c r="AE58" s="2069" t="str">
        <f aca="false">IF(AE57="","",VLOOKUP(AE57,'シフト記号表（従来型・ユニット型共通）'!$C$6:$L$47,10,FALSE()))</f>
        <v/>
      </c>
      <c r="AF58" s="2069" t="str">
        <f aca="false">IF(AF57="","",VLOOKUP(AF57,'シフト記号表（従来型・ユニット型共通）'!$C$6:$L$47,10,FALSE()))</f>
        <v/>
      </c>
      <c r="AG58" s="2070" t="str">
        <f aca="false">IF(AG57="","",VLOOKUP(AG57,'シフト記号表（従来型・ユニット型共通）'!$C$6:$L$47,10,FALSE()))</f>
        <v/>
      </c>
      <c r="AH58" s="2068" t="str">
        <f aca="false">IF(AH57="","",VLOOKUP(AH57,'シフト記号表（従来型・ユニット型共通）'!$C$6:$L$47,10,FALSE()))</f>
        <v/>
      </c>
      <c r="AI58" s="2069" t="str">
        <f aca="false">IF(AI57="","",VLOOKUP(AI57,'シフト記号表（従来型・ユニット型共通）'!$C$6:$L$47,10,FALSE()))</f>
        <v/>
      </c>
      <c r="AJ58" s="2069" t="str">
        <f aca="false">IF(AJ57="","",VLOOKUP(AJ57,'シフト記号表（従来型・ユニット型共通）'!$C$6:$L$47,10,FALSE()))</f>
        <v/>
      </c>
      <c r="AK58" s="2069" t="str">
        <f aca="false">IF(AK57="","",VLOOKUP(AK57,'シフト記号表（従来型・ユニット型共通）'!$C$6:$L$47,10,FALSE()))</f>
        <v/>
      </c>
      <c r="AL58" s="2069" t="str">
        <f aca="false">IF(AL57="","",VLOOKUP(AL57,'シフト記号表（従来型・ユニット型共通）'!$C$6:$L$47,10,FALSE()))</f>
        <v/>
      </c>
      <c r="AM58" s="2069" t="str">
        <f aca="false">IF(AM57="","",VLOOKUP(AM57,'シフト記号表（従来型・ユニット型共通）'!$C$6:$L$47,10,FALSE()))</f>
        <v/>
      </c>
      <c r="AN58" s="2070" t="str">
        <f aca="false">IF(AN57="","",VLOOKUP(AN57,'シフト記号表（従来型・ユニット型共通）'!$C$6:$L$47,10,FALSE()))</f>
        <v/>
      </c>
      <c r="AO58" s="2068" t="str">
        <f aca="false">IF(AO57="","",VLOOKUP(AO57,'シフト記号表（従来型・ユニット型共通）'!$C$6:$L$47,10,FALSE()))</f>
        <v/>
      </c>
      <c r="AP58" s="2069" t="str">
        <f aca="false">IF(AP57="","",VLOOKUP(AP57,'シフト記号表（従来型・ユニット型共通）'!$C$6:$L$47,10,FALSE()))</f>
        <v/>
      </c>
      <c r="AQ58" s="2069" t="str">
        <f aca="false">IF(AQ57="","",VLOOKUP(AQ57,'シフト記号表（従来型・ユニット型共通）'!$C$6:$L$47,10,FALSE()))</f>
        <v/>
      </c>
      <c r="AR58" s="2069" t="str">
        <f aca="false">IF(AR57="","",VLOOKUP(AR57,'シフト記号表（従来型・ユニット型共通）'!$C$6:$L$47,10,FALSE()))</f>
        <v/>
      </c>
      <c r="AS58" s="2069" t="str">
        <f aca="false">IF(AS57="","",VLOOKUP(AS57,'シフト記号表（従来型・ユニット型共通）'!$C$6:$L$47,10,FALSE()))</f>
        <v/>
      </c>
      <c r="AT58" s="2069" t="str">
        <f aca="false">IF(AT57="","",VLOOKUP(AT57,'シフト記号表（従来型・ユニット型共通）'!$C$6:$L$47,10,FALSE()))</f>
        <v/>
      </c>
      <c r="AU58" s="2070" t="str">
        <f aca="false">IF(AU57="","",VLOOKUP(AU57,'シフト記号表（従来型・ユニット型共通）'!$C$6:$L$47,10,FALSE()))</f>
        <v/>
      </c>
      <c r="AV58" s="2068" t="str">
        <f aca="false">IF(AV57="","",VLOOKUP(AV57,'シフト記号表（従来型・ユニット型共通）'!$C$6:$L$47,10,FALSE()))</f>
        <v/>
      </c>
      <c r="AW58" s="2069" t="str">
        <f aca="false">IF(AW57="","",VLOOKUP(AW57,'シフト記号表（従来型・ユニット型共通）'!$C$6:$L$47,10,FALSE()))</f>
        <v/>
      </c>
      <c r="AX58" s="2069" t="str">
        <f aca="false">IF(AX57="","",VLOOKUP(AX57,'シフト記号表（従来型・ユニット型共通）'!$C$6:$L$47,10,FALSE()))</f>
        <v/>
      </c>
      <c r="AY58" s="2069" t="str">
        <f aca="false">IF(AY57="","",VLOOKUP(AY57,'シフト記号表（従来型・ユニット型共通）'!$C$6:$L$47,10,FALSE()))</f>
        <v/>
      </c>
      <c r="AZ58" s="2069" t="str">
        <f aca="false">IF(AZ57="","",VLOOKUP(AZ57,'シフト記号表（従来型・ユニット型共通）'!$C$6:$L$47,10,FALSE()))</f>
        <v/>
      </c>
      <c r="BA58" s="2069" t="str">
        <f aca="false">IF(BA57="","",VLOOKUP(BA57,'シフト記号表（従来型・ユニット型共通）'!$C$6:$L$47,10,FALSE()))</f>
        <v/>
      </c>
      <c r="BB58" s="2070" t="str">
        <f aca="false">IF(BB57="","",VLOOKUP(BB57,'シフト記号表（従来型・ユニット型共通）'!$C$6:$L$47,10,FALSE()))</f>
        <v/>
      </c>
      <c r="BC58" s="2068" t="str">
        <f aca="false">IF(BC57="","",VLOOKUP(BC57,'シフト記号表（従来型・ユニット型共通）'!$C$6:$L$47,10,FALSE()))</f>
        <v/>
      </c>
      <c r="BD58" s="2069" t="str">
        <f aca="false">IF(BD57="","",VLOOKUP(BD57,'シフト記号表（従来型・ユニット型共通）'!$C$6:$L$47,10,FALSE()))</f>
        <v/>
      </c>
      <c r="BE58" s="2069" t="str">
        <f aca="false">IF(BE57="","",VLOOKUP(BE57,'シフト記号表（従来型・ユニット型共通）'!$C$6:$L$47,10,FALSE()))</f>
        <v/>
      </c>
      <c r="BF58" s="2071" t="n">
        <f aca="false">IF($BI$3="４週",SUM(AA58:BB58),IF($BI$3="暦月",SUM(AA58:BE58),""))</f>
        <v>0</v>
      </c>
      <c r="BG58" s="2071"/>
      <c r="BH58" s="2072" t="n">
        <f aca="false">IF($BI$3="４週",BF58/4,IF($BI$3="暦月",(BF58/($BI$8/7)),""))</f>
        <v>0</v>
      </c>
      <c r="BI58" s="2072"/>
      <c r="BJ58" s="2089"/>
      <c r="BK58" s="2089"/>
      <c r="BL58" s="2089"/>
      <c r="BM58" s="2089"/>
      <c r="BN58" s="2089"/>
    </row>
    <row r="59" customFormat="false" ht="20.25" hidden="false" customHeight="true" outlineLevel="0" collapsed="false">
      <c r="B59" s="2033" t="n">
        <f aca="false">B57+1</f>
        <v>22</v>
      </c>
      <c r="C59" s="2073"/>
      <c r="D59" s="2073"/>
      <c r="E59" s="2073"/>
      <c r="F59" s="2073"/>
      <c r="G59" s="2074"/>
      <c r="H59" s="2074"/>
      <c r="I59" s="2063"/>
      <c r="J59" s="2064"/>
      <c r="K59" s="2063"/>
      <c r="L59" s="2064"/>
      <c r="M59" s="2077"/>
      <c r="N59" s="2077"/>
      <c r="O59" s="2078"/>
      <c r="P59" s="2078"/>
      <c r="Q59" s="2078"/>
      <c r="R59" s="2078"/>
      <c r="S59" s="2079"/>
      <c r="T59" s="2079"/>
      <c r="U59" s="2079"/>
      <c r="V59" s="2079"/>
      <c r="W59" s="2079"/>
      <c r="X59" s="2093" t="s">
        <v>2202</v>
      </c>
      <c r="Z59" s="2094"/>
      <c r="AA59" s="2083"/>
      <c r="AB59" s="2084"/>
      <c r="AC59" s="2084"/>
      <c r="AD59" s="2084"/>
      <c r="AE59" s="2084"/>
      <c r="AF59" s="2084"/>
      <c r="AG59" s="2085"/>
      <c r="AH59" s="2083"/>
      <c r="AI59" s="2084"/>
      <c r="AJ59" s="2084"/>
      <c r="AK59" s="2084"/>
      <c r="AL59" s="2084"/>
      <c r="AM59" s="2084"/>
      <c r="AN59" s="2085"/>
      <c r="AO59" s="2083"/>
      <c r="AP59" s="2084"/>
      <c r="AQ59" s="2084"/>
      <c r="AR59" s="2084"/>
      <c r="AS59" s="2084"/>
      <c r="AT59" s="2084"/>
      <c r="AU59" s="2085"/>
      <c r="AV59" s="2083"/>
      <c r="AW59" s="2084"/>
      <c r="AX59" s="2084"/>
      <c r="AY59" s="2084"/>
      <c r="AZ59" s="2084"/>
      <c r="BA59" s="2084"/>
      <c r="BB59" s="2085"/>
      <c r="BC59" s="2083"/>
      <c r="BD59" s="2084"/>
      <c r="BE59" s="2086"/>
      <c r="BF59" s="2087"/>
      <c r="BG59" s="2087"/>
      <c r="BH59" s="2088"/>
      <c r="BI59" s="2088"/>
      <c r="BJ59" s="2089"/>
      <c r="BK59" s="2089"/>
      <c r="BL59" s="2089"/>
      <c r="BM59" s="2089"/>
      <c r="BN59" s="2089"/>
    </row>
    <row r="60" customFormat="false" ht="20.25" hidden="false" customHeight="true" outlineLevel="0" collapsed="false">
      <c r="B60" s="2033"/>
      <c r="C60" s="2073"/>
      <c r="D60" s="2073"/>
      <c r="E60" s="2073"/>
      <c r="F60" s="2073"/>
      <c r="G60" s="2074"/>
      <c r="H60" s="2074"/>
      <c r="I60" s="2063"/>
      <c r="J60" s="2064" t="n">
        <f aca="false">G59</f>
        <v>0</v>
      </c>
      <c r="K60" s="2063"/>
      <c r="L60" s="2064" t="n">
        <f aca="false">M59</f>
        <v>0</v>
      </c>
      <c r="M60" s="2077"/>
      <c r="N60" s="2077"/>
      <c r="O60" s="2078"/>
      <c r="P60" s="2078"/>
      <c r="Q60" s="2078"/>
      <c r="R60" s="2078"/>
      <c r="S60" s="2079"/>
      <c r="T60" s="2079"/>
      <c r="U60" s="2079"/>
      <c r="V60" s="2079"/>
      <c r="W60" s="2079"/>
      <c r="X60" s="2090" t="s">
        <v>2203</v>
      </c>
      <c r="Y60" s="2091"/>
      <c r="Z60" s="2092"/>
      <c r="AA60" s="2068" t="str">
        <f aca="false">IF(AA59="","",VLOOKUP(AA59,'シフト記号表（従来型・ユニット型共通）'!$C$6:$L$47,10,FALSE()))</f>
        <v/>
      </c>
      <c r="AB60" s="2069" t="str">
        <f aca="false">IF(AB59="","",VLOOKUP(AB59,'シフト記号表（従来型・ユニット型共通）'!$C$6:$L$47,10,FALSE()))</f>
        <v/>
      </c>
      <c r="AC60" s="2069" t="str">
        <f aca="false">IF(AC59="","",VLOOKUP(AC59,'シフト記号表（従来型・ユニット型共通）'!$C$6:$L$47,10,FALSE()))</f>
        <v/>
      </c>
      <c r="AD60" s="2069" t="str">
        <f aca="false">IF(AD59="","",VLOOKUP(AD59,'シフト記号表（従来型・ユニット型共通）'!$C$6:$L$47,10,FALSE()))</f>
        <v/>
      </c>
      <c r="AE60" s="2069" t="str">
        <f aca="false">IF(AE59="","",VLOOKUP(AE59,'シフト記号表（従来型・ユニット型共通）'!$C$6:$L$47,10,FALSE()))</f>
        <v/>
      </c>
      <c r="AF60" s="2069" t="str">
        <f aca="false">IF(AF59="","",VLOOKUP(AF59,'シフト記号表（従来型・ユニット型共通）'!$C$6:$L$47,10,FALSE()))</f>
        <v/>
      </c>
      <c r="AG60" s="2070" t="str">
        <f aca="false">IF(AG59="","",VLOOKUP(AG59,'シフト記号表（従来型・ユニット型共通）'!$C$6:$L$47,10,FALSE()))</f>
        <v/>
      </c>
      <c r="AH60" s="2068" t="str">
        <f aca="false">IF(AH59="","",VLOOKUP(AH59,'シフト記号表（従来型・ユニット型共通）'!$C$6:$L$47,10,FALSE()))</f>
        <v/>
      </c>
      <c r="AI60" s="2069" t="str">
        <f aca="false">IF(AI59="","",VLOOKUP(AI59,'シフト記号表（従来型・ユニット型共通）'!$C$6:$L$47,10,FALSE()))</f>
        <v/>
      </c>
      <c r="AJ60" s="2069" t="str">
        <f aca="false">IF(AJ59="","",VLOOKUP(AJ59,'シフト記号表（従来型・ユニット型共通）'!$C$6:$L$47,10,FALSE()))</f>
        <v/>
      </c>
      <c r="AK60" s="2069" t="str">
        <f aca="false">IF(AK59="","",VLOOKUP(AK59,'シフト記号表（従来型・ユニット型共通）'!$C$6:$L$47,10,FALSE()))</f>
        <v/>
      </c>
      <c r="AL60" s="2069" t="str">
        <f aca="false">IF(AL59="","",VLOOKUP(AL59,'シフト記号表（従来型・ユニット型共通）'!$C$6:$L$47,10,FALSE()))</f>
        <v/>
      </c>
      <c r="AM60" s="2069" t="str">
        <f aca="false">IF(AM59="","",VLOOKUP(AM59,'シフト記号表（従来型・ユニット型共通）'!$C$6:$L$47,10,FALSE()))</f>
        <v/>
      </c>
      <c r="AN60" s="2070" t="str">
        <f aca="false">IF(AN59="","",VLOOKUP(AN59,'シフト記号表（従来型・ユニット型共通）'!$C$6:$L$47,10,FALSE()))</f>
        <v/>
      </c>
      <c r="AO60" s="2068" t="str">
        <f aca="false">IF(AO59="","",VLOOKUP(AO59,'シフト記号表（従来型・ユニット型共通）'!$C$6:$L$47,10,FALSE()))</f>
        <v/>
      </c>
      <c r="AP60" s="2069" t="str">
        <f aca="false">IF(AP59="","",VLOOKUP(AP59,'シフト記号表（従来型・ユニット型共通）'!$C$6:$L$47,10,FALSE()))</f>
        <v/>
      </c>
      <c r="AQ60" s="2069" t="str">
        <f aca="false">IF(AQ59="","",VLOOKUP(AQ59,'シフト記号表（従来型・ユニット型共通）'!$C$6:$L$47,10,FALSE()))</f>
        <v/>
      </c>
      <c r="AR60" s="2069" t="str">
        <f aca="false">IF(AR59="","",VLOOKUP(AR59,'シフト記号表（従来型・ユニット型共通）'!$C$6:$L$47,10,FALSE()))</f>
        <v/>
      </c>
      <c r="AS60" s="2069" t="str">
        <f aca="false">IF(AS59="","",VLOOKUP(AS59,'シフト記号表（従来型・ユニット型共通）'!$C$6:$L$47,10,FALSE()))</f>
        <v/>
      </c>
      <c r="AT60" s="2069" t="str">
        <f aca="false">IF(AT59="","",VLOOKUP(AT59,'シフト記号表（従来型・ユニット型共通）'!$C$6:$L$47,10,FALSE()))</f>
        <v/>
      </c>
      <c r="AU60" s="2070" t="str">
        <f aca="false">IF(AU59="","",VLOOKUP(AU59,'シフト記号表（従来型・ユニット型共通）'!$C$6:$L$47,10,FALSE()))</f>
        <v/>
      </c>
      <c r="AV60" s="2068" t="str">
        <f aca="false">IF(AV59="","",VLOOKUP(AV59,'シフト記号表（従来型・ユニット型共通）'!$C$6:$L$47,10,FALSE()))</f>
        <v/>
      </c>
      <c r="AW60" s="2069" t="str">
        <f aca="false">IF(AW59="","",VLOOKUP(AW59,'シフト記号表（従来型・ユニット型共通）'!$C$6:$L$47,10,FALSE()))</f>
        <v/>
      </c>
      <c r="AX60" s="2069" t="str">
        <f aca="false">IF(AX59="","",VLOOKUP(AX59,'シフト記号表（従来型・ユニット型共通）'!$C$6:$L$47,10,FALSE()))</f>
        <v/>
      </c>
      <c r="AY60" s="2069" t="str">
        <f aca="false">IF(AY59="","",VLOOKUP(AY59,'シフト記号表（従来型・ユニット型共通）'!$C$6:$L$47,10,FALSE()))</f>
        <v/>
      </c>
      <c r="AZ60" s="2069" t="str">
        <f aca="false">IF(AZ59="","",VLOOKUP(AZ59,'シフト記号表（従来型・ユニット型共通）'!$C$6:$L$47,10,FALSE()))</f>
        <v/>
      </c>
      <c r="BA60" s="2069" t="str">
        <f aca="false">IF(BA59="","",VLOOKUP(BA59,'シフト記号表（従来型・ユニット型共通）'!$C$6:$L$47,10,FALSE()))</f>
        <v/>
      </c>
      <c r="BB60" s="2070" t="str">
        <f aca="false">IF(BB59="","",VLOOKUP(BB59,'シフト記号表（従来型・ユニット型共通）'!$C$6:$L$47,10,FALSE()))</f>
        <v/>
      </c>
      <c r="BC60" s="2068" t="str">
        <f aca="false">IF(BC59="","",VLOOKUP(BC59,'シフト記号表（従来型・ユニット型共通）'!$C$6:$L$47,10,FALSE()))</f>
        <v/>
      </c>
      <c r="BD60" s="2069" t="str">
        <f aca="false">IF(BD59="","",VLOOKUP(BD59,'シフト記号表（従来型・ユニット型共通）'!$C$6:$L$47,10,FALSE()))</f>
        <v/>
      </c>
      <c r="BE60" s="2069" t="str">
        <f aca="false">IF(BE59="","",VLOOKUP(BE59,'シフト記号表（従来型・ユニット型共通）'!$C$6:$L$47,10,FALSE()))</f>
        <v/>
      </c>
      <c r="BF60" s="2071" t="n">
        <f aca="false">IF($BI$3="４週",SUM(AA60:BB60),IF($BI$3="暦月",SUM(AA60:BE60),""))</f>
        <v>0</v>
      </c>
      <c r="BG60" s="2071"/>
      <c r="BH60" s="2072" t="n">
        <f aca="false">IF($BI$3="４週",BF60/4,IF($BI$3="暦月",(BF60/($BI$8/7)),""))</f>
        <v>0</v>
      </c>
      <c r="BI60" s="2072"/>
      <c r="BJ60" s="2089"/>
      <c r="BK60" s="2089"/>
      <c r="BL60" s="2089"/>
      <c r="BM60" s="2089"/>
      <c r="BN60" s="2089"/>
    </row>
    <row r="61" customFormat="false" ht="20.25" hidden="false" customHeight="true" outlineLevel="0" collapsed="false">
      <c r="B61" s="2033" t="n">
        <f aca="false">B59+1</f>
        <v>23</v>
      </c>
      <c r="C61" s="2073"/>
      <c r="D61" s="2073"/>
      <c r="E61" s="2073"/>
      <c r="F61" s="2073"/>
      <c r="G61" s="2074"/>
      <c r="H61" s="2074"/>
      <c r="I61" s="2063"/>
      <c r="J61" s="2064"/>
      <c r="K61" s="2063"/>
      <c r="L61" s="2064"/>
      <c r="M61" s="2077"/>
      <c r="N61" s="2077"/>
      <c r="O61" s="2078"/>
      <c r="P61" s="2078"/>
      <c r="Q61" s="2078"/>
      <c r="R61" s="2078"/>
      <c r="S61" s="2079"/>
      <c r="T61" s="2079"/>
      <c r="U61" s="2079"/>
      <c r="V61" s="2079"/>
      <c r="W61" s="2079"/>
      <c r="X61" s="2093" t="s">
        <v>2202</v>
      </c>
      <c r="Z61" s="2094"/>
      <c r="AA61" s="2083"/>
      <c r="AB61" s="2084"/>
      <c r="AC61" s="2084"/>
      <c r="AD61" s="2084"/>
      <c r="AE61" s="2084"/>
      <c r="AF61" s="2084"/>
      <c r="AG61" s="2085"/>
      <c r="AH61" s="2083"/>
      <c r="AI61" s="2084"/>
      <c r="AJ61" s="2084"/>
      <c r="AK61" s="2084"/>
      <c r="AL61" s="2084"/>
      <c r="AM61" s="2084"/>
      <c r="AN61" s="2085"/>
      <c r="AO61" s="2083"/>
      <c r="AP61" s="2084"/>
      <c r="AQ61" s="2084"/>
      <c r="AR61" s="2084"/>
      <c r="AS61" s="2084"/>
      <c r="AT61" s="2084"/>
      <c r="AU61" s="2085"/>
      <c r="AV61" s="2083"/>
      <c r="AW61" s="2084"/>
      <c r="AX61" s="2084"/>
      <c r="AY61" s="2084"/>
      <c r="AZ61" s="2084"/>
      <c r="BA61" s="2084"/>
      <c r="BB61" s="2085"/>
      <c r="BC61" s="2083"/>
      <c r="BD61" s="2084"/>
      <c r="BE61" s="2086"/>
      <c r="BF61" s="2087"/>
      <c r="BG61" s="2087"/>
      <c r="BH61" s="2088"/>
      <c r="BI61" s="2088"/>
      <c r="BJ61" s="2089"/>
      <c r="BK61" s="2089"/>
      <c r="BL61" s="2089"/>
      <c r="BM61" s="2089"/>
      <c r="BN61" s="2089"/>
    </row>
    <row r="62" customFormat="false" ht="20.25" hidden="false" customHeight="true" outlineLevel="0" collapsed="false">
      <c r="B62" s="2033"/>
      <c r="C62" s="2073"/>
      <c r="D62" s="2073"/>
      <c r="E62" s="2073"/>
      <c r="F62" s="2073"/>
      <c r="G62" s="2074"/>
      <c r="H62" s="2074"/>
      <c r="I62" s="2063"/>
      <c r="J62" s="2064" t="n">
        <f aca="false">G61</f>
        <v>0</v>
      </c>
      <c r="K62" s="2063"/>
      <c r="L62" s="2064" t="n">
        <f aca="false">M61</f>
        <v>0</v>
      </c>
      <c r="M62" s="2077"/>
      <c r="N62" s="2077"/>
      <c r="O62" s="2078"/>
      <c r="P62" s="2078"/>
      <c r="Q62" s="2078"/>
      <c r="R62" s="2078"/>
      <c r="S62" s="2079"/>
      <c r="T62" s="2079"/>
      <c r="U62" s="2079"/>
      <c r="V62" s="2079"/>
      <c r="W62" s="2079"/>
      <c r="X62" s="2090" t="s">
        <v>2203</v>
      </c>
      <c r="Y62" s="2091"/>
      <c r="Z62" s="2092"/>
      <c r="AA62" s="2068" t="str">
        <f aca="false">IF(AA61="","",VLOOKUP(AA61,'シフト記号表（従来型・ユニット型共通）'!$C$6:$L$47,10,FALSE()))</f>
        <v/>
      </c>
      <c r="AB62" s="2069" t="str">
        <f aca="false">IF(AB61="","",VLOOKUP(AB61,'シフト記号表（従来型・ユニット型共通）'!$C$6:$L$47,10,FALSE()))</f>
        <v/>
      </c>
      <c r="AC62" s="2069" t="str">
        <f aca="false">IF(AC61="","",VLOOKUP(AC61,'シフト記号表（従来型・ユニット型共通）'!$C$6:$L$47,10,FALSE()))</f>
        <v/>
      </c>
      <c r="AD62" s="2069" t="str">
        <f aca="false">IF(AD61="","",VLOOKUP(AD61,'シフト記号表（従来型・ユニット型共通）'!$C$6:$L$47,10,FALSE()))</f>
        <v/>
      </c>
      <c r="AE62" s="2069" t="str">
        <f aca="false">IF(AE61="","",VLOOKUP(AE61,'シフト記号表（従来型・ユニット型共通）'!$C$6:$L$47,10,FALSE()))</f>
        <v/>
      </c>
      <c r="AF62" s="2069" t="str">
        <f aca="false">IF(AF61="","",VLOOKUP(AF61,'シフト記号表（従来型・ユニット型共通）'!$C$6:$L$47,10,FALSE()))</f>
        <v/>
      </c>
      <c r="AG62" s="2070" t="str">
        <f aca="false">IF(AG61="","",VLOOKUP(AG61,'シフト記号表（従来型・ユニット型共通）'!$C$6:$L$47,10,FALSE()))</f>
        <v/>
      </c>
      <c r="AH62" s="2068" t="str">
        <f aca="false">IF(AH61="","",VLOOKUP(AH61,'シフト記号表（従来型・ユニット型共通）'!$C$6:$L$47,10,FALSE()))</f>
        <v/>
      </c>
      <c r="AI62" s="2069" t="str">
        <f aca="false">IF(AI61="","",VLOOKUP(AI61,'シフト記号表（従来型・ユニット型共通）'!$C$6:$L$47,10,FALSE()))</f>
        <v/>
      </c>
      <c r="AJ62" s="2069" t="str">
        <f aca="false">IF(AJ61="","",VLOOKUP(AJ61,'シフト記号表（従来型・ユニット型共通）'!$C$6:$L$47,10,FALSE()))</f>
        <v/>
      </c>
      <c r="AK62" s="2069" t="str">
        <f aca="false">IF(AK61="","",VLOOKUP(AK61,'シフト記号表（従来型・ユニット型共通）'!$C$6:$L$47,10,FALSE()))</f>
        <v/>
      </c>
      <c r="AL62" s="2069" t="str">
        <f aca="false">IF(AL61="","",VLOOKUP(AL61,'シフト記号表（従来型・ユニット型共通）'!$C$6:$L$47,10,FALSE()))</f>
        <v/>
      </c>
      <c r="AM62" s="2069" t="str">
        <f aca="false">IF(AM61="","",VLOOKUP(AM61,'シフト記号表（従来型・ユニット型共通）'!$C$6:$L$47,10,FALSE()))</f>
        <v/>
      </c>
      <c r="AN62" s="2070" t="str">
        <f aca="false">IF(AN61="","",VLOOKUP(AN61,'シフト記号表（従来型・ユニット型共通）'!$C$6:$L$47,10,FALSE()))</f>
        <v/>
      </c>
      <c r="AO62" s="2068" t="str">
        <f aca="false">IF(AO61="","",VLOOKUP(AO61,'シフト記号表（従来型・ユニット型共通）'!$C$6:$L$47,10,FALSE()))</f>
        <v/>
      </c>
      <c r="AP62" s="2069" t="str">
        <f aca="false">IF(AP61="","",VLOOKUP(AP61,'シフト記号表（従来型・ユニット型共通）'!$C$6:$L$47,10,FALSE()))</f>
        <v/>
      </c>
      <c r="AQ62" s="2069" t="str">
        <f aca="false">IF(AQ61="","",VLOOKUP(AQ61,'シフト記号表（従来型・ユニット型共通）'!$C$6:$L$47,10,FALSE()))</f>
        <v/>
      </c>
      <c r="AR62" s="2069" t="str">
        <f aca="false">IF(AR61="","",VLOOKUP(AR61,'シフト記号表（従来型・ユニット型共通）'!$C$6:$L$47,10,FALSE()))</f>
        <v/>
      </c>
      <c r="AS62" s="2069" t="str">
        <f aca="false">IF(AS61="","",VLOOKUP(AS61,'シフト記号表（従来型・ユニット型共通）'!$C$6:$L$47,10,FALSE()))</f>
        <v/>
      </c>
      <c r="AT62" s="2069" t="str">
        <f aca="false">IF(AT61="","",VLOOKUP(AT61,'シフト記号表（従来型・ユニット型共通）'!$C$6:$L$47,10,FALSE()))</f>
        <v/>
      </c>
      <c r="AU62" s="2070" t="str">
        <f aca="false">IF(AU61="","",VLOOKUP(AU61,'シフト記号表（従来型・ユニット型共通）'!$C$6:$L$47,10,FALSE()))</f>
        <v/>
      </c>
      <c r="AV62" s="2068" t="str">
        <f aca="false">IF(AV61="","",VLOOKUP(AV61,'シフト記号表（従来型・ユニット型共通）'!$C$6:$L$47,10,FALSE()))</f>
        <v/>
      </c>
      <c r="AW62" s="2069" t="str">
        <f aca="false">IF(AW61="","",VLOOKUP(AW61,'シフト記号表（従来型・ユニット型共通）'!$C$6:$L$47,10,FALSE()))</f>
        <v/>
      </c>
      <c r="AX62" s="2069" t="str">
        <f aca="false">IF(AX61="","",VLOOKUP(AX61,'シフト記号表（従来型・ユニット型共通）'!$C$6:$L$47,10,FALSE()))</f>
        <v/>
      </c>
      <c r="AY62" s="2069" t="str">
        <f aca="false">IF(AY61="","",VLOOKUP(AY61,'シフト記号表（従来型・ユニット型共通）'!$C$6:$L$47,10,FALSE()))</f>
        <v/>
      </c>
      <c r="AZ62" s="2069" t="str">
        <f aca="false">IF(AZ61="","",VLOOKUP(AZ61,'シフト記号表（従来型・ユニット型共通）'!$C$6:$L$47,10,FALSE()))</f>
        <v/>
      </c>
      <c r="BA62" s="2069" t="str">
        <f aca="false">IF(BA61="","",VLOOKUP(BA61,'シフト記号表（従来型・ユニット型共通）'!$C$6:$L$47,10,FALSE()))</f>
        <v/>
      </c>
      <c r="BB62" s="2070" t="str">
        <f aca="false">IF(BB61="","",VLOOKUP(BB61,'シフト記号表（従来型・ユニット型共通）'!$C$6:$L$47,10,FALSE()))</f>
        <v/>
      </c>
      <c r="BC62" s="2068" t="str">
        <f aca="false">IF(BC61="","",VLOOKUP(BC61,'シフト記号表（従来型・ユニット型共通）'!$C$6:$L$47,10,FALSE()))</f>
        <v/>
      </c>
      <c r="BD62" s="2069" t="str">
        <f aca="false">IF(BD61="","",VLOOKUP(BD61,'シフト記号表（従来型・ユニット型共通）'!$C$6:$L$47,10,FALSE()))</f>
        <v/>
      </c>
      <c r="BE62" s="2069" t="str">
        <f aca="false">IF(BE61="","",VLOOKUP(BE61,'シフト記号表（従来型・ユニット型共通）'!$C$6:$L$47,10,FALSE()))</f>
        <v/>
      </c>
      <c r="BF62" s="2071" t="n">
        <f aca="false">IF($BI$3="４週",SUM(AA62:BB62),IF($BI$3="暦月",SUM(AA62:BE62),""))</f>
        <v>0</v>
      </c>
      <c r="BG62" s="2071"/>
      <c r="BH62" s="2072" t="n">
        <f aca="false">IF($BI$3="４週",BF62/4,IF($BI$3="暦月",(BF62/($BI$8/7)),""))</f>
        <v>0</v>
      </c>
      <c r="BI62" s="2072"/>
      <c r="BJ62" s="2089"/>
      <c r="BK62" s="2089"/>
      <c r="BL62" s="2089"/>
      <c r="BM62" s="2089"/>
      <c r="BN62" s="2089"/>
    </row>
    <row r="63" customFormat="false" ht="20.25" hidden="false" customHeight="true" outlineLevel="0" collapsed="false">
      <c r="B63" s="2033" t="n">
        <f aca="false">B61+1</f>
        <v>24</v>
      </c>
      <c r="C63" s="2073"/>
      <c r="D63" s="2073"/>
      <c r="E63" s="2073"/>
      <c r="F63" s="2073"/>
      <c r="G63" s="2074"/>
      <c r="H63" s="2074"/>
      <c r="I63" s="2063"/>
      <c r="J63" s="2064"/>
      <c r="K63" s="2063"/>
      <c r="L63" s="2064"/>
      <c r="M63" s="2077"/>
      <c r="N63" s="2077"/>
      <c r="O63" s="2078"/>
      <c r="P63" s="2078"/>
      <c r="Q63" s="2078"/>
      <c r="R63" s="2078"/>
      <c r="S63" s="2079"/>
      <c r="T63" s="2079"/>
      <c r="U63" s="2079"/>
      <c r="V63" s="2079"/>
      <c r="W63" s="2079"/>
      <c r="X63" s="2093" t="s">
        <v>2202</v>
      </c>
      <c r="Z63" s="2094"/>
      <c r="AA63" s="2083"/>
      <c r="AB63" s="2084"/>
      <c r="AC63" s="2084"/>
      <c r="AD63" s="2084"/>
      <c r="AE63" s="2084"/>
      <c r="AF63" s="2084"/>
      <c r="AG63" s="2085"/>
      <c r="AH63" s="2083"/>
      <c r="AI63" s="2084"/>
      <c r="AJ63" s="2084"/>
      <c r="AK63" s="2084"/>
      <c r="AL63" s="2084"/>
      <c r="AM63" s="2084"/>
      <c r="AN63" s="2085"/>
      <c r="AO63" s="2083"/>
      <c r="AP63" s="2084"/>
      <c r="AQ63" s="2084"/>
      <c r="AR63" s="2084"/>
      <c r="AS63" s="2084"/>
      <c r="AT63" s="2084"/>
      <c r="AU63" s="2085"/>
      <c r="AV63" s="2083"/>
      <c r="AW63" s="2084"/>
      <c r="AX63" s="2084"/>
      <c r="AY63" s="2084"/>
      <c r="AZ63" s="2084"/>
      <c r="BA63" s="2084"/>
      <c r="BB63" s="2085"/>
      <c r="BC63" s="2083"/>
      <c r="BD63" s="2084"/>
      <c r="BE63" s="2086"/>
      <c r="BF63" s="2087"/>
      <c r="BG63" s="2087"/>
      <c r="BH63" s="2088"/>
      <c r="BI63" s="2088"/>
      <c r="BJ63" s="2089"/>
      <c r="BK63" s="2089"/>
      <c r="BL63" s="2089"/>
      <c r="BM63" s="2089"/>
      <c r="BN63" s="2089"/>
    </row>
    <row r="64" customFormat="false" ht="20.25" hidden="false" customHeight="true" outlineLevel="0" collapsed="false">
      <c r="B64" s="2033"/>
      <c r="C64" s="2073"/>
      <c r="D64" s="2073"/>
      <c r="E64" s="2073"/>
      <c r="F64" s="2073"/>
      <c r="G64" s="2074"/>
      <c r="H64" s="2074"/>
      <c r="I64" s="2063"/>
      <c r="J64" s="2064" t="n">
        <f aca="false">G63</f>
        <v>0</v>
      </c>
      <c r="K64" s="2063"/>
      <c r="L64" s="2064" t="n">
        <f aca="false">M63</f>
        <v>0</v>
      </c>
      <c r="M64" s="2077"/>
      <c r="N64" s="2077"/>
      <c r="O64" s="2078"/>
      <c r="P64" s="2078"/>
      <c r="Q64" s="2078"/>
      <c r="R64" s="2078"/>
      <c r="S64" s="2079"/>
      <c r="T64" s="2079"/>
      <c r="U64" s="2079"/>
      <c r="V64" s="2079"/>
      <c r="W64" s="2079"/>
      <c r="X64" s="2090" t="s">
        <v>2203</v>
      </c>
      <c r="Y64" s="2091"/>
      <c r="Z64" s="2092"/>
      <c r="AA64" s="2068" t="str">
        <f aca="false">IF(AA63="","",VLOOKUP(AA63,'シフト記号表（従来型・ユニット型共通）'!$C$6:$L$47,10,FALSE()))</f>
        <v/>
      </c>
      <c r="AB64" s="2069" t="str">
        <f aca="false">IF(AB63="","",VLOOKUP(AB63,'シフト記号表（従来型・ユニット型共通）'!$C$6:$L$47,10,FALSE()))</f>
        <v/>
      </c>
      <c r="AC64" s="2069" t="str">
        <f aca="false">IF(AC63="","",VLOOKUP(AC63,'シフト記号表（従来型・ユニット型共通）'!$C$6:$L$47,10,FALSE()))</f>
        <v/>
      </c>
      <c r="AD64" s="2069" t="str">
        <f aca="false">IF(AD63="","",VLOOKUP(AD63,'シフト記号表（従来型・ユニット型共通）'!$C$6:$L$47,10,FALSE()))</f>
        <v/>
      </c>
      <c r="AE64" s="2069" t="str">
        <f aca="false">IF(AE63="","",VLOOKUP(AE63,'シフト記号表（従来型・ユニット型共通）'!$C$6:$L$47,10,FALSE()))</f>
        <v/>
      </c>
      <c r="AF64" s="2069" t="str">
        <f aca="false">IF(AF63="","",VLOOKUP(AF63,'シフト記号表（従来型・ユニット型共通）'!$C$6:$L$47,10,FALSE()))</f>
        <v/>
      </c>
      <c r="AG64" s="2070" t="str">
        <f aca="false">IF(AG63="","",VLOOKUP(AG63,'シフト記号表（従来型・ユニット型共通）'!$C$6:$L$47,10,FALSE()))</f>
        <v/>
      </c>
      <c r="AH64" s="2068" t="str">
        <f aca="false">IF(AH63="","",VLOOKUP(AH63,'シフト記号表（従来型・ユニット型共通）'!$C$6:$L$47,10,FALSE()))</f>
        <v/>
      </c>
      <c r="AI64" s="2069" t="str">
        <f aca="false">IF(AI63="","",VLOOKUP(AI63,'シフト記号表（従来型・ユニット型共通）'!$C$6:$L$47,10,FALSE()))</f>
        <v/>
      </c>
      <c r="AJ64" s="2069" t="str">
        <f aca="false">IF(AJ63="","",VLOOKUP(AJ63,'シフト記号表（従来型・ユニット型共通）'!$C$6:$L$47,10,FALSE()))</f>
        <v/>
      </c>
      <c r="AK64" s="2069" t="str">
        <f aca="false">IF(AK63="","",VLOOKUP(AK63,'シフト記号表（従来型・ユニット型共通）'!$C$6:$L$47,10,FALSE()))</f>
        <v/>
      </c>
      <c r="AL64" s="2069" t="str">
        <f aca="false">IF(AL63="","",VLOOKUP(AL63,'シフト記号表（従来型・ユニット型共通）'!$C$6:$L$47,10,FALSE()))</f>
        <v/>
      </c>
      <c r="AM64" s="2069" t="str">
        <f aca="false">IF(AM63="","",VLOOKUP(AM63,'シフト記号表（従来型・ユニット型共通）'!$C$6:$L$47,10,FALSE()))</f>
        <v/>
      </c>
      <c r="AN64" s="2070" t="str">
        <f aca="false">IF(AN63="","",VLOOKUP(AN63,'シフト記号表（従来型・ユニット型共通）'!$C$6:$L$47,10,FALSE()))</f>
        <v/>
      </c>
      <c r="AO64" s="2068" t="str">
        <f aca="false">IF(AO63="","",VLOOKUP(AO63,'シフト記号表（従来型・ユニット型共通）'!$C$6:$L$47,10,FALSE()))</f>
        <v/>
      </c>
      <c r="AP64" s="2069" t="str">
        <f aca="false">IF(AP63="","",VLOOKUP(AP63,'シフト記号表（従来型・ユニット型共通）'!$C$6:$L$47,10,FALSE()))</f>
        <v/>
      </c>
      <c r="AQ64" s="2069" t="str">
        <f aca="false">IF(AQ63="","",VLOOKUP(AQ63,'シフト記号表（従来型・ユニット型共通）'!$C$6:$L$47,10,FALSE()))</f>
        <v/>
      </c>
      <c r="AR64" s="2069" t="str">
        <f aca="false">IF(AR63="","",VLOOKUP(AR63,'シフト記号表（従来型・ユニット型共通）'!$C$6:$L$47,10,FALSE()))</f>
        <v/>
      </c>
      <c r="AS64" s="2069" t="str">
        <f aca="false">IF(AS63="","",VLOOKUP(AS63,'シフト記号表（従来型・ユニット型共通）'!$C$6:$L$47,10,FALSE()))</f>
        <v/>
      </c>
      <c r="AT64" s="2069" t="str">
        <f aca="false">IF(AT63="","",VLOOKUP(AT63,'シフト記号表（従来型・ユニット型共通）'!$C$6:$L$47,10,FALSE()))</f>
        <v/>
      </c>
      <c r="AU64" s="2070" t="str">
        <f aca="false">IF(AU63="","",VLOOKUP(AU63,'シフト記号表（従来型・ユニット型共通）'!$C$6:$L$47,10,FALSE()))</f>
        <v/>
      </c>
      <c r="AV64" s="2068" t="str">
        <f aca="false">IF(AV63="","",VLOOKUP(AV63,'シフト記号表（従来型・ユニット型共通）'!$C$6:$L$47,10,FALSE()))</f>
        <v/>
      </c>
      <c r="AW64" s="2069" t="str">
        <f aca="false">IF(AW63="","",VLOOKUP(AW63,'シフト記号表（従来型・ユニット型共通）'!$C$6:$L$47,10,FALSE()))</f>
        <v/>
      </c>
      <c r="AX64" s="2069" t="str">
        <f aca="false">IF(AX63="","",VLOOKUP(AX63,'シフト記号表（従来型・ユニット型共通）'!$C$6:$L$47,10,FALSE()))</f>
        <v/>
      </c>
      <c r="AY64" s="2069" t="str">
        <f aca="false">IF(AY63="","",VLOOKUP(AY63,'シフト記号表（従来型・ユニット型共通）'!$C$6:$L$47,10,FALSE()))</f>
        <v/>
      </c>
      <c r="AZ64" s="2069" t="str">
        <f aca="false">IF(AZ63="","",VLOOKUP(AZ63,'シフト記号表（従来型・ユニット型共通）'!$C$6:$L$47,10,FALSE()))</f>
        <v/>
      </c>
      <c r="BA64" s="2069" t="str">
        <f aca="false">IF(BA63="","",VLOOKUP(BA63,'シフト記号表（従来型・ユニット型共通）'!$C$6:$L$47,10,FALSE()))</f>
        <v/>
      </c>
      <c r="BB64" s="2070" t="str">
        <f aca="false">IF(BB63="","",VLOOKUP(BB63,'シフト記号表（従来型・ユニット型共通）'!$C$6:$L$47,10,FALSE()))</f>
        <v/>
      </c>
      <c r="BC64" s="2068" t="str">
        <f aca="false">IF(BC63="","",VLOOKUP(BC63,'シフト記号表（従来型・ユニット型共通）'!$C$6:$L$47,10,FALSE()))</f>
        <v/>
      </c>
      <c r="BD64" s="2069" t="str">
        <f aca="false">IF(BD63="","",VLOOKUP(BD63,'シフト記号表（従来型・ユニット型共通）'!$C$6:$L$47,10,FALSE()))</f>
        <v/>
      </c>
      <c r="BE64" s="2069" t="str">
        <f aca="false">IF(BE63="","",VLOOKUP(BE63,'シフト記号表（従来型・ユニット型共通）'!$C$6:$L$47,10,FALSE()))</f>
        <v/>
      </c>
      <c r="BF64" s="2071" t="n">
        <f aca="false">IF($BI$3="４週",SUM(AA64:BB64),IF($BI$3="暦月",SUM(AA64:BE64),""))</f>
        <v>0</v>
      </c>
      <c r="BG64" s="2071"/>
      <c r="BH64" s="2072" t="n">
        <f aca="false">IF($BI$3="４週",BF64/4,IF($BI$3="暦月",(BF64/($BI$8/7)),""))</f>
        <v>0</v>
      </c>
      <c r="BI64" s="2072"/>
      <c r="BJ64" s="2089"/>
      <c r="BK64" s="2089"/>
      <c r="BL64" s="2089"/>
      <c r="BM64" s="2089"/>
      <c r="BN64" s="2089"/>
    </row>
    <row r="65" customFormat="false" ht="20.25" hidden="false" customHeight="true" outlineLevel="0" collapsed="false">
      <c r="B65" s="2033" t="n">
        <f aca="false">B63+1</f>
        <v>25</v>
      </c>
      <c r="C65" s="2073"/>
      <c r="D65" s="2073"/>
      <c r="E65" s="2073"/>
      <c r="F65" s="2073"/>
      <c r="G65" s="2074"/>
      <c r="H65" s="2074"/>
      <c r="I65" s="2063"/>
      <c r="J65" s="2064"/>
      <c r="K65" s="2063"/>
      <c r="L65" s="2064"/>
      <c r="M65" s="2077"/>
      <c r="N65" s="2077"/>
      <c r="O65" s="2078"/>
      <c r="P65" s="2078"/>
      <c r="Q65" s="2078"/>
      <c r="R65" s="2078"/>
      <c r="S65" s="2079"/>
      <c r="T65" s="2079"/>
      <c r="U65" s="2079"/>
      <c r="V65" s="2079"/>
      <c r="W65" s="2079"/>
      <c r="X65" s="2093" t="s">
        <v>2202</v>
      </c>
      <c r="Z65" s="2094"/>
      <c r="AA65" s="2083"/>
      <c r="AB65" s="2084"/>
      <c r="AC65" s="2084"/>
      <c r="AD65" s="2084"/>
      <c r="AE65" s="2084"/>
      <c r="AF65" s="2084"/>
      <c r="AG65" s="2085"/>
      <c r="AH65" s="2083"/>
      <c r="AI65" s="2084"/>
      <c r="AJ65" s="2084"/>
      <c r="AK65" s="2084"/>
      <c r="AL65" s="2084"/>
      <c r="AM65" s="2084"/>
      <c r="AN65" s="2085"/>
      <c r="AO65" s="2083"/>
      <c r="AP65" s="2084"/>
      <c r="AQ65" s="2084"/>
      <c r="AR65" s="2084"/>
      <c r="AS65" s="2084"/>
      <c r="AT65" s="2084"/>
      <c r="AU65" s="2085"/>
      <c r="AV65" s="2083"/>
      <c r="AW65" s="2084"/>
      <c r="AX65" s="2084"/>
      <c r="AY65" s="2084"/>
      <c r="AZ65" s="2084"/>
      <c r="BA65" s="2084"/>
      <c r="BB65" s="2085"/>
      <c r="BC65" s="2083"/>
      <c r="BD65" s="2084"/>
      <c r="BE65" s="2086"/>
      <c r="BF65" s="2087"/>
      <c r="BG65" s="2087"/>
      <c r="BH65" s="2088"/>
      <c r="BI65" s="2088"/>
      <c r="BJ65" s="2089"/>
      <c r="BK65" s="2089"/>
      <c r="BL65" s="2089"/>
      <c r="BM65" s="2089"/>
      <c r="BN65" s="2089"/>
    </row>
    <row r="66" customFormat="false" ht="20.25" hidden="false" customHeight="true" outlineLevel="0" collapsed="false">
      <c r="B66" s="2033"/>
      <c r="C66" s="2073"/>
      <c r="D66" s="2073"/>
      <c r="E66" s="2073"/>
      <c r="F66" s="2073"/>
      <c r="G66" s="2074"/>
      <c r="H66" s="2074"/>
      <c r="I66" s="2063"/>
      <c r="J66" s="2064" t="n">
        <f aca="false">G65</f>
        <v>0</v>
      </c>
      <c r="K66" s="2063"/>
      <c r="L66" s="2064" t="n">
        <f aca="false">M65</f>
        <v>0</v>
      </c>
      <c r="M66" s="2077"/>
      <c r="N66" s="2077"/>
      <c r="O66" s="2078"/>
      <c r="P66" s="2078"/>
      <c r="Q66" s="2078"/>
      <c r="R66" s="2078"/>
      <c r="S66" s="2079"/>
      <c r="T66" s="2079"/>
      <c r="U66" s="2079"/>
      <c r="V66" s="2079"/>
      <c r="W66" s="2079"/>
      <c r="X66" s="2090" t="s">
        <v>2203</v>
      </c>
      <c r="Y66" s="2091"/>
      <c r="Z66" s="2092"/>
      <c r="AA66" s="2068" t="str">
        <f aca="false">IF(AA65="","",VLOOKUP(AA65,'シフト記号表（従来型・ユニット型共通）'!$C$6:$L$47,10,FALSE()))</f>
        <v/>
      </c>
      <c r="AB66" s="2069" t="str">
        <f aca="false">IF(AB65="","",VLOOKUP(AB65,'シフト記号表（従来型・ユニット型共通）'!$C$6:$L$47,10,FALSE()))</f>
        <v/>
      </c>
      <c r="AC66" s="2069" t="str">
        <f aca="false">IF(AC65="","",VLOOKUP(AC65,'シフト記号表（従来型・ユニット型共通）'!$C$6:$L$47,10,FALSE()))</f>
        <v/>
      </c>
      <c r="AD66" s="2069" t="str">
        <f aca="false">IF(AD65="","",VLOOKUP(AD65,'シフト記号表（従来型・ユニット型共通）'!$C$6:$L$47,10,FALSE()))</f>
        <v/>
      </c>
      <c r="AE66" s="2069" t="str">
        <f aca="false">IF(AE65="","",VLOOKUP(AE65,'シフト記号表（従来型・ユニット型共通）'!$C$6:$L$47,10,FALSE()))</f>
        <v/>
      </c>
      <c r="AF66" s="2069" t="str">
        <f aca="false">IF(AF65="","",VLOOKUP(AF65,'シフト記号表（従来型・ユニット型共通）'!$C$6:$L$47,10,FALSE()))</f>
        <v/>
      </c>
      <c r="AG66" s="2070" t="str">
        <f aca="false">IF(AG65="","",VLOOKUP(AG65,'シフト記号表（従来型・ユニット型共通）'!$C$6:$L$47,10,FALSE()))</f>
        <v/>
      </c>
      <c r="AH66" s="2068" t="str">
        <f aca="false">IF(AH65="","",VLOOKUP(AH65,'シフト記号表（従来型・ユニット型共通）'!$C$6:$L$47,10,FALSE()))</f>
        <v/>
      </c>
      <c r="AI66" s="2069" t="str">
        <f aca="false">IF(AI65="","",VLOOKUP(AI65,'シフト記号表（従来型・ユニット型共通）'!$C$6:$L$47,10,FALSE()))</f>
        <v/>
      </c>
      <c r="AJ66" s="2069" t="str">
        <f aca="false">IF(AJ65="","",VLOOKUP(AJ65,'シフト記号表（従来型・ユニット型共通）'!$C$6:$L$47,10,FALSE()))</f>
        <v/>
      </c>
      <c r="AK66" s="2069" t="str">
        <f aca="false">IF(AK65="","",VLOOKUP(AK65,'シフト記号表（従来型・ユニット型共通）'!$C$6:$L$47,10,FALSE()))</f>
        <v/>
      </c>
      <c r="AL66" s="2069" t="str">
        <f aca="false">IF(AL65="","",VLOOKUP(AL65,'シフト記号表（従来型・ユニット型共通）'!$C$6:$L$47,10,FALSE()))</f>
        <v/>
      </c>
      <c r="AM66" s="2069" t="str">
        <f aca="false">IF(AM65="","",VLOOKUP(AM65,'シフト記号表（従来型・ユニット型共通）'!$C$6:$L$47,10,FALSE()))</f>
        <v/>
      </c>
      <c r="AN66" s="2070" t="str">
        <f aca="false">IF(AN65="","",VLOOKUP(AN65,'シフト記号表（従来型・ユニット型共通）'!$C$6:$L$47,10,FALSE()))</f>
        <v/>
      </c>
      <c r="AO66" s="2068" t="str">
        <f aca="false">IF(AO65="","",VLOOKUP(AO65,'シフト記号表（従来型・ユニット型共通）'!$C$6:$L$47,10,FALSE()))</f>
        <v/>
      </c>
      <c r="AP66" s="2069" t="str">
        <f aca="false">IF(AP65="","",VLOOKUP(AP65,'シフト記号表（従来型・ユニット型共通）'!$C$6:$L$47,10,FALSE()))</f>
        <v/>
      </c>
      <c r="AQ66" s="2069" t="str">
        <f aca="false">IF(AQ65="","",VLOOKUP(AQ65,'シフト記号表（従来型・ユニット型共通）'!$C$6:$L$47,10,FALSE()))</f>
        <v/>
      </c>
      <c r="AR66" s="2069" t="str">
        <f aca="false">IF(AR65="","",VLOOKUP(AR65,'シフト記号表（従来型・ユニット型共通）'!$C$6:$L$47,10,FALSE()))</f>
        <v/>
      </c>
      <c r="AS66" s="2069" t="str">
        <f aca="false">IF(AS65="","",VLOOKUP(AS65,'シフト記号表（従来型・ユニット型共通）'!$C$6:$L$47,10,FALSE()))</f>
        <v/>
      </c>
      <c r="AT66" s="2069" t="str">
        <f aca="false">IF(AT65="","",VLOOKUP(AT65,'シフト記号表（従来型・ユニット型共通）'!$C$6:$L$47,10,FALSE()))</f>
        <v/>
      </c>
      <c r="AU66" s="2070" t="str">
        <f aca="false">IF(AU65="","",VLOOKUP(AU65,'シフト記号表（従来型・ユニット型共通）'!$C$6:$L$47,10,FALSE()))</f>
        <v/>
      </c>
      <c r="AV66" s="2068" t="str">
        <f aca="false">IF(AV65="","",VLOOKUP(AV65,'シフト記号表（従来型・ユニット型共通）'!$C$6:$L$47,10,FALSE()))</f>
        <v/>
      </c>
      <c r="AW66" s="2069" t="str">
        <f aca="false">IF(AW65="","",VLOOKUP(AW65,'シフト記号表（従来型・ユニット型共通）'!$C$6:$L$47,10,FALSE()))</f>
        <v/>
      </c>
      <c r="AX66" s="2069" t="str">
        <f aca="false">IF(AX65="","",VLOOKUP(AX65,'シフト記号表（従来型・ユニット型共通）'!$C$6:$L$47,10,FALSE()))</f>
        <v/>
      </c>
      <c r="AY66" s="2069" t="str">
        <f aca="false">IF(AY65="","",VLOOKUP(AY65,'シフト記号表（従来型・ユニット型共通）'!$C$6:$L$47,10,FALSE()))</f>
        <v/>
      </c>
      <c r="AZ66" s="2069" t="str">
        <f aca="false">IF(AZ65="","",VLOOKUP(AZ65,'シフト記号表（従来型・ユニット型共通）'!$C$6:$L$47,10,FALSE()))</f>
        <v/>
      </c>
      <c r="BA66" s="2069" t="str">
        <f aca="false">IF(BA65="","",VLOOKUP(BA65,'シフト記号表（従来型・ユニット型共通）'!$C$6:$L$47,10,FALSE()))</f>
        <v/>
      </c>
      <c r="BB66" s="2070" t="str">
        <f aca="false">IF(BB65="","",VLOOKUP(BB65,'シフト記号表（従来型・ユニット型共通）'!$C$6:$L$47,10,FALSE()))</f>
        <v/>
      </c>
      <c r="BC66" s="2068" t="str">
        <f aca="false">IF(BC65="","",VLOOKUP(BC65,'シフト記号表（従来型・ユニット型共通）'!$C$6:$L$47,10,FALSE()))</f>
        <v/>
      </c>
      <c r="BD66" s="2069" t="str">
        <f aca="false">IF(BD65="","",VLOOKUP(BD65,'シフト記号表（従来型・ユニット型共通）'!$C$6:$L$47,10,FALSE()))</f>
        <v/>
      </c>
      <c r="BE66" s="2069" t="str">
        <f aca="false">IF(BE65="","",VLOOKUP(BE65,'シフト記号表（従来型・ユニット型共通）'!$C$6:$L$47,10,FALSE()))</f>
        <v/>
      </c>
      <c r="BF66" s="2071" t="n">
        <f aca="false">IF($BI$3="４週",SUM(AA66:BB66),IF($BI$3="暦月",SUM(AA66:BE66),""))</f>
        <v>0</v>
      </c>
      <c r="BG66" s="2071"/>
      <c r="BH66" s="2072" t="n">
        <f aca="false">IF($BI$3="４週",BF66/4,IF($BI$3="暦月",(BF66/($BI$8/7)),""))</f>
        <v>0</v>
      </c>
      <c r="BI66" s="2072"/>
      <c r="BJ66" s="2089"/>
      <c r="BK66" s="2089"/>
      <c r="BL66" s="2089"/>
      <c r="BM66" s="2089"/>
      <c r="BN66" s="2089"/>
    </row>
    <row r="67" customFormat="false" ht="20.25" hidden="false" customHeight="true" outlineLevel="0" collapsed="false">
      <c r="B67" s="2033" t="n">
        <f aca="false">B65+1</f>
        <v>26</v>
      </c>
      <c r="C67" s="2073"/>
      <c r="D67" s="2073"/>
      <c r="E67" s="2073"/>
      <c r="F67" s="2073"/>
      <c r="G67" s="2074"/>
      <c r="H67" s="2074"/>
      <c r="I67" s="2063"/>
      <c r="J67" s="2064"/>
      <c r="K67" s="2063"/>
      <c r="L67" s="2064"/>
      <c r="M67" s="2077"/>
      <c r="N67" s="2077"/>
      <c r="O67" s="2078"/>
      <c r="P67" s="2078"/>
      <c r="Q67" s="2078"/>
      <c r="R67" s="2078"/>
      <c r="S67" s="2079"/>
      <c r="T67" s="2079"/>
      <c r="U67" s="2079"/>
      <c r="V67" s="2079"/>
      <c r="W67" s="2079"/>
      <c r="X67" s="2093" t="s">
        <v>2202</v>
      </c>
      <c r="Z67" s="2094"/>
      <c r="AA67" s="2083"/>
      <c r="AB67" s="2084"/>
      <c r="AC67" s="2084"/>
      <c r="AD67" s="2084"/>
      <c r="AE67" s="2084"/>
      <c r="AF67" s="2084"/>
      <c r="AG67" s="2085"/>
      <c r="AH67" s="2083"/>
      <c r="AI67" s="2084"/>
      <c r="AJ67" s="2084"/>
      <c r="AK67" s="2084"/>
      <c r="AL67" s="2084"/>
      <c r="AM67" s="2084"/>
      <c r="AN67" s="2085"/>
      <c r="AO67" s="2083"/>
      <c r="AP67" s="2084"/>
      <c r="AQ67" s="2084"/>
      <c r="AR67" s="2084"/>
      <c r="AS67" s="2084"/>
      <c r="AT67" s="2084"/>
      <c r="AU67" s="2085"/>
      <c r="AV67" s="2083"/>
      <c r="AW67" s="2084"/>
      <c r="AX67" s="2084"/>
      <c r="AY67" s="2084"/>
      <c r="AZ67" s="2084"/>
      <c r="BA67" s="2084"/>
      <c r="BB67" s="2085"/>
      <c r="BC67" s="2083"/>
      <c r="BD67" s="2084"/>
      <c r="BE67" s="2086"/>
      <c r="BF67" s="2087"/>
      <c r="BG67" s="2087"/>
      <c r="BH67" s="2088"/>
      <c r="BI67" s="2088"/>
      <c r="BJ67" s="2089"/>
      <c r="BK67" s="2089"/>
      <c r="BL67" s="2089"/>
      <c r="BM67" s="2089"/>
      <c r="BN67" s="2089"/>
    </row>
    <row r="68" customFormat="false" ht="20.25" hidden="false" customHeight="true" outlineLevel="0" collapsed="false">
      <c r="B68" s="2033"/>
      <c r="C68" s="2073"/>
      <c r="D68" s="2073"/>
      <c r="E68" s="2073"/>
      <c r="F68" s="2073"/>
      <c r="G68" s="2074"/>
      <c r="H68" s="2074"/>
      <c r="I68" s="2063"/>
      <c r="J68" s="2064" t="n">
        <f aca="false">G67</f>
        <v>0</v>
      </c>
      <c r="K68" s="2063"/>
      <c r="L68" s="2064" t="n">
        <f aca="false">M67</f>
        <v>0</v>
      </c>
      <c r="M68" s="2077"/>
      <c r="N68" s="2077"/>
      <c r="O68" s="2078"/>
      <c r="P68" s="2078"/>
      <c r="Q68" s="2078"/>
      <c r="R68" s="2078"/>
      <c r="S68" s="2079"/>
      <c r="T68" s="2079"/>
      <c r="U68" s="2079"/>
      <c r="V68" s="2079"/>
      <c r="W68" s="2079"/>
      <c r="X68" s="2090" t="s">
        <v>2203</v>
      </c>
      <c r="Y68" s="2091"/>
      <c r="Z68" s="2092"/>
      <c r="AA68" s="2068" t="str">
        <f aca="false">IF(AA67="","",VLOOKUP(AA67,'シフト記号表（従来型・ユニット型共通）'!$C$6:$L$47,10,FALSE()))</f>
        <v/>
      </c>
      <c r="AB68" s="2069" t="str">
        <f aca="false">IF(AB67="","",VLOOKUP(AB67,'シフト記号表（従来型・ユニット型共通）'!$C$6:$L$47,10,FALSE()))</f>
        <v/>
      </c>
      <c r="AC68" s="2069" t="str">
        <f aca="false">IF(AC67="","",VLOOKUP(AC67,'シフト記号表（従来型・ユニット型共通）'!$C$6:$L$47,10,FALSE()))</f>
        <v/>
      </c>
      <c r="AD68" s="2069" t="str">
        <f aca="false">IF(AD67="","",VLOOKUP(AD67,'シフト記号表（従来型・ユニット型共通）'!$C$6:$L$47,10,FALSE()))</f>
        <v/>
      </c>
      <c r="AE68" s="2069" t="str">
        <f aca="false">IF(AE67="","",VLOOKUP(AE67,'シフト記号表（従来型・ユニット型共通）'!$C$6:$L$47,10,FALSE()))</f>
        <v/>
      </c>
      <c r="AF68" s="2069" t="str">
        <f aca="false">IF(AF67="","",VLOOKUP(AF67,'シフト記号表（従来型・ユニット型共通）'!$C$6:$L$47,10,FALSE()))</f>
        <v/>
      </c>
      <c r="AG68" s="2070" t="str">
        <f aca="false">IF(AG67="","",VLOOKUP(AG67,'シフト記号表（従来型・ユニット型共通）'!$C$6:$L$47,10,FALSE()))</f>
        <v/>
      </c>
      <c r="AH68" s="2068" t="str">
        <f aca="false">IF(AH67="","",VLOOKUP(AH67,'シフト記号表（従来型・ユニット型共通）'!$C$6:$L$47,10,FALSE()))</f>
        <v/>
      </c>
      <c r="AI68" s="2069" t="str">
        <f aca="false">IF(AI67="","",VLOOKUP(AI67,'シフト記号表（従来型・ユニット型共通）'!$C$6:$L$47,10,FALSE()))</f>
        <v/>
      </c>
      <c r="AJ68" s="2069" t="str">
        <f aca="false">IF(AJ67="","",VLOOKUP(AJ67,'シフト記号表（従来型・ユニット型共通）'!$C$6:$L$47,10,FALSE()))</f>
        <v/>
      </c>
      <c r="AK68" s="2069" t="str">
        <f aca="false">IF(AK67="","",VLOOKUP(AK67,'シフト記号表（従来型・ユニット型共通）'!$C$6:$L$47,10,FALSE()))</f>
        <v/>
      </c>
      <c r="AL68" s="2069" t="str">
        <f aca="false">IF(AL67="","",VLOOKUP(AL67,'シフト記号表（従来型・ユニット型共通）'!$C$6:$L$47,10,FALSE()))</f>
        <v/>
      </c>
      <c r="AM68" s="2069" t="str">
        <f aca="false">IF(AM67="","",VLOOKUP(AM67,'シフト記号表（従来型・ユニット型共通）'!$C$6:$L$47,10,FALSE()))</f>
        <v/>
      </c>
      <c r="AN68" s="2070" t="str">
        <f aca="false">IF(AN67="","",VLOOKUP(AN67,'シフト記号表（従来型・ユニット型共通）'!$C$6:$L$47,10,FALSE()))</f>
        <v/>
      </c>
      <c r="AO68" s="2068" t="str">
        <f aca="false">IF(AO67="","",VLOOKUP(AO67,'シフト記号表（従来型・ユニット型共通）'!$C$6:$L$47,10,FALSE()))</f>
        <v/>
      </c>
      <c r="AP68" s="2069" t="str">
        <f aca="false">IF(AP67="","",VLOOKUP(AP67,'シフト記号表（従来型・ユニット型共通）'!$C$6:$L$47,10,FALSE()))</f>
        <v/>
      </c>
      <c r="AQ68" s="2069" t="str">
        <f aca="false">IF(AQ67="","",VLOOKUP(AQ67,'シフト記号表（従来型・ユニット型共通）'!$C$6:$L$47,10,FALSE()))</f>
        <v/>
      </c>
      <c r="AR68" s="2069" t="str">
        <f aca="false">IF(AR67="","",VLOOKUP(AR67,'シフト記号表（従来型・ユニット型共通）'!$C$6:$L$47,10,FALSE()))</f>
        <v/>
      </c>
      <c r="AS68" s="2069" t="str">
        <f aca="false">IF(AS67="","",VLOOKUP(AS67,'シフト記号表（従来型・ユニット型共通）'!$C$6:$L$47,10,FALSE()))</f>
        <v/>
      </c>
      <c r="AT68" s="2069" t="str">
        <f aca="false">IF(AT67="","",VLOOKUP(AT67,'シフト記号表（従来型・ユニット型共通）'!$C$6:$L$47,10,FALSE()))</f>
        <v/>
      </c>
      <c r="AU68" s="2070" t="str">
        <f aca="false">IF(AU67="","",VLOOKUP(AU67,'シフト記号表（従来型・ユニット型共通）'!$C$6:$L$47,10,FALSE()))</f>
        <v/>
      </c>
      <c r="AV68" s="2068" t="str">
        <f aca="false">IF(AV67="","",VLOOKUP(AV67,'シフト記号表（従来型・ユニット型共通）'!$C$6:$L$47,10,FALSE()))</f>
        <v/>
      </c>
      <c r="AW68" s="2069" t="str">
        <f aca="false">IF(AW67="","",VLOOKUP(AW67,'シフト記号表（従来型・ユニット型共通）'!$C$6:$L$47,10,FALSE()))</f>
        <v/>
      </c>
      <c r="AX68" s="2069" t="str">
        <f aca="false">IF(AX67="","",VLOOKUP(AX67,'シフト記号表（従来型・ユニット型共通）'!$C$6:$L$47,10,FALSE()))</f>
        <v/>
      </c>
      <c r="AY68" s="2069" t="str">
        <f aca="false">IF(AY67="","",VLOOKUP(AY67,'シフト記号表（従来型・ユニット型共通）'!$C$6:$L$47,10,FALSE()))</f>
        <v/>
      </c>
      <c r="AZ68" s="2069" t="str">
        <f aca="false">IF(AZ67="","",VLOOKUP(AZ67,'シフト記号表（従来型・ユニット型共通）'!$C$6:$L$47,10,FALSE()))</f>
        <v/>
      </c>
      <c r="BA68" s="2069" t="str">
        <f aca="false">IF(BA67="","",VLOOKUP(BA67,'シフト記号表（従来型・ユニット型共通）'!$C$6:$L$47,10,FALSE()))</f>
        <v/>
      </c>
      <c r="BB68" s="2070" t="str">
        <f aca="false">IF(BB67="","",VLOOKUP(BB67,'シフト記号表（従来型・ユニット型共通）'!$C$6:$L$47,10,FALSE()))</f>
        <v/>
      </c>
      <c r="BC68" s="2068" t="str">
        <f aca="false">IF(BC67="","",VLOOKUP(BC67,'シフト記号表（従来型・ユニット型共通）'!$C$6:$L$47,10,FALSE()))</f>
        <v/>
      </c>
      <c r="BD68" s="2069" t="str">
        <f aca="false">IF(BD67="","",VLOOKUP(BD67,'シフト記号表（従来型・ユニット型共通）'!$C$6:$L$47,10,FALSE()))</f>
        <v/>
      </c>
      <c r="BE68" s="2069" t="str">
        <f aca="false">IF(BE67="","",VLOOKUP(BE67,'シフト記号表（従来型・ユニット型共通）'!$C$6:$L$47,10,FALSE()))</f>
        <v/>
      </c>
      <c r="BF68" s="2071" t="n">
        <f aca="false">IF($BI$3="４週",SUM(AA68:BB68),IF($BI$3="暦月",SUM(AA68:BE68),""))</f>
        <v>0</v>
      </c>
      <c r="BG68" s="2071"/>
      <c r="BH68" s="2072" t="n">
        <f aca="false">IF($BI$3="４週",BF68/4,IF($BI$3="暦月",(BF68/($BI$8/7)),""))</f>
        <v>0</v>
      </c>
      <c r="BI68" s="2072"/>
      <c r="BJ68" s="2089"/>
      <c r="BK68" s="2089"/>
      <c r="BL68" s="2089"/>
      <c r="BM68" s="2089"/>
      <c r="BN68" s="2089"/>
    </row>
    <row r="69" customFormat="false" ht="20.25" hidden="false" customHeight="true" outlineLevel="0" collapsed="false">
      <c r="B69" s="2033" t="n">
        <f aca="false">B67+1</f>
        <v>27</v>
      </c>
      <c r="C69" s="2073"/>
      <c r="D69" s="2073"/>
      <c r="E69" s="2073"/>
      <c r="F69" s="2073"/>
      <c r="G69" s="2074"/>
      <c r="H69" s="2074"/>
      <c r="I69" s="2063"/>
      <c r="J69" s="2064"/>
      <c r="K69" s="2063"/>
      <c r="L69" s="2064"/>
      <c r="M69" s="2077"/>
      <c r="N69" s="2077"/>
      <c r="O69" s="2078"/>
      <c r="P69" s="2078"/>
      <c r="Q69" s="2078"/>
      <c r="R69" s="2078"/>
      <c r="S69" s="2079"/>
      <c r="T69" s="2079"/>
      <c r="U69" s="2079"/>
      <c r="V69" s="2079"/>
      <c r="W69" s="2079"/>
      <c r="X69" s="2093" t="s">
        <v>2202</v>
      </c>
      <c r="Z69" s="2094"/>
      <c r="AA69" s="2083"/>
      <c r="AB69" s="2084"/>
      <c r="AC69" s="2084"/>
      <c r="AD69" s="2084"/>
      <c r="AE69" s="2084"/>
      <c r="AF69" s="2084"/>
      <c r="AG69" s="2085"/>
      <c r="AH69" s="2083"/>
      <c r="AI69" s="2084"/>
      <c r="AJ69" s="2084"/>
      <c r="AK69" s="2084"/>
      <c r="AL69" s="2084"/>
      <c r="AM69" s="2084"/>
      <c r="AN69" s="2085"/>
      <c r="AO69" s="2083"/>
      <c r="AP69" s="2084"/>
      <c r="AQ69" s="2084"/>
      <c r="AR69" s="2084"/>
      <c r="AS69" s="2084"/>
      <c r="AT69" s="2084"/>
      <c r="AU69" s="2085"/>
      <c r="AV69" s="2083"/>
      <c r="AW69" s="2084"/>
      <c r="AX69" s="2084"/>
      <c r="AY69" s="2084"/>
      <c r="AZ69" s="2084"/>
      <c r="BA69" s="2084"/>
      <c r="BB69" s="2085"/>
      <c r="BC69" s="2083"/>
      <c r="BD69" s="2084"/>
      <c r="BE69" s="2086"/>
      <c r="BF69" s="2087"/>
      <c r="BG69" s="2087"/>
      <c r="BH69" s="2088"/>
      <c r="BI69" s="2088"/>
      <c r="BJ69" s="2089"/>
      <c r="BK69" s="2089"/>
      <c r="BL69" s="2089"/>
      <c r="BM69" s="2089"/>
      <c r="BN69" s="2089"/>
    </row>
    <row r="70" customFormat="false" ht="20.25" hidden="false" customHeight="true" outlineLevel="0" collapsed="false">
      <c r="B70" s="2033"/>
      <c r="C70" s="2073"/>
      <c r="D70" s="2073"/>
      <c r="E70" s="2073"/>
      <c r="F70" s="2073"/>
      <c r="G70" s="2074"/>
      <c r="H70" s="2074"/>
      <c r="I70" s="2063"/>
      <c r="J70" s="2064" t="n">
        <f aca="false">G69</f>
        <v>0</v>
      </c>
      <c r="K70" s="2063"/>
      <c r="L70" s="2064" t="n">
        <f aca="false">M69</f>
        <v>0</v>
      </c>
      <c r="M70" s="2077"/>
      <c r="N70" s="2077"/>
      <c r="O70" s="2078"/>
      <c r="P70" s="2078"/>
      <c r="Q70" s="2078"/>
      <c r="R70" s="2078"/>
      <c r="S70" s="2079"/>
      <c r="T70" s="2079"/>
      <c r="U70" s="2079"/>
      <c r="V70" s="2079"/>
      <c r="W70" s="2079"/>
      <c r="X70" s="2090" t="s">
        <v>2203</v>
      </c>
      <c r="Y70" s="2091"/>
      <c r="Z70" s="2092"/>
      <c r="AA70" s="2068" t="str">
        <f aca="false">IF(AA69="","",VLOOKUP(AA69,'シフト記号表（従来型・ユニット型共通）'!$C$6:$L$47,10,FALSE()))</f>
        <v/>
      </c>
      <c r="AB70" s="2069" t="str">
        <f aca="false">IF(AB69="","",VLOOKUP(AB69,'シフト記号表（従来型・ユニット型共通）'!$C$6:$L$47,10,FALSE()))</f>
        <v/>
      </c>
      <c r="AC70" s="2069" t="str">
        <f aca="false">IF(AC69="","",VLOOKUP(AC69,'シフト記号表（従来型・ユニット型共通）'!$C$6:$L$47,10,FALSE()))</f>
        <v/>
      </c>
      <c r="AD70" s="2069" t="str">
        <f aca="false">IF(AD69="","",VLOOKUP(AD69,'シフト記号表（従来型・ユニット型共通）'!$C$6:$L$47,10,FALSE()))</f>
        <v/>
      </c>
      <c r="AE70" s="2069" t="str">
        <f aca="false">IF(AE69="","",VLOOKUP(AE69,'シフト記号表（従来型・ユニット型共通）'!$C$6:$L$47,10,FALSE()))</f>
        <v/>
      </c>
      <c r="AF70" s="2069" t="str">
        <f aca="false">IF(AF69="","",VLOOKUP(AF69,'シフト記号表（従来型・ユニット型共通）'!$C$6:$L$47,10,FALSE()))</f>
        <v/>
      </c>
      <c r="AG70" s="2070" t="str">
        <f aca="false">IF(AG69="","",VLOOKUP(AG69,'シフト記号表（従来型・ユニット型共通）'!$C$6:$L$47,10,FALSE()))</f>
        <v/>
      </c>
      <c r="AH70" s="2068" t="str">
        <f aca="false">IF(AH69="","",VLOOKUP(AH69,'シフト記号表（従来型・ユニット型共通）'!$C$6:$L$47,10,FALSE()))</f>
        <v/>
      </c>
      <c r="AI70" s="2069" t="str">
        <f aca="false">IF(AI69="","",VLOOKUP(AI69,'シフト記号表（従来型・ユニット型共通）'!$C$6:$L$47,10,FALSE()))</f>
        <v/>
      </c>
      <c r="AJ70" s="2069" t="str">
        <f aca="false">IF(AJ69="","",VLOOKUP(AJ69,'シフト記号表（従来型・ユニット型共通）'!$C$6:$L$47,10,FALSE()))</f>
        <v/>
      </c>
      <c r="AK70" s="2069" t="str">
        <f aca="false">IF(AK69="","",VLOOKUP(AK69,'シフト記号表（従来型・ユニット型共通）'!$C$6:$L$47,10,FALSE()))</f>
        <v/>
      </c>
      <c r="AL70" s="2069" t="str">
        <f aca="false">IF(AL69="","",VLOOKUP(AL69,'シフト記号表（従来型・ユニット型共通）'!$C$6:$L$47,10,FALSE()))</f>
        <v/>
      </c>
      <c r="AM70" s="2069" t="str">
        <f aca="false">IF(AM69="","",VLOOKUP(AM69,'シフト記号表（従来型・ユニット型共通）'!$C$6:$L$47,10,FALSE()))</f>
        <v/>
      </c>
      <c r="AN70" s="2070" t="str">
        <f aca="false">IF(AN69="","",VLOOKUP(AN69,'シフト記号表（従来型・ユニット型共通）'!$C$6:$L$47,10,FALSE()))</f>
        <v/>
      </c>
      <c r="AO70" s="2068" t="str">
        <f aca="false">IF(AO69="","",VLOOKUP(AO69,'シフト記号表（従来型・ユニット型共通）'!$C$6:$L$47,10,FALSE()))</f>
        <v/>
      </c>
      <c r="AP70" s="2069" t="str">
        <f aca="false">IF(AP69="","",VLOOKUP(AP69,'シフト記号表（従来型・ユニット型共通）'!$C$6:$L$47,10,FALSE()))</f>
        <v/>
      </c>
      <c r="AQ70" s="2069" t="str">
        <f aca="false">IF(AQ69="","",VLOOKUP(AQ69,'シフト記号表（従来型・ユニット型共通）'!$C$6:$L$47,10,FALSE()))</f>
        <v/>
      </c>
      <c r="AR70" s="2069" t="str">
        <f aca="false">IF(AR69="","",VLOOKUP(AR69,'シフト記号表（従来型・ユニット型共通）'!$C$6:$L$47,10,FALSE()))</f>
        <v/>
      </c>
      <c r="AS70" s="2069" t="str">
        <f aca="false">IF(AS69="","",VLOOKUP(AS69,'シフト記号表（従来型・ユニット型共通）'!$C$6:$L$47,10,FALSE()))</f>
        <v/>
      </c>
      <c r="AT70" s="2069" t="str">
        <f aca="false">IF(AT69="","",VLOOKUP(AT69,'シフト記号表（従来型・ユニット型共通）'!$C$6:$L$47,10,FALSE()))</f>
        <v/>
      </c>
      <c r="AU70" s="2070" t="str">
        <f aca="false">IF(AU69="","",VLOOKUP(AU69,'シフト記号表（従来型・ユニット型共通）'!$C$6:$L$47,10,FALSE()))</f>
        <v/>
      </c>
      <c r="AV70" s="2068" t="str">
        <f aca="false">IF(AV69="","",VLOOKUP(AV69,'シフト記号表（従来型・ユニット型共通）'!$C$6:$L$47,10,FALSE()))</f>
        <v/>
      </c>
      <c r="AW70" s="2069" t="str">
        <f aca="false">IF(AW69="","",VLOOKUP(AW69,'シフト記号表（従来型・ユニット型共通）'!$C$6:$L$47,10,FALSE()))</f>
        <v/>
      </c>
      <c r="AX70" s="2069" t="str">
        <f aca="false">IF(AX69="","",VLOOKUP(AX69,'シフト記号表（従来型・ユニット型共通）'!$C$6:$L$47,10,FALSE()))</f>
        <v/>
      </c>
      <c r="AY70" s="2069" t="str">
        <f aca="false">IF(AY69="","",VLOOKUP(AY69,'シフト記号表（従来型・ユニット型共通）'!$C$6:$L$47,10,FALSE()))</f>
        <v/>
      </c>
      <c r="AZ70" s="2069" t="str">
        <f aca="false">IF(AZ69="","",VLOOKUP(AZ69,'シフト記号表（従来型・ユニット型共通）'!$C$6:$L$47,10,FALSE()))</f>
        <v/>
      </c>
      <c r="BA70" s="2069" t="str">
        <f aca="false">IF(BA69="","",VLOOKUP(BA69,'シフト記号表（従来型・ユニット型共通）'!$C$6:$L$47,10,FALSE()))</f>
        <v/>
      </c>
      <c r="BB70" s="2070" t="str">
        <f aca="false">IF(BB69="","",VLOOKUP(BB69,'シフト記号表（従来型・ユニット型共通）'!$C$6:$L$47,10,FALSE()))</f>
        <v/>
      </c>
      <c r="BC70" s="2068" t="str">
        <f aca="false">IF(BC69="","",VLOOKUP(BC69,'シフト記号表（従来型・ユニット型共通）'!$C$6:$L$47,10,FALSE()))</f>
        <v/>
      </c>
      <c r="BD70" s="2069" t="str">
        <f aca="false">IF(BD69="","",VLOOKUP(BD69,'シフト記号表（従来型・ユニット型共通）'!$C$6:$L$47,10,FALSE()))</f>
        <v/>
      </c>
      <c r="BE70" s="2069" t="str">
        <f aca="false">IF(BE69="","",VLOOKUP(BE69,'シフト記号表（従来型・ユニット型共通）'!$C$6:$L$47,10,FALSE()))</f>
        <v/>
      </c>
      <c r="BF70" s="2071" t="n">
        <f aca="false">IF($BI$3="４週",SUM(AA70:BB70),IF($BI$3="暦月",SUM(AA70:BE70),""))</f>
        <v>0</v>
      </c>
      <c r="BG70" s="2071"/>
      <c r="BH70" s="2072" t="n">
        <f aca="false">IF($BI$3="４週",BF70/4,IF($BI$3="暦月",(BF70/($BI$8/7)),""))</f>
        <v>0</v>
      </c>
      <c r="BI70" s="2072"/>
      <c r="BJ70" s="2089"/>
      <c r="BK70" s="2089"/>
      <c r="BL70" s="2089"/>
      <c r="BM70" s="2089"/>
      <c r="BN70" s="2089"/>
    </row>
    <row r="71" customFormat="false" ht="20.25" hidden="false" customHeight="true" outlineLevel="0" collapsed="false">
      <c r="B71" s="2033" t="n">
        <f aca="false">B69+1</f>
        <v>28</v>
      </c>
      <c r="C71" s="2073"/>
      <c r="D71" s="2073"/>
      <c r="E71" s="2073"/>
      <c r="F71" s="2073"/>
      <c r="G71" s="2074"/>
      <c r="H71" s="2074"/>
      <c r="I71" s="2063"/>
      <c r="J71" s="2064"/>
      <c r="K71" s="2063"/>
      <c r="L71" s="2064"/>
      <c r="M71" s="2077"/>
      <c r="N71" s="2077"/>
      <c r="O71" s="2078"/>
      <c r="P71" s="2078"/>
      <c r="Q71" s="2078"/>
      <c r="R71" s="2078"/>
      <c r="S71" s="2079"/>
      <c r="T71" s="2079"/>
      <c r="U71" s="2079"/>
      <c r="V71" s="2079"/>
      <c r="W71" s="2079"/>
      <c r="X71" s="2093" t="s">
        <v>2202</v>
      </c>
      <c r="Z71" s="2094"/>
      <c r="AA71" s="2083"/>
      <c r="AB71" s="2084"/>
      <c r="AC71" s="2084"/>
      <c r="AD71" s="2084"/>
      <c r="AE71" s="2084"/>
      <c r="AF71" s="2084"/>
      <c r="AG71" s="2085"/>
      <c r="AH71" s="2083"/>
      <c r="AI71" s="2084"/>
      <c r="AJ71" s="2084"/>
      <c r="AK71" s="2084"/>
      <c r="AL71" s="2084"/>
      <c r="AM71" s="2084"/>
      <c r="AN71" s="2085"/>
      <c r="AO71" s="2083"/>
      <c r="AP71" s="2084"/>
      <c r="AQ71" s="2084"/>
      <c r="AR71" s="2084"/>
      <c r="AS71" s="2084"/>
      <c r="AT71" s="2084"/>
      <c r="AU71" s="2085"/>
      <c r="AV71" s="2083"/>
      <c r="AW71" s="2084"/>
      <c r="AX71" s="2084"/>
      <c r="AY71" s="2084"/>
      <c r="AZ71" s="2084"/>
      <c r="BA71" s="2084"/>
      <c r="BB71" s="2085"/>
      <c r="BC71" s="2083"/>
      <c r="BD71" s="2084"/>
      <c r="BE71" s="2086"/>
      <c r="BF71" s="2087"/>
      <c r="BG71" s="2087"/>
      <c r="BH71" s="2088"/>
      <c r="BI71" s="2088"/>
      <c r="BJ71" s="2089"/>
      <c r="BK71" s="2089"/>
      <c r="BL71" s="2089"/>
      <c r="BM71" s="2089"/>
      <c r="BN71" s="2089"/>
    </row>
    <row r="72" customFormat="false" ht="20.25" hidden="false" customHeight="true" outlineLevel="0" collapsed="false">
      <c r="B72" s="2033"/>
      <c r="C72" s="2073"/>
      <c r="D72" s="2073"/>
      <c r="E72" s="2073"/>
      <c r="F72" s="2073"/>
      <c r="G72" s="2074"/>
      <c r="H72" s="2074"/>
      <c r="I72" s="2063"/>
      <c r="J72" s="2064" t="n">
        <f aca="false">G71</f>
        <v>0</v>
      </c>
      <c r="K72" s="2063"/>
      <c r="L72" s="2064" t="n">
        <f aca="false">M71</f>
        <v>0</v>
      </c>
      <c r="M72" s="2077"/>
      <c r="N72" s="2077"/>
      <c r="O72" s="2078"/>
      <c r="P72" s="2078"/>
      <c r="Q72" s="2078"/>
      <c r="R72" s="2078"/>
      <c r="S72" s="2079"/>
      <c r="T72" s="2079"/>
      <c r="U72" s="2079"/>
      <c r="V72" s="2079"/>
      <c r="W72" s="2079"/>
      <c r="X72" s="2090" t="s">
        <v>2203</v>
      </c>
      <c r="Y72" s="2091"/>
      <c r="Z72" s="2092"/>
      <c r="AA72" s="2068" t="str">
        <f aca="false">IF(AA71="","",VLOOKUP(AA71,'シフト記号表（従来型・ユニット型共通）'!$C$6:$L$47,10,FALSE()))</f>
        <v/>
      </c>
      <c r="AB72" s="2069" t="str">
        <f aca="false">IF(AB71="","",VLOOKUP(AB71,'シフト記号表（従来型・ユニット型共通）'!$C$6:$L$47,10,FALSE()))</f>
        <v/>
      </c>
      <c r="AC72" s="2069" t="str">
        <f aca="false">IF(AC71="","",VLOOKUP(AC71,'シフト記号表（従来型・ユニット型共通）'!$C$6:$L$47,10,FALSE()))</f>
        <v/>
      </c>
      <c r="AD72" s="2069" t="str">
        <f aca="false">IF(AD71="","",VLOOKUP(AD71,'シフト記号表（従来型・ユニット型共通）'!$C$6:$L$47,10,FALSE()))</f>
        <v/>
      </c>
      <c r="AE72" s="2069" t="str">
        <f aca="false">IF(AE71="","",VLOOKUP(AE71,'シフト記号表（従来型・ユニット型共通）'!$C$6:$L$47,10,FALSE()))</f>
        <v/>
      </c>
      <c r="AF72" s="2069" t="str">
        <f aca="false">IF(AF71="","",VLOOKUP(AF71,'シフト記号表（従来型・ユニット型共通）'!$C$6:$L$47,10,FALSE()))</f>
        <v/>
      </c>
      <c r="AG72" s="2070" t="str">
        <f aca="false">IF(AG71="","",VLOOKUP(AG71,'シフト記号表（従来型・ユニット型共通）'!$C$6:$L$47,10,FALSE()))</f>
        <v/>
      </c>
      <c r="AH72" s="2068" t="str">
        <f aca="false">IF(AH71="","",VLOOKUP(AH71,'シフト記号表（従来型・ユニット型共通）'!$C$6:$L$47,10,FALSE()))</f>
        <v/>
      </c>
      <c r="AI72" s="2069" t="str">
        <f aca="false">IF(AI71="","",VLOOKUP(AI71,'シフト記号表（従来型・ユニット型共通）'!$C$6:$L$47,10,FALSE()))</f>
        <v/>
      </c>
      <c r="AJ72" s="2069" t="str">
        <f aca="false">IF(AJ71="","",VLOOKUP(AJ71,'シフト記号表（従来型・ユニット型共通）'!$C$6:$L$47,10,FALSE()))</f>
        <v/>
      </c>
      <c r="AK72" s="2069" t="str">
        <f aca="false">IF(AK71="","",VLOOKUP(AK71,'シフト記号表（従来型・ユニット型共通）'!$C$6:$L$47,10,FALSE()))</f>
        <v/>
      </c>
      <c r="AL72" s="2069" t="str">
        <f aca="false">IF(AL71="","",VLOOKUP(AL71,'シフト記号表（従来型・ユニット型共通）'!$C$6:$L$47,10,FALSE()))</f>
        <v/>
      </c>
      <c r="AM72" s="2069" t="str">
        <f aca="false">IF(AM71="","",VLOOKUP(AM71,'シフト記号表（従来型・ユニット型共通）'!$C$6:$L$47,10,FALSE()))</f>
        <v/>
      </c>
      <c r="AN72" s="2070" t="str">
        <f aca="false">IF(AN71="","",VLOOKUP(AN71,'シフト記号表（従来型・ユニット型共通）'!$C$6:$L$47,10,FALSE()))</f>
        <v/>
      </c>
      <c r="AO72" s="2068" t="str">
        <f aca="false">IF(AO71="","",VLOOKUP(AO71,'シフト記号表（従来型・ユニット型共通）'!$C$6:$L$47,10,FALSE()))</f>
        <v/>
      </c>
      <c r="AP72" s="2069" t="str">
        <f aca="false">IF(AP71="","",VLOOKUP(AP71,'シフト記号表（従来型・ユニット型共通）'!$C$6:$L$47,10,FALSE()))</f>
        <v/>
      </c>
      <c r="AQ72" s="2069" t="str">
        <f aca="false">IF(AQ71="","",VLOOKUP(AQ71,'シフト記号表（従来型・ユニット型共通）'!$C$6:$L$47,10,FALSE()))</f>
        <v/>
      </c>
      <c r="AR72" s="2069" t="str">
        <f aca="false">IF(AR71="","",VLOOKUP(AR71,'シフト記号表（従来型・ユニット型共通）'!$C$6:$L$47,10,FALSE()))</f>
        <v/>
      </c>
      <c r="AS72" s="2069" t="str">
        <f aca="false">IF(AS71="","",VLOOKUP(AS71,'シフト記号表（従来型・ユニット型共通）'!$C$6:$L$47,10,FALSE()))</f>
        <v/>
      </c>
      <c r="AT72" s="2069" t="str">
        <f aca="false">IF(AT71="","",VLOOKUP(AT71,'シフト記号表（従来型・ユニット型共通）'!$C$6:$L$47,10,FALSE()))</f>
        <v/>
      </c>
      <c r="AU72" s="2070" t="str">
        <f aca="false">IF(AU71="","",VLOOKUP(AU71,'シフト記号表（従来型・ユニット型共通）'!$C$6:$L$47,10,FALSE()))</f>
        <v/>
      </c>
      <c r="AV72" s="2068" t="str">
        <f aca="false">IF(AV71="","",VLOOKUP(AV71,'シフト記号表（従来型・ユニット型共通）'!$C$6:$L$47,10,FALSE()))</f>
        <v/>
      </c>
      <c r="AW72" s="2069" t="str">
        <f aca="false">IF(AW71="","",VLOOKUP(AW71,'シフト記号表（従来型・ユニット型共通）'!$C$6:$L$47,10,FALSE()))</f>
        <v/>
      </c>
      <c r="AX72" s="2069" t="str">
        <f aca="false">IF(AX71="","",VLOOKUP(AX71,'シフト記号表（従来型・ユニット型共通）'!$C$6:$L$47,10,FALSE()))</f>
        <v/>
      </c>
      <c r="AY72" s="2069" t="str">
        <f aca="false">IF(AY71="","",VLOOKUP(AY71,'シフト記号表（従来型・ユニット型共通）'!$C$6:$L$47,10,FALSE()))</f>
        <v/>
      </c>
      <c r="AZ72" s="2069" t="str">
        <f aca="false">IF(AZ71="","",VLOOKUP(AZ71,'シフト記号表（従来型・ユニット型共通）'!$C$6:$L$47,10,FALSE()))</f>
        <v/>
      </c>
      <c r="BA72" s="2069" t="str">
        <f aca="false">IF(BA71="","",VLOOKUP(BA71,'シフト記号表（従来型・ユニット型共通）'!$C$6:$L$47,10,FALSE()))</f>
        <v/>
      </c>
      <c r="BB72" s="2070" t="str">
        <f aca="false">IF(BB71="","",VLOOKUP(BB71,'シフト記号表（従来型・ユニット型共通）'!$C$6:$L$47,10,FALSE()))</f>
        <v/>
      </c>
      <c r="BC72" s="2068" t="str">
        <f aca="false">IF(BC71="","",VLOOKUP(BC71,'シフト記号表（従来型・ユニット型共通）'!$C$6:$L$47,10,FALSE()))</f>
        <v/>
      </c>
      <c r="BD72" s="2069" t="str">
        <f aca="false">IF(BD71="","",VLOOKUP(BD71,'シフト記号表（従来型・ユニット型共通）'!$C$6:$L$47,10,FALSE()))</f>
        <v/>
      </c>
      <c r="BE72" s="2069" t="str">
        <f aca="false">IF(BE71="","",VLOOKUP(BE71,'シフト記号表（従来型・ユニット型共通）'!$C$6:$L$47,10,FALSE()))</f>
        <v/>
      </c>
      <c r="BF72" s="2071" t="n">
        <f aca="false">IF($BI$3="４週",SUM(AA72:BB72),IF($BI$3="暦月",SUM(AA72:BE72),""))</f>
        <v>0</v>
      </c>
      <c r="BG72" s="2071"/>
      <c r="BH72" s="2072" t="n">
        <f aca="false">IF($BI$3="４週",BF72/4,IF($BI$3="暦月",(BF72/($BI$8/7)),""))</f>
        <v>0</v>
      </c>
      <c r="BI72" s="2072"/>
      <c r="BJ72" s="2089"/>
      <c r="BK72" s="2089"/>
      <c r="BL72" s="2089"/>
      <c r="BM72" s="2089"/>
      <c r="BN72" s="2089"/>
    </row>
    <row r="73" customFormat="false" ht="20.25" hidden="false" customHeight="true" outlineLevel="0" collapsed="false">
      <c r="B73" s="2033" t="n">
        <f aca="false">B71+1</f>
        <v>29</v>
      </c>
      <c r="C73" s="2073"/>
      <c r="D73" s="2073"/>
      <c r="E73" s="2073"/>
      <c r="F73" s="2073"/>
      <c r="G73" s="2095"/>
      <c r="H73" s="2095"/>
      <c r="I73" s="2063"/>
      <c r="J73" s="2064"/>
      <c r="K73" s="2063"/>
      <c r="L73" s="2064"/>
      <c r="M73" s="2096"/>
      <c r="N73" s="2096"/>
      <c r="O73" s="2097"/>
      <c r="P73" s="2097"/>
      <c r="Q73" s="2097"/>
      <c r="R73" s="2097"/>
      <c r="S73" s="2079"/>
      <c r="T73" s="2079"/>
      <c r="U73" s="2079"/>
      <c r="V73" s="2079"/>
      <c r="W73" s="2079"/>
      <c r="X73" s="2093" t="s">
        <v>2202</v>
      </c>
      <c r="Z73" s="2094"/>
      <c r="AA73" s="2083"/>
      <c r="AB73" s="2084"/>
      <c r="AC73" s="2084"/>
      <c r="AD73" s="2084"/>
      <c r="AE73" s="2084"/>
      <c r="AF73" s="2084"/>
      <c r="AG73" s="2085"/>
      <c r="AH73" s="2083"/>
      <c r="AI73" s="2084"/>
      <c r="AJ73" s="2084"/>
      <c r="AK73" s="2084"/>
      <c r="AL73" s="2084"/>
      <c r="AM73" s="2084"/>
      <c r="AN73" s="2085"/>
      <c r="AO73" s="2083"/>
      <c r="AP73" s="2084"/>
      <c r="AQ73" s="2084"/>
      <c r="AR73" s="2084"/>
      <c r="AS73" s="2084"/>
      <c r="AT73" s="2084"/>
      <c r="AU73" s="2085"/>
      <c r="AV73" s="2083"/>
      <c r="AW73" s="2084"/>
      <c r="AX73" s="2084"/>
      <c r="AY73" s="2084"/>
      <c r="AZ73" s="2084"/>
      <c r="BA73" s="2084"/>
      <c r="BB73" s="2085"/>
      <c r="BC73" s="2083"/>
      <c r="BD73" s="2084"/>
      <c r="BE73" s="2086"/>
      <c r="BF73" s="2087"/>
      <c r="BG73" s="2087"/>
      <c r="BH73" s="2088"/>
      <c r="BI73" s="2088"/>
      <c r="BJ73" s="2098"/>
      <c r="BK73" s="2098"/>
      <c r="BL73" s="2098"/>
      <c r="BM73" s="2098"/>
      <c r="BN73" s="2098"/>
    </row>
    <row r="74" customFormat="false" ht="20.25" hidden="false" customHeight="true" outlineLevel="0" collapsed="false">
      <c r="B74" s="2033"/>
      <c r="C74" s="2073"/>
      <c r="D74" s="2073"/>
      <c r="E74" s="2073"/>
      <c r="F74" s="2073"/>
      <c r="G74" s="2095"/>
      <c r="H74" s="2095"/>
      <c r="I74" s="2099"/>
      <c r="J74" s="2100" t="n">
        <f aca="false">G73</f>
        <v>0</v>
      </c>
      <c r="K74" s="2099"/>
      <c r="L74" s="2100" t="n">
        <f aca="false">M73</f>
        <v>0</v>
      </c>
      <c r="M74" s="2096"/>
      <c r="N74" s="2096"/>
      <c r="O74" s="2097"/>
      <c r="P74" s="2097"/>
      <c r="Q74" s="2097"/>
      <c r="R74" s="2097"/>
      <c r="S74" s="2079"/>
      <c r="T74" s="2079"/>
      <c r="U74" s="2079"/>
      <c r="V74" s="2079"/>
      <c r="W74" s="2079"/>
      <c r="X74" s="2090" t="s">
        <v>2203</v>
      </c>
      <c r="Y74" s="2091"/>
      <c r="Z74" s="2092"/>
      <c r="AA74" s="2068" t="str">
        <f aca="false">IF(AA73="","",VLOOKUP(AA73,'シフト記号表（従来型・ユニット型共通）'!$C$6:$L$47,10,FALSE()))</f>
        <v/>
      </c>
      <c r="AB74" s="2069" t="str">
        <f aca="false">IF(AB73="","",VLOOKUP(AB73,'シフト記号表（従来型・ユニット型共通）'!$C$6:$L$47,10,FALSE()))</f>
        <v/>
      </c>
      <c r="AC74" s="2069" t="str">
        <f aca="false">IF(AC73="","",VLOOKUP(AC73,'シフト記号表（従来型・ユニット型共通）'!$C$6:$L$47,10,FALSE()))</f>
        <v/>
      </c>
      <c r="AD74" s="2069" t="str">
        <f aca="false">IF(AD73="","",VLOOKUP(AD73,'シフト記号表（従来型・ユニット型共通）'!$C$6:$L$47,10,FALSE()))</f>
        <v/>
      </c>
      <c r="AE74" s="2069" t="str">
        <f aca="false">IF(AE73="","",VLOOKUP(AE73,'シフト記号表（従来型・ユニット型共通）'!$C$6:$L$47,10,FALSE()))</f>
        <v/>
      </c>
      <c r="AF74" s="2069" t="str">
        <f aca="false">IF(AF73="","",VLOOKUP(AF73,'シフト記号表（従来型・ユニット型共通）'!$C$6:$L$47,10,FALSE()))</f>
        <v/>
      </c>
      <c r="AG74" s="2070" t="str">
        <f aca="false">IF(AG73="","",VLOOKUP(AG73,'シフト記号表（従来型・ユニット型共通）'!$C$6:$L$47,10,FALSE()))</f>
        <v/>
      </c>
      <c r="AH74" s="2068" t="str">
        <f aca="false">IF(AH73="","",VLOOKUP(AH73,'シフト記号表（従来型・ユニット型共通）'!$C$6:$L$47,10,FALSE()))</f>
        <v/>
      </c>
      <c r="AI74" s="2069" t="str">
        <f aca="false">IF(AI73="","",VLOOKUP(AI73,'シフト記号表（従来型・ユニット型共通）'!$C$6:$L$47,10,FALSE()))</f>
        <v/>
      </c>
      <c r="AJ74" s="2069" t="str">
        <f aca="false">IF(AJ73="","",VLOOKUP(AJ73,'シフト記号表（従来型・ユニット型共通）'!$C$6:$L$47,10,FALSE()))</f>
        <v/>
      </c>
      <c r="AK74" s="2069" t="str">
        <f aca="false">IF(AK73="","",VLOOKUP(AK73,'シフト記号表（従来型・ユニット型共通）'!$C$6:$L$47,10,FALSE()))</f>
        <v/>
      </c>
      <c r="AL74" s="2069" t="str">
        <f aca="false">IF(AL73="","",VLOOKUP(AL73,'シフト記号表（従来型・ユニット型共通）'!$C$6:$L$47,10,FALSE()))</f>
        <v/>
      </c>
      <c r="AM74" s="2069" t="str">
        <f aca="false">IF(AM73="","",VLOOKUP(AM73,'シフト記号表（従来型・ユニット型共通）'!$C$6:$L$47,10,FALSE()))</f>
        <v/>
      </c>
      <c r="AN74" s="2070" t="str">
        <f aca="false">IF(AN73="","",VLOOKUP(AN73,'シフト記号表（従来型・ユニット型共通）'!$C$6:$L$47,10,FALSE()))</f>
        <v/>
      </c>
      <c r="AO74" s="2068" t="str">
        <f aca="false">IF(AO73="","",VLOOKUP(AO73,'シフト記号表（従来型・ユニット型共通）'!$C$6:$L$47,10,FALSE()))</f>
        <v/>
      </c>
      <c r="AP74" s="2069" t="str">
        <f aca="false">IF(AP73="","",VLOOKUP(AP73,'シフト記号表（従来型・ユニット型共通）'!$C$6:$L$47,10,FALSE()))</f>
        <v/>
      </c>
      <c r="AQ74" s="2069" t="str">
        <f aca="false">IF(AQ73="","",VLOOKUP(AQ73,'シフト記号表（従来型・ユニット型共通）'!$C$6:$L$47,10,FALSE()))</f>
        <v/>
      </c>
      <c r="AR74" s="2069" t="str">
        <f aca="false">IF(AR73="","",VLOOKUP(AR73,'シフト記号表（従来型・ユニット型共通）'!$C$6:$L$47,10,FALSE()))</f>
        <v/>
      </c>
      <c r="AS74" s="2069" t="str">
        <f aca="false">IF(AS73="","",VLOOKUP(AS73,'シフト記号表（従来型・ユニット型共通）'!$C$6:$L$47,10,FALSE()))</f>
        <v/>
      </c>
      <c r="AT74" s="2069" t="str">
        <f aca="false">IF(AT73="","",VLOOKUP(AT73,'シフト記号表（従来型・ユニット型共通）'!$C$6:$L$47,10,FALSE()))</f>
        <v/>
      </c>
      <c r="AU74" s="2070" t="str">
        <f aca="false">IF(AU73="","",VLOOKUP(AU73,'シフト記号表（従来型・ユニット型共通）'!$C$6:$L$47,10,FALSE()))</f>
        <v/>
      </c>
      <c r="AV74" s="2068" t="str">
        <f aca="false">IF(AV73="","",VLOOKUP(AV73,'シフト記号表（従来型・ユニット型共通）'!$C$6:$L$47,10,FALSE()))</f>
        <v/>
      </c>
      <c r="AW74" s="2069" t="str">
        <f aca="false">IF(AW73="","",VLOOKUP(AW73,'シフト記号表（従来型・ユニット型共通）'!$C$6:$L$47,10,FALSE()))</f>
        <v/>
      </c>
      <c r="AX74" s="2069" t="str">
        <f aca="false">IF(AX73="","",VLOOKUP(AX73,'シフト記号表（従来型・ユニット型共通）'!$C$6:$L$47,10,FALSE()))</f>
        <v/>
      </c>
      <c r="AY74" s="2069" t="str">
        <f aca="false">IF(AY73="","",VLOOKUP(AY73,'シフト記号表（従来型・ユニット型共通）'!$C$6:$L$47,10,FALSE()))</f>
        <v/>
      </c>
      <c r="AZ74" s="2069" t="str">
        <f aca="false">IF(AZ73="","",VLOOKUP(AZ73,'シフト記号表（従来型・ユニット型共通）'!$C$6:$L$47,10,FALSE()))</f>
        <v/>
      </c>
      <c r="BA74" s="2069" t="str">
        <f aca="false">IF(BA73="","",VLOOKUP(BA73,'シフト記号表（従来型・ユニット型共通）'!$C$6:$L$47,10,FALSE()))</f>
        <v/>
      </c>
      <c r="BB74" s="2070" t="str">
        <f aca="false">IF(BB73="","",VLOOKUP(BB73,'シフト記号表（従来型・ユニット型共通）'!$C$6:$L$47,10,FALSE()))</f>
        <v/>
      </c>
      <c r="BC74" s="2068" t="str">
        <f aca="false">IF(BC73="","",VLOOKUP(BC73,'シフト記号表（従来型・ユニット型共通）'!$C$6:$L$47,10,FALSE()))</f>
        <v/>
      </c>
      <c r="BD74" s="2069" t="str">
        <f aca="false">IF(BD73="","",VLOOKUP(BD73,'シフト記号表（従来型・ユニット型共通）'!$C$6:$L$47,10,FALSE()))</f>
        <v/>
      </c>
      <c r="BE74" s="2069" t="str">
        <f aca="false">IF(BE73="","",VLOOKUP(BE73,'シフト記号表（従来型・ユニット型共通）'!$C$6:$L$47,10,FALSE()))</f>
        <v/>
      </c>
      <c r="BF74" s="2101" t="n">
        <f aca="false">IF($BI$3="４週",SUM(AA74:BB74),IF($BI$3="暦月",SUM(AA74:BE74),""))</f>
        <v>0</v>
      </c>
      <c r="BG74" s="2101"/>
      <c r="BH74" s="2102" t="n">
        <f aca="false">IF($BI$3="４週",BF74/4,IF($BI$3="暦月",(BF74/($BI$8/7)),""))</f>
        <v>0</v>
      </c>
      <c r="BI74" s="2102"/>
      <c r="BJ74" s="2098"/>
      <c r="BK74" s="2098"/>
      <c r="BL74" s="2098"/>
      <c r="BM74" s="2098"/>
      <c r="BN74" s="2098"/>
    </row>
    <row r="75" customFormat="false" ht="20.25" hidden="false" customHeight="true" outlineLevel="0" collapsed="false">
      <c r="B75" s="2033" t="n">
        <f aca="false">B73+1</f>
        <v>30</v>
      </c>
      <c r="C75" s="2073"/>
      <c r="D75" s="2073"/>
      <c r="E75" s="2073"/>
      <c r="F75" s="2073"/>
      <c r="G75" s="2095"/>
      <c r="H75" s="2095"/>
      <c r="I75" s="2063"/>
      <c r="J75" s="2064"/>
      <c r="K75" s="2063"/>
      <c r="L75" s="2064"/>
      <c r="M75" s="2096"/>
      <c r="N75" s="2096"/>
      <c r="O75" s="2097"/>
      <c r="P75" s="2097"/>
      <c r="Q75" s="2097"/>
      <c r="R75" s="2097"/>
      <c r="S75" s="2079"/>
      <c r="T75" s="2079"/>
      <c r="U75" s="2079"/>
      <c r="V75" s="2079"/>
      <c r="W75" s="2079"/>
      <c r="X75" s="2093" t="s">
        <v>2202</v>
      </c>
      <c r="Z75" s="2094"/>
      <c r="AA75" s="2083"/>
      <c r="AB75" s="2084"/>
      <c r="AC75" s="2084"/>
      <c r="AD75" s="2084"/>
      <c r="AE75" s="2084"/>
      <c r="AF75" s="2084"/>
      <c r="AG75" s="2085"/>
      <c r="AH75" s="2083"/>
      <c r="AI75" s="2084"/>
      <c r="AJ75" s="2084"/>
      <c r="AK75" s="2084"/>
      <c r="AL75" s="2084"/>
      <c r="AM75" s="2084"/>
      <c r="AN75" s="2085"/>
      <c r="AO75" s="2083"/>
      <c r="AP75" s="2084"/>
      <c r="AQ75" s="2084"/>
      <c r="AR75" s="2084"/>
      <c r="AS75" s="2084"/>
      <c r="AT75" s="2084"/>
      <c r="AU75" s="2085"/>
      <c r="AV75" s="2083"/>
      <c r="AW75" s="2084"/>
      <c r="AX75" s="2084"/>
      <c r="AY75" s="2084"/>
      <c r="AZ75" s="2084"/>
      <c r="BA75" s="2084"/>
      <c r="BB75" s="2085"/>
      <c r="BC75" s="2083"/>
      <c r="BD75" s="2084"/>
      <c r="BE75" s="2086"/>
      <c r="BF75" s="2087"/>
      <c r="BG75" s="2087"/>
      <c r="BH75" s="2088"/>
      <c r="BI75" s="2088"/>
      <c r="BJ75" s="2098"/>
      <c r="BK75" s="2098"/>
      <c r="BL75" s="2098"/>
      <c r="BM75" s="2098"/>
      <c r="BN75" s="2098"/>
    </row>
    <row r="76" customFormat="false" ht="20.25" hidden="false" customHeight="true" outlineLevel="0" collapsed="false">
      <c r="B76" s="2033"/>
      <c r="C76" s="2073"/>
      <c r="D76" s="2073"/>
      <c r="E76" s="2073"/>
      <c r="F76" s="2073"/>
      <c r="G76" s="2095"/>
      <c r="H76" s="2095"/>
      <c r="I76" s="2099"/>
      <c r="J76" s="2100" t="n">
        <f aca="false">G75</f>
        <v>0</v>
      </c>
      <c r="K76" s="2099"/>
      <c r="L76" s="2100" t="n">
        <f aca="false">M75</f>
        <v>0</v>
      </c>
      <c r="M76" s="2096"/>
      <c r="N76" s="2096"/>
      <c r="O76" s="2097"/>
      <c r="P76" s="2097"/>
      <c r="Q76" s="2097"/>
      <c r="R76" s="2097"/>
      <c r="S76" s="2079"/>
      <c r="T76" s="2079"/>
      <c r="U76" s="2079"/>
      <c r="V76" s="2079"/>
      <c r="W76" s="2079"/>
      <c r="X76" s="2090" t="s">
        <v>2203</v>
      </c>
      <c r="Y76" s="2091"/>
      <c r="Z76" s="2092"/>
      <c r="AA76" s="2068" t="str">
        <f aca="false">IF(AA75="","",VLOOKUP(AA75,'シフト記号表（従来型・ユニット型共通）'!$C$6:$L$47,10,FALSE()))</f>
        <v/>
      </c>
      <c r="AB76" s="2069" t="str">
        <f aca="false">IF(AB75="","",VLOOKUP(AB75,'シフト記号表（従来型・ユニット型共通）'!$C$6:$L$47,10,FALSE()))</f>
        <v/>
      </c>
      <c r="AC76" s="2069" t="str">
        <f aca="false">IF(AC75="","",VLOOKUP(AC75,'シフト記号表（従来型・ユニット型共通）'!$C$6:$L$47,10,FALSE()))</f>
        <v/>
      </c>
      <c r="AD76" s="2069" t="str">
        <f aca="false">IF(AD75="","",VLOOKUP(AD75,'シフト記号表（従来型・ユニット型共通）'!$C$6:$L$47,10,FALSE()))</f>
        <v/>
      </c>
      <c r="AE76" s="2069" t="str">
        <f aca="false">IF(AE75="","",VLOOKUP(AE75,'シフト記号表（従来型・ユニット型共通）'!$C$6:$L$47,10,FALSE()))</f>
        <v/>
      </c>
      <c r="AF76" s="2069" t="str">
        <f aca="false">IF(AF75="","",VLOOKUP(AF75,'シフト記号表（従来型・ユニット型共通）'!$C$6:$L$47,10,FALSE()))</f>
        <v/>
      </c>
      <c r="AG76" s="2070" t="str">
        <f aca="false">IF(AG75="","",VLOOKUP(AG75,'シフト記号表（従来型・ユニット型共通）'!$C$6:$L$47,10,FALSE()))</f>
        <v/>
      </c>
      <c r="AH76" s="2068" t="str">
        <f aca="false">IF(AH75="","",VLOOKUP(AH75,'シフト記号表（従来型・ユニット型共通）'!$C$6:$L$47,10,FALSE()))</f>
        <v/>
      </c>
      <c r="AI76" s="2069" t="str">
        <f aca="false">IF(AI75="","",VLOOKUP(AI75,'シフト記号表（従来型・ユニット型共通）'!$C$6:$L$47,10,FALSE()))</f>
        <v/>
      </c>
      <c r="AJ76" s="2069" t="str">
        <f aca="false">IF(AJ75="","",VLOOKUP(AJ75,'シフト記号表（従来型・ユニット型共通）'!$C$6:$L$47,10,FALSE()))</f>
        <v/>
      </c>
      <c r="AK76" s="2069" t="str">
        <f aca="false">IF(AK75="","",VLOOKUP(AK75,'シフト記号表（従来型・ユニット型共通）'!$C$6:$L$47,10,FALSE()))</f>
        <v/>
      </c>
      <c r="AL76" s="2069" t="str">
        <f aca="false">IF(AL75="","",VLOOKUP(AL75,'シフト記号表（従来型・ユニット型共通）'!$C$6:$L$47,10,FALSE()))</f>
        <v/>
      </c>
      <c r="AM76" s="2069" t="str">
        <f aca="false">IF(AM75="","",VLOOKUP(AM75,'シフト記号表（従来型・ユニット型共通）'!$C$6:$L$47,10,FALSE()))</f>
        <v/>
      </c>
      <c r="AN76" s="2070" t="str">
        <f aca="false">IF(AN75="","",VLOOKUP(AN75,'シフト記号表（従来型・ユニット型共通）'!$C$6:$L$47,10,FALSE()))</f>
        <v/>
      </c>
      <c r="AO76" s="2068" t="str">
        <f aca="false">IF(AO75="","",VLOOKUP(AO75,'シフト記号表（従来型・ユニット型共通）'!$C$6:$L$47,10,FALSE()))</f>
        <v/>
      </c>
      <c r="AP76" s="2069" t="str">
        <f aca="false">IF(AP75="","",VLOOKUP(AP75,'シフト記号表（従来型・ユニット型共通）'!$C$6:$L$47,10,FALSE()))</f>
        <v/>
      </c>
      <c r="AQ76" s="2069" t="str">
        <f aca="false">IF(AQ75="","",VLOOKUP(AQ75,'シフト記号表（従来型・ユニット型共通）'!$C$6:$L$47,10,FALSE()))</f>
        <v/>
      </c>
      <c r="AR76" s="2069" t="str">
        <f aca="false">IF(AR75="","",VLOOKUP(AR75,'シフト記号表（従来型・ユニット型共通）'!$C$6:$L$47,10,FALSE()))</f>
        <v/>
      </c>
      <c r="AS76" s="2069" t="str">
        <f aca="false">IF(AS75="","",VLOOKUP(AS75,'シフト記号表（従来型・ユニット型共通）'!$C$6:$L$47,10,FALSE()))</f>
        <v/>
      </c>
      <c r="AT76" s="2069" t="str">
        <f aca="false">IF(AT75="","",VLOOKUP(AT75,'シフト記号表（従来型・ユニット型共通）'!$C$6:$L$47,10,FALSE()))</f>
        <v/>
      </c>
      <c r="AU76" s="2070" t="str">
        <f aca="false">IF(AU75="","",VLOOKUP(AU75,'シフト記号表（従来型・ユニット型共通）'!$C$6:$L$47,10,FALSE()))</f>
        <v/>
      </c>
      <c r="AV76" s="2068" t="str">
        <f aca="false">IF(AV75="","",VLOOKUP(AV75,'シフト記号表（従来型・ユニット型共通）'!$C$6:$L$47,10,FALSE()))</f>
        <v/>
      </c>
      <c r="AW76" s="2069" t="str">
        <f aca="false">IF(AW75="","",VLOOKUP(AW75,'シフト記号表（従来型・ユニット型共通）'!$C$6:$L$47,10,FALSE()))</f>
        <v/>
      </c>
      <c r="AX76" s="2069" t="str">
        <f aca="false">IF(AX75="","",VLOOKUP(AX75,'シフト記号表（従来型・ユニット型共通）'!$C$6:$L$47,10,FALSE()))</f>
        <v/>
      </c>
      <c r="AY76" s="2069" t="str">
        <f aca="false">IF(AY75="","",VLOOKUP(AY75,'シフト記号表（従来型・ユニット型共通）'!$C$6:$L$47,10,FALSE()))</f>
        <v/>
      </c>
      <c r="AZ76" s="2069" t="str">
        <f aca="false">IF(AZ75="","",VLOOKUP(AZ75,'シフト記号表（従来型・ユニット型共通）'!$C$6:$L$47,10,FALSE()))</f>
        <v/>
      </c>
      <c r="BA76" s="2069" t="str">
        <f aca="false">IF(BA75="","",VLOOKUP(BA75,'シフト記号表（従来型・ユニット型共通）'!$C$6:$L$47,10,FALSE()))</f>
        <v/>
      </c>
      <c r="BB76" s="2070" t="str">
        <f aca="false">IF(BB75="","",VLOOKUP(BB75,'シフト記号表（従来型・ユニット型共通）'!$C$6:$L$47,10,FALSE()))</f>
        <v/>
      </c>
      <c r="BC76" s="2068" t="str">
        <f aca="false">IF(BC75="","",VLOOKUP(BC75,'シフト記号表（従来型・ユニット型共通）'!$C$6:$L$47,10,FALSE()))</f>
        <v/>
      </c>
      <c r="BD76" s="2069" t="str">
        <f aca="false">IF(BD75="","",VLOOKUP(BD75,'シフト記号表（従来型・ユニット型共通）'!$C$6:$L$47,10,FALSE()))</f>
        <v/>
      </c>
      <c r="BE76" s="2069" t="str">
        <f aca="false">IF(BE75="","",VLOOKUP(BE75,'シフト記号表（従来型・ユニット型共通）'!$C$6:$L$47,10,FALSE()))</f>
        <v/>
      </c>
      <c r="BF76" s="2101" t="n">
        <f aca="false">IF($BI$3="４週",SUM(AA76:BB76),IF($BI$3="暦月",SUM(AA76:BE76),""))</f>
        <v>0</v>
      </c>
      <c r="BG76" s="2101"/>
      <c r="BH76" s="2102" t="n">
        <f aca="false">IF($BI$3="４週",BF76/4,IF($BI$3="暦月",(BF76/($BI$8/7)),""))</f>
        <v>0</v>
      </c>
      <c r="BI76" s="2102"/>
      <c r="BJ76" s="2098"/>
      <c r="BK76" s="2098"/>
      <c r="BL76" s="2098"/>
      <c r="BM76" s="2098"/>
      <c r="BN76" s="2098"/>
    </row>
    <row r="77" customFormat="false" ht="20.25" hidden="false" customHeight="true" outlineLevel="0" collapsed="false">
      <c r="B77" s="2033" t="n">
        <f aca="false">B75+1</f>
        <v>31</v>
      </c>
      <c r="C77" s="2073"/>
      <c r="D77" s="2073"/>
      <c r="E77" s="2073"/>
      <c r="F77" s="2073"/>
      <c r="G77" s="2095"/>
      <c r="H77" s="2095"/>
      <c r="I77" s="2063"/>
      <c r="J77" s="2064"/>
      <c r="K77" s="2063"/>
      <c r="L77" s="2064"/>
      <c r="M77" s="2096"/>
      <c r="N77" s="2096"/>
      <c r="O77" s="2097"/>
      <c r="P77" s="2097"/>
      <c r="Q77" s="2097"/>
      <c r="R77" s="2097"/>
      <c r="S77" s="2079"/>
      <c r="T77" s="2079"/>
      <c r="U77" s="2079"/>
      <c r="V77" s="2079"/>
      <c r="W77" s="2079"/>
      <c r="X77" s="2093" t="s">
        <v>2202</v>
      </c>
      <c r="Z77" s="2094"/>
      <c r="AA77" s="2083"/>
      <c r="AB77" s="2084"/>
      <c r="AC77" s="2084"/>
      <c r="AD77" s="2084"/>
      <c r="AE77" s="2084"/>
      <c r="AF77" s="2084"/>
      <c r="AG77" s="2085"/>
      <c r="AH77" s="2083"/>
      <c r="AI77" s="2084"/>
      <c r="AJ77" s="2084"/>
      <c r="AK77" s="2084"/>
      <c r="AL77" s="2084"/>
      <c r="AM77" s="2084"/>
      <c r="AN77" s="2085"/>
      <c r="AO77" s="2083"/>
      <c r="AP77" s="2084"/>
      <c r="AQ77" s="2084"/>
      <c r="AR77" s="2084"/>
      <c r="AS77" s="2084"/>
      <c r="AT77" s="2084"/>
      <c r="AU77" s="2085"/>
      <c r="AV77" s="2083"/>
      <c r="AW77" s="2084"/>
      <c r="AX77" s="2084"/>
      <c r="AY77" s="2084"/>
      <c r="AZ77" s="2084"/>
      <c r="BA77" s="2084"/>
      <c r="BB77" s="2085"/>
      <c r="BC77" s="2083"/>
      <c r="BD77" s="2084"/>
      <c r="BE77" s="2086"/>
      <c r="BF77" s="2087"/>
      <c r="BG77" s="2087"/>
      <c r="BH77" s="2088"/>
      <c r="BI77" s="2088"/>
      <c r="BJ77" s="2098"/>
      <c r="BK77" s="2098"/>
      <c r="BL77" s="2098"/>
      <c r="BM77" s="2098"/>
      <c r="BN77" s="2098"/>
    </row>
    <row r="78" customFormat="false" ht="20.25" hidden="false" customHeight="true" outlineLevel="0" collapsed="false">
      <c r="B78" s="2033"/>
      <c r="C78" s="2073"/>
      <c r="D78" s="2073"/>
      <c r="E78" s="2073"/>
      <c r="F78" s="2073"/>
      <c r="G78" s="2095"/>
      <c r="H78" s="2095"/>
      <c r="I78" s="2099"/>
      <c r="J78" s="2100" t="n">
        <f aca="false">G77</f>
        <v>0</v>
      </c>
      <c r="K78" s="2099"/>
      <c r="L78" s="2100" t="n">
        <f aca="false">M77</f>
        <v>0</v>
      </c>
      <c r="M78" s="2096"/>
      <c r="N78" s="2096"/>
      <c r="O78" s="2097"/>
      <c r="P78" s="2097"/>
      <c r="Q78" s="2097"/>
      <c r="R78" s="2097"/>
      <c r="S78" s="2079"/>
      <c r="T78" s="2079"/>
      <c r="U78" s="2079"/>
      <c r="V78" s="2079"/>
      <c r="W78" s="2079"/>
      <c r="X78" s="2090" t="s">
        <v>2203</v>
      </c>
      <c r="Y78" s="2091"/>
      <c r="Z78" s="2092"/>
      <c r="AA78" s="2068" t="str">
        <f aca="false">IF(AA77="","",VLOOKUP(AA77,'シフト記号表（従来型・ユニット型共通）'!$C$6:$L$47,10,FALSE()))</f>
        <v/>
      </c>
      <c r="AB78" s="2069" t="str">
        <f aca="false">IF(AB77="","",VLOOKUP(AB77,'シフト記号表（従来型・ユニット型共通）'!$C$6:$L$47,10,FALSE()))</f>
        <v/>
      </c>
      <c r="AC78" s="2069" t="str">
        <f aca="false">IF(AC77="","",VLOOKUP(AC77,'シフト記号表（従来型・ユニット型共通）'!$C$6:$L$47,10,FALSE()))</f>
        <v/>
      </c>
      <c r="AD78" s="2069" t="str">
        <f aca="false">IF(AD77="","",VLOOKUP(AD77,'シフト記号表（従来型・ユニット型共通）'!$C$6:$L$47,10,FALSE()))</f>
        <v/>
      </c>
      <c r="AE78" s="2069" t="str">
        <f aca="false">IF(AE77="","",VLOOKUP(AE77,'シフト記号表（従来型・ユニット型共通）'!$C$6:$L$47,10,FALSE()))</f>
        <v/>
      </c>
      <c r="AF78" s="2069" t="str">
        <f aca="false">IF(AF77="","",VLOOKUP(AF77,'シフト記号表（従来型・ユニット型共通）'!$C$6:$L$47,10,FALSE()))</f>
        <v/>
      </c>
      <c r="AG78" s="2070" t="str">
        <f aca="false">IF(AG77="","",VLOOKUP(AG77,'シフト記号表（従来型・ユニット型共通）'!$C$6:$L$47,10,FALSE()))</f>
        <v/>
      </c>
      <c r="AH78" s="2068" t="str">
        <f aca="false">IF(AH77="","",VLOOKUP(AH77,'シフト記号表（従来型・ユニット型共通）'!$C$6:$L$47,10,FALSE()))</f>
        <v/>
      </c>
      <c r="AI78" s="2069" t="str">
        <f aca="false">IF(AI77="","",VLOOKUP(AI77,'シフト記号表（従来型・ユニット型共通）'!$C$6:$L$47,10,FALSE()))</f>
        <v/>
      </c>
      <c r="AJ78" s="2069" t="str">
        <f aca="false">IF(AJ77="","",VLOOKUP(AJ77,'シフト記号表（従来型・ユニット型共通）'!$C$6:$L$47,10,FALSE()))</f>
        <v/>
      </c>
      <c r="AK78" s="2069" t="str">
        <f aca="false">IF(AK77="","",VLOOKUP(AK77,'シフト記号表（従来型・ユニット型共通）'!$C$6:$L$47,10,FALSE()))</f>
        <v/>
      </c>
      <c r="AL78" s="2069" t="str">
        <f aca="false">IF(AL77="","",VLOOKUP(AL77,'シフト記号表（従来型・ユニット型共通）'!$C$6:$L$47,10,FALSE()))</f>
        <v/>
      </c>
      <c r="AM78" s="2069" t="str">
        <f aca="false">IF(AM77="","",VLOOKUP(AM77,'シフト記号表（従来型・ユニット型共通）'!$C$6:$L$47,10,FALSE()))</f>
        <v/>
      </c>
      <c r="AN78" s="2070" t="str">
        <f aca="false">IF(AN77="","",VLOOKUP(AN77,'シフト記号表（従来型・ユニット型共通）'!$C$6:$L$47,10,FALSE()))</f>
        <v/>
      </c>
      <c r="AO78" s="2068" t="str">
        <f aca="false">IF(AO77="","",VLOOKUP(AO77,'シフト記号表（従来型・ユニット型共通）'!$C$6:$L$47,10,FALSE()))</f>
        <v/>
      </c>
      <c r="AP78" s="2069" t="str">
        <f aca="false">IF(AP77="","",VLOOKUP(AP77,'シフト記号表（従来型・ユニット型共通）'!$C$6:$L$47,10,FALSE()))</f>
        <v/>
      </c>
      <c r="AQ78" s="2069" t="str">
        <f aca="false">IF(AQ77="","",VLOOKUP(AQ77,'シフト記号表（従来型・ユニット型共通）'!$C$6:$L$47,10,FALSE()))</f>
        <v/>
      </c>
      <c r="AR78" s="2069" t="str">
        <f aca="false">IF(AR77="","",VLOOKUP(AR77,'シフト記号表（従来型・ユニット型共通）'!$C$6:$L$47,10,FALSE()))</f>
        <v/>
      </c>
      <c r="AS78" s="2069" t="str">
        <f aca="false">IF(AS77="","",VLOOKUP(AS77,'シフト記号表（従来型・ユニット型共通）'!$C$6:$L$47,10,FALSE()))</f>
        <v/>
      </c>
      <c r="AT78" s="2069" t="str">
        <f aca="false">IF(AT77="","",VLOOKUP(AT77,'シフト記号表（従来型・ユニット型共通）'!$C$6:$L$47,10,FALSE()))</f>
        <v/>
      </c>
      <c r="AU78" s="2070" t="str">
        <f aca="false">IF(AU77="","",VLOOKUP(AU77,'シフト記号表（従来型・ユニット型共通）'!$C$6:$L$47,10,FALSE()))</f>
        <v/>
      </c>
      <c r="AV78" s="2068" t="str">
        <f aca="false">IF(AV77="","",VLOOKUP(AV77,'シフト記号表（従来型・ユニット型共通）'!$C$6:$L$47,10,FALSE()))</f>
        <v/>
      </c>
      <c r="AW78" s="2069" t="str">
        <f aca="false">IF(AW77="","",VLOOKUP(AW77,'シフト記号表（従来型・ユニット型共通）'!$C$6:$L$47,10,FALSE()))</f>
        <v/>
      </c>
      <c r="AX78" s="2069" t="str">
        <f aca="false">IF(AX77="","",VLOOKUP(AX77,'シフト記号表（従来型・ユニット型共通）'!$C$6:$L$47,10,FALSE()))</f>
        <v/>
      </c>
      <c r="AY78" s="2069" t="str">
        <f aca="false">IF(AY77="","",VLOOKUP(AY77,'シフト記号表（従来型・ユニット型共通）'!$C$6:$L$47,10,FALSE()))</f>
        <v/>
      </c>
      <c r="AZ78" s="2069" t="str">
        <f aca="false">IF(AZ77="","",VLOOKUP(AZ77,'シフト記号表（従来型・ユニット型共通）'!$C$6:$L$47,10,FALSE()))</f>
        <v/>
      </c>
      <c r="BA78" s="2069" t="str">
        <f aca="false">IF(BA77="","",VLOOKUP(BA77,'シフト記号表（従来型・ユニット型共通）'!$C$6:$L$47,10,FALSE()))</f>
        <v/>
      </c>
      <c r="BB78" s="2070" t="str">
        <f aca="false">IF(BB77="","",VLOOKUP(BB77,'シフト記号表（従来型・ユニット型共通）'!$C$6:$L$47,10,FALSE()))</f>
        <v/>
      </c>
      <c r="BC78" s="2068" t="str">
        <f aca="false">IF(BC77="","",VLOOKUP(BC77,'シフト記号表（従来型・ユニット型共通）'!$C$6:$L$47,10,FALSE()))</f>
        <v/>
      </c>
      <c r="BD78" s="2069" t="str">
        <f aca="false">IF(BD77="","",VLOOKUP(BD77,'シフト記号表（従来型・ユニット型共通）'!$C$6:$L$47,10,FALSE()))</f>
        <v/>
      </c>
      <c r="BE78" s="2069" t="str">
        <f aca="false">IF(BE77="","",VLOOKUP(BE77,'シフト記号表（従来型・ユニット型共通）'!$C$6:$L$47,10,FALSE()))</f>
        <v/>
      </c>
      <c r="BF78" s="2101" t="n">
        <f aca="false">IF($BI$3="４週",SUM(AA78:BB78),IF($BI$3="暦月",SUM(AA78:BE78),""))</f>
        <v>0</v>
      </c>
      <c r="BG78" s="2101"/>
      <c r="BH78" s="2102" t="n">
        <f aca="false">IF($BI$3="４週",BF78/4,IF($BI$3="暦月",(BF78/($BI$8/7)),""))</f>
        <v>0</v>
      </c>
      <c r="BI78" s="2102"/>
      <c r="BJ78" s="2098"/>
      <c r="BK78" s="2098"/>
      <c r="BL78" s="2098"/>
      <c r="BM78" s="2098"/>
      <c r="BN78" s="2098"/>
    </row>
    <row r="79" customFormat="false" ht="20.25" hidden="false" customHeight="true" outlineLevel="0" collapsed="false">
      <c r="B79" s="2033" t="n">
        <f aca="false">B77+1</f>
        <v>32</v>
      </c>
      <c r="C79" s="2073"/>
      <c r="D79" s="2073"/>
      <c r="E79" s="2073"/>
      <c r="F79" s="2073"/>
      <c r="G79" s="2095"/>
      <c r="H79" s="2095"/>
      <c r="I79" s="2063"/>
      <c r="J79" s="2064"/>
      <c r="K79" s="2063"/>
      <c r="L79" s="2064"/>
      <c r="M79" s="2096"/>
      <c r="N79" s="2096"/>
      <c r="O79" s="2097"/>
      <c r="P79" s="2097"/>
      <c r="Q79" s="2097"/>
      <c r="R79" s="2097"/>
      <c r="S79" s="2079"/>
      <c r="T79" s="2079"/>
      <c r="U79" s="2079"/>
      <c r="V79" s="2079"/>
      <c r="W79" s="2079"/>
      <c r="X79" s="2093" t="s">
        <v>2202</v>
      </c>
      <c r="Z79" s="2094"/>
      <c r="AA79" s="2083"/>
      <c r="AB79" s="2084"/>
      <c r="AC79" s="2084"/>
      <c r="AD79" s="2084"/>
      <c r="AE79" s="2084"/>
      <c r="AF79" s="2084"/>
      <c r="AG79" s="2085"/>
      <c r="AH79" s="2083"/>
      <c r="AI79" s="2084"/>
      <c r="AJ79" s="2084"/>
      <c r="AK79" s="2084"/>
      <c r="AL79" s="2084"/>
      <c r="AM79" s="2084"/>
      <c r="AN79" s="2085"/>
      <c r="AO79" s="2083"/>
      <c r="AP79" s="2084"/>
      <c r="AQ79" s="2084"/>
      <c r="AR79" s="2084"/>
      <c r="AS79" s="2084"/>
      <c r="AT79" s="2084"/>
      <c r="AU79" s="2085"/>
      <c r="AV79" s="2083"/>
      <c r="AW79" s="2084"/>
      <c r="AX79" s="2084"/>
      <c r="AY79" s="2084"/>
      <c r="AZ79" s="2084"/>
      <c r="BA79" s="2084"/>
      <c r="BB79" s="2085"/>
      <c r="BC79" s="2083"/>
      <c r="BD79" s="2084"/>
      <c r="BE79" s="2086"/>
      <c r="BF79" s="2087"/>
      <c r="BG79" s="2087"/>
      <c r="BH79" s="2088"/>
      <c r="BI79" s="2088"/>
      <c r="BJ79" s="2098"/>
      <c r="BK79" s="2098"/>
      <c r="BL79" s="2098"/>
      <c r="BM79" s="2098"/>
      <c r="BN79" s="2098"/>
    </row>
    <row r="80" customFormat="false" ht="20.25" hidden="false" customHeight="true" outlineLevel="0" collapsed="false">
      <c r="B80" s="2033"/>
      <c r="C80" s="2073"/>
      <c r="D80" s="2073"/>
      <c r="E80" s="2073"/>
      <c r="F80" s="2073"/>
      <c r="G80" s="2095"/>
      <c r="H80" s="2095"/>
      <c r="I80" s="2099"/>
      <c r="J80" s="2100" t="n">
        <f aca="false">G79</f>
        <v>0</v>
      </c>
      <c r="K80" s="2099"/>
      <c r="L80" s="2100" t="n">
        <f aca="false">M79</f>
        <v>0</v>
      </c>
      <c r="M80" s="2096"/>
      <c r="N80" s="2096"/>
      <c r="O80" s="2097"/>
      <c r="P80" s="2097"/>
      <c r="Q80" s="2097"/>
      <c r="R80" s="2097"/>
      <c r="S80" s="2079"/>
      <c r="T80" s="2079"/>
      <c r="U80" s="2079"/>
      <c r="V80" s="2079"/>
      <c r="W80" s="2079"/>
      <c r="X80" s="2090" t="s">
        <v>2203</v>
      </c>
      <c r="Y80" s="2091"/>
      <c r="Z80" s="2092"/>
      <c r="AA80" s="2068" t="str">
        <f aca="false">IF(AA79="","",VLOOKUP(AA79,'シフト記号表（従来型・ユニット型共通）'!$C$6:$L$47,10,FALSE()))</f>
        <v/>
      </c>
      <c r="AB80" s="2069" t="str">
        <f aca="false">IF(AB79="","",VLOOKUP(AB79,'シフト記号表（従来型・ユニット型共通）'!$C$6:$L$47,10,FALSE()))</f>
        <v/>
      </c>
      <c r="AC80" s="2069" t="str">
        <f aca="false">IF(AC79="","",VLOOKUP(AC79,'シフト記号表（従来型・ユニット型共通）'!$C$6:$L$47,10,FALSE()))</f>
        <v/>
      </c>
      <c r="AD80" s="2069" t="str">
        <f aca="false">IF(AD79="","",VLOOKUP(AD79,'シフト記号表（従来型・ユニット型共通）'!$C$6:$L$47,10,FALSE()))</f>
        <v/>
      </c>
      <c r="AE80" s="2069" t="str">
        <f aca="false">IF(AE79="","",VLOOKUP(AE79,'シフト記号表（従来型・ユニット型共通）'!$C$6:$L$47,10,FALSE()))</f>
        <v/>
      </c>
      <c r="AF80" s="2069" t="str">
        <f aca="false">IF(AF79="","",VLOOKUP(AF79,'シフト記号表（従来型・ユニット型共通）'!$C$6:$L$47,10,FALSE()))</f>
        <v/>
      </c>
      <c r="AG80" s="2070" t="str">
        <f aca="false">IF(AG79="","",VLOOKUP(AG79,'シフト記号表（従来型・ユニット型共通）'!$C$6:$L$47,10,FALSE()))</f>
        <v/>
      </c>
      <c r="AH80" s="2068" t="str">
        <f aca="false">IF(AH79="","",VLOOKUP(AH79,'シフト記号表（従来型・ユニット型共通）'!$C$6:$L$47,10,FALSE()))</f>
        <v/>
      </c>
      <c r="AI80" s="2069" t="str">
        <f aca="false">IF(AI79="","",VLOOKUP(AI79,'シフト記号表（従来型・ユニット型共通）'!$C$6:$L$47,10,FALSE()))</f>
        <v/>
      </c>
      <c r="AJ80" s="2069" t="str">
        <f aca="false">IF(AJ79="","",VLOOKUP(AJ79,'シフト記号表（従来型・ユニット型共通）'!$C$6:$L$47,10,FALSE()))</f>
        <v/>
      </c>
      <c r="AK80" s="2069" t="str">
        <f aca="false">IF(AK79="","",VLOOKUP(AK79,'シフト記号表（従来型・ユニット型共通）'!$C$6:$L$47,10,FALSE()))</f>
        <v/>
      </c>
      <c r="AL80" s="2069" t="str">
        <f aca="false">IF(AL79="","",VLOOKUP(AL79,'シフト記号表（従来型・ユニット型共通）'!$C$6:$L$47,10,FALSE()))</f>
        <v/>
      </c>
      <c r="AM80" s="2069" t="str">
        <f aca="false">IF(AM79="","",VLOOKUP(AM79,'シフト記号表（従来型・ユニット型共通）'!$C$6:$L$47,10,FALSE()))</f>
        <v/>
      </c>
      <c r="AN80" s="2070" t="str">
        <f aca="false">IF(AN79="","",VLOOKUP(AN79,'シフト記号表（従来型・ユニット型共通）'!$C$6:$L$47,10,FALSE()))</f>
        <v/>
      </c>
      <c r="AO80" s="2068" t="str">
        <f aca="false">IF(AO79="","",VLOOKUP(AO79,'シフト記号表（従来型・ユニット型共通）'!$C$6:$L$47,10,FALSE()))</f>
        <v/>
      </c>
      <c r="AP80" s="2069" t="str">
        <f aca="false">IF(AP79="","",VLOOKUP(AP79,'シフト記号表（従来型・ユニット型共通）'!$C$6:$L$47,10,FALSE()))</f>
        <v/>
      </c>
      <c r="AQ80" s="2069" t="str">
        <f aca="false">IF(AQ79="","",VLOOKUP(AQ79,'シフト記号表（従来型・ユニット型共通）'!$C$6:$L$47,10,FALSE()))</f>
        <v/>
      </c>
      <c r="AR80" s="2069" t="str">
        <f aca="false">IF(AR79="","",VLOOKUP(AR79,'シフト記号表（従来型・ユニット型共通）'!$C$6:$L$47,10,FALSE()))</f>
        <v/>
      </c>
      <c r="AS80" s="2069" t="str">
        <f aca="false">IF(AS79="","",VLOOKUP(AS79,'シフト記号表（従来型・ユニット型共通）'!$C$6:$L$47,10,FALSE()))</f>
        <v/>
      </c>
      <c r="AT80" s="2069" t="str">
        <f aca="false">IF(AT79="","",VLOOKUP(AT79,'シフト記号表（従来型・ユニット型共通）'!$C$6:$L$47,10,FALSE()))</f>
        <v/>
      </c>
      <c r="AU80" s="2070" t="str">
        <f aca="false">IF(AU79="","",VLOOKUP(AU79,'シフト記号表（従来型・ユニット型共通）'!$C$6:$L$47,10,FALSE()))</f>
        <v/>
      </c>
      <c r="AV80" s="2068" t="str">
        <f aca="false">IF(AV79="","",VLOOKUP(AV79,'シフト記号表（従来型・ユニット型共通）'!$C$6:$L$47,10,FALSE()))</f>
        <v/>
      </c>
      <c r="AW80" s="2069" t="str">
        <f aca="false">IF(AW79="","",VLOOKUP(AW79,'シフト記号表（従来型・ユニット型共通）'!$C$6:$L$47,10,FALSE()))</f>
        <v/>
      </c>
      <c r="AX80" s="2069" t="str">
        <f aca="false">IF(AX79="","",VLOOKUP(AX79,'シフト記号表（従来型・ユニット型共通）'!$C$6:$L$47,10,FALSE()))</f>
        <v/>
      </c>
      <c r="AY80" s="2069" t="str">
        <f aca="false">IF(AY79="","",VLOOKUP(AY79,'シフト記号表（従来型・ユニット型共通）'!$C$6:$L$47,10,FALSE()))</f>
        <v/>
      </c>
      <c r="AZ80" s="2069" t="str">
        <f aca="false">IF(AZ79="","",VLOOKUP(AZ79,'シフト記号表（従来型・ユニット型共通）'!$C$6:$L$47,10,FALSE()))</f>
        <v/>
      </c>
      <c r="BA80" s="2069" t="str">
        <f aca="false">IF(BA79="","",VLOOKUP(BA79,'シフト記号表（従来型・ユニット型共通）'!$C$6:$L$47,10,FALSE()))</f>
        <v/>
      </c>
      <c r="BB80" s="2070" t="str">
        <f aca="false">IF(BB79="","",VLOOKUP(BB79,'シフト記号表（従来型・ユニット型共通）'!$C$6:$L$47,10,FALSE()))</f>
        <v/>
      </c>
      <c r="BC80" s="2068" t="str">
        <f aca="false">IF(BC79="","",VLOOKUP(BC79,'シフト記号表（従来型・ユニット型共通）'!$C$6:$L$47,10,FALSE()))</f>
        <v/>
      </c>
      <c r="BD80" s="2069" t="str">
        <f aca="false">IF(BD79="","",VLOOKUP(BD79,'シフト記号表（従来型・ユニット型共通）'!$C$6:$L$47,10,FALSE()))</f>
        <v/>
      </c>
      <c r="BE80" s="2069" t="str">
        <f aca="false">IF(BE79="","",VLOOKUP(BE79,'シフト記号表（従来型・ユニット型共通）'!$C$6:$L$47,10,FALSE()))</f>
        <v/>
      </c>
      <c r="BF80" s="2101" t="n">
        <f aca="false">IF($BI$3="４週",SUM(AA80:BB80),IF($BI$3="暦月",SUM(AA80:BE80),""))</f>
        <v>0</v>
      </c>
      <c r="BG80" s="2101"/>
      <c r="BH80" s="2102" t="n">
        <f aca="false">IF($BI$3="４週",BF80/4,IF($BI$3="暦月",(BF80/($BI$8/7)),""))</f>
        <v>0</v>
      </c>
      <c r="BI80" s="2102"/>
      <c r="BJ80" s="2098"/>
      <c r="BK80" s="2098"/>
      <c r="BL80" s="2098"/>
      <c r="BM80" s="2098"/>
      <c r="BN80" s="2098"/>
    </row>
    <row r="81" customFormat="false" ht="20.25" hidden="false" customHeight="true" outlineLevel="0" collapsed="false">
      <c r="B81" s="2033" t="n">
        <f aca="false">B79+1</f>
        <v>33</v>
      </c>
      <c r="C81" s="2073"/>
      <c r="D81" s="2073"/>
      <c r="E81" s="2073"/>
      <c r="F81" s="2073"/>
      <c r="G81" s="2095"/>
      <c r="H81" s="2095"/>
      <c r="I81" s="2063"/>
      <c r="J81" s="2064"/>
      <c r="K81" s="2063"/>
      <c r="L81" s="2064"/>
      <c r="M81" s="2096"/>
      <c r="N81" s="2096"/>
      <c r="O81" s="2097"/>
      <c r="P81" s="2097"/>
      <c r="Q81" s="2097"/>
      <c r="R81" s="2097"/>
      <c r="S81" s="2079"/>
      <c r="T81" s="2079"/>
      <c r="U81" s="2079"/>
      <c r="V81" s="2079"/>
      <c r="W81" s="2079"/>
      <c r="X81" s="2093" t="s">
        <v>2202</v>
      </c>
      <c r="Z81" s="2094"/>
      <c r="AA81" s="2083"/>
      <c r="AB81" s="2084"/>
      <c r="AC81" s="2084"/>
      <c r="AD81" s="2084"/>
      <c r="AE81" s="2084"/>
      <c r="AF81" s="2084"/>
      <c r="AG81" s="2085"/>
      <c r="AH81" s="2083"/>
      <c r="AI81" s="2084"/>
      <c r="AJ81" s="2084"/>
      <c r="AK81" s="2084"/>
      <c r="AL81" s="2084"/>
      <c r="AM81" s="2084"/>
      <c r="AN81" s="2085"/>
      <c r="AO81" s="2083"/>
      <c r="AP81" s="2084"/>
      <c r="AQ81" s="2084"/>
      <c r="AR81" s="2084"/>
      <c r="AS81" s="2084"/>
      <c r="AT81" s="2084"/>
      <c r="AU81" s="2085"/>
      <c r="AV81" s="2083"/>
      <c r="AW81" s="2084"/>
      <c r="AX81" s="2084"/>
      <c r="AY81" s="2084"/>
      <c r="AZ81" s="2084"/>
      <c r="BA81" s="2084"/>
      <c r="BB81" s="2085"/>
      <c r="BC81" s="2083"/>
      <c r="BD81" s="2084"/>
      <c r="BE81" s="2086"/>
      <c r="BF81" s="2087"/>
      <c r="BG81" s="2087"/>
      <c r="BH81" s="2088"/>
      <c r="BI81" s="2088"/>
      <c r="BJ81" s="2098"/>
      <c r="BK81" s="2098"/>
      <c r="BL81" s="2098"/>
      <c r="BM81" s="2098"/>
      <c r="BN81" s="2098"/>
    </row>
    <row r="82" customFormat="false" ht="20.25" hidden="false" customHeight="true" outlineLevel="0" collapsed="false">
      <c r="B82" s="2033"/>
      <c r="C82" s="2073"/>
      <c r="D82" s="2073"/>
      <c r="E82" s="2073"/>
      <c r="F82" s="2073"/>
      <c r="G82" s="2095"/>
      <c r="H82" s="2095"/>
      <c r="I82" s="2099"/>
      <c r="J82" s="2100" t="n">
        <f aca="false">G81</f>
        <v>0</v>
      </c>
      <c r="K82" s="2099"/>
      <c r="L82" s="2100" t="n">
        <f aca="false">M81</f>
        <v>0</v>
      </c>
      <c r="M82" s="2096"/>
      <c r="N82" s="2096"/>
      <c r="O82" s="2097"/>
      <c r="P82" s="2097"/>
      <c r="Q82" s="2097"/>
      <c r="R82" s="2097"/>
      <c r="S82" s="2079"/>
      <c r="T82" s="2079"/>
      <c r="U82" s="2079"/>
      <c r="V82" s="2079"/>
      <c r="W82" s="2079"/>
      <c r="X82" s="2090" t="s">
        <v>2203</v>
      </c>
      <c r="Y82" s="2091"/>
      <c r="Z82" s="2092"/>
      <c r="AA82" s="2068" t="str">
        <f aca="false">IF(AA81="","",VLOOKUP(AA81,'シフト記号表（従来型・ユニット型共通）'!$C$6:$L$47,10,FALSE()))</f>
        <v/>
      </c>
      <c r="AB82" s="2069" t="str">
        <f aca="false">IF(AB81="","",VLOOKUP(AB81,'シフト記号表（従来型・ユニット型共通）'!$C$6:$L$47,10,FALSE()))</f>
        <v/>
      </c>
      <c r="AC82" s="2069" t="str">
        <f aca="false">IF(AC81="","",VLOOKUP(AC81,'シフト記号表（従来型・ユニット型共通）'!$C$6:$L$47,10,FALSE()))</f>
        <v/>
      </c>
      <c r="AD82" s="2069" t="str">
        <f aca="false">IF(AD81="","",VLOOKUP(AD81,'シフト記号表（従来型・ユニット型共通）'!$C$6:$L$47,10,FALSE()))</f>
        <v/>
      </c>
      <c r="AE82" s="2069" t="str">
        <f aca="false">IF(AE81="","",VLOOKUP(AE81,'シフト記号表（従来型・ユニット型共通）'!$C$6:$L$47,10,FALSE()))</f>
        <v/>
      </c>
      <c r="AF82" s="2069" t="str">
        <f aca="false">IF(AF81="","",VLOOKUP(AF81,'シフト記号表（従来型・ユニット型共通）'!$C$6:$L$47,10,FALSE()))</f>
        <v/>
      </c>
      <c r="AG82" s="2070" t="str">
        <f aca="false">IF(AG81="","",VLOOKUP(AG81,'シフト記号表（従来型・ユニット型共通）'!$C$6:$L$47,10,FALSE()))</f>
        <v/>
      </c>
      <c r="AH82" s="2068" t="str">
        <f aca="false">IF(AH81="","",VLOOKUP(AH81,'シフト記号表（従来型・ユニット型共通）'!$C$6:$L$47,10,FALSE()))</f>
        <v/>
      </c>
      <c r="AI82" s="2069" t="str">
        <f aca="false">IF(AI81="","",VLOOKUP(AI81,'シフト記号表（従来型・ユニット型共通）'!$C$6:$L$47,10,FALSE()))</f>
        <v/>
      </c>
      <c r="AJ82" s="2069" t="str">
        <f aca="false">IF(AJ81="","",VLOOKUP(AJ81,'シフト記号表（従来型・ユニット型共通）'!$C$6:$L$47,10,FALSE()))</f>
        <v/>
      </c>
      <c r="AK82" s="2069" t="str">
        <f aca="false">IF(AK81="","",VLOOKUP(AK81,'シフト記号表（従来型・ユニット型共通）'!$C$6:$L$47,10,FALSE()))</f>
        <v/>
      </c>
      <c r="AL82" s="2069" t="str">
        <f aca="false">IF(AL81="","",VLOOKUP(AL81,'シフト記号表（従来型・ユニット型共通）'!$C$6:$L$47,10,FALSE()))</f>
        <v/>
      </c>
      <c r="AM82" s="2069" t="str">
        <f aca="false">IF(AM81="","",VLOOKUP(AM81,'シフト記号表（従来型・ユニット型共通）'!$C$6:$L$47,10,FALSE()))</f>
        <v/>
      </c>
      <c r="AN82" s="2070" t="str">
        <f aca="false">IF(AN81="","",VLOOKUP(AN81,'シフト記号表（従来型・ユニット型共通）'!$C$6:$L$47,10,FALSE()))</f>
        <v/>
      </c>
      <c r="AO82" s="2068" t="str">
        <f aca="false">IF(AO81="","",VLOOKUP(AO81,'シフト記号表（従来型・ユニット型共通）'!$C$6:$L$47,10,FALSE()))</f>
        <v/>
      </c>
      <c r="AP82" s="2069" t="str">
        <f aca="false">IF(AP81="","",VLOOKUP(AP81,'シフト記号表（従来型・ユニット型共通）'!$C$6:$L$47,10,FALSE()))</f>
        <v/>
      </c>
      <c r="AQ82" s="2069" t="str">
        <f aca="false">IF(AQ81="","",VLOOKUP(AQ81,'シフト記号表（従来型・ユニット型共通）'!$C$6:$L$47,10,FALSE()))</f>
        <v/>
      </c>
      <c r="AR82" s="2069" t="str">
        <f aca="false">IF(AR81="","",VLOOKUP(AR81,'シフト記号表（従来型・ユニット型共通）'!$C$6:$L$47,10,FALSE()))</f>
        <v/>
      </c>
      <c r="AS82" s="2069" t="str">
        <f aca="false">IF(AS81="","",VLOOKUP(AS81,'シフト記号表（従来型・ユニット型共通）'!$C$6:$L$47,10,FALSE()))</f>
        <v/>
      </c>
      <c r="AT82" s="2069" t="str">
        <f aca="false">IF(AT81="","",VLOOKUP(AT81,'シフト記号表（従来型・ユニット型共通）'!$C$6:$L$47,10,FALSE()))</f>
        <v/>
      </c>
      <c r="AU82" s="2070" t="str">
        <f aca="false">IF(AU81="","",VLOOKUP(AU81,'シフト記号表（従来型・ユニット型共通）'!$C$6:$L$47,10,FALSE()))</f>
        <v/>
      </c>
      <c r="AV82" s="2068" t="str">
        <f aca="false">IF(AV81="","",VLOOKUP(AV81,'シフト記号表（従来型・ユニット型共通）'!$C$6:$L$47,10,FALSE()))</f>
        <v/>
      </c>
      <c r="AW82" s="2069" t="str">
        <f aca="false">IF(AW81="","",VLOOKUP(AW81,'シフト記号表（従来型・ユニット型共通）'!$C$6:$L$47,10,FALSE()))</f>
        <v/>
      </c>
      <c r="AX82" s="2069" t="str">
        <f aca="false">IF(AX81="","",VLOOKUP(AX81,'シフト記号表（従来型・ユニット型共通）'!$C$6:$L$47,10,FALSE()))</f>
        <v/>
      </c>
      <c r="AY82" s="2069" t="str">
        <f aca="false">IF(AY81="","",VLOOKUP(AY81,'シフト記号表（従来型・ユニット型共通）'!$C$6:$L$47,10,FALSE()))</f>
        <v/>
      </c>
      <c r="AZ82" s="2069" t="str">
        <f aca="false">IF(AZ81="","",VLOOKUP(AZ81,'シフト記号表（従来型・ユニット型共通）'!$C$6:$L$47,10,FALSE()))</f>
        <v/>
      </c>
      <c r="BA82" s="2069" t="str">
        <f aca="false">IF(BA81="","",VLOOKUP(BA81,'シフト記号表（従来型・ユニット型共通）'!$C$6:$L$47,10,FALSE()))</f>
        <v/>
      </c>
      <c r="BB82" s="2070" t="str">
        <f aca="false">IF(BB81="","",VLOOKUP(BB81,'シフト記号表（従来型・ユニット型共通）'!$C$6:$L$47,10,FALSE()))</f>
        <v/>
      </c>
      <c r="BC82" s="2068" t="str">
        <f aca="false">IF(BC81="","",VLOOKUP(BC81,'シフト記号表（従来型・ユニット型共通）'!$C$6:$L$47,10,FALSE()))</f>
        <v/>
      </c>
      <c r="BD82" s="2069" t="str">
        <f aca="false">IF(BD81="","",VLOOKUP(BD81,'シフト記号表（従来型・ユニット型共通）'!$C$6:$L$47,10,FALSE()))</f>
        <v/>
      </c>
      <c r="BE82" s="2069" t="str">
        <f aca="false">IF(BE81="","",VLOOKUP(BE81,'シフト記号表（従来型・ユニット型共通）'!$C$6:$L$47,10,FALSE()))</f>
        <v/>
      </c>
      <c r="BF82" s="2101" t="n">
        <f aca="false">IF($BI$3="４週",SUM(AA82:BB82),IF($BI$3="暦月",SUM(AA82:BE82),""))</f>
        <v>0</v>
      </c>
      <c r="BG82" s="2101"/>
      <c r="BH82" s="2102" t="n">
        <f aca="false">IF($BI$3="４週",BF82/4,IF($BI$3="暦月",(BF82/($BI$8/7)),""))</f>
        <v>0</v>
      </c>
      <c r="BI82" s="2102"/>
      <c r="BJ82" s="2098"/>
      <c r="BK82" s="2098"/>
      <c r="BL82" s="2098"/>
      <c r="BM82" s="2098"/>
      <c r="BN82" s="2098"/>
    </row>
    <row r="83" customFormat="false" ht="20.25" hidden="false" customHeight="true" outlineLevel="0" collapsed="false">
      <c r="B83" s="2033" t="n">
        <f aca="false">B81+1</f>
        <v>34</v>
      </c>
      <c r="C83" s="2073"/>
      <c r="D83" s="2073"/>
      <c r="E83" s="2073"/>
      <c r="F83" s="2073"/>
      <c r="G83" s="2095"/>
      <c r="H83" s="2095"/>
      <c r="I83" s="2063"/>
      <c r="J83" s="2064"/>
      <c r="K83" s="2063"/>
      <c r="L83" s="2064"/>
      <c r="M83" s="2096"/>
      <c r="N83" s="2096"/>
      <c r="O83" s="2097"/>
      <c r="P83" s="2097"/>
      <c r="Q83" s="2097"/>
      <c r="R83" s="2097"/>
      <c r="S83" s="2079"/>
      <c r="T83" s="2079"/>
      <c r="U83" s="2079"/>
      <c r="V83" s="2079"/>
      <c r="W83" s="2079"/>
      <c r="X83" s="2093" t="s">
        <v>2202</v>
      </c>
      <c r="Z83" s="2094"/>
      <c r="AA83" s="2083"/>
      <c r="AB83" s="2084"/>
      <c r="AC83" s="2084"/>
      <c r="AD83" s="2084"/>
      <c r="AE83" s="2084"/>
      <c r="AF83" s="2084"/>
      <c r="AG83" s="2085"/>
      <c r="AH83" s="2083"/>
      <c r="AI83" s="2084"/>
      <c r="AJ83" s="2084"/>
      <c r="AK83" s="2084"/>
      <c r="AL83" s="2084"/>
      <c r="AM83" s="2084"/>
      <c r="AN83" s="2085"/>
      <c r="AO83" s="2083"/>
      <c r="AP83" s="2084"/>
      <c r="AQ83" s="2084"/>
      <c r="AR83" s="2084"/>
      <c r="AS83" s="2084"/>
      <c r="AT83" s="2084"/>
      <c r="AU83" s="2085"/>
      <c r="AV83" s="2083"/>
      <c r="AW83" s="2084"/>
      <c r="AX83" s="2084"/>
      <c r="AY83" s="2084"/>
      <c r="AZ83" s="2084"/>
      <c r="BA83" s="2084"/>
      <c r="BB83" s="2085"/>
      <c r="BC83" s="2083"/>
      <c r="BD83" s="2084"/>
      <c r="BE83" s="2086"/>
      <c r="BF83" s="2087"/>
      <c r="BG83" s="2087"/>
      <c r="BH83" s="2088"/>
      <c r="BI83" s="2088"/>
      <c r="BJ83" s="2098"/>
      <c r="BK83" s="2098"/>
      <c r="BL83" s="2098"/>
      <c r="BM83" s="2098"/>
      <c r="BN83" s="2098"/>
    </row>
    <row r="84" customFormat="false" ht="20.25" hidden="false" customHeight="true" outlineLevel="0" collapsed="false">
      <c r="B84" s="2033"/>
      <c r="C84" s="2073"/>
      <c r="D84" s="2073"/>
      <c r="E84" s="2073"/>
      <c r="F84" s="2073"/>
      <c r="G84" s="2095"/>
      <c r="H84" s="2095"/>
      <c r="I84" s="2099"/>
      <c r="J84" s="2100" t="n">
        <f aca="false">G83</f>
        <v>0</v>
      </c>
      <c r="K84" s="2099"/>
      <c r="L84" s="2100" t="n">
        <f aca="false">M83</f>
        <v>0</v>
      </c>
      <c r="M84" s="2096"/>
      <c r="N84" s="2096"/>
      <c r="O84" s="2097"/>
      <c r="P84" s="2097"/>
      <c r="Q84" s="2097"/>
      <c r="R84" s="2097"/>
      <c r="S84" s="2079"/>
      <c r="T84" s="2079"/>
      <c r="U84" s="2079"/>
      <c r="V84" s="2079"/>
      <c r="W84" s="2079"/>
      <c r="X84" s="2090" t="s">
        <v>2203</v>
      </c>
      <c r="Y84" s="2091"/>
      <c r="Z84" s="2092"/>
      <c r="AA84" s="2068" t="str">
        <f aca="false">IF(AA83="","",VLOOKUP(AA83,'シフト記号表（従来型・ユニット型共通）'!$C$6:$L$47,10,FALSE()))</f>
        <v/>
      </c>
      <c r="AB84" s="2069" t="str">
        <f aca="false">IF(AB83="","",VLOOKUP(AB83,'シフト記号表（従来型・ユニット型共通）'!$C$6:$L$47,10,FALSE()))</f>
        <v/>
      </c>
      <c r="AC84" s="2069" t="str">
        <f aca="false">IF(AC83="","",VLOOKUP(AC83,'シフト記号表（従来型・ユニット型共通）'!$C$6:$L$47,10,FALSE()))</f>
        <v/>
      </c>
      <c r="AD84" s="2069" t="str">
        <f aca="false">IF(AD83="","",VLOOKUP(AD83,'シフト記号表（従来型・ユニット型共通）'!$C$6:$L$47,10,FALSE()))</f>
        <v/>
      </c>
      <c r="AE84" s="2069" t="str">
        <f aca="false">IF(AE83="","",VLOOKUP(AE83,'シフト記号表（従来型・ユニット型共通）'!$C$6:$L$47,10,FALSE()))</f>
        <v/>
      </c>
      <c r="AF84" s="2069" t="str">
        <f aca="false">IF(AF83="","",VLOOKUP(AF83,'シフト記号表（従来型・ユニット型共通）'!$C$6:$L$47,10,FALSE()))</f>
        <v/>
      </c>
      <c r="AG84" s="2070" t="str">
        <f aca="false">IF(AG83="","",VLOOKUP(AG83,'シフト記号表（従来型・ユニット型共通）'!$C$6:$L$47,10,FALSE()))</f>
        <v/>
      </c>
      <c r="AH84" s="2068" t="str">
        <f aca="false">IF(AH83="","",VLOOKUP(AH83,'シフト記号表（従来型・ユニット型共通）'!$C$6:$L$47,10,FALSE()))</f>
        <v/>
      </c>
      <c r="AI84" s="2069" t="str">
        <f aca="false">IF(AI83="","",VLOOKUP(AI83,'シフト記号表（従来型・ユニット型共通）'!$C$6:$L$47,10,FALSE()))</f>
        <v/>
      </c>
      <c r="AJ84" s="2069" t="str">
        <f aca="false">IF(AJ83="","",VLOOKUP(AJ83,'シフト記号表（従来型・ユニット型共通）'!$C$6:$L$47,10,FALSE()))</f>
        <v/>
      </c>
      <c r="AK84" s="2069" t="str">
        <f aca="false">IF(AK83="","",VLOOKUP(AK83,'シフト記号表（従来型・ユニット型共通）'!$C$6:$L$47,10,FALSE()))</f>
        <v/>
      </c>
      <c r="AL84" s="2069" t="str">
        <f aca="false">IF(AL83="","",VLOOKUP(AL83,'シフト記号表（従来型・ユニット型共通）'!$C$6:$L$47,10,FALSE()))</f>
        <v/>
      </c>
      <c r="AM84" s="2069" t="str">
        <f aca="false">IF(AM83="","",VLOOKUP(AM83,'シフト記号表（従来型・ユニット型共通）'!$C$6:$L$47,10,FALSE()))</f>
        <v/>
      </c>
      <c r="AN84" s="2070" t="str">
        <f aca="false">IF(AN83="","",VLOOKUP(AN83,'シフト記号表（従来型・ユニット型共通）'!$C$6:$L$47,10,FALSE()))</f>
        <v/>
      </c>
      <c r="AO84" s="2068" t="str">
        <f aca="false">IF(AO83="","",VLOOKUP(AO83,'シフト記号表（従来型・ユニット型共通）'!$C$6:$L$47,10,FALSE()))</f>
        <v/>
      </c>
      <c r="AP84" s="2069" t="str">
        <f aca="false">IF(AP83="","",VLOOKUP(AP83,'シフト記号表（従来型・ユニット型共通）'!$C$6:$L$47,10,FALSE()))</f>
        <v/>
      </c>
      <c r="AQ84" s="2069" t="str">
        <f aca="false">IF(AQ83="","",VLOOKUP(AQ83,'シフト記号表（従来型・ユニット型共通）'!$C$6:$L$47,10,FALSE()))</f>
        <v/>
      </c>
      <c r="AR84" s="2069" t="str">
        <f aca="false">IF(AR83="","",VLOOKUP(AR83,'シフト記号表（従来型・ユニット型共通）'!$C$6:$L$47,10,FALSE()))</f>
        <v/>
      </c>
      <c r="AS84" s="2069" t="str">
        <f aca="false">IF(AS83="","",VLOOKUP(AS83,'シフト記号表（従来型・ユニット型共通）'!$C$6:$L$47,10,FALSE()))</f>
        <v/>
      </c>
      <c r="AT84" s="2069" t="str">
        <f aca="false">IF(AT83="","",VLOOKUP(AT83,'シフト記号表（従来型・ユニット型共通）'!$C$6:$L$47,10,FALSE()))</f>
        <v/>
      </c>
      <c r="AU84" s="2070" t="str">
        <f aca="false">IF(AU83="","",VLOOKUP(AU83,'シフト記号表（従来型・ユニット型共通）'!$C$6:$L$47,10,FALSE()))</f>
        <v/>
      </c>
      <c r="AV84" s="2068" t="str">
        <f aca="false">IF(AV83="","",VLOOKUP(AV83,'シフト記号表（従来型・ユニット型共通）'!$C$6:$L$47,10,FALSE()))</f>
        <v/>
      </c>
      <c r="AW84" s="2069" t="str">
        <f aca="false">IF(AW83="","",VLOOKUP(AW83,'シフト記号表（従来型・ユニット型共通）'!$C$6:$L$47,10,FALSE()))</f>
        <v/>
      </c>
      <c r="AX84" s="2069" t="str">
        <f aca="false">IF(AX83="","",VLOOKUP(AX83,'シフト記号表（従来型・ユニット型共通）'!$C$6:$L$47,10,FALSE()))</f>
        <v/>
      </c>
      <c r="AY84" s="2069" t="str">
        <f aca="false">IF(AY83="","",VLOOKUP(AY83,'シフト記号表（従来型・ユニット型共通）'!$C$6:$L$47,10,FALSE()))</f>
        <v/>
      </c>
      <c r="AZ84" s="2069" t="str">
        <f aca="false">IF(AZ83="","",VLOOKUP(AZ83,'シフト記号表（従来型・ユニット型共通）'!$C$6:$L$47,10,FALSE()))</f>
        <v/>
      </c>
      <c r="BA84" s="2069" t="str">
        <f aca="false">IF(BA83="","",VLOOKUP(BA83,'シフト記号表（従来型・ユニット型共通）'!$C$6:$L$47,10,FALSE()))</f>
        <v/>
      </c>
      <c r="BB84" s="2070" t="str">
        <f aca="false">IF(BB83="","",VLOOKUP(BB83,'シフト記号表（従来型・ユニット型共通）'!$C$6:$L$47,10,FALSE()))</f>
        <v/>
      </c>
      <c r="BC84" s="2068" t="str">
        <f aca="false">IF(BC83="","",VLOOKUP(BC83,'シフト記号表（従来型・ユニット型共通）'!$C$6:$L$47,10,FALSE()))</f>
        <v/>
      </c>
      <c r="BD84" s="2069" t="str">
        <f aca="false">IF(BD83="","",VLOOKUP(BD83,'シフト記号表（従来型・ユニット型共通）'!$C$6:$L$47,10,FALSE()))</f>
        <v/>
      </c>
      <c r="BE84" s="2069" t="str">
        <f aca="false">IF(BE83="","",VLOOKUP(BE83,'シフト記号表（従来型・ユニット型共通）'!$C$6:$L$47,10,FALSE()))</f>
        <v/>
      </c>
      <c r="BF84" s="2101" t="n">
        <f aca="false">IF($BI$3="４週",SUM(AA84:BB84),IF($BI$3="暦月",SUM(AA84:BE84),""))</f>
        <v>0</v>
      </c>
      <c r="BG84" s="2101"/>
      <c r="BH84" s="2102" t="n">
        <f aca="false">IF($BI$3="４週",BF84/4,IF($BI$3="暦月",(BF84/($BI$8/7)),""))</f>
        <v>0</v>
      </c>
      <c r="BI84" s="2102"/>
      <c r="BJ84" s="2098"/>
      <c r="BK84" s="2098"/>
      <c r="BL84" s="2098"/>
      <c r="BM84" s="2098"/>
      <c r="BN84" s="2098"/>
    </row>
    <row r="85" customFormat="false" ht="20.25" hidden="false" customHeight="true" outlineLevel="0" collapsed="false">
      <c r="B85" s="2033" t="n">
        <f aca="false">B83+1</f>
        <v>35</v>
      </c>
      <c r="C85" s="2073"/>
      <c r="D85" s="2073"/>
      <c r="E85" s="2073"/>
      <c r="F85" s="2073"/>
      <c r="G85" s="2095"/>
      <c r="H85" s="2095"/>
      <c r="I85" s="2063"/>
      <c r="J85" s="2064"/>
      <c r="K85" s="2063"/>
      <c r="L85" s="2064"/>
      <c r="M85" s="2096"/>
      <c r="N85" s="2096"/>
      <c r="O85" s="2097"/>
      <c r="P85" s="2097"/>
      <c r="Q85" s="2097"/>
      <c r="R85" s="2097"/>
      <c r="S85" s="2079"/>
      <c r="T85" s="2079"/>
      <c r="U85" s="2079"/>
      <c r="V85" s="2079"/>
      <c r="W85" s="2079"/>
      <c r="X85" s="2093" t="s">
        <v>2202</v>
      </c>
      <c r="Z85" s="2094"/>
      <c r="AA85" s="2083"/>
      <c r="AB85" s="2084"/>
      <c r="AC85" s="2084"/>
      <c r="AD85" s="2084"/>
      <c r="AE85" s="2084"/>
      <c r="AF85" s="2084"/>
      <c r="AG85" s="2085"/>
      <c r="AH85" s="2083"/>
      <c r="AI85" s="2084"/>
      <c r="AJ85" s="2084"/>
      <c r="AK85" s="2084"/>
      <c r="AL85" s="2084"/>
      <c r="AM85" s="2084"/>
      <c r="AN85" s="2085"/>
      <c r="AO85" s="2083"/>
      <c r="AP85" s="2084"/>
      <c r="AQ85" s="2084"/>
      <c r="AR85" s="2084"/>
      <c r="AS85" s="2084"/>
      <c r="AT85" s="2084"/>
      <c r="AU85" s="2085"/>
      <c r="AV85" s="2083"/>
      <c r="AW85" s="2084"/>
      <c r="AX85" s="2084"/>
      <c r="AY85" s="2084"/>
      <c r="AZ85" s="2084"/>
      <c r="BA85" s="2084"/>
      <c r="BB85" s="2085"/>
      <c r="BC85" s="2083"/>
      <c r="BD85" s="2084"/>
      <c r="BE85" s="2086"/>
      <c r="BF85" s="2087"/>
      <c r="BG85" s="2087"/>
      <c r="BH85" s="2088"/>
      <c r="BI85" s="2088"/>
      <c r="BJ85" s="2098"/>
      <c r="BK85" s="2098"/>
      <c r="BL85" s="2098"/>
      <c r="BM85" s="2098"/>
      <c r="BN85" s="2098"/>
    </row>
    <row r="86" customFormat="false" ht="20.25" hidden="false" customHeight="true" outlineLevel="0" collapsed="false">
      <c r="B86" s="2033"/>
      <c r="C86" s="2073"/>
      <c r="D86" s="2073"/>
      <c r="E86" s="2073"/>
      <c r="F86" s="2073"/>
      <c r="G86" s="2095"/>
      <c r="H86" s="2095"/>
      <c r="I86" s="2099"/>
      <c r="J86" s="2100" t="n">
        <f aca="false">G85</f>
        <v>0</v>
      </c>
      <c r="K86" s="2099"/>
      <c r="L86" s="2100" t="n">
        <f aca="false">M85</f>
        <v>0</v>
      </c>
      <c r="M86" s="2096"/>
      <c r="N86" s="2096"/>
      <c r="O86" s="2097"/>
      <c r="P86" s="2097"/>
      <c r="Q86" s="2097"/>
      <c r="R86" s="2097"/>
      <c r="S86" s="2079"/>
      <c r="T86" s="2079"/>
      <c r="U86" s="2079"/>
      <c r="V86" s="2079"/>
      <c r="W86" s="2079"/>
      <c r="X86" s="2090" t="s">
        <v>2203</v>
      </c>
      <c r="Y86" s="2091"/>
      <c r="Z86" s="2092"/>
      <c r="AA86" s="2068" t="str">
        <f aca="false">IF(AA85="","",VLOOKUP(AA85,'シフト記号表（従来型・ユニット型共通）'!$C$6:$L$47,10,FALSE()))</f>
        <v/>
      </c>
      <c r="AB86" s="2069" t="str">
        <f aca="false">IF(AB85="","",VLOOKUP(AB85,'シフト記号表（従来型・ユニット型共通）'!$C$6:$L$47,10,FALSE()))</f>
        <v/>
      </c>
      <c r="AC86" s="2069" t="str">
        <f aca="false">IF(AC85="","",VLOOKUP(AC85,'シフト記号表（従来型・ユニット型共通）'!$C$6:$L$47,10,FALSE()))</f>
        <v/>
      </c>
      <c r="AD86" s="2069" t="str">
        <f aca="false">IF(AD85="","",VLOOKUP(AD85,'シフト記号表（従来型・ユニット型共通）'!$C$6:$L$47,10,FALSE()))</f>
        <v/>
      </c>
      <c r="AE86" s="2069" t="str">
        <f aca="false">IF(AE85="","",VLOOKUP(AE85,'シフト記号表（従来型・ユニット型共通）'!$C$6:$L$47,10,FALSE()))</f>
        <v/>
      </c>
      <c r="AF86" s="2069" t="str">
        <f aca="false">IF(AF85="","",VLOOKUP(AF85,'シフト記号表（従来型・ユニット型共通）'!$C$6:$L$47,10,FALSE()))</f>
        <v/>
      </c>
      <c r="AG86" s="2070" t="str">
        <f aca="false">IF(AG85="","",VLOOKUP(AG85,'シフト記号表（従来型・ユニット型共通）'!$C$6:$L$47,10,FALSE()))</f>
        <v/>
      </c>
      <c r="AH86" s="2068" t="str">
        <f aca="false">IF(AH85="","",VLOOKUP(AH85,'シフト記号表（従来型・ユニット型共通）'!$C$6:$L$47,10,FALSE()))</f>
        <v/>
      </c>
      <c r="AI86" s="2069" t="str">
        <f aca="false">IF(AI85="","",VLOOKUP(AI85,'シフト記号表（従来型・ユニット型共通）'!$C$6:$L$47,10,FALSE()))</f>
        <v/>
      </c>
      <c r="AJ86" s="2069" t="str">
        <f aca="false">IF(AJ85="","",VLOOKUP(AJ85,'シフト記号表（従来型・ユニット型共通）'!$C$6:$L$47,10,FALSE()))</f>
        <v/>
      </c>
      <c r="AK86" s="2069" t="str">
        <f aca="false">IF(AK85="","",VLOOKUP(AK85,'シフト記号表（従来型・ユニット型共通）'!$C$6:$L$47,10,FALSE()))</f>
        <v/>
      </c>
      <c r="AL86" s="2069" t="str">
        <f aca="false">IF(AL85="","",VLOOKUP(AL85,'シフト記号表（従来型・ユニット型共通）'!$C$6:$L$47,10,FALSE()))</f>
        <v/>
      </c>
      <c r="AM86" s="2069" t="str">
        <f aca="false">IF(AM85="","",VLOOKUP(AM85,'シフト記号表（従来型・ユニット型共通）'!$C$6:$L$47,10,FALSE()))</f>
        <v/>
      </c>
      <c r="AN86" s="2070" t="str">
        <f aca="false">IF(AN85="","",VLOOKUP(AN85,'シフト記号表（従来型・ユニット型共通）'!$C$6:$L$47,10,FALSE()))</f>
        <v/>
      </c>
      <c r="AO86" s="2068" t="str">
        <f aca="false">IF(AO85="","",VLOOKUP(AO85,'シフト記号表（従来型・ユニット型共通）'!$C$6:$L$47,10,FALSE()))</f>
        <v/>
      </c>
      <c r="AP86" s="2069" t="str">
        <f aca="false">IF(AP85="","",VLOOKUP(AP85,'シフト記号表（従来型・ユニット型共通）'!$C$6:$L$47,10,FALSE()))</f>
        <v/>
      </c>
      <c r="AQ86" s="2069" t="str">
        <f aca="false">IF(AQ85="","",VLOOKUP(AQ85,'シフト記号表（従来型・ユニット型共通）'!$C$6:$L$47,10,FALSE()))</f>
        <v/>
      </c>
      <c r="AR86" s="2069" t="str">
        <f aca="false">IF(AR85="","",VLOOKUP(AR85,'シフト記号表（従来型・ユニット型共通）'!$C$6:$L$47,10,FALSE()))</f>
        <v/>
      </c>
      <c r="AS86" s="2069" t="str">
        <f aca="false">IF(AS85="","",VLOOKUP(AS85,'シフト記号表（従来型・ユニット型共通）'!$C$6:$L$47,10,FALSE()))</f>
        <v/>
      </c>
      <c r="AT86" s="2069" t="str">
        <f aca="false">IF(AT85="","",VLOOKUP(AT85,'シフト記号表（従来型・ユニット型共通）'!$C$6:$L$47,10,FALSE()))</f>
        <v/>
      </c>
      <c r="AU86" s="2070" t="str">
        <f aca="false">IF(AU85="","",VLOOKUP(AU85,'シフト記号表（従来型・ユニット型共通）'!$C$6:$L$47,10,FALSE()))</f>
        <v/>
      </c>
      <c r="AV86" s="2068" t="str">
        <f aca="false">IF(AV85="","",VLOOKUP(AV85,'シフト記号表（従来型・ユニット型共通）'!$C$6:$L$47,10,FALSE()))</f>
        <v/>
      </c>
      <c r="AW86" s="2069" t="str">
        <f aca="false">IF(AW85="","",VLOOKUP(AW85,'シフト記号表（従来型・ユニット型共通）'!$C$6:$L$47,10,FALSE()))</f>
        <v/>
      </c>
      <c r="AX86" s="2069" t="str">
        <f aca="false">IF(AX85="","",VLOOKUP(AX85,'シフト記号表（従来型・ユニット型共通）'!$C$6:$L$47,10,FALSE()))</f>
        <v/>
      </c>
      <c r="AY86" s="2069" t="str">
        <f aca="false">IF(AY85="","",VLOOKUP(AY85,'シフト記号表（従来型・ユニット型共通）'!$C$6:$L$47,10,FALSE()))</f>
        <v/>
      </c>
      <c r="AZ86" s="2069" t="str">
        <f aca="false">IF(AZ85="","",VLOOKUP(AZ85,'シフト記号表（従来型・ユニット型共通）'!$C$6:$L$47,10,FALSE()))</f>
        <v/>
      </c>
      <c r="BA86" s="2069" t="str">
        <f aca="false">IF(BA85="","",VLOOKUP(BA85,'シフト記号表（従来型・ユニット型共通）'!$C$6:$L$47,10,FALSE()))</f>
        <v/>
      </c>
      <c r="BB86" s="2070" t="str">
        <f aca="false">IF(BB85="","",VLOOKUP(BB85,'シフト記号表（従来型・ユニット型共通）'!$C$6:$L$47,10,FALSE()))</f>
        <v/>
      </c>
      <c r="BC86" s="2068" t="str">
        <f aca="false">IF(BC85="","",VLOOKUP(BC85,'シフト記号表（従来型・ユニット型共通）'!$C$6:$L$47,10,FALSE()))</f>
        <v/>
      </c>
      <c r="BD86" s="2069" t="str">
        <f aca="false">IF(BD85="","",VLOOKUP(BD85,'シフト記号表（従来型・ユニット型共通）'!$C$6:$L$47,10,FALSE()))</f>
        <v/>
      </c>
      <c r="BE86" s="2069" t="str">
        <f aca="false">IF(BE85="","",VLOOKUP(BE85,'シフト記号表（従来型・ユニット型共通）'!$C$6:$L$47,10,FALSE()))</f>
        <v/>
      </c>
      <c r="BF86" s="2101" t="n">
        <f aca="false">IF($BI$3="４週",SUM(AA86:BB86),IF($BI$3="暦月",SUM(AA86:BE86),""))</f>
        <v>0</v>
      </c>
      <c r="BG86" s="2101"/>
      <c r="BH86" s="2102" t="n">
        <f aca="false">IF($BI$3="４週",BF86/4,IF($BI$3="暦月",(BF86/($BI$8/7)),""))</f>
        <v>0</v>
      </c>
      <c r="BI86" s="2102"/>
      <c r="BJ86" s="2098"/>
      <c r="BK86" s="2098"/>
      <c r="BL86" s="2098"/>
      <c r="BM86" s="2098"/>
      <c r="BN86" s="2098"/>
    </row>
    <row r="87" customFormat="false" ht="20.25" hidden="false" customHeight="true" outlineLevel="0" collapsed="false">
      <c r="B87" s="2033" t="n">
        <f aca="false">B85+1</f>
        <v>36</v>
      </c>
      <c r="C87" s="2073"/>
      <c r="D87" s="2073"/>
      <c r="E87" s="2073"/>
      <c r="F87" s="2073"/>
      <c r="G87" s="2095"/>
      <c r="H87" s="2095"/>
      <c r="I87" s="2063"/>
      <c r="J87" s="2064"/>
      <c r="K87" s="2063"/>
      <c r="L87" s="2064"/>
      <c r="M87" s="2096"/>
      <c r="N87" s="2096"/>
      <c r="O87" s="2097"/>
      <c r="P87" s="2097"/>
      <c r="Q87" s="2097"/>
      <c r="R87" s="2097"/>
      <c r="S87" s="2079"/>
      <c r="T87" s="2079"/>
      <c r="U87" s="2079"/>
      <c r="V87" s="2079"/>
      <c r="W87" s="2079"/>
      <c r="X87" s="2093" t="s">
        <v>2202</v>
      </c>
      <c r="Z87" s="2094"/>
      <c r="AA87" s="2083"/>
      <c r="AB87" s="2084"/>
      <c r="AC87" s="2084"/>
      <c r="AD87" s="2084"/>
      <c r="AE87" s="2084"/>
      <c r="AF87" s="2084"/>
      <c r="AG87" s="2085"/>
      <c r="AH87" s="2083"/>
      <c r="AI87" s="2084"/>
      <c r="AJ87" s="2084"/>
      <c r="AK87" s="2084"/>
      <c r="AL87" s="2084"/>
      <c r="AM87" s="2084"/>
      <c r="AN87" s="2085"/>
      <c r="AO87" s="2083"/>
      <c r="AP87" s="2084"/>
      <c r="AQ87" s="2084"/>
      <c r="AR87" s="2084"/>
      <c r="AS87" s="2084"/>
      <c r="AT87" s="2084"/>
      <c r="AU87" s="2085"/>
      <c r="AV87" s="2083"/>
      <c r="AW87" s="2084"/>
      <c r="AX87" s="2084"/>
      <c r="AY87" s="2084"/>
      <c r="AZ87" s="2084"/>
      <c r="BA87" s="2084"/>
      <c r="BB87" s="2085"/>
      <c r="BC87" s="2083"/>
      <c r="BD87" s="2084"/>
      <c r="BE87" s="2086"/>
      <c r="BF87" s="2087"/>
      <c r="BG87" s="2087"/>
      <c r="BH87" s="2088"/>
      <c r="BI87" s="2088"/>
      <c r="BJ87" s="2098"/>
      <c r="BK87" s="2098"/>
      <c r="BL87" s="2098"/>
      <c r="BM87" s="2098"/>
      <c r="BN87" s="2098"/>
    </row>
    <row r="88" customFormat="false" ht="20.25" hidden="false" customHeight="true" outlineLevel="0" collapsed="false">
      <c r="B88" s="2033"/>
      <c r="C88" s="2073"/>
      <c r="D88" s="2073"/>
      <c r="E88" s="2073"/>
      <c r="F88" s="2073"/>
      <c r="G88" s="2095"/>
      <c r="H88" s="2095"/>
      <c r="I88" s="2099"/>
      <c r="J88" s="2100" t="n">
        <f aca="false">G87</f>
        <v>0</v>
      </c>
      <c r="K88" s="2099"/>
      <c r="L88" s="2100" t="n">
        <f aca="false">M87</f>
        <v>0</v>
      </c>
      <c r="M88" s="2096"/>
      <c r="N88" s="2096"/>
      <c r="O88" s="2097"/>
      <c r="P88" s="2097"/>
      <c r="Q88" s="2097"/>
      <c r="R88" s="2097"/>
      <c r="S88" s="2079"/>
      <c r="T88" s="2079"/>
      <c r="U88" s="2079"/>
      <c r="V88" s="2079"/>
      <c r="W88" s="2079"/>
      <c r="X88" s="2090" t="s">
        <v>2203</v>
      </c>
      <c r="Y88" s="2091"/>
      <c r="Z88" s="2092"/>
      <c r="AA88" s="2068" t="str">
        <f aca="false">IF(AA87="","",VLOOKUP(AA87,'シフト記号表（従来型・ユニット型共通）'!$C$6:$L$47,10,FALSE()))</f>
        <v/>
      </c>
      <c r="AB88" s="2069" t="str">
        <f aca="false">IF(AB87="","",VLOOKUP(AB87,'シフト記号表（従来型・ユニット型共通）'!$C$6:$L$47,10,FALSE()))</f>
        <v/>
      </c>
      <c r="AC88" s="2069" t="str">
        <f aca="false">IF(AC87="","",VLOOKUP(AC87,'シフト記号表（従来型・ユニット型共通）'!$C$6:$L$47,10,FALSE()))</f>
        <v/>
      </c>
      <c r="AD88" s="2069" t="str">
        <f aca="false">IF(AD87="","",VLOOKUP(AD87,'シフト記号表（従来型・ユニット型共通）'!$C$6:$L$47,10,FALSE()))</f>
        <v/>
      </c>
      <c r="AE88" s="2069" t="str">
        <f aca="false">IF(AE87="","",VLOOKUP(AE87,'シフト記号表（従来型・ユニット型共通）'!$C$6:$L$47,10,FALSE()))</f>
        <v/>
      </c>
      <c r="AF88" s="2069" t="str">
        <f aca="false">IF(AF87="","",VLOOKUP(AF87,'シフト記号表（従来型・ユニット型共通）'!$C$6:$L$47,10,FALSE()))</f>
        <v/>
      </c>
      <c r="AG88" s="2070" t="str">
        <f aca="false">IF(AG87="","",VLOOKUP(AG87,'シフト記号表（従来型・ユニット型共通）'!$C$6:$L$47,10,FALSE()))</f>
        <v/>
      </c>
      <c r="AH88" s="2068" t="str">
        <f aca="false">IF(AH87="","",VLOOKUP(AH87,'シフト記号表（従来型・ユニット型共通）'!$C$6:$L$47,10,FALSE()))</f>
        <v/>
      </c>
      <c r="AI88" s="2069" t="str">
        <f aca="false">IF(AI87="","",VLOOKUP(AI87,'シフト記号表（従来型・ユニット型共通）'!$C$6:$L$47,10,FALSE()))</f>
        <v/>
      </c>
      <c r="AJ88" s="2069" t="str">
        <f aca="false">IF(AJ87="","",VLOOKUP(AJ87,'シフト記号表（従来型・ユニット型共通）'!$C$6:$L$47,10,FALSE()))</f>
        <v/>
      </c>
      <c r="AK88" s="2069" t="str">
        <f aca="false">IF(AK87="","",VLOOKUP(AK87,'シフト記号表（従来型・ユニット型共通）'!$C$6:$L$47,10,FALSE()))</f>
        <v/>
      </c>
      <c r="AL88" s="2069" t="str">
        <f aca="false">IF(AL87="","",VLOOKUP(AL87,'シフト記号表（従来型・ユニット型共通）'!$C$6:$L$47,10,FALSE()))</f>
        <v/>
      </c>
      <c r="AM88" s="2069" t="str">
        <f aca="false">IF(AM87="","",VLOOKUP(AM87,'シフト記号表（従来型・ユニット型共通）'!$C$6:$L$47,10,FALSE()))</f>
        <v/>
      </c>
      <c r="AN88" s="2070" t="str">
        <f aca="false">IF(AN87="","",VLOOKUP(AN87,'シフト記号表（従来型・ユニット型共通）'!$C$6:$L$47,10,FALSE()))</f>
        <v/>
      </c>
      <c r="AO88" s="2068" t="str">
        <f aca="false">IF(AO87="","",VLOOKUP(AO87,'シフト記号表（従来型・ユニット型共通）'!$C$6:$L$47,10,FALSE()))</f>
        <v/>
      </c>
      <c r="AP88" s="2069" t="str">
        <f aca="false">IF(AP87="","",VLOOKUP(AP87,'シフト記号表（従来型・ユニット型共通）'!$C$6:$L$47,10,FALSE()))</f>
        <v/>
      </c>
      <c r="AQ88" s="2069" t="str">
        <f aca="false">IF(AQ87="","",VLOOKUP(AQ87,'シフト記号表（従来型・ユニット型共通）'!$C$6:$L$47,10,FALSE()))</f>
        <v/>
      </c>
      <c r="AR88" s="2069" t="str">
        <f aca="false">IF(AR87="","",VLOOKUP(AR87,'シフト記号表（従来型・ユニット型共通）'!$C$6:$L$47,10,FALSE()))</f>
        <v/>
      </c>
      <c r="AS88" s="2069" t="str">
        <f aca="false">IF(AS87="","",VLOOKUP(AS87,'シフト記号表（従来型・ユニット型共通）'!$C$6:$L$47,10,FALSE()))</f>
        <v/>
      </c>
      <c r="AT88" s="2069" t="str">
        <f aca="false">IF(AT87="","",VLOOKUP(AT87,'シフト記号表（従来型・ユニット型共通）'!$C$6:$L$47,10,FALSE()))</f>
        <v/>
      </c>
      <c r="AU88" s="2070" t="str">
        <f aca="false">IF(AU87="","",VLOOKUP(AU87,'シフト記号表（従来型・ユニット型共通）'!$C$6:$L$47,10,FALSE()))</f>
        <v/>
      </c>
      <c r="AV88" s="2068" t="str">
        <f aca="false">IF(AV87="","",VLOOKUP(AV87,'シフト記号表（従来型・ユニット型共通）'!$C$6:$L$47,10,FALSE()))</f>
        <v/>
      </c>
      <c r="AW88" s="2069" t="str">
        <f aca="false">IF(AW87="","",VLOOKUP(AW87,'シフト記号表（従来型・ユニット型共通）'!$C$6:$L$47,10,FALSE()))</f>
        <v/>
      </c>
      <c r="AX88" s="2069" t="str">
        <f aca="false">IF(AX87="","",VLOOKUP(AX87,'シフト記号表（従来型・ユニット型共通）'!$C$6:$L$47,10,FALSE()))</f>
        <v/>
      </c>
      <c r="AY88" s="2069" t="str">
        <f aca="false">IF(AY87="","",VLOOKUP(AY87,'シフト記号表（従来型・ユニット型共通）'!$C$6:$L$47,10,FALSE()))</f>
        <v/>
      </c>
      <c r="AZ88" s="2069" t="str">
        <f aca="false">IF(AZ87="","",VLOOKUP(AZ87,'シフト記号表（従来型・ユニット型共通）'!$C$6:$L$47,10,FALSE()))</f>
        <v/>
      </c>
      <c r="BA88" s="2069" t="str">
        <f aca="false">IF(BA87="","",VLOOKUP(BA87,'シフト記号表（従来型・ユニット型共通）'!$C$6:$L$47,10,FALSE()))</f>
        <v/>
      </c>
      <c r="BB88" s="2070" t="str">
        <f aca="false">IF(BB87="","",VLOOKUP(BB87,'シフト記号表（従来型・ユニット型共通）'!$C$6:$L$47,10,FALSE()))</f>
        <v/>
      </c>
      <c r="BC88" s="2068" t="str">
        <f aca="false">IF(BC87="","",VLOOKUP(BC87,'シフト記号表（従来型・ユニット型共通）'!$C$6:$L$47,10,FALSE()))</f>
        <v/>
      </c>
      <c r="BD88" s="2069" t="str">
        <f aca="false">IF(BD87="","",VLOOKUP(BD87,'シフト記号表（従来型・ユニット型共通）'!$C$6:$L$47,10,FALSE()))</f>
        <v/>
      </c>
      <c r="BE88" s="2069" t="str">
        <f aca="false">IF(BE87="","",VLOOKUP(BE87,'シフト記号表（従来型・ユニット型共通）'!$C$6:$L$47,10,FALSE()))</f>
        <v/>
      </c>
      <c r="BF88" s="2101" t="n">
        <f aca="false">IF($BI$3="４週",SUM(AA88:BB88),IF($BI$3="暦月",SUM(AA88:BE88),""))</f>
        <v>0</v>
      </c>
      <c r="BG88" s="2101"/>
      <c r="BH88" s="2102" t="n">
        <f aca="false">IF($BI$3="４週",BF88/4,IF($BI$3="暦月",(BF88/($BI$8/7)),""))</f>
        <v>0</v>
      </c>
      <c r="BI88" s="2102"/>
      <c r="BJ88" s="2098"/>
      <c r="BK88" s="2098"/>
      <c r="BL88" s="2098"/>
      <c r="BM88" s="2098"/>
      <c r="BN88" s="2098"/>
    </row>
    <row r="89" customFormat="false" ht="20.25" hidden="false" customHeight="true" outlineLevel="0" collapsed="false">
      <c r="B89" s="2033" t="n">
        <f aca="false">B87+1</f>
        <v>37</v>
      </c>
      <c r="C89" s="2073"/>
      <c r="D89" s="2073"/>
      <c r="E89" s="2073"/>
      <c r="F89" s="2073"/>
      <c r="G89" s="2095"/>
      <c r="H89" s="2095"/>
      <c r="I89" s="2063"/>
      <c r="J89" s="2064"/>
      <c r="K89" s="2063"/>
      <c r="L89" s="2064"/>
      <c r="M89" s="2096"/>
      <c r="N89" s="2096"/>
      <c r="O89" s="2097"/>
      <c r="P89" s="2097"/>
      <c r="Q89" s="2097"/>
      <c r="R89" s="2097"/>
      <c r="S89" s="2079"/>
      <c r="T89" s="2079"/>
      <c r="U89" s="2079"/>
      <c r="V89" s="2079"/>
      <c r="W89" s="2079"/>
      <c r="X89" s="2093" t="s">
        <v>2202</v>
      </c>
      <c r="Z89" s="2094"/>
      <c r="AA89" s="2083"/>
      <c r="AB89" s="2084"/>
      <c r="AC89" s="2084"/>
      <c r="AD89" s="2084"/>
      <c r="AE89" s="2084"/>
      <c r="AF89" s="2084"/>
      <c r="AG89" s="2085"/>
      <c r="AH89" s="2083"/>
      <c r="AI89" s="2084"/>
      <c r="AJ89" s="2084"/>
      <c r="AK89" s="2084"/>
      <c r="AL89" s="2084"/>
      <c r="AM89" s="2084"/>
      <c r="AN89" s="2085"/>
      <c r="AO89" s="2083"/>
      <c r="AP89" s="2084"/>
      <c r="AQ89" s="2084"/>
      <c r="AR89" s="2084"/>
      <c r="AS89" s="2084"/>
      <c r="AT89" s="2084"/>
      <c r="AU89" s="2085"/>
      <c r="AV89" s="2083"/>
      <c r="AW89" s="2084"/>
      <c r="AX89" s="2084"/>
      <c r="AY89" s="2084"/>
      <c r="AZ89" s="2084"/>
      <c r="BA89" s="2084"/>
      <c r="BB89" s="2085"/>
      <c r="BC89" s="2083"/>
      <c r="BD89" s="2084"/>
      <c r="BE89" s="2086"/>
      <c r="BF89" s="2087"/>
      <c r="BG89" s="2087"/>
      <c r="BH89" s="2088"/>
      <c r="BI89" s="2088"/>
      <c r="BJ89" s="2098"/>
      <c r="BK89" s="2098"/>
      <c r="BL89" s="2098"/>
      <c r="BM89" s="2098"/>
      <c r="BN89" s="2098"/>
    </row>
    <row r="90" customFormat="false" ht="20.25" hidden="false" customHeight="true" outlineLevel="0" collapsed="false">
      <c r="B90" s="2033"/>
      <c r="C90" s="2073"/>
      <c r="D90" s="2073"/>
      <c r="E90" s="2073"/>
      <c r="F90" s="2073"/>
      <c r="G90" s="2095"/>
      <c r="H90" s="2095"/>
      <c r="I90" s="2099"/>
      <c r="J90" s="2100" t="n">
        <f aca="false">G89</f>
        <v>0</v>
      </c>
      <c r="K90" s="2099"/>
      <c r="L90" s="2100" t="n">
        <f aca="false">M89</f>
        <v>0</v>
      </c>
      <c r="M90" s="2096"/>
      <c r="N90" s="2096"/>
      <c r="O90" s="2097"/>
      <c r="P90" s="2097"/>
      <c r="Q90" s="2097"/>
      <c r="R90" s="2097"/>
      <c r="S90" s="2079"/>
      <c r="T90" s="2079"/>
      <c r="U90" s="2079"/>
      <c r="V90" s="2079"/>
      <c r="W90" s="2079"/>
      <c r="X90" s="2090" t="s">
        <v>2203</v>
      </c>
      <c r="Y90" s="2091"/>
      <c r="Z90" s="2092"/>
      <c r="AA90" s="2068" t="str">
        <f aca="false">IF(AA89="","",VLOOKUP(AA89,'シフト記号表（従来型・ユニット型共通）'!$C$6:$L$47,10,FALSE()))</f>
        <v/>
      </c>
      <c r="AB90" s="2069" t="str">
        <f aca="false">IF(AB89="","",VLOOKUP(AB89,'シフト記号表（従来型・ユニット型共通）'!$C$6:$L$47,10,FALSE()))</f>
        <v/>
      </c>
      <c r="AC90" s="2069" t="str">
        <f aca="false">IF(AC89="","",VLOOKUP(AC89,'シフト記号表（従来型・ユニット型共通）'!$C$6:$L$47,10,FALSE()))</f>
        <v/>
      </c>
      <c r="AD90" s="2069" t="str">
        <f aca="false">IF(AD89="","",VLOOKUP(AD89,'シフト記号表（従来型・ユニット型共通）'!$C$6:$L$47,10,FALSE()))</f>
        <v/>
      </c>
      <c r="AE90" s="2069" t="str">
        <f aca="false">IF(AE89="","",VLOOKUP(AE89,'シフト記号表（従来型・ユニット型共通）'!$C$6:$L$47,10,FALSE()))</f>
        <v/>
      </c>
      <c r="AF90" s="2069" t="str">
        <f aca="false">IF(AF89="","",VLOOKUP(AF89,'シフト記号表（従来型・ユニット型共通）'!$C$6:$L$47,10,FALSE()))</f>
        <v/>
      </c>
      <c r="AG90" s="2070" t="str">
        <f aca="false">IF(AG89="","",VLOOKUP(AG89,'シフト記号表（従来型・ユニット型共通）'!$C$6:$L$47,10,FALSE()))</f>
        <v/>
      </c>
      <c r="AH90" s="2068" t="str">
        <f aca="false">IF(AH89="","",VLOOKUP(AH89,'シフト記号表（従来型・ユニット型共通）'!$C$6:$L$47,10,FALSE()))</f>
        <v/>
      </c>
      <c r="AI90" s="2069" t="str">
        <f aca="false">IF(AI89="","",VLOOKUP(AI89,'シフト記号表（従来型・ユニット型共通）'!$C$6:$L$47,10,FALSE()))</f>
        <v/>
      </c>
      <c r="AJ90" s="2069" t="str">
        <f aca="false">IF(AJ89="","",VLOOKUP(AJ89,'シフト記号表（従来型・ユニット型共通）'!$C$6:$L$47,10,FALSE()))</f>
        <v/>
      </c>
      <c r="AK90" s="2069" t="str">
        <f aca="false">IF(AK89="","",VLOOKUP(AK89,'シフト記号表（従来型・ユニット型共通）'!$C$6:$L$47,10,FALSE()))</f>
        <v/>
      </c>
      <c r="AL90" s="2069" t="str">
        <f aca="false">IF(AL89="","",VLOOKUP(AL89,'シフト記号表（従来型・ユニット型共通）'!$C$6:$L$47,10,FALSE()))</f>
        <v/>
      </c>
      <c r="AM90" s="2069" t="str">
        <f aca="false">IF(AM89="","",VLOOKUP(AM89,'シフト記号表（従来型・ユニット型共通）'!$C$6:$L$47,10,FALSE()))</f>
        <v/>
      </c>
      <c r="AN90" s="2070" t="str">
        <f aca="false">IF(AN89="","",VLOOKUP(AN89,'シフト記号表（従来型・ユニット型共通）'!$C$6:$L$47,10,FALSE()))</f>
        <v/>
      </c>
      <c r="AO90" s="2068" t="str">
        <f aca="false">IF(AO89="","",VLOOKUP(AO89,'シフト記号表（従来型・ユニット型共通）'!$C$6:$L$47,10,FALSE()))</f>
        <v/>
      </c>
      <c r="AP90" s="2069" t="str">
        <f aca="false">IF(AP89="","",VLOOKUP(AP89,'シフト記号表（従来型・ユニット型共通）'!$C$6:$L$47,10,FALSE()))</f>
        <v/>
      </c>
      <c r="AQ90" s="2069" t="str">
        <f aca="false">IF(AQ89="","",VLOOKUP(AQ89,'シフト記号表（従来型・ユニット型共通）'!$C$6:$L$47,10,FALSE()))</f>
        <v/>
      </c>
      <c r="AR90" s="2069" t="str">
        <f aca="false">IF(AR89="","",VLOOKUP(AR89,'シフト記号表（従来型・ユニット型共通）'!$C$6:$L$47,10,FALSE()))</f>
        <v/>
      </c>
      <c r="AS90" s="2069" t="str">
        <f aca="false">IF(AS89="","",VLOOKUP(AS89,'シフト記号表（従来型・ユニット型共通）'!$C$6:$L$47,10,FALSE()))</f>
        <v/>
      </c>
      <c r="AT90" s="2069" t="str">
        <f aca="false">IF(AT89="","",VLOOKUP(AT89,'シフト記号表（従来型・ユニット型共通）'!$C$6:$L$47,10,FALSE()))</f>
        <v/>
      </c>
      <c r="AU90" s="2070" t="str">
        <f aca="false">IF(AU89="","",VLOOKUP(AU89,'シフト記号表（従来型・ユニット型共通）'!$C$6:$L$47,10,FALSE()))</f>
        <v/>
      </c>
      <c r="AV90" s="2068" t="str">
        <f aca="false">IF(AV89="","",VLOOKUP(AV89,'シフト記号表（従来型・ユニット型共通）'!$C$6:$L$47,10,FALSE()))</f>
        <v/>
      </c>
      <c r="AW90" s="2069" t="str">
        <f aca="false">IF(AW89="","",VLOOKUP(AW89,'シフト記号表（従来型・ユニット型共通）'!$C$6:$L$47,10,FALSE()))</f>
        <v/>
      </c>
      <c r="AX90" s="2069" t="str">
        <f aca="false">IF(AX89="","",VLOOKUP(AX89,'シフト記号表（従来型・ユニット型共通）'!$C$6:$L$47,10,FALSE()))</f>
        <v/>
      </c>
      <c r="AY90" s="2069" t="str">
        <f aca="false">IF(AY89="","",VLOOKUP(AY89,'シフト記号表（従来型・ユニット型共通）'!$C$6:$L$47,10,FALSE()))</f>
        <v/>
      </c>
      <c r="AZ90" s="2069" t="str">
        <f aca="false">IF(AZ89="","",VLOOKUP(AZ89,'シフト記号表（従来型・ユニット型共通）'!$C$6:$L$47,10,FALSE()))</f>
        <v/>
      </c>
      <c r="BA90" s="2069" t="str">
        <f aca="false">IF(BA89="","",VLOOKUP(BA89,'シフト記号表（従来型・ユニット型共通）'!$C$6:$L$47,10,FALSE()))</f>
        <v/>
      </c>
      <c r="BB90" s="2070" t="str">
        <f aca="false">IF(BB89="","",VLOOKUP(BB89,'シフト記号表（従来型・ユニット型共通）'!$C$6:$L$47,10,FALSE()))</f>
        <v/>
      </c>
      <c r="BC90" s="2068" t="str">
        <f aca="false">IF(BC89="","",VLOOKUP(BC89,'シフト記号表（従来型・ユニット型共通）'!$C$6:$L$47,10,FALSE()))</f>
        <v/>
      </c>
      <c r="BD90" s="2069" t="str">
        <f aca="false">IF(BD89="","",VLOOKUP(BD89,'シフト記号表（従来型・ユニット型共通）'!$C$6:$L$47,10,FALSE()))</f>
        <v/>
      </c>
      <c r="BE90" s="2069" t="str">
        <f aca="false">IF(BE89="","",VLOOKUP(BE89,'シフト記号表（従来型・ユニット型共通）'!$C$6:$L$47,10,FALSE()))</f>
        <v/>
      </c>
      <c r="BF90" s="2101" t="n">
        <f aca="false">IF($BI$3="４週",SUM(AA90:BB90),IF($BI$3="暦月",SUM(AA90:BE90),""))</f>
        <v>0</v>
      </c>
      <c r="BG90" s="2101"/>
      <c r="BH90" s="2102" t="n">
        <f aca="false">IF($BI$3="４週",BF90/4,IF($BI$3="暦月",(BF90/($BI$8/7)),""))</f>
        <v>0</v>
      </c>
      <c r="BI90" s="2102"/>
      <c r="BJ90" s="2098"/>
      <c r="BK90" s="2098"/>
      <c r="BL90" s="2098"/>
      <c r="BM90" s="2098"/>
      <c r="BN90" s="2098"/>
    </row>
    <row r="91" customFormat="false" ht="20.25" hidden="false" customHeight="true" outlineLevel="0" collapsed="false">
      <c r="B91" s="2033" t="n">
        <f aca="false">B89+1</f>
        <v>38</v>
      </c>
      <c r="C91" s="2073"/>
      <c r="D91" s="2073"/>
      <c r="E91" s="2073"/>
      <c r="F91" s="2073"/>
      <c r="G91" s="2095"/>
      <c r="H91" s="2095"/>
      <c r="I91" s="2063"/>
      <c r="J91" s="2064"/>
      <c r="K91" s="2063"/>
      <c r="L91" s="2064"/>
      <c r="M91" s="2096"/>
      <c r="N91" s="2096"/>
      <c r="O91" s="2097"/>
      <c r="P91" s="2097"/>
      <c r="Q91" s="2097"/>
      <c r="R91" s="2097"/>
      <c r="S91" s="2079"/>
      <c r="T91" s="2079"/>
      <c r="U91" s="2079"/>
      <c r="V91" s="2079"/>
      <c r="W91" s="2079"/>
      <c r="X91" s="2093" t="s">
        <v>2202</v>
      </c>
      <c r="Z91" s="2094"/>
      <c r="AA91" s="2083"/>
      <c r="AB91" s="2084"/>
      <c r="AC91" s="2084"/>
      <c r="AD91" s="2084"/>
      <c r="AE91" s="2084"/>
      <c r="AF91" s="2084"/>
      <c r="AG91" s="2085"/>
      <c r="AH91" s="2083"/>
      <c r="AI91" s="2084"/>
      <c r="AJ91" s="2084"/>
      <c r="AK91" s="2084"/>
      <c r="AL91" s="2084"/>
      <c r="AM91" s="2084"/>
      <c r="AN91" s="2085"/>
      <c r="AO91" s="2083"/>
      <c r="AP91" s="2084"/>
      <c r="AQ91" s="2084"/>
      <c r="AR91" s="2084"/>
      <c r="AS91" s="2084"/>
      <c r="AT91" s="2084"/>
      <c r="AU91" s="2085"/>
      <c r="AV91" s="2083"/>
      <c r="AW91" s="2084"/>
      <c r="AX91" s="2084"/>
      <c r="AY91" s="2084"/>
      <c r="AZ91" s="2084"/>
      <c r="BA91" s="2084"/>
      <c r="BB91" s="2085"/>
      <c r="BC91" s="2083"/>
      <c r="BD91" s="2084"/>
      <c r="BE91" s="2086"/>
      <c r="BF91" s="2087"/>
      <c r="BG91" s="2087"/>
      <c r="BH91" s="2088"/>
      <c r="BI91" s="2088"/>
      <c r="BJ91" s="2098"/>
      <c r="BK91" s="2098"/>
      <c r="BL91" s="2098"/>
      <c r="BM91" s="2098"/>
      <c r="BN91" s="2098"/>
    </row>
    <row r="92" customFormat="false" ht="20.25" hidden="false" customHeight="true" outlineLevel="0" collapsed="false">
      <c r="B92" s="2033"/>
      <c r="C92" s="2073"/>
      <c r="D92" s="2073"/>
      <c r="E92" s="2073"/>
      <c r="F92" s="2073"/>
      <c r="G92" s="2095"/>
      <c r="H92" s="2095"/>
      <c r="I92" s="2099"/>
      <c r="J92" s="2100" t="n">
        <f aca="false">G91</f>
        <v>0</v>
      </c>
      <c r="K92" s="2099"/>
      <c r="L92" s="2100" t="n">
        <f aca="false">M91</f>
        <v>0</v>
      </c>
      <c r="M92" s="2096"/>
      <c r="N92" s="2096"/>
      <c r="O92" s="2097"/>
      <c r="P92" s="2097"/>
      <c r="Q92" s="2097"/>
      <c r="R92" s="2097"/>
      <c r="S92" s="2079"/>
      <c r="T92" s="2079"/>
      <c r="U92" s="2079"/>
      <c r="V92" s="2079"/>
      <c r="W92" s="2079"/>
      <c r="X92" s="2090" t="s">
        <v>2203</v>
      </c>
      <c r="Y92" s="2091"/>
      <c r="Z92" s="2092"/>
      <c r="AA92" s="2068" t="str">
        <f aca="false">IF(AA91="","",VLOOKUP(AA91,'シフト記号表（従来型・ユニット型共通）'!$C$6:$L$47,10,FALSE()))</f>
        <v/>
      </c>
      <c r="AB92" s="2069" t="str">
        <f aca="false">IF(AB91="","",VLOOKUP(AB91,'シフト記号表（従来型・ユニット型共通）'!$C$6:$L$47,10,FALSE()))</f>
        <v/>
      </c>
      <c r="AC92" s="2069" t="str">
        <f aca="false">IF(AC91="","",VLOOKUP(AC91,'シフト記号表（従来型・ユニット型共通）'!$C$6:$L$47,10,FALSE()))</f>
        <v/>
      </c>
      <c r="AD92" s="2069" t="str">
        <f aca="false">IF(AD91="","",VLOOKUP(AD91,'シフト記号表（従来型・ユニット型共通）'!$C$6:$L$47,10,FALSE()))</f>
        <v/>
      </c>
      <c r="AE92" s="2069" t="str">
        <f aca="false">IF(AE91="","",VLOOKUP(AE91,'シフト記号表（従来型・ユニット型共通）'!$C$6:$L$47,10,FALSE()))</f>
        <v/>
      </c>
      <c r="AF92" s="2069" t="str">
        <f aca="false">IF(AF91="","",VLOOKUP(AF91,'シフト記号表（従来型・ユニット型共通）'!$C$6:$L$47,10,FALSE()))</f>
        <v/>
      </c>
      <c r="AG92" s="2070" t="str">
        <f aca="false">IF(AG91="","",VLOOKUP(AG91,'シフト記号表（従来型・ユニット型共通）'!$C$6:$L$47,10,FALSE()))</f>
        <v/>
      </c>
      <c r="AH92" s="2068" t="str">
        <f aca="false">IF(AH91="","",VLOOKUP(AH91,'シフト記号表（従来型・ユニット型共通）'!$C$6:$L$47,10,FALSE()))</f>
        <v/>
      </c>
      <c r="AI92" s="2069" t="str">
        <f aca="false">IF(AI91="","",VLOOKUP(AI91,'シフト記号表（従来型・ユニット型共通）'!$C$6:$L$47,10,FALSE()))</f>
        <v/>
      </c>
      <c r="AJ92" s="2069" t="str">
        <f aca="false">IF(AJ91="","",VLOOKUP(AJ91,'シフト記号表（従来型・ユニット型共通）'!$C$6:$L$47,10,FALSE()))</f>
        <v/>
      </c>
      <c r="AK92" s="2069" t="str">
        <f aca="false">IF(AK91="","",VLOOKUP(AK91,'シフト記号表（従来型・ユニット型共通）'!$C$6:$L$47,10,FALSE()))</f>
        <v/>
      </c>
      <c r="AL92" s="2069" t="str">
        <f aca="false">IF(AL91="","",VLOOKUP(AL91,'シフト記号表（従来型・ユニット型共通）'!$C$6:$L$47,10,FALSE()))</f>
        <v/>
      </c>
      <c r="AM92" s="2069" t="str">
        <f aca="false">IF(AM91="","",VLOOKUP(AM91,'シフト記号表（従来型・ユニット型共通）'!$C$6:$L$47,10,FALSE()))</f>
        <v/>
      </c>
      <c r="AN92" s="2070" t="str">
        <f aca="false">IF(AN91="","",VLOOKUP(AN91,'シフト記号表（従来型・ユニット型共通）'!$C$6:$L$47,10,FALSE()))</f>
        <v/>
      </c>
      <c r="AO92" s="2068" t="str">
        <f aca="false">IF(AO91="","",VLOOKUP(AO91,'シフト記号表（従来型・ユニット型共通）'!$C$6:$L$47,10,FALSE()))</f>
        <v/>
      </c>
      <c r="AP92" s="2069" t="str">
        <f aca="false">IF(AP91="","",VLOOKUP(AP91,'シフト記号表（従来型・ユニット型共通）'!$C$6:$L$47,10,FALSE()))</f>
        <v/>
      </c>
      <c r="AQ92" s="2069" t="str">
        <f aca="false">IF(AQ91="","",VLOOKUP(AQ91,'シフト記号表（従来型・ユニット型共通）'!$C$6:$L$47,10,FALSE()))</f>
        <v/>
      </c>
      <c r="AR92" s="2069" t="str">
        <f aca="false">IF(AR91="","",VLOOKUP(AR91,'シフト記号表（従来型・ユニット型共通）'!$C$6:$L$47,10,FALSE()))</f>
        <v/>
      </c>
      <c r="AS92" s="2069" t="str">
        <f aca="false">IF(AS91="","",VLOOKUP(AS91,'シフト記号表（従来型・ユニット型共通）'!$C$6:$L$47,10,FALSE()))</f>
        <v/>
      </c>
      <c r="AT92" s="2069" t="str">
        <f aca="false">IF(AT91="","",VLOOKUP(AT91,'シフト記号表（従来型・ユニット型共通）'!$C$6:$L$47,10,FALSE()))</f>
        <v/>
      </c>
      <c r="AU92" s="2070" t="str">
        <f aca="false">IF(AU91="","",VLOOKUP(AU91,'シフト記号表（従来型・ユニット型共通）'!$C$6:$L$47,10,FALSE()))</f>
        <v/>
      </c>
      <c r="AV92" s="2068" t="str">
        <f aca="false">IF(AV91="","",VLOOKUP(AV91,'シフト記号表（従来型・ユニット型共通）'!$C$6:$L$47,10,FALSE()))</f>
        <v/>
      </c>
      <c r="AW92" s="2069" t="str">
        <f aca="false">IF(AW91="","",VLOOKUP(AW91,'シフト記号表（従来型・ユニット型共通）'!$C$6:$L$47,10,FALSE()))</f>
        <v/>
      </c>
      <c r="AX92" s="2069" t="str">
        <f aca="false">IF(AX91="","",VLOOKUP(AX91,'シフト記号表（従来型・ユニット型共通）'!$C$6:$L$47,10,FALSE()))</f>
        <v/>
      </c>
      <c r="AY92" s="2069" t="str">
        <f aca="false">IF(AY91="","",VLOOKUP(AY91,'シフト記号表（従来型・ユニット型共通）'!$C$6:$L$47,10,FALSE()))</f>
        <v/>
      </c>
      <c r="AZ92" s="2069" t="str">
        <f aca="false">IF(AZ91="","",VLOOKUP(AZ91,'シフト記号表（従来型・ユニット型共通）'!$C$6:$L$47,10,FALSE()))</f>
        <v/>
      </c>
      <c r="BA92" s="2069" t="str">
        <f aca="false">IF(BA91="","",VLOOKUP(BA91,'シフト記号表（従来型・ユニット型共通）'!$C$6:$L$47,10,FALSE()))</f>
        <v/>
      </c>
      <c r="BB92" s="2070" t="str">
        <f aca="false">IF(BB91="","",VLOOKUP(BB91,'シフト記号表（従来型・ユニット型共通）'!$C$6:$L$47,10,FALSE()))</f>
        <v/>
      </c>
      <c r="BC92" s="2068" t="str">
        <f aca="false">IF(BC91="","",VLOOKUP(BC91,'シフト記号表（従来型・ユニット型共通）'!$C$6:$L$47,10,FALSE()))</f>
        <v/>
      </c>
      <c r="BD92" s="2069" t="str">
        <f aca="false">IF(BD91="","",VLOOKUP(BD91,'シフト記号表（従来型・ユニット型共通）'!$C$6:$L$47,10,FALSE()))</f>
        <v/>
      </c>
      <c r="BE92" s="2069" t="str">
        <f aca="false">IF(BE91="","",VLOOKUP(BE91,'シフト記号表（従来型・ユニット型共通）'!$C$6:$L$47,10,FALSE()))</f>
        <v/>
      </c>
      <c r="BF92" s="2101" t="n">
        <f aca="false">IF($BI$3="４週",SUM(AA92:BB92),IF($BI$3="暦月",SUM(AA92:BE92),""))</f>
        <v>0</v>
      </c>
      <c r="BG92" s="2101"/>
      <c r="BH92" s="2102" t="n">
        <f aca="false">IF($BI$3="４週",BF92/4,IF($BI$3="暦月",(BF92/($BI$8/7)),""))</f>
        <v>0</v>
      </c>
      <c r="BI92" s="2102"/>
      <c r="BJ92" s="2098"/>
      <c r="BK92" s="2098"/>
      <c r="BL92" s="2098"/>
      <c r="BM92" s="2098"/>
      <c r="BN92" s="2098"/>
    </row>
    <row r="93" customFormat="false" ht="20.25" hidden="false" customHeight="true" outlineLevel="0" collapsed="false">
      <c r="B93" s="2033" t="n">
        <f aca="false">B91+1</f>
        <v>39</v>
      </c>
      <c r="C93" s="2073"/>
      <c r="D93" s="2073"/>
      <c r="E93" s="2073"/>
      <c r="F93" s="2073"/>
      <c r="G93" s="2095"/>
      <c r="H93" s="2095"/>
      <c r="I93" s="2063"/>
      <c r="J93" s="2064"/>
      <c r="K93" s="2063"/>
      <c r="L93" s="2064"/>
      <c r="M93" s="2096"/>
      <c r="N93" s="2096"/>
      <c r="O93" s="2097"/>
      <c r="P93" s="2097"/>
      <c r="Q93" s="2097"/>
      <c r="R93" s="2097"/>
      <c r="S93" s="2079"/>
      <c r="T93" s="2079"/>
      <c r="U93" s="2079"/>
      <c r="V93" s="2079"/>
      <c r="W93" s="2079"/>
      <c r="X93" s="2093" t="s">
        <v>2202</v>
      </c>
      <c r="Z93" s="2094"/>
      <c r="AA93" s="2083"/>
      <c r="AB93" s="2084"/>
      <c r="AC93" s="2084"/>
      <c r="AD93" s="2084"/>
      <c r="AE93" s="2084"/>
      <c r="AF93" s="2084"/>
      <c r="AG93" s="2085"/>
      <c r="AH93" s="2083"/>
      <c r="AI93" s="2084"/>
      <c r="AJ93" s="2084"/>
      <c r="AK93" s="2084"/>
      <c r="AL93" s="2084"/>
      <c r="AM93" s="2084"/>
      <c r="AN93" s="2085"/>
      <c r="AO93" s="2083"/>
      <c r="AP93" s="2084"/>
      <c r="AQ93" s="2084"/>
      <c r="AR93" s="2084"/>
      <c r="AS93" s="2084"/>
      <c r="AT93" s="2084"/>
      <c r="AU93" s="2085"/>
      <c r="AV93" s="2083"/>
      <c r="AW93" s="2084"/>
      <c r="AX93" s="2084"/>
      <c r="AY93" s="2084"/>
      <c r="AZ93" s="2084"/>
      <c r="BA93" s="2084"/>
      <c r="BB93" s="2085"/>
      <c r="BC93" s="2083"/>
      <c r="BD93" s="2084"/>
      <c r="BE93" s="2086"/>
      <c r="BF93" s="2087"/>
      <c r="BG93" s="2087"/>
      <c r="BH93" s="2088"/>
      <c r="BI93" s="2088"/>
      <c r="BJ93" s="2098"/>
      <c r="BK93" s="2098"/>
      <c r="BL93" s="2098"/>
      <c r="BM93" s="2098"/>
      <c r="BN93" s="2098"/>
    </row>
    <row r="94" customFormat="false" ht="20.25" hidden="false" customHeight="true" outlineLevel="0" collapsed="false">
      <c r="B94" s="2033"/>
      <c r="C94" s="2073"/>
      <c r="D94" s="2073"/>
      <c r="E94" s="2073"/>
      <c r="F94" s="2073"/>
      <c r="G94" s="2095"/>
      <c r="H94" s="2095"/>
      <c r="I94" s="2099"/>
      <c r="J94" s="2100" t="n">
        <f aca="false">G93</f>
        <v>0</v>
      </c>
      <c r="K94" s="2099"/>
      <c r="L94" s="2100" t="n">
        <f aca="false">M93</f>
        <v>0</v>
      </c>
      <c r="M94" s="2096"/>
      <c r="N94" s="2096"/>
      <c r="O94" s="2097"/>
      <c r="P94" s="2097"/>
      <c r="Q94" s="2097"/>
      <c r="R94" s="2097"/>
      <c r="S94" s="2079"/>
      <c r="T94" s="2079"/>
      <c r="U94" s="2079"/>
      <c r="V94" s="2079"/>
      <c r="W94" s="2079"/>
      <c r="X94" s="2090" t="s">
        <v>2203</v>
      </c>
      <c r="Y94" s="2091"/>
      <c r="Z94" s="2092"/>
      <c r="AA94" s="2068" t="str">
        <f aca="false">IF(AA93="","",VLOOKUP(AA93,'シフト記号表（従来型・ユニット型共通）'!$C$6:$L$47,10,FALSE()))</f>
        <v/>
      </c>
      <c r="AB94" s="2069" t="str">
        <f aca="false">IF(AB93="","",VLOOKUP(AB93,'シフト記号表（従来型・ユニット型共通）'!$C$6:$L$47,10,FALSE()))</f>
        <v/>
      </c>
      <c r="AC94" s="2069" t="str">
        <f aca="false">IF(AC93="","",VLOOKUP(AC93,'シフト記号表（従来型・ユニット型共通）'!$C$6:$L$47,10,FALSE()))</f>
        <v/>
      </c>
      <c r="AD94" s="2069" t="str">
        <f aca="false">IF(AD93="","",VLOOKUP(AD93,'シフト記号表（従来型・ユニット型共通）'!$C$6:$L$47,10,FALSE()))</f>
        <v/>
      </c>
      <c r="AE94" s="2069" t="str">
        <f aca="false">IF(AE93="","",VLOOKUP(AE93,'シフト記号表（従来型・ユニット型共通）'!$C$6:$L$47,10,FALSE()))</f>
        <v/>
      </c>
      <c r="AF94" s="2069" t="str">
        <f aca="false">IF(AF93="","",VLOOKUP(AF93,'シフト記号表（従来型・ユニット型共通）'!$C$6:$L$47,10,FALSE()))</f>
        <v/>
      </c>
      <c r="AG94" s="2070" t="str">
        <f aca="false">IF(AG93="","",VLOOKUP(AG93,'シフト記号表（従来型・ユニット型共通）'!$C$6:$L$47,10,FALSE()))</f>
        <v/>
      </c>
      <c r="AH94" s="2068" t="str">
        <f aca="false">IF(AH93="","",VLOOKUP(AH93,'シフト記号表（従来型・ユニット型共通）'!$C$6:$L$47,10,FALSE()))</f>
        <v/>
      </c>
      <c r="AI94" s="2069" t="str">
        <f aca="false">IF(AI93="","",VLOOKUP(AI93,'シフト記号表（従来型・ユニット型共通）'!$C$6:$L$47,10,FALSE()))</f>
        <v/>
      </c>
      <c r="AJ94" s="2069" t="str">
        <f aca="false">IF(AJ93="","",VLOOKUP(AJ93,'シフト記号表（従来型・ユニット型共通）'!$C$6:$L$47,10,FALSE()))</f>
        <v/>
      </c>
      <c r="AK94" s="2069" t="str">
        <f aca="false">IF(AK93="","",VLOOKUP(AK93,'シフト記号表（従来型・ユニット型共通）'!$C$6:$L$47,10,FALSE()))</f>
        <v/>
      </c>
      <c r="AL94" s="2069" t="str">
        <f aca="false">IF(AL93="","",VLOOKUP(AL93,'シフト記号表（従来型・ユニット型共通）'!$C$6:$L$47,10,FALSE()))</f>
        <v/>
      </c>
      <c r="AM94" s="2069" t="str">
        <f aca="false">IF(AM93="","",VLOOKUP(AM93,'シフト記号表（従来型・ユニット型共通）'!$C$6:$L$47,10,FALSE()))</f>
        <v/>
      </c>
      <c r="AN94" s="2070" t="str">
        <f aca="false">IF(AN93="","",VLOOKUP(AN93,'シフト記号表（従来型・ユニット型共通）'!$C$6:$L$47,10,FALSE()))</f>
        <v/>
      </c>
      <c r="AO94" s="2068" t="str">
        <f aca="false">IF(AO93="","",VLOOKUP(AO93,'シフト記号表（従来型・ユニット型共通）'!$C$6:$L$47,10,FALSE()))</f>
        <v/>
      </c>
      <c r="AP94" s="2069" t="str">
        <f aca="false">IF(AP93="","",VLOOKUP(AP93,'シフト記号表（従来型・ユニット型共通）'!$C$6:$L$47,10,FALSE()))</f>
        <v/>
      </c>
      <c r="AQ94" s="2069" t="str">
        <f aca="false">IF(AQ93="","",VLOOKUP(AQ93,'シフト記号表（従来型・ユニット型共通）'!$C$6:$L$47,10,FALSE()))</f>
        <v/>
      </c>
      <c r="AR94" s="2069" t="str">
        <f aca="false">IF(AR93="","",VLOOKUP(AR93,'シフト記号表（従来型・ユニット型共通）'!$C$6:$L$47,10,FALSE()))</f>
        <v/>
      </c>
      <c r="AS94" s="2069" t="str">
        <f aca="false">IF(AS93="","",VLOOKUP(AS93,'シフト記号表（従来型・ユニット型共通）'!$C$6:$L$47,10,FALSE()))</f>
        <v/>
      </c>
      <c r="AT94" s="2069" t="str">
        <f aca="false">IF(AT93="","",VLOOKUP(AT93,'シフト記号表（従来型・ユニット型共通）'!$C$6:$L$47,10,FALSE()))</f>
        <v/>
      </c>
      <c r="AU94" s="2070" t="str">
        <f aca="false">IF(AU93="","",VLOOKUP(AU93,'シフト記号表（従来型・ユニット型共通）'!$C$6:$L$47,10,FALSE()))</f>
        <v/>
      </c>
      <c r="AV94" s="2068" t="str">
        <f aca="false">IF(AV93="","",VLOOKUP(AV93,'シフト記号表（従来型・ユニット型共通）'!$C$6:$L$47,10,FALSE()))</f>
        <v/>
      </c>
      <c r="AW94" s="2069" t="str">
        <f aca="false">IF(AW93="","",VLOOKUP(AW93,'シフト記号表（従来型・ユニット型共通）'!$C$6:$L$47,10,FALSE()))</f>
        <v/>
      </c>
      <c r="AX94" s="2069" t="str">
        <f aca="false">IF(AX93="","",VLOOKUP(AX93,'シフト記号表（従来型・ユニット型共通）'!$C$6:$L$47,10,FALSE()))</f>
        <v/>
      </c>
      <c r="AY94" s="2069" t="str">
        <f aca="false">IF(AY93="","",VLOOKUP(AY93,'シフト記号表（従来型・ユニット型共通）'!$C$6:$L$47,10,FALSE()))</f>
        <v/>
      </c>
      <c r="AZ94" s="2069" t="str">
        <f aca="false">IF(AZ93="","",VLOOKUP(AZ93,'シフト記号表（従来型・ユニット型共通）'!$C$6:$L$47,10,FALSE()))</f>
        <v/>
      </c>
      <c r="BA94" s="2069" t="str">
        <f aca="false">IF(BA93="","",VLOOKUP(BA93,'シフト記号表（従来型・ユニット型共通）'!$C$6:$L$47,10,FALSE()))</f>
        <v/>
      </c>
      <c r="BB94" s="2070" t="str">
        <f aca="false">IF(BB93="","",VLOOKUP(BB93,'シフト記号表（従来型・ユニット型共通）'!$C$6:$L$47,10,FALSE()))</f>
        <v/>
      </c>
      <c r="BC94" s="2068" t="str">
        <f aca="false">IF(BC93="","",VLOOKUP(BC93,'シフト記号表（従来型・ユニット型共通）'!$C$6:$L$47,10,FALSE()))</f>
        <v/>
      </c>
      <c r="BD94" s="2069" t="str">
        <f aca="false">IF(BD93="","",VLOOKUP(BD93,'シフト記号表（従来型・ユニット型共通）'!$C$6:$L$47,10,FALSE()))</f>
        <v/>
      </c>
      <c r="BE94" s="2069" t="str">
        <f aca="false">IF(BE93="","",VLOOKUP(BE93,'シフト記号表（従来型・ユニット型共通）'!$C$6:$L$47,10,FALSE()))</f>
        <v/>
      </c>
      <c r="BF94" s="2101" t="n">
        <f aca="false">IF($BI$3="４週",SUM(AA94:BB94),IF($BI$3="暦月",SUM(AA94:BE94),""))</f>
        <v>0</v>
      </c>
      <c r="BG94" s="2101"/>
      <c r="BH94" s="2102" t="n">
        <f aca="false">IF($BI$3="４週",BF94/4,IF($BI$3="暦月",(BF94/($BI$8/7)),""))</f>
        <v>0</v>
      </c>
      <c r="BI94" s="2102"/>
      <c r="BJ94" s="2098"/>
      <c r="BK94" s="2098"/>
      <c r="BL94" s="2098"/>
      <c r="BM94" s="2098"/>
      <c r="BN94" s="2098"/>
    </row>
    <row r="95" customFormat="false" ht="20.25" hidden="false" customHeight="true" outlineLevel="0" collapsed="false">
      <c r="B95" s="2033" t="n">
        <f aca="false">B93+1</f>
        <v>40</v>
      </c>
      <c r="C95" s="2073"/>
      <c r="D95" s="2073"/>
      <c r="E95" s="2073"/>
      <c r="F95" s="2073"/>
      <c r="G95" s="2095"/>
      <c r="H95" s="2095"/>
      <c r="I95" s="2063"/>
      <c r="J95" s="2064"/>
      <c r="K95" s="2063"/>
      <c r="L95" s="2064"/>
      <c r="M95" s="2096"/>
      <c r="N95" s="2096"/>
      <c r="O95" s="2097"/>
      <c r="P95" s="2097"/>
      <c r="Q95" s="2097"/>
      <c r="R95" s="2097"/>
      <c r="S95" s="2079"/>
      <c r="T95" s="2079"/>
      <c r="U95" s="2079"/>
      <c r="V95" s="2079"/>
      <c r="W95" s="2079"/>
      <c r="X95" s="2093" t="s">
        <v>2202</v>
      </c>
      <c r="Z95" s="2094"/>
      <c r="AA95" s="2083"/>
      <c r="AB95" s="2084"/>
      <c r="AC95" s="2084"/>
      <c r="AD95" s="2084"/>
      <c r="AE95" s="2084"/>
      <c r="AF95" s="2084"/>
      <c r="AG95" s="2085"/>
      <c r="AH95" s="2083"/>
      <c r="AI95" s="2084"/>
      <c r="AJ95" s="2084"/>
      <c r="AK95" s="2084"/>
      <c r="AL95" s="2084"/>
      <c r="AM95" s="2084"/>
      <c r="AN95" s="2085"/>
      <c r="AO95" s="2083"/>
      <c r="AP95" s="2084"/>
      <c r="AQ95" s="2084"/>
      <c r="AR95" s="2084"/>
      <c r="AS95" s="2084"/>
      <c r="AT95" s="2084"/>
      <c r="AU95" s="2085"/>
      <c r="AV95" s="2083"/>
      <c r="AW95" s="2084"/>
      <c r="AX95" s="2084"/>
      <c r="AY95" s="2084"/>
      <c r="AZ95" s="2084"/>
      <c r="BA95" s="2084"/>
      <c r="BB95" s="2085"/>
      <c r="BC95" s="2083"/>
      <c r="BD95" s="2084"/>
      <c r="BE95" s="2086"/>
      <c r="BF95" s="2087"/>
      <c r="BG95" s="2087"/>
      <c r="BH95" s="2088"/>
      <c r="BI95" s="2088"/>
      <c r="BJ95" s="2098"/>
      <c r="BK95" s="2098"/>
      <c r="BL95" s="2098"/>
      <c r="BM95" s="2098"/>
      <c r="BN95" s="2098"/>
    </row>
    <row r="96" customFormat="false" ht="20.25" hidden="false" customHeight="true" outlineLevel="0" collapsed="false">
      <c r="B96" s="2033"/>
      <c r="C96" s="2073"/>
      <c r="D96" s="2073"/>
      <c r="E96" s="2073"/>
      <c r="F96" s="2073"/>
      <c r="G96" s="2095"/>
      <c r="H96" s="2095"/>
      <c r="I96" s="2099"/>
      <c r="J96" s="2100" t="n">
        <f aca="false">G95</f>
        <v>0</v>
      </c>
      <c r="K96" s="2099"/>
      <c r="L96" s="2100" t="n">
        <f aca="false">M95</f>
        <v>0</v>
      </c>
      <c r="M96" s="2096"/>
      <c r="N96" s="2096"/>
      <c r="O96" s="2097"/>
      <c r="P96" s="2097"/>
      <c r="Q96" s="2097"/>
      <c r="R96" s="2097"/>
      <c r="S96" s="2079"/>
      <c r="T96" s="2079"/>
      <c r="U96" s="2079"/>
      <c r="V96" s="2079"/>
      <c r="W96" s="2079"/>
      <c r="X96" s="2090" t="s">
        <v>2203</v>
      </c>
      <c r="Y96" s="2091"/>
      <c r="Z96" s="2092"/>
      <c r="AA96" s="2068" t="str">
        <f aca="false">IF(AA95="","",VLOOKUP(AA95,'シフト記号表（従来型・ユニット型共通）'!$C$6:$L$47,10,FALSE()))</f>
        <v/>
      </c>
      <c r="AB96" s="2069" t="str">
        <f aca="false">IF(AB95="","",VLOOKUP(AB95,'シフト記号表（従来型・ユニット型共通）'!$C$6:$L$47,10,FALSE()))</f>
        <v/>
      </c>
      <c r="AC96" s="2069" t="str">
        <f aca="false">IF(AC95="","",VLOOKUP(AC95,'シフト記号表（従来型・ユニット型共通）'!$C$6:$L$47,10,FALSE()))</f>
        <v/>
      </c>
      <c r="AD96" s="2069" t="str">
        <f aca="false">IF(AD95="","",VLOOKUP(AD95,'シフト記号表（従来型・ユニット型共通）'!$C$6:$L$47,10,FALSE()))</f>
        <v/>
      </c>
      <c r="AE96" s="2069" t="str">
        <f aca="false">IF(AE95="","",VLOOKUP(AE95,'シフト記号表（従来型・ユニット型共通）'!$C$6:$L$47,10,FALSE()))</f>
        <v/>
      </c>
      <c r="AF96" s="2069" t="str">
        <f aca="false">IF(AF95="","",VLOOKUP(AF95,'シフト記号表（従来型・ユニット型共通）'!$C$6:$L$47,10,FALSE()))</f>
        <v/>
      </c>
      <c r="AG96" s="2070" t="str">
        <f aca="false">IF(AG95="","",VLOOKUP(AG95,'シフト記号表（従来型・ユニット型共通）'!$C$6:$L$47,10,FALSE()))</f>
        <v/>
      </c>
      <c r="AH96" s="2068" t="str">
        <f aca="false">IF(AH95="","",VLOOKUP(AH95,'シフト記号表（従来型・ユニット型共通）'!$C$6:$L$47,10,FALSE()))</f>
        <v/>
      </c>
      <c r="AI96" s="2069" t="str">
        <f aca="false">IF(AI95="","",VLOOKUP(AI95,'シフト記号表（従来型・ユニット型共通）'!$C$6:$L$47,10,FALSE()))</f>
        <v/>
      </c>
      <c r="AJ96" s="2069" t="str">
        <f aca="false">IF(AJ95="","",VLOOKUP(AJ95,'シフト記号表（従来型・ユニット型共通）'!$C$6:$L$47,10,FALSE()))</f>
        <v/>
      </c>
      <c r="AK96" s="2069" t="str">
        <f aca="false">IF(AK95="","",VLOOKUP(AK95,'シフト記号表（従来型・ユニット型共通）'!$C$6:$L$47,10,FALSE()))</f>
        <v/>
      </c>
      <c r="AL96" s="2069" t="str">
        <f aca="false">IF(AL95="","",VLOOKUP(AL95,'シフト記号表（従来型・ユニット型共通）'!$C$6:$L$47,10,FALSE()))</f>
        <v/>
      </c>
      <c r="AM96" s="2069" t="str">
        <f aca="false">IF(AM95="","",VLOOKUP(AM95,'シフト記号表（従来型・ユニット型共通）'!$C$6:$L$47,10,FALSE()))</f>
        <v/>
      </c>
      <c r="AN96" s="2070" t="str">
        <f aca="false">IF(AN95="","",VLOOKUP(AN95,'シフト記号表（従来型・ユニット型共通）'!$C$6:$L$47,10,FALSE()))</f>
        <v/>
      </c>
      <c r="AO96" s="2068" t="str">
        <f aca="false">IF(AO95="","",VLOOKUP(AO95,'シフト記号表（従来型・ユニット型共通）'!$C$6:$L$47,10,FALSE()))</f>
        <v/>
      </c>
      <c r="AP96" s="2069" t="str">
        <f aca="false">IF(AP95="","",VLOOKUP(AP95,'シフト記号表（従来型・ユニット型共通）'!$C$6:$L$47,10,FALSE()))</f>
        <v/>
      </c>
      <c r="AQ96" s="2069" t="str">
        <f aca="false">IF(AQ95="","",VLOOKUP(AQ95,'シフト記号表（従来型・ユニット型共通）'!$C$6:$L$47,10,FALSE()))</f>
        <v/>
      </c>
      <c r="AR96" s="2069" t="str">
        <f aca="false">IF(AR95="","",VLOOKUP(AR95,'シフト記号表（従来型・ユニット型共通）'!$C$6:$L$47,10,FALSE()))</f>
        <v/>
      </c>
      <c r="AS96" s="2069" t="str">
        <f aca="false">IF(AS95="","",VLOOKUP(AS95,'シフト記号表（従来型・ユニット型共通）'!$C$6:$L$47,10,FALSE()))</f>
        <v/>
      </c>
      <c r="AT96" s="2069" t="str">
        <f aca="false">IF(AT95="","",VLOOKUP(AT95,'シフト記号表（従来型・ユニット型共通）'!$C$6:$L$47,10,FALSE()))</f>
        <v/>
      </c>
      <c r="AU96" s="2070" t="str">
        <f aca="false">IF(AU95="","",VLOOKUP(AU95,'シフト記号表（従来型・ユニット型共通）'!$C$6:$L$47,10,FALSE()))</f>
        <v/>
      </c>
      <c r="AV96" s="2068" t="str">
        <f aca="false">IF(AV95="","",VLOOKUP(AV95,'シフト記号表（従来型・ユニット型共通）'!$C$6:$L$47,10,FALSE()))</f>
        <v/>
      </c>
      <c r="AW96" s="2069" t="str">
        <f aca="false">IF(AW95="","",VLOOKUP(AW95,'シフト記号表（従来型・ユニット型共通）'!$C$6:$L$47,10,FALSE()))</f>
        <v/>
      </c>
      <c r="AX96" s="2069" t="str">
        <f aca="false">IF(AX95="","",VLOOKUP(AX95,'シフト記号表（従来型・ユニット型共通）'!$C$6:$L$47,10,FALSE()))</f>
        <v/>
      </c>
      <c r="AY96" s="2069" t="str">
        <f aca="false">IF(AY95="","",VLOOKUP(AY95,'シフト記号表（従来型・ユニット型共通）'!$C$6:$L$47,10,FALSE()))</f>
        <v/>
      </c>
      <c r="AZ96" s="2069" t="str">
        <f aca="false">IF(AZ95="","",VLOOKUP(AZ95,'シフト記号表（従来型・ユニット型共通）'!$C$6:$L$47,10,FALSE()))</f>
        <v/>
      </c>
      <c r="BA96" s="2069" t="str">
        <f aca="false">IF(BA95="","",VLOOKUP(BA95,'シフト記号表（従来型・ユニット型共通）'!$C$6:$L$47,10,FALSE()))</f>
        <v/>
      </c>
      <c r="BB96" s="2070" t="str">
        <f aca="false">IF(BB95="","",VLOOKUP(BB95,'シフト記号表（従来型・ユニット型共通）'!$C$6:$L$47,10,FALSE()))</f>
        <v/>
      </c>
      <c r="BC96" s="2068" t="str">
        <f aca="false">IF(BC95="","",VLOOKUP(BC95,'シフト記号表（従来型・ユニット型共通）'!$C$6:$L$47,10,FALSE()))</f>
        <v/>
      </c>
      <c r="BD96" s="2069" t="str">
        <f aca="false">IF(BD95="","",VLOOKUP(BD95,'シフト記号表（従来型・ユニット型共通）'!$C$6:$L$47,10,FALSE()))</f>
        <v/>
      </c>
      <c r="BE96" s="2069" t="str">
        <f aca="false">IF(BE95="","",VLOOKUP(BE95,'シフト記号表（従来型・ユニット型共通）'!$C$6:$L$47,10,FALSE()))</f>
        <v/>
      </c>
      <c r="BF96" s="2101" t="n">
        <f aca="false">IF($BI$3="４週",SUM(AA96:BB96),IF($BI$3="暦月",SUM(AA96:BE96),""))</f>
        <v>0</v>
      </c>
      <c r="BG96" s="2101"/>
      <c r="BH96" s="2102" t="n">
        <f aca="false">IF($BI$3="４週",BF96/4,IF($BI$3="暦月",(BF96/($BI$8/7)),""))</f>
        <v>0</v>
      </c>
      <c r="BI96" s="2102"/>
      <c r="BJ96" s="2098"/>
      <c r="BK96" s="2098"/>
      <c r="BL96" s="2098"/>
      <c r="BM96" s="2098"/>
      <c r="BN96" s="2098"/>
    </row>
    <row r="97" customFormat="false" ht="20.25" hidden="false" customHeight="true" outlineLevel="0" collapsed="false">
      <c r="B97" s="2033" t="n">
        <f aca="false">B95+1</f>
        <v>41</v>
      </c>
      <c r="C97" s="2073"/>
      <c r="D97" s="2073"/>
      <c r="E97" s="2073"/>
      <c r="F97" s="2073"/>
      <c r="G97" s="2095"/>
      <c r="H97" s="2095"/>
      <c r="I97" s="2063"/>
      <c r="J97" s="2064"/>
      <c r="K97" s="2063"/>
      <c r="L97" s="2064"/>
      <c r="M97" s="2096"/>
      <c r="N97" s="2096"/>
      <c r="O97" s="2097"/>
      <c r="P97" s="2097"/>
      <c r="Q97" s="2097"/>
      <c r="R97" s="2097"/>
      <c r="S97" s="2079"/>
      <c r="T97" s="2079"/>
      <c r="U97" s="2079"/>
      <c r="V97" s="2079"/>
      <c r="W97" s="2079"/>
      <c r="X97" s="2093" t="s">
        <v>2202</v>
      </c>
      <c r="Z97" s="2094"/>
      <c r="AA97" s="2083"/>
      <c r="AB97" s="2084"/>
      <c r="AC97" s="2084"/>
      <c r="AD97" s="2084"/>
      <c r="AE97" s="2084"/>
      <c r="AF97" s="2084"/>
      <c r="AG97" s="2085"/>
      <c r="AH97" s="2083"/>
      <c r="AI97" s="2084"/>
      <c r="AJ97" s="2084"/>
      <c r="AK97" s="2084"/>
      <c r="AL97" s="2084"/>
      <c r="AM97" s="2084"/>
      <c r="AN97" s="2085"/>
      <c r="AO97" s="2083"/>
      <c r="AP97" s="2084"/>
      <c r="AQ97" s="2084"/>
      <c r="AR97" s="2084"/>
      <c r="AS97" s="2084"/>
      <c r="AT97" s="2084"/>
      <c r="AU97" s="2085"/>
      <c r="AV97" s="2083"/>
      <c r="AW97" s="2084"/>
      <c r="AX97" s="2084"/>
      <c r="AY97" s="2084"/>
      <c r="AZ97" s="2084"/>
      <c r="BA97" s="2084"/>
      <c r="BB97" s="2085"/>
      <c r="BC97" s="2083"/>
      <c r="BD97" s="2084"/>
      <c r="BE97" s="2086"/>
      <c r="BF97" s="2087"/>
      <c r="BG97" s="2087"/>
      <c r="BH97" s="2088"/>
      <c r="BI97" s="2088"/>
      <c r="BJ97" s="2098"/>
      <c r="BK97" s="2098"/>
      <c r="BL97" s="2098"/>
      <c r="BM97" s="2098"/>
      <c r="BN97" s="2098"/>
    </row>
    <row r="98" customFormat="false" ht="20.25" hidden="false" customHeight="true" outlineLevel="0" collapsed="false">
      <c r="B98" s="2033"/>
      <c r="C98" s="2073"/>
      <c r="D98" s="2073"/>
      <c r="E98" s="2073"/>
      <c r="F98" s="2073"/>
      <c r="G98" s="2095"/>
      <c r="H98" s="2095"/>
      <c r="I98" s="2099"/>
      <c r="J98" s="2100" t="n">
        <f aca="false">G97</f>
        <v>0</v>
      </c>
      <c r="K98" s="2099"/>
      <c r="L98" s="2100" t="n">
        <f aca="false">M97</f>
        <v>0</v>
      </c>
      <c r="M98" s="2096"/>
      <c r="N98" s="2096"/>
      <c r="O98" s="2097"/>
      <c r="P98" s="2097"/>
      <c r="Q98" s="2097"/>
      <c r="R98" s="2097"/>
      <c r="S98" s="2079"/>
      <c r="T98" s="2079"/>
      <c r="U98" s="2079"/>
      <c r="V98" s="2079"/>
      <c r="W98" s="2079"/>
      <c r="X98" s="2090" t="s">
        <v>2203</v>
      </c>
      <c r="Y98" s="2091"/>
      <c r="Z98" s="2092"/>
      <c r="AA98" s="2068" t="str">
        <f aca="false">IF(AA97="","",VLOOKUP(AA97,'シフト記号表（従来型・ユニット型共通）'!$C$6:$L$47,10,FALSE()))</f>
        <v/>
      </c>
      <c r="AB98" s="2069" t="str">
        <f aca="false">IF(AB97="","",VLOOKUP(AB97,'シフト記号表（従来型・ユニット型共通）'!$C$6:$L$47,10,FALSE()))</f>
        <v/>
      </c>
      <c r="AC98" s="2069" t="str">
        <f aca="false">IF(AC97="","",VLOOKUP(AC97,'シフト記号表（従来型・ユニット型共通）'!$C$6:$L$47,10,FALSE()))</f>
        <v/>
      </c>
      <c r="AD98" s="2069" t="str">
        <f aca="false">IF(AD97="","",VLOOKUP(AD97,'シフト記号表（従来型・ユニット型共通）'!$C$6:$L$47,10,FALSE()))</f>
        <v/>
      </c>
      <c r="AE98" s="2069" t="str">
        <f aca="false">IF(AE97="","",VLOOKUP(AE97,'シフト記号表（従来型・ユニット型共通）'!$C$6:$L$47,10,FALSE()))</f>
        <v/>
      </c>
      <c r="AF98" s="2069" t="str">
        <f aca="false">IF(AF97="","",VLOOKUP(AF97,'シフト記号表（従来型・ユニット型共通）'!$C$6:$L$47,10,FALSE()))</f>
        <v/>
      </c>
      <c r="AG98" s="2070" t="str">
        <f aca="false">IF(AG97="","",VLOOKUP(AG97,'シフト記号表（従来型・ユニット型共通）'!$C$6:$L$47,10,FALSE()))</f>
        <v/>
      </c>
      <c r="AH98" s="2068" t="str">
        <f aca="false">IF(AH97="","",VLOOKUP(AH97,'シフト記号表（従来型・ユニット型共通）'!$C$6:$L$47,10,FALSE()))</f>
        <v/>
      </c>
      <c r="AI98" s="2069" t="str">
        <f aca="false">IF(AI97="","",VLOOKUP(AI97,'シフト記号表（従来型・ユニット型共通）'!$C$6:$L$47,10,FALSE()))</f>
        <v/>
      </c>
      <c r="AJ98" s="2069" t="str">
        <f aca="false">IF(AJ97="","",VLOOKUP(AJ97,'シフト記号表（従来型・ユニット型共通）'!$C$6:$L$47,10,FALSE()))</f>
        <v/>
      </c>
      <c r="AK98" s="2069" t="str">
        <f aca="false">IF(AK97="","",VLOOKUP(AK97,'シフト記号表（従来型・ユニット型共通）'!$C$6:$L$47,10,FALSE()))</f>
        <v/>
      </c>
      <c r="AL98" s="2069" t="str">
        <f aca="false">IF(AL97="","",VLOOKUP(AL97,'シフト記号表（従来型・ユニット型共通）'!$C$6:$L$47,10,FALSE()))</f>
        <v/>
      </c>
      <c r="AM98" s="2069" t="str">
        <f aca="false">IF(AM97="","",VLOOKUP(AM97,'シフト記号表（従来型・ユニット型共通）'!$C$6:$L$47,10,FALSE()))</f>
        <v/>
      </c>
      <c r="AN98" s="2070" t="str">
        <f aca="false">IF(AN97="","",VLOOKUP(AN97,'シフト記号表（従来型・ユニット型共通）'!$C$6:$L$47,10,FALSE()))</f>
        <v/>
      </c>
      <c r="AO98" s="2068" t="str">
        <f aca="false">IF(AO97="","",VLOOKUP(AO97,'シフト記号表（従来型・ユニット型共通）'!$C$6:$L$47,10,FALSE()))</f>
        <v/>
      </c>
      <c r="AP98" s="2069" t="str">
        <f aca="false">IF(AP97="","",VLOOKUP(AP97,'シフト記号表（従来型・ユニット型共通）'!$C$6:$L$47,10,FALSE()))</f>
        <v/>
      </c>
      <c r="AQ98" s="2069" t="str">
        <f aca="false">IF(AQ97="","",VLOOKUP(AQ97,'シフト記号表（従来型・ユニット型共通）'!$C$6:$L$47,10,FALSE()))</f>
        <v/>
      </c>
      <c r="AR98" s="2069" t="str">
        <f aca="false">IF(AR97="","",VLOOKUP(AR97,'シフト記号表（従来型・ユニット型共通）'!$C$6:$L$47,10,FALSE()))</f>
        <v/>
      </c>
      <c r="AS98" s="2069" t="str">
        <f aca="false">IF(AS97="","",VLOOKUP(AS97,'シフト記号表（従来型・ユニット型共通）'!$C$6:$L$47,10,FALSE()))</f>
        <v/>
      </c>
      <c r="AT98" s="2069" t="str">
        <f aca="false">IF(AT97="","",VLOOKUP(AT97,'シフト記号表（従来型・ユニット型共通）'!$C$6:$L$47,10,FALSE()))</f>
        <v/>
      </c>
      <c r="AU98" s="2070" t="str">
        <f aca="false">IF(AU97="","",VLOOKUP(AU97,'シフト記号表（従来型・ユニット型共通）'!$C$6:$L$47,10,FALSE()))</f>
        <v/>
      </c>
      <c r="AV98" s="2068" t="str">
        <f aca="false">IF(AV97="","",VLOOKUP(AV97,'シフト記号表（従来型・ユニット型共通）'!$C$6:$L$47,10,FALSE()))</f>
        <v/>
      </c>
      <c r="AW98" s="2069" t="str">
        <f aca="false">IF(AW97="","",VLOOKUP(AW97,'シフト記号表（従来型・ユニット型共通）'!$C$6:$L$47,10,FALSE()))</f>
        <v/>
      </c>
      <c r="AX98" s="2069" t="str">
        <f aca="false">IF(AX97="","",VLOOKUP(AX97,'シフト記号表（従来型・ユニット型共通）'!$C$6:$L$47,10,FALSE()))</f>
        <v/>
      </c>
      <c r="AY98" s="2069" t="str">
        <f aca="false">IF(AY97="","",VLOOKUP(AY97,'シフト記号表（従来型・ユニット型共通）'!$C$6:$L$47,10,FALSE()))</f>
        <v/>
      </c>
      <c r="AZ98" s="2069" t="str">
        <f aca="false">IF(AZ97="","",VLOOKUP(AZ97,'シフト記号表（従来型・ユニット型共通）'!$C$6:$L$47,10,FALSE()))</f>
        <v/>
      </c>
      <c r="BA98" s="2069" t="str">
        <f aca="false">IF(BA97="","",VLOOKUP(BA97,'シフト記号表（従来型・ユニット型共通）'!$C$6:$L$47,10,FALSE()))</f>
        <v/>
      </c>
      <c r="BB98" s="2070" t="str">
        <f aca="false">IF(BB97="","",VLOOKUP(BB97,'シフト記号表（従来型・ユニット型共通）'!$C$6:$L$47,10,FALSE()))</f>
        <v/>
      </c>
      <c r="BC98" s="2068" t="str">
        <f aca="false">IF(BC97="","",VLOOKUP(BC97,'シフト記号表（従来型・ユニット型共通）'!$C$6:$L$47,10,FALSE()))</f>
        <v/>
      </c>
      <c r="BD98" s="2069" t="str">
        <f aca="false">IF(BD97="","",VLOOKUP(BD97,'シフト記号表（従来型・ユニット型共通）'!$C$6:$L$47,10,FALSE()))</f>
        <v/>
      </c>
      <c r="BE98" s="2069" t="str">
        <f aca="false">IF(BE97="","",VLOOKUP(BE97,'シフト記号表（従来型・ユニット型共通）'!$C$6:$L$47,10,FALSE()))</f>
        <v/>
      </c>
      <c r="BF98" s="2101" t="n">
        <f aca="false">IF($BI$3="４週",SUM(AA98:BB98),IF($BI$3="暦月",SUM(AA98:BE98),""))</f>
        <v>0</v>
      </c>
      <c r="BG98" s="2101"/>
      <c r="BH98" s="2102" t="n">
        <f aca="false">IF($BI$3="４週",BF98/4,IF($BI$3="暦月",(BF98/($BI$8/7)),""))</f>
        <v>0</v>
      </c>
      <c r="BI98" s="2102"/>
      <c r="BJ98" s="2098"/>
      <c r="BK98" s="2098"/>
      <c r="BL98" s="2098"/>
      <c r="BM98" s="2098"/>
      <c r="BN98" s="2098"/>
    </row>
    <row r="99" customFormat="false" ht="20.25" hidden="false" customHeight="true" outlineLevel="0" collapsed="false">
      <c r="B99" s="2033" t="n">
        <f aca="false">B97+1</f>
        <v>42</v>
      </c>
      <c r="C99" s="2073"/>
      <c r="D99" s="2073"/>
      <c r="E99" s="2073"/>
      <c r="F99" s="2073"/>
      <c r="G99" s="2095"/>
      <c r="H99" s="2095"/>
      <c r="I99" s="2063"/>
      <c r="J99" s="2064"/>
      <c r="K99" s="2063"/>
      <c r="L99" s="2064"/>
      <c r="M99" s="2096"/>
      <c r="N99" s="2096"/>
      <c r="O99" s="2097"/>
      <c r="P99" s="2097"/>
      <c r="Q99" s="2097"/>
      <c r="R99" s="2097"/>
      <c r="S99" s="2079"/>
      <c r="T99" s="2079"/>
      <c r="U99" s="2079"/>
      <c r="V99" s="2079"/>
      <c r="W99" s="2079"/>
      <c r="X99" s="2093" t="s">
        <v>2202</v>
      </c>
      <c r="Z99" s="2094"/>
      <c r="AA99" s="2083"/>
      <c r="AB99" s="2084"/>
      <c r="AC99" s="2084"/>
      <c r="AD99" s="2084"/>
      <c r="AE99" s="2084"/>
      <c r="AF99" s="2084"/>
      <c r="AG99" s="2085"/>
      <c r="AH99" s="2083"/>
      <c r="AI99" s="2084"/>
      <c r="AJ99" s="2084"/>
      <c r="AK99" s="2084"/>
      <c r="AL99" s="2084"/>
      <c r="AM99" s="2084"/>
      <c r="AN99" s="2085"/>
      <c r="AO99" s="2083"/>
      <c r="AP99" s="2084"/>
      <c r="AQ99" s="2084"/>
      <c r="AR99" s="2084"/>
      <c r="AS99" s="2084"/>
      <c r="AT99" s="2084"/>
      <c r="AU99" s="2085"/>
      <c r="AV99" s="2083"/>
      <c r="AW99" s="2084"/>
      <c r="AX99" s="2084"/>
      <c r="AY99" s="2084"/>
      <c r="AZ99" s="2084"/>
      <c r="BA99" s="2084"/>
      <c r="BB99" s="2085"/>
      <c r="BC99" s="2083"/>
      <c r="BD99" s="2084"/>
      <c r="BE99" s="2086"/>
      <c r="BF99" s="2087"/>
      <c r="BG99" s="2087"/>
      <c r="BH99" s="2088"/>
      <c r="BI99" s="2088"/>
      <c r="BJ99" s="2098"/>
      <c r="BK99" s="2098"/>
      <c r="BL99" s="2098"/>
      <c r="BM99" s="2098"/>
      <c r="BN99" s="2098"/>
    </row>
    <row r="100" customFormat="false" ht="20.25" hidden="false" customHeight="true" outlineLevel="0" collapsed="false">
      <c r="B100" s="2033"/>
      <c r="C100" s="2073"/>
      <c r="D100" s="2073"/>
      <c r="E100" s="2073"/>
      <c r="F100" s="2073"/>
      <c r="G100" s="2095"/>
      <c r="H100" s="2095"/>
      <c r="I100" s="2099"/>
      <c r="J100" s="2100" t="n">
        <f aca="false">G99</f>
        <v>0</v>
      </c>
      <c r="K100" s="2099"/>
      <c r="L100" s="2100" t="n">
        <f aca="false">M99</f>
        <v>0</v>
      </c>
      <c r="M100" s="2096"/>
      <c r="N100" s="2096"/>
      <c r="O100" s="2097"/>
      <c r="P100" s="2097"/>
      <c r="Q100" s="2097"/>
      <c r="R100" s="2097"/>
      <c r="S100" s="2079"/>
      <c r="T100" s="2079"/>
      <c r="U100" s="2079"/>
      <c r="V100" s="2079"/>
      <c r="W100" s="2079"/>
      <c r="X100" s="2090" t="s">
        <v>2203</v>
      </c>
      <c r="Y100" s="2091"/>
      <c r="Z100" s="2092"/>
      <c r="AA100" s="2068" t="str">
        <f aca="false">IF(AA99="","",VLOOKUP(AA99,'シフト記号表（従来型・ユニット型共通）'!$C$6:$L$47,10,FALSE()))</f>
        <v/>
      </c>
      <c r="AB100" s="2069" t="str">
        <f aca="false">IF(AB99="","",VLOOKUP(AB99,'シフト記号表（従来型・ユニット型共通）'!$C$6:$L$47,10,FALSE()))</f>
        <v/>
      </c>
      <c r="AC100" s="2069" t="str">
        <f aca="false">IF(AC99="","",VLOOKUP(AC99,'シフト記号表（従来型・ユニット型共通）'!$C$6:$L$47,10,FALSE()))</f>
        <v/>
      </c>
      <c r="AD100" s="2069" t="str">
        <f aca="false">IF(AD99="","",VLOOKUP(AD99,'シフト記号表（従来型・ユニット型共通）'!$C$6:$L$47,10,FALSE()))</f>
        <v/>
      </c>
      <c r="AE100" s="2069" t="str">
        <f aca="false">IF(AE99="","",VLOOKUP(AE99,'シフト記号表（従来型・ユニット型共通）'!$C$6:$L$47,10,FALSE()))</f>
        <v/>
      </c>
      <c r="AF100" s="2069" t="str">
        <f aca="false">IF(AF99="","",VLOOKUP(AF99,'シフト記号表（従来型・ユニット型共通）'!$C$6:$L$47,10,FALSE()))</f>
        <v/>
      </c>
      <c r="AG100" s="2070" t="str">
        <f aca="false">IF(AG99="","",VLOOKUP(AG99,'シフト記号表（従来型・ユニット型共通）'!$C$6:$L$47,10,FALSE()))</f>
        <v/>
      </c>
      <c r="AH100" s="2068" t="str">
        <f aca="false">IF(AH99="","",VLOOKUP(AH99,'シフト記号表（従来型・ユニット型共通）'!$C$6:$L$47,10,FALSE()))</f>
        <v/>
      </c>
      <c r="AI100" s="2069" t="str">
        <f aca="false">IF(AI99="","",VLOOKUP(AI99,'シフト記号表（従来型・ユニット型共通）'!$C$6:$L$47,10,FALSE()))</f>
        <v/>
      </c>
      <c r="AJ100" s="2069" t="str">
        <f aca="false">IF(AJ99="","",VLOOKUP(AJ99,'シフト記号表（従来型・ユニット型共通）'!$C$6:$L$47,10,FALSE()))</f>
        <v/>
      </c>
      <c r="AK100" s="2069" t="str">
        <f aca="false">IF(AK99="","",VLOOKUP(AK99,'シフト記号表（従来型・ユニット型共通）'!$C$6:$L$47,10,FALSE()))</f>
        <v/>
      </c>
      <c r="AL100" s="2069" t="str">
        <f aca="false">IF(AL99="","",VLOOKUP(AL99,'シフト記号表（従来型・ユニット型共通）'!$C$6:$L$47,10,FALSE()))</f>
        <v/>
      </c>
      <c r="AM100" s="2069" t="str">
        <f aca="false">IF(AM99="","",VLOOKUP(AM99,'シフト記号表（従来型・ユニット型共通）'!$C$6:$L$47,10,FALSE()))</f>
        <v/>
      </c>
      <c r="AN100" s="2070" t="str">
        <f aca="false">IF(AN99="","",VLOOKUP(AN99,'シフト記号表（従来型・ユニット型共通）'!$C$6:$L$47,10,FALSE()))</f>
        <v/>
      </c>
      <c r="AO100" s="2068" t="str">
        <f aca="false">IF(AO99="","",VLOOKUP(AO99,'シフト記号表（従来型・ユニット型共通）'!$C$6:$L$47,10,FALSE()))</f>
        <v/>
      </c>
      <c r="AP100" s="2069" t="str">
        <f aca="false">IF(AP99="","",VLOOKUP(AP99,'シフト記号表（従来型・ユニット型共通）'!$C$6:$L$47,10,FALSE()))</f>
        <v/>
      </c>
      <c r="AQ100" s="2069" t="str">
        <f aca="false">IF(AQ99="","",VLOOKUP(AQ99,'シフト記号表（従来型・ユニット型共通）'!$C$6:$L$47,10,FALSE()))</f>
        <v/>
      </c>
      <c r="AR100" s="2069" t="str">
        <f aca="false">IF(AR99="","",VLOOKUP(AR99,'シフト記号表（従来型・ユニット型共通）'!$C$6:$L$47,10,FALSE()))</f>
        <v/>
      </c>
      <c r="AS100" s="2069" t="str">
        <f aca="false">IF(AS99="","",VLOOKUP(AS99,'シフト記号表（従来型・ユニット型共通）'!$C$6:$L$47,10,FALSE()))</f>
        <v/>
      </c>
      <c r="AT100" s="2069" t="str">
        <f aca="false">IF(AT99="","",VLOOKUP(AT99,'シフト記号表（従来型・ユニット型共通）'!$C$6:$L$47,10,FALSE()))</f>
        <v/>
      </c>
      <c r="AU100" s="2070" t="str">
        <f aca="false">IF(AU99="","",VLOOKUP(AU99,'シフト記号表（従来型・ユニット型共通）'!$C$6:$L$47,10,FALSE()))</f>
        <v/>
      </c>
      <c r="AV100" s="2068" t="str">
        <f aca="false">IF(AV99="","",VLOOKUP(AV99,'シフト記号表（従来型・ユニット型共通）'!$C$6:$L$47,10,FALSE()))</f>
        <v/>
      </c>
      <c r="AW100" s="2069" t="str">
        <f aca="false">IF(AW99="","",VLOOKUP(AW99,'シフト記号表（従来型・ユニット型共通）'!$C$6:$L$47,10,FALSE()))</f>
        <v/>
      </c>
      <c r="AX100" s="2069" t="str">
        <f aca="false">IF(AX99="","",VLOOKUP(AX99,'シフト記号表（従来型・ユニット型共通）'!$C$6:$L$47,10,FALSE()))</f>
        <v/>
      </c>
      <c r="AY100" s="2069" t="str">
        <f aca="false">IF(AY99="","",VLOOKUP(AY99,'シフト記号表（従来型・ユニット型共通）'!$C$6:$L$47,10,FALSE()))</f>
        <v/>
      </c>
      <c r="AZ100" s="2069" t="str">
        <f aca="false">IF(AZ99="","",VLOOKUP(AZ99,'シフト記号表（従来型・ユニット型共通）'!$C$6:$L$47,10,FALSE()))</f>
        <v/>
      </c>
      <c r="BA100" s="2069" t="str">
        <f aca="false">IF(BA99="","",VLOOKUP(BA99,'シフト記号表（従来型・ユニット型共通）'!$C$6:$L$47,10,FALSE()))</f>
        <v/>
      </c>
      <c r="BB100" s="2070" t="str">
        <f aca="false">IF(BB99="","",VLOOKUP(BB99,'シフト記号表（従来型・ユニット型共通）'!$C$6:$L$47,10,FALSE()))</f>
        <v/>
      </c>
      <c r="BC100" s="2068" t="str">
        <f aca="false">IF(BC99="","",VLOOKUP(BC99,'シフト記号表（従来型・ユニット型共通）'!$C$6:$L$47,10,FALSE()))</f>
        <v/>
      </c>
      <c r="BD100" s="2069" t="str">
        <f aca="false">IF(BD99="","",VLOOKUP(BD99,'シフト記号表（従来型・ユニット型共通）'!$C$6:$L$47,10,FALSE()))</f>
        <v/>
      </c>
      <c r="BE100" s="2069" t="str">
        <f aca="false">IF(BE99="","",VLOOKUP(BE99,'シフト記号表（従来型・ユニット型共通）'!$C$6:$L$47,10,FALSE()))</f>
        <v/>
      </c>
      <c r="BF100" s="2101" t="n">
        <f aca="false">IF($BI$3="４週",SUM(AA100:BB100),IF($BI$3="暦月",SUM(AA100:BE100),""))</f>
        <v>0</v>
      </c>
      <c r="BG100" s="2101"/>
      <c r="BH100" s="2102" t="n">
        <f aca="false">IF($BI$3="４週",BF100/4,IF($BI$3="暦月",(BF100/($BI$8/7)),""))</f>
        <v>0</v>
      </c>
      <c r="BI100" s="2102"/>
      <c r="BJ100" s="2098"/>
      <c r="BK100" s="2098"/>
      <c r="BL100" s="2098"/>
      <c r="BM100" s="2098"/>
      <c r="BN100" s="2098"/>
    </row>
    <row r="101" customFormat="false" ht="20.25" hidden="false" customHeight="true" outlineLevel="0" collapsed="false">
      <c r="B101" s="2033" t="n">
        <f aca="false">B99+1</f>
        <v>43</v>
      </c>
      <c r="C101" s="2073"/>
      <c r="D101" s="2073"/>
      <c r="E101" s="2073"/>
      <c r="F101" s="2073"/>
      <c r="G101" s="2095"/>
      <c r="H101" s="2095"/>
      <c r="I101" s="2063"/>
      <c r="J101" s="2064"/>
      <c r="K101" s="2063"/>
      <c r="L101" s="2064"/>
      <c r="M101" s="2096"/>
      <c r="N101" s="2096"/>
      <c r="O101" s="2097"/>
      <c r="P101" s="2097"/>
      <c r="Q101" s="2097"/>
      <c r="R101" s="2097"/>
      <c r="S101" s="2079"/>
      <c r="T101" s="2079"/>
      <c r="U101" s="2079"/>
      <c r="V101" s="2079"/>
      <c r="W101" s="2079"/>
      <c r="X101" s="2093" t="s">
        <v>2202</v>
      </c>
      <c r="Z101" s="2094"/>
      <c r="AA101" s="2083"/>
      <c r="AB101" s="2084"/>
      <c r="AC101" s="2084"/>
      <c r="AD101" s="2084"/>
      <c r="AE101" s="2084"/>
      <c r="AF101" s="2084"/>
      <c r="AG101" s="2085"/>
      <c r="AH101" s="2083"/>
      <c r="AI101" s="2084"/>
      <c r="AJ101" s="2084"/>
      <c r="AK101" s="2084"/>
      <c r="AL101" s="2084"/>
      <c r="AM101" s="2084"/>
      <c r="AN101" s="2085"/>
      <c r="AO101" s="2083"/>
      <c r="AP101" s="2084"/>
      <c r="AQ101" s="2084"/>
      <c r="AR101" s="2084"/>
      <c r="AS101" s="2084"/>
      <c r="AT101" s="2084"/>
      <c r="AU101" s="2085"/>
      <c r="AV101" s="2083"/>
      <c r="AW101" s="2084"/>
      <c r="AX101" s="2084"/>
      <c r="AY101" s="2084"/>
      <c r="AZ101" s="2084"/>
      <c r="BA101" s="2084"/>
      <c r="BB101" s="2085"/>
      <c r="BC101" s="2083"/>
      <c r="BD101" s="2084"/>
      <c r="BE101" s="2086"/>
      <c r="BF101" s="2087"/>
      <c r="BG101" s="2087"/>
      <c r="BH101" s="2088"/>
      <c r="BI101" s="2088"/>
      <c r="BJ101" s="2098"/>
      <c r="BK101" s="2098"/>
      <c r="BL101" s="2098"/>
      <c r="BM101" s="2098"/>
      <c r="BN101" s="2098"/>
    </row>
    <row r="102" customFormat="false" ht="20.25" hidden="false" customHeight="true" outlineLevel="0" collapsed="false">
      <c r="B102" s="2033"/>
      <c r="C102" s="2073"/>
      <c r="D102" s="2073"/>
      <c r="E102" s="2073"/>
      <c r="F102" s="2073"/>
      <c r="G102" s="2095"/>
      <c r="H102" s="2095"/>
      <c r="I102" s="2099"/>
      <c r="J102" s="2100" t="n">
        <f aca="false">G101</f>
        <v>0</v>
      </c>
      <c r="K102" s="2099"/>
      <c r="L102" s="2100" t="n">
        <f aca="false">M101</f>
        <v>0</v>
      </c>
      <c r="M102" s="2096"/>
      <c r="N102" s="2096"/>
      <c r="O102" s="2097"/>
      <c r="P102" s="2097"/>
      <c r="Q102" s="2097"/>
      <c r="R102" s="2097"/>
      <c r="S102" s="2079"/>
      <c r="T102" s="2079"/>
      <c r="U102" s="2079"/>
      <c r="V102" s="2079"/>
      <c r="W102" s="2079"/>
      <c r="X102" s="2090" t="s">
        <v>2203</v>
      </c>
      <c r="Y102" s="2091"/>
      <c r="Z102" s="2092"/>
      <c r="AA102" s="2068" t="str">
        <f aca="false">IF(AA101="","",VLOOKUP(AA101,'シフト記号表（従来型・ユニット型共通）'!$C$6:$L$47,10,FALSE()))</f>
        <v/>
      </c>
      <c r="AB102" s="2069" t="str">
        <f aca="false">IF(AB101="","",VLOOKUP(AB101,'シフト記号表（従来型・ユニット型共通）'!$C$6:$L$47,10,FALSE()))</f>
        <v/>
      </c>
      <c r="AC102" s="2069" t="str">
        <f aca="false">IF(AC101="","",VLOOKUP(AC101,'シフト記号表（従来型・ユニット型共通）'!$C$6:$L$47,10,FALSE()))</f>
        <v/>
      </c>
      <c r="AD102" s="2069" t="str">
        <f aca="false">IF(AD101="","",VLOOKUP(AD101,'シフト記号表（従来型・ユニット型共通）'!$C$6:$L$47,10,FALSE()))</f>
        <v/>
      </c>
      <c r="AE102" s="2069" t="str">
        <f aca="false">IF(AE101="","",VLOOKUP(AE101,'シフト記号表（従来型・ユニット型共通）'!$C$6:$L$47,10,FALSE()))</f>
        <v/>
      </c>
      <c r="AF102" s="2069" t="str">
        <f aca="false">IF(AF101="","",VLOOKUP(AF101,'シフト記号表（従来型・ユニット型共通）'!$C$6:$L$47,10,FALSE()))</f>
        <v/>
      </c>
      <c r="AG102" s="2070" t="str">
        <f aca="false">IF(AG101="","",VLOOKUP(AG101,'シフト記号表（従来型・ユニット型共通）'!$C$6:$L$47,10,FALSE()))</f>
        <v/>
      </c>
      <c r="AH102" s="2068" t="str">
        <f aca="false">IF(AH101="","",VLOOKUP(AH101,'シフト記号表（従来型・ユニット型共通）'!$C$6:$L$47,10,FALSE()))</f>
        <v/>
      </c>
      <c r="AI102" s="2069" t="str">
        <f aca="false">IF(AI101="","",VLOOKUP(AI101,'シフト記号表（従来型・ユニット型共通）'!$C$6:$L$47,10,FALSE()))</f>
        <v/>
      </c>
      <c r="AJ102" s="2069" t="str">
        <f aca="false">IF(AJ101="","",VLOOKUP(AJ101,'シフト記号表（従来型・ユニット型共通）'!$C$6:$L$47,10,FALSE()))</f>
        <v/>
      </c>
      <c r="AK102" s="2069" t="str">
        <f aca="false">IF(AK101="","",VLOOKUP(AK101,'シフト記号表（従来型・ユニット型共通）'!$C$6:$L$47,10,FALSE()))</f>
        <v/>
      </c>
      <c r="AL102" s="2069" t="str">
        <f aca="false">IF(AL101="","",VLOOKUP(AL101,'シフト記号表（従来型・ユニット型共通）'!$C$6:$L$47,10,FALSE()))</f>
        <v/>
      </c>
      <c r="AM102" s="2069" t="str">
        <f aca="false">IF(AM101="","",VLOOKUP(AM101,'シフト記号表（従来型・ユニット型共通）'!$C$6:$L$47,10,FALSE()))</f>
        <v/>
      </c>
      <c r="AN102" s="2070" t="str">
        <f aca="false">IF(AN101="","",VLOOKUP(AN101,'シフト記号表（従来型・ユニット型共通）'!$C$6:$L$47,10,FALSE()))</f>
        <v/>
      </c>
      <c r="AO102" s="2068" t="str">
        <f aca="false">IF(AO101="","",VLOOKUP(AO101,'シフト記号表（従来型・ユニット型共通）'!$C$6:$L$47,10,FALSE()))</f>
        <v/>
      </c>
      <c r="AP102" s="2069" t="str">
        <f aca="false">IF(AP101="","",VLOOKUP(AP101,'シフト記号表（従来型・ユニット型共通）'!$C$6:$L$47,10,FALSE()))</f>
        <v/>
      </c>
      <c r="AQ102" s="2069" t="str">
        <f aca="false">IF(AQ101="","",VLOOKUP(AQ101,'シフト記号表（従来型・ユニット型共通）'!$C$6:$L$47,10,FALSE()))</f>
        <v/>
      </c>
      <c r="AR102" s="2069" t="str">
        <f aca="false">IF(AR101="","",VLOOKUP(AR101,'シフト記号表（従来型・ユニット型共通）'!$C$6:$L$47,10,FALSE()))</f>
        <v/>
      </c>
      <c r="AS102" s="2069" t="str">
        <f aca="false">IF(AS101="","",VLOOKUP(AS101,'シフト記号表（従来型・ユニット型共通）'!$C$6:$L$47,10,FALSE()))</f>
        <v/>
      </c>
      <c r="AT102" s="2069" t="str">
        <f aca="false">IF(AT101="","",VLOOKUP(AT101,'シフト記号表（従来型・ユニット型共通）'!$C$6:$L$47,10,FALSE()))</f>
        <v/>
      </c>
      <c r="AU102" s="2070" t="str">
        <f aca="false">IF(AU101="","",VLOOKUP(AU101,'シフト記号表（従来型・ユニット型共通）'!$C$6:$L$47,10,FALSE()))</f>
        <v/>
      </c>
      <c r="AV102" s="2068" t="str">
        <f aca="false">IF(AV101="","",VLOOKUP(AV101,'シフト記号表（従来型・ユニット型共通）'!$C$6:$L$47,10,FALSE()))</f>
        <v/>
      </c>
      <c r="AW102" s="2069" t="str">
        <f aca="false">IF(AW101="","",VLOOKUP(AW101,'シフト記号表（従来型・ユニット型共通）'!$C$6:$L$47,10,FALSE()))</f>
        <v/>
      </c>
      <c r="AX102" s="2069" t="str">
        <f aca="false">IF(AX101="","",VLOOKUP(AX101,'シフト記号表（従来型・ユニット型共通）'!$C$6:$L$47,10,FALSE()))</f>
        <v/>
      </c>
      <c r="AY102" s="2069" t="str">
        <f aca="false">IF(AY101="","",VLOOKUP(AY101,'シフト記号表（従来型・ユニット型共通）'!$C$6:$L$47,10,FALSE()))</f>
        <v/>
      </c>
      <c r="AZ102" s="2069" t="str">
        <f aca="false">IF(AZ101="","",VLOOKUP(AZ101,'シフト記号表（従来型・ユニット型共通）'!$C$6:$L$47,10,FALSE()))</f>
        <v/>
      </c>
      <c r="BA102" s="2069" t="str">
        <f aca="false">IF(BA101="","",VLOOKUP(BA101,'シフト記号表（従来型・ユニット型共通）'!$C$6:$L$47,10,FALSE()))</f>
        <v/>
      </c>
      <c r="BB102" s="2070" t="str">
        <f aca="false">IF(BB101="","",VLOOKUP(BB101,'シフト記号表（従来型・ユニット型共通）'!$C$6:$L$47,10,FALSE()))</f>
        <v/>
      </c>
      <c r="BC102" s="2068" t="str">
        <f aca="false">IF(BC101="","",VLOOKUP(BC101,'シフト記号表（従来型・ユニット型共通）'!$C$6:$L$47,10,FALSE()))</f>
        <v/>
      </c>
      <c r="BD102" s="2069" t="str">
        <f aca="false">IF(BD101="","",VLOOKUP(BD101,'シフト記号表（従来型・ユニット型共通）'!$C$6:$L$47,10,FALSE()))</f>
        <v/>
      </c>
      <c r="BE102" s="2069" t="str">
        <f aca="false">IF(BE101="","",VLOOKUP(BE101,'シフト記号表（従来型・ユニット型共通）'!$C$6:$L$47,10,FALSE()))</f>
        <v/>
      </c>
      <c r="BF102" s="2101" t="n">
        <f aca="false">IF($BI$3="４週",SUM(AA102:BB102),IF($BI$3="暦月",SUM(AA102:BE102),""))</f>
        <v>0</v>
      </c>
      <c r="BG102" s="2101"/>
      <c r="BH102" s="2102" t="n">
        <f aca="false">IF($BI$3="４週",BF102/4,IF($BI$3="暦月",(BF102/($BI$8/7)),""))</f>
        <v>0</v>
      </c>
      <c r="BI102" s="2102"/>
      <c r="BJ102" s="2098"/>
      <c r="BK102" s="2098"/>
      <c r="BL102" s="2098"/>
      <c r="BM102" s="2098"/>
      <c r="BN102" s="2098"/>
    </row>
    <row r="103" customFormat="false" ht="20.25" hidden="false" customHeight="true" outlineLevel="0" collapsed="false">
      <c r="B103" s="2033" t="n">
        <f aca="false">B101+1</f>
        <v>44</v>
      </c>
      <c r="C103" s="2073"/>
      <c r="D103" s="2073"/>
      <c r="E103" s="2073"/>
      <c r="F103" s="2073"/>
      <c r="G103" s="2095"/>
      <c r="H103" s="2095"/>
      <c r="I103" s="2063"/>
      <c r="J103" s="2064"/>
      <c r="K103" s="2063"/>
      <c r="L103" s="2064"/>
      <c r="M103" s="2096"/>
      <c r="N103" s="2096"/>
      <c r="O103" s="2097"/>
      <c r="P103" s="2097"/>
      <c r="Q103" s="2097"/>
      <c r="R103" s="2097"/>
      <c r="S103" s="2079"/>
      <c r="T103" s="2079"/>
      <c r="U103" s="2079"/>
      <c r="V103" s="2079"/>
      <c r="W103" s="2079"/>
      <c r="X103" s="2093" t="s">
        <v>2202</v>
      </c>
      <c r="Z103" s="2094"/>
      <c r="AA103" s="2083"/>
      <c r="AB103" s="2084"/>
      <c r="AC103" s="2084"/>
      <c r="AD103" s="2084"/>
      <c r="AE103" s="2084"/>
      <c r="AF103" s="2084"/>
      <c r="AG103" s="2085"/>
      <c r="AH103" s="2083"/>
      <c r="AI103" s="2084"/>
      <c r="AJ103" s="2084"/>
      <c r="AK103" s="2084"/>
      <c r="AL103" s="2084"/>
      <c r="AM103" s="2084"/>
      <c r="AN103" s="2085"/>
      <c r="AO103" s="2083"/>
      <c r="AP103" s="2084"/>
      <c r="AQ103" s="2084"/>
      <c r="AR103" s="2084"/>
      <c r="AS103" s="2084"/>
      <c r="AT103" s="2084"/>
      <c r="AU103" s="2085"/>
      <c r="AV103" s="2083"/>
      <c r="AW103" s="2084"/>
      <c r="AX103" s="2084"/>
      <c r="AY103" s="2084"/>
      <c r="AZ103" s="2084"/>
      <c r="BA103" s="2084"/>
      <c r="BB103" s="2085"/>
      <c r="BC103" s="2083"/>
      <c r="BD103" s="2084"/>
      <c r="BE103" s="2086"/>
      <c r="BF103" s="2087"/>
      <c r="BG103" s="2087"/>
      <c r="BH103" s="2088"/>
      <c r="BI103" s="2088"/>
      <c r="BJ103" s="2098"/>
      <c r="BK103" s="2098"/>
      <c r="BL103" s="2098"/>
      <c r="BM103" s="2098"/>
      <c r="BN103" s="2098"/>
    </row>
    <row r="104" customFormat="false" ht="20.25" hidden="false" customHeight="true" outlineLevel="0" collapsed="false">
      <c r="B104" s="2033"/>
      <c r="C104" s="2073"/>
      <c r="D104" s="2073"/>
      <c r="E104" s="2073"/>
      <c r="F104" s="2073"/>
      <c r="G104" s="2095"/>
      <c r="H104" s="2095"/>
      <c r="I104" s="2099"/>
      <c r="J104" s="2100" t="n">
        <f aca="false">G103</f>
        <v>0</v>
      </c>
      <c r="K104" s="2099"/>
      <c r="L104" s="2100" t="n">
        <f aca="false">M103</f>
        <v>0</v>
      </c>
      <c r="M104" s="2096"/>
      <c r="N104" s="2096"/>
      <c r="O104" s="2097"/>
      <c r="P104" s="2097"/>
      <c r="Q104" s="2097"/>
      <c r="R104" s="2097"/>
      <c r="S104" s="2079"/>
      <c r="T104" s="2079"/>
      <c r="U104" s="2079"/>
      <c r="V104" s="2079"/>
      <c r="W104" s="2079"/>
      <c r="X104" s="2090" t="s">
        <v>2203</v>
      </c>
      <c r="Y104" s="2091"/>
      <c r="Z104" s="2092"/>
      <c r="AA104" s="2068" t="str">
        <f aca="false">IF(AA103="","",VLOOKUP(AA103,'シフト記号表（従来型・ユニット型共通）'!$C$6:$L$47,10,FALSE()))</f>
        <v/>
      </c>
      <c r="AB104" s="2069" t="str">
        <f aca="false">IF(AB103="","",VLOOKUP(AB103,'シフト記号表（従来型・ユニット型共通）'!$C$6:$L$47,10,FALSE()))</f>
        <v/>
      </c>
      <c r="AC104" s="2069" t="str">
        <f aca="false">IF(AC103="","",VLOOKUP(AC103,'シフト記号表（従来型・ユニット型共通）'!$C$6:$L$47,10,FALSE()))</f>
        <v/>
      </c>
      <c r="AD104" s="2069" t="str">
        <f aca="false">IF(AD103="","",VLOOKUP(AD103,'シフト記号表（従来型・ユニット型共通）'!$C$6:$L$47,10,FALSE()))</f>
        <v/>
      </c>
      <c r="AE104" s="2069" t="str">
        <f aca="false">IF(AE103="","",VLOOKUP(AE103,'シフト記号表（従来型・ユニット型共通）'!$C$6:$L$47,10,FALSE()))</f>
        <v/>
      </c>
      <c r="AF104" s="2069" t="str">
        <f aca="false">IF(AF103="","",VLOOKUP(AF103,'シフト記号表（従来型・ユニット型共通）'!$C$6:$L$47,10,FALSE()))</f>
        <v/>
      </c>
      <c r="AG104" s="2070" t="str">
        <f aca="false">IF(AG103="","",VLOOKUP(AG103,'シフト記号表（従来型・ユニット型共通）'!$C$6:$L$47,10,FALSE()))</f>
        <v/>
      </c>
      <c r="AH104" s="2068" t="str">
        <f aca="false">IF(AH103="","",VLOOKUP(AH103,'シフト記号表（従来型・ユニット型共通）'!$C$6:$L$47,10,FALSE()))</f>
        <v/>
      </c>
      <c r="AI104" s="2069" t="str">
        <f aca="false">IF(AI103="","",VLOOKUP(AI103,'シフト記号表（従来型・ユニット型共通）'!$C$6:$L$47,10,FALSE()))</f>
        <v/>
      </c>
      <c r="AJ104" s="2069" t="str">
        <f aca="false">IF(AJ103="","",VLOOKUP(AJ103,'シフト記号表（従来型・ユニット型共通）'!$C$6:$L$47,10,FALSE()))</f>
        <v/>
      </c>
      <c r="AK104" s="2069" t="str">
        <f aca="false">IF(AK103="","",VLOOKUP(AK103,'シフト記号表（従来型・ユニット型共通）'!$C$6:$L$47,10,FALSE()))</f>
        <v/>
      </c>
      <c r="AL104" s="2069" t="str">
        <f aca="false">IF(AL103="","",VLOOKUP(AL103,'シフト記号表（従来型・ユニット型共通）'!$C$6:$L$47,10,FALSE()))</f>
        <v/>
      </c>
      <c r="AM104" s="2069" t="str">
        <f aca="false">IF(AM103="","",VLOOKUP(AM103,'シフト記号表（従来型・ユニット型共通）'!$C$6:$L$47,10,FALSE()))</f>
        <v/>
      </c>
      <c r="AN104" s="2070" t="str">
        <f aca="false">IF(AN103="","",VLOOKUP(AN103,'シフト記号表（従来型・ユニット型共通）'!$C$6:$L$47,10,FALSE()))</f>
        <v/>
      </c>
      <c r="AO104" s="2068" t="str">
        <f aca="false">IF(AO103="","",VLOOKUP(AO103,'シフト記号表（従来型・ユニット型共通）'!$C$6:$L$47,10,FALSE()))</f>
        <v/>
      </c>
      <c r="AP104" s="2069" t="str">
        <f aca="false">IF(AP103="","",VLOOKUP(AP103,'シフト記号表（従来型・ユニット型共通）'!$C$6:$L$47,10,FALSE()))</f>
        <v/>
      </c>
      <c r="AQ104" s="2069" t="str">
        <f aca="false">IF(AQ103="","",VLOOKUP(AQ103,'シフト記号表（従来型・ユニット型共通）'!$C$6:$L$47,10,FALSE()))</f>
        <v/>
      </c>
      <c r="AR104" s="2069" t="str">
        <f aca="false">IF(AR103="","",VLOOKUP(AR103,'シフト記号表（従来型・ユニット型共通）'!$C$6:$L$47,10,FALSE()))</f>
        <v/>
      </c>
      <c r="AS104" s="2069" t="str">
        <f aca="false">IF(AS103="","",VLOOKUP(AS103,'シフト記号表（従来型・ユニット型共通）'!$C$6:$L$47,10,FALSE()))</f>
        <v/>
      </c>
      <c r="AT104" s="2069" t="str">
        <f aca="false">IF(AT103="","",VLOOKUP(AT103,'シフト記号表（従来型・ユニット型共通）'!$C$6:$L$47,10,FALSE()))</f>
        <v/>
      </c>
      <c r="AU104" s="2070" t="str">
        <f aca="false">IF(AU103="","",VLOOKUP(AU103,'シフト記号表（従来型・ユニット型共通）'!$C$6:$L$47,10,FALSE()))</f>
        <v/>
      </c>
      <c r="AV104" s="2068" t="str">
        <f aca="false">IF(AV103="","",VLOOKUP(AV103,'シフト記号表（従来型・ユニット型共通）'!$C$6:$L$47,10,FALSE()))</f>
        <v/>
      </c>
      <c r="AW104" s="2069" t="str">
        <f aca="false">IF(AW103="","",VLOOKUP(AW103,'シフト記号表（従来型・ユニット型共通）'!$C$6:$L$47,10,FALSE()))</f>
        <v/>
      </c>
      <c r="AX104" s="2069" t="str">
        <f aca="false">IF(AX103="","",VLOOKUP(AX103,'シフト記号表（従来型・ユニット型共通）'!$C$6:$L$47,10,FALSE()))</f>
        <v/>
      </c>
      <c r="AY104" s="2069" t="str">
        <f aca="false">IF(AY103="","",VLOOKUP(AY103,'シフト記号表（従来型・ユニット型共通）'!$C$6:$L$47,10,FALSE()))</f>
        <v/>
      </c>
      <c r="AZ104" s="2069" t="str">
        <f aca="false">IF(AZ103="","",VLOOKUP(AZ103,'シフト記号表（従来型・ユニット型共通）'!$C$6:$L$47,10,FALSE()))</f>
        <v/>
      </c>
      <c r="BA104" s="2069" t="str">
        <f aca="false">IF(BA103="","",VLOOKUP(BA103,'シフト記号表（従来型・ユニット型共通）'!$C$6:$L$47,10,FALSE()))</f>
        <v/>
      </c>
      <c r="BB104" s="2070" t="str">
        <f aca="false">IF(BB103="","",VLOOKUP(BB103,'シフト記号表（従来型・ユニット型共通）'!$C$6:$L$47,10,FALSE()))</f>
        <v/>
      </c>
      <c r="BC104" s="2068" t="str">
        <f aca="false">IF(BC103="","",VLOOKUP(BC103,'シフト記号表（従来型・ユニット型共通）'!$C$6:$L$47,10,FALSE()))</f>
        <v/>
      </c>
      <c r="BD104" s="2069" t="str">
        <f aca="false">IF(BD103="","",VLOOKUP(BD103,'シフト記号表（従来型・ユニット型共通）'!$C$6:$L$47,10,FALSE()))</f>
        <v/>
      </c>
      <c r="BE104" s="2069" t="str">
        <f aca="false">IF(BE103="","",VLOOKUP(BE103,'シフト記号表（従来型・ユニット型共通）'!$C$6:$L$47,10,FALSE()))</f>
        <v/>
      </c>
      <c r="BF104" s="2101" t="n">
        <f aca="false">IF($BI$3="４週",SUM(AA104:BB104),IF($BI$3="暦月",SUM(AA104:BE104),""))</f>
        <v>0</v>
      </c>
      <c r="BG104" s="2101"/>
      <c r="BH104" s="2102" t="n">
        <f aca="false">IF($BI$3="４週",BF104/4,IF($BI$3="暦月",(BF104/($BI$8/7)),""))</f>
        <v>0</v>
      </c>
      <c r="BI104" s="2102"/>
      <c r="BJ104" s="2098"/>
      <c r="BK104" s="2098"/>
      <c r="BL104" s="2098"/>
      <c r="BM104" s="2098"/>
      <c r="BN104" s="2098"/>
    </row>
    <row r="105" customFormat="false" ht="20.25" hidden="false" customHeight="true" outlineLevel="0" collapsed="false">
      <c r="B105" s="2033" t="n">
        <f aca="false">B103+1</f>
        <v>45</v>
      </c>
      <c r="C105" s="2073"/>
      <c r="D105" s="2073"/>
      <c r="E105" s="2073"/>
      <c r="F105" s="2073"/>
      <c r="G105" s="2095"/>
      <c r="H105" s="2095"/>
      <c r="I105" s="2063"/>
      <c r="J105" s="2064"/>
      <c r="K105" s="2063"/>
      <c r="L105" s="2064"/>
      <c r="M105" s="2096"/>
      <c r="N105" s="2096"/>
      <c r="O105" s="2097"/>
      <c r="P105" s="2097"/>
      <c r="Q105" s="2097"/>
      <c r="R105" s="2097"/>
      <c r="S105" s="2079"/>
      <c r="T105" s="2079"/>
      <c r="U105" s="2079"/>
      <c r="V105" s="2079"/>
      <c r="W105" s="2079"/>
      <c r="X105" s="2093" t="s">
        <v>2202</v>
      </c>
      <c r="Z105" s="2094"/>
      <c r="AA105" s="2083"/>
      <c r="AB105" s="2084"/>
      <c r="AC105" s="2084"/>
      <c r="AD105" s="2084"/>
      <c r="AE105" s="2084"/>
      <c r="AF105" s="2084"/>
      <c r="AG105" s="2085"/>
      <c r="AH105" s="2083"/>
      <c r="AI105" s="2084"/>
      <c r="AJ105" s="2084"/>
      <c r="AK105" s="2084"/>
      <c r="AL105" s="2084"/>
      <c r="AM105" s="2084"/>
      <c r="AN105" s="2085"/>
      <c r="AO105" s="2083"/>
      <c r="AP105" s="2084"/>
      <c r="AQ105" s="2084"/>
      <c r="AR105" s="2084"/>
      <c r="AS105" s="2084"/>
      <c r="AT105" s="2084"/>
      <c r="AU105" s="2085"/>
      <c r="AV105" s="2083"/>
      <c r="AW105" s="2084"/>
      <c r="AX105" s="2084"/>
      <c r="AY105" s="2084"/>
      <c r="AZ105" s="2084"/>
      <c r="BA105" s="2084"/>
      <c r="BB105" s="2085"/>
      <c r="BC105" s="2083"/>
      <c r="BD105" s="2084"/>
      <c r="BE105" s="2086"/>
      <c r="BF105" s="2087"/>
      <c r="BG105" s="2087"/>
      <c r="BH105" s="2088"/>
      <c r="BI105" s="2088"/>
      <c r="BJ105" s="2098"/>
      <c r="BK105" s="2098"/>
      <c r="BL105" s="2098"/>
      <c r="BM105" s="2098"/>
      <c r="BN105" s="2098"/>
    </row>
    <row r="106" customFormat="false" ht="20.25" hidden="false" customHeight="true" outlineLevel="0" collapsed="false">
      <c r="B106" s="2033"/>
      <c r="C106" s="2073"/>
      <c r="D106" s="2073"/>
      <c r="E106" s="2073"/>
      <c r="F106" s="2073"/>
      <c r="G106" s="2095"/>
      <c r="H106" s="2095"/>
      <c r="I106" s="2099"/>
      <c r="J106" s="2100" t="n">
        <f aca="false">G105</f>
        <v>0</v>
      </c>
      <c r="K106" s="2099"/>
      <c r="L106" s="2100" t="n">
        <f aca="false">M105</f>
        <v>0</v>
      </c>
      <c r="M106" s="2096"/>
      <c r="N106" s="2096"/>
      <c r="O106" s="2097"/>
      <c r="P106" s="2097"/>
      <c r="Q106" s="2097"/>
      <c r="R106" s="2097"/>
      <c r="S106" s="2079"/>
      <c r="T106" s="2079"/>
      <c r="U106" s="2079"/>
      <c r="V106" s="2079"/>
      <c r="W106" s="2079"/>
      <c r="X106" s="2090" t="s">
        <v>2203</v>
      </c>
      <c r="Y106" s="2091"/>
      <c r="Z106" s="2092"/>
      <c r="AA106" s="2068" t="str">
        <f aca="false">IF(AA105="","",VLOOKUP(AA105,'シフト記号表（従来型・ユニット型共通）'!$C$6:$L$47,10,FALSE()))</f>
        <v/>
      </c>
      <c r="AB106" s="2069" t="str">
        <f aca="false">IF(AB105="","",VLOOKUP(AB105,'シフト記号表（従来型・ユニット型共通）'!$C$6:$L$47,10,FALSE()))</f>
        <v/>
      </c>
      <c r="AC106" s="2069" t="str">
        <f aca="false">IF(AC105="","",VLOOKUP(AC105,'シフト記号表（従来型・ユニット型共通）'!$C$6:$L$47,10,FALSE()))</f>
        <v/>
      </c>
      <c r="AD106" s="2069" t="str">
        <f aca="false">IF(AD105="","",VLOOKUP(AD105,'シフト記号表（従来型・ユニット型共通）'!$C$6:$L$47,10,FALSE()))</f>
        <v/>
      </c>
      <c r="AE106" s="2069" t="str">
        <f aca="false">IF(AE105="","",VLOOKUP(AE105,'シフト記号表（従来型・ユニット型共通）'!$C$6:$L$47,10,FALSE()))</f>
        <v/>
      </c>
      <c r="AF106" s="2069" t="str">
        <f aca="false">IF(AF105="","",VLOOKUP(AF105,'シフト記号表（従来型・ユニット型共通）'!$C$6:$L$47,10,FALSE()))</f>
        <v/>
      </c>
      <c r="AG106" s="2070" t="str">
        <f aca="false">IF(AG105="","",VLOOKUP(AG105,'シフト記号表（従来型・ユニット型共通）'!$C$6:$L$47,10,FALSE()))</f>
        <v/>
      </c>
      <c r="AH106" s="2068" t="str">
        <f aca="false">IF(AH105="","",VLOOKUP(AH105,'シフト記号表（従来型・ユニット型共通）'!$C$6:$L$47,10,FALSE()))</f>
        <v/>
      </c>
      <c r="AI106" s="2069" t="str">
        <f aca="false">IF(AI105="","",VLOOKUP(AI105,'シフト記号表（従来型・ユニット型共通）'!$C$6:$L$47,10,FALSE()))</f>
        <v/>
      </c>
      <c r="AJ106" s="2069" t="str">
        <f aca="false">IF(AJ105="","",VLOOKUP(AJ105,'シフト記号表（従来型・ユニット型共通）'!$C$6:$L$47,10,FALSE()))</f>
        <v/>
      </c>
      <c r="AK106" s="2069" t="str">
        <f aca="false">IF(AK105="","",VLOOKUP(AK105,'シフト記号表（従来型・ユニット型共通）'!$C$6:$L$47,10,FALSE()))</f>
        <v/>
      </c>
      <c r="AL106" s="2069" t="str">
        <f aca="false">IF(AL105="","",VLOOKUP(AL105,'シフト記号表（従来型・ユニット型共通）'!$C$6:$L$47,10,FALSE()))</f>
        <v/>
      </c>
      <c r="AM106" s="2069" t="str">
        <f aca="false">IF(AM105="","",VLOOKUP(AM105,'シフト記号表（従来型・ユニット型共通）'!$C$6:$L$47,10,FALSE()))</f>
        <v/>
      </c>
      <c r="AN106" s="2070" t="str">
        <f aca="false">IF(AN105="","",VLOOKUP(AN105,'シフト記号表（従来型・ユニット型共通）'!$C$6:$L$47,10,FALSE()))</f>
        <v/>
      </c>
      <c r="AO106" s="2068" t="str">
        <f aca="false">IF(AO105="","",VLOOKUP(AO105,'シフト記号表（従来型・ユニット型共通）'!$C$6:$L$47,10,FALSE()))</f>
        <v/>
      </c>
      <c r="AP106" s="2069" t="str">
        <f aca="false">IF(AP105="","",VLOOKUP(AP105,'シフト記号表（従来型・ユニット型共通）'!$C$6:$L$47,10,FALSE()))</f>
        <v/>
      </c>
      <c r="AQ106" s="2069" t="str">
        <f aca="false">IF(AQ105="","",VLOOKUP(AQ105,'シフト記号表（従来型・ユニット型共通）'!$C$6:$L$47,10,FALSE()))</f>
        <v/>
      </c>
      <c r="AR106" s="2069" t="str">
        <f aca="false">IF(AR105="","",VLOOKUP(AR105,'シフト記号表（従来型・ユニット型共通）'!$C$6:$L$47,10,FALSE()))</f>
        <v/>
      </c>
      <c r="AS106" s="2069" t="str">
        <f aca="false">IF(AS105="","",VLOOKUP(AS105,'シフト記号表（従来型・ユニット型共通）'!$C$6:$L$47,10,FALSE()))</f>
        <v/>
      </c>
      <c r="AT106" s="2069" t="str">
        <f aca="false">IF(AT105="","",VLOOKUP(AT105,'シフト記号表（従来型・ユニット型共通）'!$C$6:$L$47,10,FALSE()))</f>
        <v/>
      </c>
      <c r="AU106" s="2070" t="str">
        <f aca="false">IF(AU105="","",VLOOKUP(AU105,'シフト記号表（従来型・ユニット型共通）'!$C$6:$L$47,10,FALSE()))</f>
        <v/>
      </c>
      <c r="AV106" s="2068" t="str">
        <f aca="false">IF(AV105="","",VLOOKUP(AV105,'シフト記号表（従来型・ユニット型共通）'!$C$6:$L$47,10,FALSE()))</f>
        <v/>
      </c>
      <c r="AW106" s="2069" t="str">
        <f aca="false">IF(AW105="","",VLOOKUP(AW105,'シフト記号表（従来型・ユニット型共通）'!$C$6:$L$47,10,FALSE()))</f>
        <v/>
      </c>
      <c r="AX106" s="2069" t="str">
        <f aca="false">IF(AX105="","",VLOOKUP(AX105,'シフト記号表（従来型・ユニット型共通）'!$C$6:$L$47,10,FALSE()))</f>
        <v/>
      </c>
      <c r="AY106" s="2069" t="str">
        <f aca="false">IF(AY105="","",VLOOKUP(AY105,'シフト記号表（従来型・ユニット型共通）'!$C$6:$L$47,10,FALSE()))</f>
        <v/>
      </c>
      <c r="AZ106" s="2069" t="str">
        <f aca="false">IF(AZ105="","",VLOOKUP(AZ105,'シフト記号表（従来型・ユニット型共通）'!$C$6:$L$47,10,FALSE()))</f>
        <v/>
      </c>
      <c r="BA106" s="2069" t="str">
        <f aca="false">IF(BA105="","",VLOOKUP(BA105,'シフト記号表（従来型・ユニット型共通）'!$C$6:$L$47,10,FALSE()))</f>
        <v/>
      </c>
      <c r="BB106" s="2070" t="str">
        <f aca="false">IF(BB105="","",VLOOKUP(BB105,'シフト記号表（従来型・ユニット型共通）'!$C$6:$L$47,10,FALSE()))</f>
        <v/>
      </c>
      <c r="BC106" s="2068" t="str">
        <f aca="false">IF(BC105="","",VLOOKUP(BC105,'シフト記号表（従来型・ユニット型共通）'!$C$6:$L$47,10,FALSE()))</f>
        <v/>
      </c>
      <c r="BD106" s="2069" t="str">
        <f aca="false">IF(BD105="","",VLOOKUP(BD105,'シフト記号表（従来型・ユニット型共通）'!$C$6:$L$47,10,FALSE()))</f>
        <v/>
      </c>
      <c r="BE106" s="2069" t="str">
        <f aca="false">IF(BE105="","",VLOOKUP(BE105,'シフト記号表（従来型・ユニット型共通）'!$C$6:$L$47,10,FALSE()))</f>
        <v/>
      </c>
      <c r="BF106" s="2101" t="n">
        <f aca="false">IF($BI$3="４週",SUM(AA106:BB106),IF($BI$3="暦月",SUM(AA106:BE106),""))</f>
        <v>0</v>
      </c>
      <c r="BG106" s="2101"/>
      <c r="BH106" s="2102" t="n">
        <f aca="false">IF($BI$3="４週",BF106/4,IF($BI$3="暦月",(BF106/($BI$8/7)),""))</f>
        <v>0</v>
      </c>
      <c r="BI106" s="2102"/>
      <c r="BJ106" s="2098"/>
      <c r="BK106" s="2098"/>
      <c r="BL106" s="2098"/>
      <c r="BM106" s="2098"/>
      <c r="BN106" s="2098"/>
    </row>
    <row r="107" customFormat="false" ht="20.25" hidden="false" customHeight="true" outlineLevel="0" collapsed="false">
      <c r="B107" s="2033" t="n">
        <f aca="false">B105+1</f>
        <v>46</v>
      </c>
      <c r="C107" s="2073"/>
      <c r="D107" s="2073"/>
      <c r="E107" s="2073"/>
      <c r="F107" s="2073"/>
      <c r="G107" s="2095"/>
      <c r="H107" s="2095"/>
      <c r="I107" s="2063"/>
      <c r="J107" s="2064"/>
      <c r="K107" s="2063"/>
      <c r="L107" s="2064"/>
      <c r="M107" s="2096"/>
      <c r="N107" s="2096"/>
      <c r="O107" s="2097"/>
      <c r="P107" s="2097"/>
      <c r="Q107" s="2097"/>
      <c r="R107" s="2097"/>
      <c r="S107" s="2079"/>
      <c r="T107" s="2079"/>
      <c r="U107" s="2079"/>
      <c r="V107" s="2079"/>
      <c r="W107" s="2079"/>
      <c r="X107" s="2093" t="s">
        <v>2202</v>
      </c>
      <c r="Z107" s="2094"/>
      <c r="AA107" s="2083"/>
      <c r="AB107" s="2084"/>
      <c r="AC107" s="2084"/>
      <c r="AD107" s="2084"/>
      <c r="AE107" s="2084"/>
      <c r="AF107" s="2084"/>
      <c r="AG107" s="2085"/>
      <c r="AH107" s="2083"/>
      <c r="AI107" s="2084"/>
      <c r="AJ107" s="2084"/>
      <c r="AK107" s="2084"/>
      <c r="AL107" s="2084"/>
      <c r="AM107" s="2084"/>
      <c r="AN107" s="2085"/>
      <c r="AO107" s="2083"/>
      <c r="AP107" s="2084"/>
      <c r="AQ107" s="2084"/>
      <c r="AR107" s="2084"/>
      <c r="AS107" s="2084"/>
      <c r="AT107" s="2084"/>
      <c r="AU107" s="2085"/>
      <c r="AV107" s="2083"/>
      <c r="AW107" s="2084"/>
      <c r="AX107" s="2084"/>
      <c r="AY107" s="2084"/>
      <c r="AZ107" s="2084"/>
      <c r="BA107" s="2084"/>
      <c r="BB107" s="2085"/>
      <c r="BC107" s="2083"/>
      <c r="BD107" s="2084"/>
      <c r="BE107" s="2086"/>
      <c r="BF107" s="2087"/>
      <c r="BG107" s="2087"/>
      <c r="BH107" s="2088"/>
      <c r="BI107" s="2088"/>
      <c r="BJ107" s="2098"/>
      <c r="BK107" s="2098"/>
      <c r="BL107" s="2098"/>
      <c r="BM107" s="2098"/>
      <c r="BN107" s="2098"/>
    </row>
    <row r="108" customFormat="false" ht="20.25" hidden="false" customHeight="true" outlineLevel="0" collapsed="false">
      <c r="B108" s="2033"/>
      <c r="C108" s="2073"/>
      <c r="D108" s="2073"/>
      <c r="E108" s="2073"/>
      <c r="F108" s="2073"/>
      <c r="G108" s="2095"/>
      <c r="H108" s="2095"/>
      <c r="I108" s="2099"/>
      <c r="J108" s="2100" t="n">
        <f aca="false">G107</f>
        <v>0</v>
      </c>
      <c r="K108" s="2099"/>
      <c r="L108" s="2100" t="n">
        <f aca="false">M107</f>
        <v>0</v>
      </c>
      <c r="M108" s="2096"/>
      <c r="N108" s="2096"/>
      <c r="O108" s="2097"/>
      <c r="P108" s="2097"/>
      <c r="Q108" s="2097"/>
      <c r="R108" s="2097"/>
      <c r="S108" s="2079"/>
      <c r="T108" s="2079"/>
      <c r="U108" s="2079"/>
      <c r="V108" s="2079"/>
      <c r="W108" s="2079"/>
      <c r="X108" s="2090" t="s">
        <v>2203</v>
      </c>
      <c r="Y108" s="2091"/>
      <c r="Z108" s="2092"/>
      <c r="AA108" s="2068" t="str">
        <f aca="false">IF(AA107="","",VLOOKUP(AA107,'シフト記号表（従来型・ユニット型共通）'!$C$6:$L$47,10,FALSE()))</f>
        <v/>
      </c>
      <c r="AB108" s="2069" t="str">
        <f aca="false">IF(AB107="","",VLOOKUP(AB107,'シフト記号表（従来型・ユニット型共通）'!$C$6:$L$47,10,FALSE()))</f>
        <v/>
      </c>
      <c r="AC108" s="2069" t="str">
        <f aca="false">IF(AC107="","",VLOOKUP(AC107,'シフト記号表（従来型・ユニット型共通）'!$C$6:$L$47,10,FALSE()))</f>
        <v/>
      </c>
      <c r="AD108" s="2069" t="str">
        <f aca="false">IF(AD107="","",VLOOKUP(AD107,'シフト記号表（従来型・ユニット型共通）'!$C$6:$L$47,10,FALSE()))</f>
        <v/>
      </c>
      <c r="AE108" s="2069" t="str">
        <f aca="false">IF(AE107="","",VLOOKUP(AE107,'シフト記号表（従来型・ユニット型共通）'!$C$6:$L$47,10,FALSE()))</f>
        <v/>
      </c>
      <c r="AF108" s="2069" t="str">
        <f aca="false">IF(AF107="","",VLOOKUP(AF107,'シフト記号表（従来型・ユニット型共通）'!$C$6:$L$47,10,FALSE()))</f>
        <v/>
      </c>
      <c r="AG108" s="2070" t="str">
        <f aca="false">IF(AG107="","",VLOOKUP(AG107,'シフト記号表（従来型・ユニット型共通）'!$C$6:$L$47,10,FALSE()))</f>
        <v/>
      </c>
      <c r="AH108" s="2068" t="str">
        <f aca="false">IF(AH107="","",VLOOKUP(AH107,'シフト記号表（従来型・ユニット型共通）'!$C$6:$L$47,10,FALSE()))</f>
        <v/>
      </c>
      <c r="AI108" s="2069" t="str">
        <f aca="false">IF(AI107="","",VLOOKUP(AI107,'シフト記号表（従来型・ユニット型共通）'!$C$6:$L$47,10,FALSE()))</f>
        <v/>
      </c>
      <c r="AJ108" s="2069" t="str">
        <f aca="false">IF(AJ107="","",VLOOKUP(AJ107,'シフト記号表（従来型・ユニット型共通）'!$C$6:$L$47,10,FALSE()))</f>
        <v/>
      </c>
      <c r="AK108" s="2069" t="str">
        <f aca="false">IF(AK107="","",VLOOKUP(AK107,'シフト記号表（従来型・ユニット型共通）'!$C$6:$L$47,10,FALSE()))</f>
        <v/>
      </c>
      <c r="AL108" s="2069" t="str">
        <f aca="false">IF(AL107="","",VLOOKUP(AL107,'シフト記号表（従来型・ユニット型共通）'!$C$6:$L$47,10,FALSE()))</f>
        <v/>
      </c>
      <c r="AM108" s="2069" t="str">
        <f aca="false">IF(AM107="","",VLOOKUP(AM107,'シフト記号表（従来型・ユニット型共通）'!$C$6:$L$47,10,FALSE()))</f>
        <v/>
      </c>
      <c r="AN108" s="2070" t="str">
        <f aca="false">IF(AN107="","",VLOOKUP(AN107,'シフト記号表（従来型・ユニット型共通）'!$C$6:$L$47,10,FALSE()))</f>
        <v/>
      </c>
      <c r="AO108" s="2068" t="str">
        <f aca="false">IF(AO107="","",VLOOKUP(AO107,'シフト記号表（従来型・ユニット型共通）'!$C$6:$L$47,10,FALSE()))</f>
        <v/>
      </c>
      <c r="AP108" s="2069" t="str">
        <f aca="false">IF(AP107="","",VLOOKUP(AP107,'シフト記号表（従来型・ユニット型共通）'!$C$6:$L$47,10,FALSE()))</f>
        <v/>
      </c>
      <c r="AQ108" s="2069" t="str">
        <f aca="false">IF(AQ107="","",VLOOKUP(AQ107,'シフト記号表（従来型・ユニット型共通）'!$C$6:$L$47,10,FALSE()))</f>
        <v/>
      </c>
      <c r="AR108" s="2069" t="str">
        <f aca="false">IF(AR107="","",VLOOKUP(AR107,'シフト記号表（従来型・ユニット型共通）'!$C$6:$L$47,10,FALSE()))</f>
        <v/>
      </c>
      <c r="AS108" s="2069" t="str">
        <f aca="false">IF(AS107="","",VLOOKUP(AS107,'シフト記号表（従来型・ユニット型共通）'!$C$6:$L$47,10,FALSE()))</f>
        <v/>
      </c>
      <c r="AT108" s="2069" t="str">
        <f aca="false">IF(AT107="","",VLOOKUP(AT107,'シフト記号表（従来型・ユニット型共通）'!$C$6:$L$47,10,FALSE()))</f>
        <v/>
      </c>
      <c r="AU108" s="2070" t="str">
        <f aca="false">IF(AU107="","",VLOOKUP(AU107,'シフト記号表（従来型・ユニット型共通）'!$C$6:$L$47,10,FALSE()))</f>
        <v/>
      </c>
      <c r="AV108" s="2068" t="str">
        <f aca="false">IF(AV107="","",VLOOKUP(AV107,'シフト記号表（従来型・ユニット型共通）'!$C$6:$L$47,10,FALSE()))</f>
        <v/>
      </c>
      <c r="AW108" s="2069" t="str">
        <f aca="false">IF(AW107="","",VLOOKUP(AW107,'シフト記号表（従来型・ユニット型共通）'!$C$6:$L$47,10,FALSE()))</f>
        <v/>
      </c>
      <c r="AX108" s="2069" t="str">
        <f aca="false">IF(AX107="","",VLOOKUP(AX107,'シフト記号表（従来型・ユニット型共通）'!$C$6:$L$47,10,FALSE()))</f>
        <v/>
      </c>
      <c r="AY108" s="2069" t="str">
        <f aca="false">IF(AY107="","",VLOOKUP(AY107,'シフト記号表（従来型・ユニット型共通）'!$C$6:$L$47,10,FALSE()))</f>
        <v/>
      </c>
      <c r="AZ108" s="2069" t="str">
        <f aca="false">IF(AZ107="","",VLOOKUP(AZ107,'シフト記号表（従来型・ユニット型共通）'!$C$6:$L$47,10,FALSE()))</f>
        <v/>
      </c>
      <c r="BA108" s="2069" t="str">
        <f aca="false">IF(BA107="","",VLOOKUP(BA107,'シフト記号表（従来型・ユニット型共通）'!$C$6:$L$47,10,FALSE()))</f>
        <v/>
      </c>
      <c r="BB108" s="2070" t="str">
        <f aca="false">IF(BB107="","",VLOOKUP(BB107,'シフト記号表（従来型・ユニット型共通）'!$C$6:$L$47,10,FALSE()))</f>
        <v/>
      </c>
      <c r="BC108" s="2068" t="str">
        <f aca="false">IF(BC107="","",VLOOKUP(BC107,'シフト記号表（従来型・ユニット型共通）'!$C$6:$L$47,10,FALSE()))</f>
        <v/>
      </c>
      <c r="BD108" s="2069" t="str">
        <f aca="false">IF(BD107="","",VLOOKUP(BD107,'シフト記号表（従来型・ユニット型共通）'!$C$6:$L$47,10,FALSE()))</f>
        <v/>
      </c>
      <c r="BE108" s="2069" t="str">
        <f aca="false">IF(BE107="","",VLOOKUP(BE107,'シフト記号表（従来型・ユニット型共通）'!$C$6:$L$47,10,FALSE()))</f>
        <v/>
      </c>
      <c r="BF108" s="2101" t="n">
        <f aca="false">IF($BI$3="４週",SUM(AA108:BB108),IF($BI$3="暦月",SUM(AA108:BE108),""))</f>
        <v>0</v>
      </c>
      <c r="BG108" s="2101"/>
      <c r="BH108" s="2102" t="n">
        <f aca="false">IF($BI$3="４週",BF108/4,IF($BI$3="暦月",(BF108/($BI$8/7)),""))</f>
        <v>0</v>
      </c>
      <c r="BI108" s="2102"/>
      <c r="BJ108" s="2098"/>
      <c r="BK108" s="2098"/>
      <c r="BL108" s="2098"/>
      <c r="BM108" s="2098"/>
      <c r="BN108" s="2098"/>
    </row>
    <row r="109" customFormat="false" ht="20.25" hidden="false" customHeight="true" outlineLevel="0" collapsed="false">
      <c r="B109" s="2033" t="n">
        <f aca="false">B107+1</f>
        <v>47</v>
      </c>
      <c r="C109" s="2073"/>
      <c r="D109" s="2073"/>
      <c r="E109" s="2073"/>
      <c r="F109" s="2073"/>
      <c r="G109" s="2095"/>
      <c r="H109" s="2095"/>
      <c r="I109" s="2063"/>
      <c r="J109" s="2064"/>
      <c r="K109" s="2063"/>
      <c r="L109" s="2064"/>
      <c r="M109" s="2096"/>
      <c r="N109" s="2096"/>
      <c r="O109" s="2097"/>
      <c r="P109" s="2097"/>
      <c r="Q109" s="2097"/>
      <c r="R109" s="2097"/>
      <c r="S109" s="2079"/>
      <c r="T109" s="2079"/>
      <c r="U109" s="2079"/>
      <c r="V109" s="2079"/>
      <c r="W109" s="2079"/>
      <c r="X109" s="2093" t="s">
        <v>2202</v>
      </c>
      <c r="Z109" s="2094"/>
      <c r="AA109" s="2083"/>
      <c r="AB109" s="2084"/>
      <c r="AC109" s="2084"/>
      <c r="AD109" s="2084"/>
      <c r="AE109" s="2084"/>
      <c r="AF109" s="2084"/>
      <c r="AG109" s="2085"/>
      <c r="AH109" s="2083"/>
      <c r="AI109" s="2084"/>
      <c r="AJ109" s="2084"/>
      <c r="AK109" s="2084"/>
      <c r="AL109" s="2084"/>
      <c r="AM109" s="2084"/>
      <c r="AN109" s="2085"/>
      <c r="AO109" s="2083"/>
      <c r="AP109" s="2084"/>
      <c r="AQ109" s="2084"/>
      <c r="AR109" s="2084"/>
      <c r="AS109" s="2084"/>
      <c r="AT109" s="2084"/>
      <c r="AU109" s="2085"/>
      <c r="AV109" s="2083"/>
      <c r="AW109" s="2084"/>
      <c r="AX109" s="2084"/>
      <c r="AY109" s="2084"/>
      <c r="AZ109" s="2084"/>
      <c r="BA109" s="2084"/>
      <c r="BB109" s="2085"/>
      <c r="BC109" s="2083"/>
      <c r="BD109" s="2084"/>
      <c r="BE109" s="2086"/>
      <c r="BF109" s="2087"/>
      <c r="BG109" s="2087"/>
      <c r="BH109" s="2088"/>
      <c r="BI109" s="2088"/>
      <c r="BJ109" s="2098"/>
      <c r="BK109" s="2098"/>
      <c r="BL109" s="2098"/>
      <c r="BM109" s="2098"/>
      <c r="BN109" s="2098"/>
    </row>
    <row r="110" customFormat="false" ht="20.25" hidden="false" customHeight="true" outlineLevel="0" collapsed="false">
      <c r="B110" s="2033"/>
      <c r="C110" s="2073"/>
      <c r="D110" s="2073"/>
      <c r="E110" s="2073"/>
      <c r="F110" s="2073"/>
      <c r="G110" s="2095"/>
      <c r="H110" s="2095"/>
      <c r="I110" s="2099"/>
      <c r="J110" s="2100" t="n">
        <f aca="false">G109</f>
        <v>0</v>
      </c>
      <c r="K110" s="2099"/>
      <c r="L110" s="2100" t="n">
        <f aca="false">M109</f>
        <v>0</v>
      </c>
      <c r="M110" s="2096"/>
      <c r="N110" s="2096"/>
      <c r="O110" s="2097"/>
      <c r="P110" s="2097"/>
      <c r="Q110" s="2097"/>
      <c r="R110" s="2097"/>
      <c r="S110" s="2079"/>
      <c r="T110" s="2079"/>
      <c r="U110" s="2079"/>
      <c r="V110" s="2079"/>
      <c r="W110" s="2079"/>
      <c r="X110" s="2090" t="s">
        <v>2203</v>
      </c>
      <c r="Y110" s="2091"/>
      <c r="Z110" s="2092"/>
      <c r="AA110" s="2068" t="str">
        <f aca="false">IF(AA109="","",VLOOKUP(AA109,'シフト記号表（従来型・ユニット型共通）'!$C$6:$L$47,10,FALSE()))</f>
        <v/>
      </c>
      <c r="AB110" s="2069" t="str">
        <f aca="false">IF(AB109="","",VLOOKUP(AB109,'シフト記号表（従来型・ユニット型共通）'!$C$6:$L$47,10,FALSE()))</f>
        <v/>
      </c>
      <c r="AC110" s="2069" t="str">
        <f aca="false">IF(AC109="","",VLOOKUP(AC109,'シフト記号表（従来型・ユニット型共通）'!$C$6:$L$47,10,FALSE()))</f>
        <v/>
      </c>
      <c r="AD110" s="2069" t="str">
        <f aca="false">IF(AD109="","",VLOOKUP(AD109,'シフト記号表（従来型・ユニット型共通）'!$C$6:$L$47,10,FALSE()))</f>
        <v/>
      </c>
      <c r="AE110" s="2069" t="str">
        <f aca="false">IF(AE109="","",VLOOKUP(AE109,'シフト記号表（従来型・ユニット型共通）'!$C$6:$L$47,10,FALSE()))</f>
        <v/>
      </c>
      <c r="AF110" s="2069" t="str">
        <f aca="false">IF(AF109="","",VLOOKUP(AF109,'シフト記号表（従来型・ユニット型共通）'!$C$6:$L$47,10,FALSE()))</f>
        <v/>
      </c>
      <c r="AG110" s="2070" t="str">
        <f aca="false">IF(AG109="","",VLOOKUP(AG109,'シフト記号表（従来型・ユニット型共通）'!$C$6:$L$47,10,FALSE()))</f>
        <v/>
      </c>
      <c r="AH110" s="2068" t="str">
        <f aca="false">IF(AH109="","",VLOOKUP(AH109,'シフト記号表（従来型・ユニット型共通）'!$C$6:$L$47,10,FALSE()))</f>
        <v/>
      </c>
      <c r="AI110" s="2069" t="str">
        <f aca="false">IF(AI109="","",VLOOKUP(AI109,'シフト記号表（従来型・ユニット型共通）'!$C$6:$L$47,10,FALSE()))</f>
        <v/>
      </c>
      <c r="AJ110" s="2069" t="str">
        <f aca="false">IF(AJ109="","",VLOOKUP(AJ109,'シフト記号表（従来型・ユニット型共通）'!$C$6:$L$47,10,FALSE()))</f>
        <v/>
      </c>
      <c r="AK110" s="2069" t="str">
        <f aca="false">IF(AK109="","",VLOOKUP(AK109,'シフト記号表（従来型・ユニット型共通）'!$C$6:$L$47,10,FALSE()))</f>
        <v/>
      </c>
      <c r="AL110" s="2069" t="str">
        <f aca="false">IF(AL109="","",VLOOKUP(AL109,'シフト記号表（従来型・ユニット型共通）'!$C$6:$L$47,10,FALSE()))</f>
        <v/>
      </c>
      <c r="AM110" s="2069" t="str">
        <f aca="false">IF(AM109="","",VLOOKUP(AM109,'シフト記号表（従来型・ユニット型共通）'!$C$6:$L$47,10,FALSE()))</f>
        <v/>
      </c>
      <c r="AN110" s="2070" t="str">
        <f aca="false">IF(AN109="","",VLOOKUP(AN109,'シフト記号表（従来型・ユニット型共通）'!$C$6:$L$47,10,FALSE()))</f>
        <v/>
      </c>
      <c r="AO110" s="2068" t="str">
        <f aca="false">IF(AO109="","",VLOOKUP(AO109,'シフト記号表（従来型・ユニット型共通）'!$C$6:$L$47,10,FALSE()))</f>
        <v/>
      </c>
      <c r="AP110" s="2069" t="str">
        <f aca="false">IF(AP109="","",VLOOKUP(AP109,'シフト記号表（従来型・ユニット型共通）'!$C$6:$L$47,10,FALSE()))</f>
        <v/>
      </c>
      <c r="AQ110" s="2069" t="str">
        <f aca="false">IF(AQ109="","",VLOOKUP(AQ109,'シフト記号表（従来型・ユニット型共通）'!$C$6:$L$47,10,FALSE()))</f>
        <v/>
      </c>
      <c r="AR110" s="2069" t="str">
        <f aca="false">IF(AR109="","",VLOOKUP(AR109,'シフト記号表（従来型・ユニット型共通）'!$C$6:$L$47,10,FALSE()))</f>
        <v/>
      </c>
      <c r="AS110" s="2069" t="str">
        <f aca="false">IF(AS109="","",VLOOKUP(AS109,'シフト記号表（従来型・ユニット型共通）'!$C$6:$L$47,10,FALSE()))</f>
        <v/>
      </c>
      <c r="AT110" s="2069" t="str">
        <f aca="false">IF(AT109="","",VLOOKUP(AT109,'シフト記号表（従来型・ユニット型共通）'!$C$6:$L$47,10,FALSE()))</f>
        <v/>
      </c>
      <c r="AU110" s="2070" t="str">
        <f aca="false">IF(AU109="","",VLOOKUP(AU109,'シフト記号表（従来型・ユニット型共通）'!$C$6:$L$47,10,FALSE()))</f>
        <v/>
      </c>
      <c r="AV110" s="2068" t="str">
        <f aca="false">IF(AV109="","",VLOOKUP(AV109,'シフト記号表（従来型・ユニット型共通）'!$C$6:$L$47,10,FALSE()))</f>
        <v/>
      </c>
      <c r="AW110" s="2069" t="str">
        <f aca="false">IF(AW109="","",VLOOKUP(AW109,'シフト記号表（従来型・ユニット型共通）'!$C$6:$L$47,10,FALSE()))</f>
        <v/>
      </c>
      <c r="AX110" s="2069" t="str">
        <f aca="false">IF(AX109="","",VLOOKUP(AX109,'シフト記号表（従来型・ユニット型共通）'!$C$6:$L$47,10,FALSE()))</f>
        <v/>
      </c>
      <c r="AY110" s="2069" t="str">
        <f aca="false">IF(AY109="","",VLOOKUP(AY109,'シフト記号表（従来型・ユニット型共通）'!$C$6:$L$47,10,FALSE()))</f>
        <v/>
      </c>
      <c r="AZ110" s="2069" t="str">
        <f aca="false">IF(AZ109="","",VLOOKUP(AZ109,'シフト記号表（従来型・ユニット型共通）'!$C$6:$L$47,10,FALSE()))</f>
        <v/>
      </c>
      <c r="BA110" s="2069" t="str">
        <f aca="false">IF(BA109="","",VLOOKUP(BA109,'シフト記号表（従来型・ユニット型共通）'!$C$6:$L$47,10,FALSE()))</f>
        <v/>
      </c>
      <c r="BB110" s="2070" t="str">
        <f aca="false">IF(BB109="","",VLOOKUP(BB109,'シフト記号表（従来型・ユニット型共通）'!$C$6:$L$47,10,FALSE()))</f>
        <v/>
      </c>
      <c r="BC110" s="2068" t="str">
        <f aca="false">IF(BC109="","",VLOOKUP(BC109,'シフト記号表（従来型・ユニット型共通）'!$C$6:$L$47,10,FALSE()))</f>
        <v/>
      </c>
      <c r="BD110" s="2069" t="str">
        <f aca="false">IF(BD109="","",VLOOKUP(BD109,'シフト記号表（従来型・ユニット型共通）'!$C$6:$L$47,10,FALSE()))</f>
        <v/>
      </c>
      <c r="BE110" s="2069" t="str">
        <f aca="false">IF(BE109="","",VLOOKUP(BE109,'シフト記号表（従来型・ユニット型共通）'!$C$6:$L$47,10,FALSE()))</f>
        <v/>
      </c>
      <c r="BF110" s="2101" t="n">
        <f aca="false">IF($BI$3="４週",SUM(AA110:BB110),IF($BI$3="暦月",SUM(AA110:BE110),""))</f>
        <v>0</v>
      </c>
      <c r="BG110" s="2101"/>
      <c r="BH110" s="2102" t="n">
        <f aca="false">IF($BI$3="４週",BF110/4,IF($BI$3="暦月",(BF110/($BI$8/7)),""))</f>
        <v>0</v>
      </c>
      <c r="BI110" s="2102"/>
      <c r="BJ110" s="2098"/>
      <c r="BK110" s="2098"/>
      <c r="BL110" s="2098"/>
      <c r="BM110" s="2098"/>
      <c r="BN110" s="2098"/>
    </row>
    <row r="111" customFormat="false" ht="20.25" hidden="false" customHeight="true" outlineLevel="0" collapsed="false">
      <c r="B111" s="2033" t="n">
        <f aca="false">B109+1</f>
        <v>48</v>
      </c>
      <c r="C111" s="2073"/>
      <c r="D111" s="2073"/>
      <c r="E111" s="2073"/>
      <c r="F111" s="2073"/>
      <c r="G111" s="2095"/>
      <c r="H111" s="2095"/>
      <c r="I111" s="2063"/>
      <c r="J111" s="2064"/>
      <c r="K111" s="2063"/>
      <c r="L111" s="2064"/>
      <c r="M111" s="2096"/>
      <c r="N111" s="2096"/>
      <c r="O111" s="2097"/>
      <c r="P111" s="2097"/>
      <c r="Q111" s="2097"/>
      <c r="R111" s="2097"/>
      <c r="S111" s="2079"/>
      <c r="T111" s="2079"/>
      <c r="U111" s="2079"/>
      <c r="V111" s="2079"/>
      <c r="W111" s="2079"/>
      <c r="X111" s="2093" t="s">
        <v>2202</v>
      </c>
      <c r="Z111" s="2094"/>
      <c r="AA111" s="2083"/>
      <c r="AB111" s="2084"/>
      <c r="AC111" s="2084"/>
      <c r="AD111" s="2084"/>
      <c r="AE111" s="2084"/>
      <c r="AF111" s="2084"/>
      <c r="AG111" s="2085"/>
      <c r="AH111" s="2083"/>
      <c r="AI111" s="2084"/>
      <c r="AJ111" s="2084"/>
      <c r="AK111" s="2084"/>
      <c r="AL111" s="2084"/>
      <c r="AM111" s="2084"/>
      <c r="AN111" s="2085"/>
      <c r="AO111" s="2083"/>
      <c r="AP111" s="2084"/>
      <c r="AQ111" s="2084"/>
      <c r="AR111" s="2084"/>
      <c r="AS111" s="2084"/>
      <c r="AT111" s="2084"/>
      <c r="AU111" s="2085"/>
      <c r="AV111" s="2083"/>
      <c r="AW111" s="2084"/>
      <c r="AX111" s="2084"/>
      <c r="AY111" s="2084"/>
      <c r="AZ111" s="2084"/>
      <c r="BA111" s="2084"/>
      <c r="BB111" s="2085"/>
      <c r="BC111" s="2083"/>
      <c r="BD111" s="2084"/>
      <c r="BE111" s="2086"/>
      <c r="BF111" s="2087"/>
      <c r="BG111" s="2087"/>
      <c r="BH111" s="2088"/>
      <c r="BI111" s="2088"/>
      <c r="BJ111" s="2098"/>
      <c r="BK111" s="2098"/>
      <c r="BL111" s="2098"/>
      <c r="BM111" s="2098"/>
      <c r="BN111" s="2098"/>
    </row>
    <row r="112" customFormat="false" ht="20.25" hidden="false" customHeight="true" outlineLevel="0" collapsed="false">
      <c r="B112" s="2033"/>
      <c r="C112" s="2073"/>
      <c r="D112" s="2073"/>
      <c r="E112" s="2073"/>
      <c r="F112" s="2073"/>
      <c r="G112" s="2095"/>
      <c r="H112" s="2095"/>
      <c r="I112" s="2099"/>
      <c r="J112" s="2100" t="n">
        <f aca="false">G111</f>
        <v>0</v>
      </c>
      <c r="K112" s="2099"/>
      <c r="L112" s="2100" t="n">
        <f aca="false">M111</f>
        <v>0</v>
      </c>
      <c r="M112" s="2096"/>
      <c r="N112" s="2096"/>
      <c r="O112" s="2097"/>
      <c r="P112" s="2097"/>
      <c r="Q112" s="2097"/>
      <c r="R112" s="2097"/>
      <c r="S112" s="2079"/>
      <c r="T112" s="2079"/>
      <c r="U112" s="2079"/>
      <c r="V112" s="2079"/>
      <c r="W112" s="2079"/>
      <c r="X112" s="2090" t="s">
        <v>2203</v>
      </c>
      <c r="Y112" s="2091"/>
      <c r="Z112" s="2092"/>
      <c r="AA112" s="2068" t="str">
        <f aca="false">IF(AA111="","",VLOOKUP(AA111,'シフト記号表（従来型・ユニット型共通）'!$C$6:$L$47,10,FALSE()))</f>
        <v/>
      </c>
      <c r="AB112" s="2069" t="str">
        <f aca="false">IF(AB111="","",VLOOKUP(AB111,'シフト記号表（従来型・ユニット型共通）'!$C$6:$L$47,10,FALSE()))</f>
        <v/>
      </c>
      <c r="AC112" s="2069" t="str">
        <f aca="false">IF(AC111="","",VLOOKUP(AC111,'シフト記号表（従来型・ユニット型共通）'!$C$6:$L$47,10,FALSE()))</f>
        <v/>
      </c>
      <c r="AD112" s="2069" t="str">
        <f aca="false">IF(AD111="","",VLOOKUP(AD111,'シフト記号表（従来型・ユニット型共通）'!$C$6:$L$47,10,FALSE()))</f>
        <v/>
      </c>
      <c r="AE112" s="2069" t="str">
        <f aca="false">IF(AE111="","",VLOOKUP(AE111,'シフト記号表（従来型・ユニット型共通）'!$C$6:$L$47,10,FALSE()))</f>
        <v/>
      </c>
      <c r="AF112" s="2069" t="str">
        <f aca="false">IF(AF111="","",VLOOKUP(AF111,'シフト記号表（従来型・ユニット型共通）'!$C$6:$L$47,10,FALSE()))</f>
        <v/>
      </c>
      <c r="AG112" s="2070" t="str">
        <f aca="false">IF(AG111="","",VLOOKUP(AG111,'シフト記号表（従来型・ユニット型共通）'!$C$6:$L$47,10,FALSE()))</f>
        <v/>
      </c>
      <c r="AH112" s="2068" t="str">
        <f aca="false">IF(AH111="","",VLOOKUP(AH111,'シフト記号表（従来型・ユニット型共通）'!$C$6:$L$47,10,FALSE()))</f>
        <v/>
      </c>
      <c r="AI112" s="2069" t="str">
        <f aca="false">IF(AI111="","",VLOOKUP(AI111,'シフト記号表（従来型・ユニット型共通）'!$C$6:$L$47,10,FALSE()))</f>
        <v/>
      </c>
      <c r="AJ112" s="2069" t="str">
        <f aca="false">IF(AJ111="","",VLOOKUP(AJ111,'シフト記号表（従来型・ユニット型共通）'!$C$6:$L$47,10,FALSE()))</f>
        <v/>
      </c>
      <c r="AK112" s="2069" t="str">
        <f aca="false">IF(AK111="","",VLOOKUP(AK111,'シフト記号表（従来型・ユニット型共通）'!$C$6:$L$47,10,FALSE()))</f>
        <v/>
      </c>
      <c r="AL112" s="2069" t="str">
        <f aca="false">IF(AL111="","",VLOOKUP(AL111,'シフト記号表（従来型・ユニット型共通）'!$C$6:$L$47,10,FALSE()))</f>
        <v/>
      </c>
      <c r="AM112" s="2069" t="str">
        <f aca="false">IF(AM111="","",VLOOKUP(AM111,'シフト記号表（従来型・ユニット型共通）'!$C$6:$L$47,10,FALSE()))</f>
        <v/>
      </c>
      <c r="AN112" s="2070" t="str">
        <f aca="false">IF(AN111="","",VLOOKUP(AN111,'シフト記号表（従来型・ユニット型共通）'!$C$6:$L$47,10,FALSE()))</f>
        <v/>
      </c>
      <c r="AO112" s="2068" t="str">
        <f aca="false">IF(AO111="","",VLOOKUP(AO111,'シフト記号表（従来型・ユニット型共通）'!$C$6:$L$47,10,FALSE()))</f>
        <v/>
      </c>
      <c r="AP112" s="2069" t="str">
        <f aca="false">IF(AP111="","",VLOOKUP(AP111,'シフト記号表（従来型・ユニット型共通）'!$C$6:$L$47,10,FALSE()))</f>
        <v/>
      </c>
      <c r="AQ112" s="2069" t="str">
        <f aca="false">IF(AQ111="","",VLOOKUP(AQ111,'シフト記号表（従来型・ユニット型共通）'!$C$6:$L$47,10,FALSE()))</f>
        <v/>
      </c>
      <c r="AR112" s="2069" t="str">
        <f aca="false">IF(AR111="","",VLOOKUP(AR111,'シフト記号表（従来型・ユニット型共通）'!$C$6:$L$47,10,FALSE()))</f>
        <v/>
      </c>
      <c r="AS112" s="2069" t="str">
        <f aca="false">IF(AS111="","",VLOOKUP(AS111,'シフト記号表（従来型・ユニット型共通）'!$C$6:$L$47,10,FALSE()))</f>
        <v/>
      </c>
      <c r="AT112" s="2069" t="str">
        <f aca="false">IF(AT111="","",VLOOKUP(AT111,'シフト記号表（従来型・ユニット型共通）'!$C$6:$L$47,10,FALSE()))</f>
        <v/>
      </c>
      <c r="AU112" s="2070" t="str">
        <f aca="false">IF(AU111="","",VLOOKUP(AU111,'シフト記号表（従来型・ユニット型共通）'!$C$6:$L$47,10,FALSE()))</f>
        <v/>
      </c>
      <c r="AV112" s="2068" t="str">
        <f aca="false">IF(AV111="","",VLOOKUP(AV111,'シフト記号表（従来型・ユニット型共通）'!$C$6:$L$47,10,FALSE()))</f>
        <v/>
      </c>
      <c r="AW112" s="2069" t="str">
        <f aca="false">IF(AW111="","",VLOOKUP(AW111,'シフト記号表（従来型・ユニット型共通）'!$C$6:$L$47,10,FALSE()))</f>
        <v/>
      </c>
      <c r="AX112" s="2069" t="str">
        <f aca="false">IF(AX111="","",VLOOKUP(AX111,'シフト記号表（従来型・ユニット型共通）'!$C$6:$L$47,10,FALSE()))</f>
        <v/>
      </c>
      <c r="AY112" s="2069" t="str">
        <f aca="false">IF(AY111="","",VLOOKUP(AY111,'シフト記号表（従来型・ユニット型共通）'!$C$6:$L$47,10,FALSE()))</f>
        <v/>
      </c>
      <c r="AZ112" s="2069" t="str">
        <f aca="false">IF(AZ111="","",VLOOKUP(AZ111,'シフト記号表（従来型・ユニット型共通）'!$C$6:$L$47,10,FALSE()))</f>
        <v/>
      </c>
      <c r="BA112" s="2069" t="str">
        <f aca="false">IF(BA111="","",VLOOKUP(BA111,'シフト記号表（従来型・ユニット型共通）'!$C$6:$L$47,10,FALSE()))</f>
        <v/>
      </c>
      <c r="BB112" s="2070" t="str">
        <f aca="false">IF(BB111="","",VLOOKUP(BB111,'シフト記号表（従来型・ユニット型共通）'!$C$6:$L$47,10,FALSE()))</f>
        <v/>
      </c>
      <c r="BC112" s="2068" t="str">
        <f aca="false">IF(BC111="","",VLOOKUP(BC111,'シフト記号表（従来型・ユニット型共通）'!$C$6:$L$47,10,FALSE()))</f>
        <v/>
      </c>
      <c r="BD112" s="2069" t="str">
        <f aca="false">IF(BD111="","",VLOOKUP(BD111,'シフト記号表（従来型・ユニット型共通）'!$C$6:$L$47,10,FALSE()))</f>
        <v/>
      </c>
      <c r="BE112" s="2069" t="str">
        <f aca="false">IF(BE111="","",VLOOKUP(BE111,'シフト記号表（従来型・ユニット型共通）'!$C$6:$L$47,10,FALSE()))</f>
        <v/>
      </c>
      <c r="BF112" s="2101" t="n">
        <f aca="false">IF($BI$3="４週",SUM(AA112:BB112),IF($BI$3="暦月",SUM(AA112:BE112),""))</f>
        <v>0</v>
      </c>
      <c r="BG112" s="2101"/>
      <c r="BH112" s="2102" t="n">
        <f aca="false">IF($BI$3="４週",BF112/4,IF($BI$3="暦月",(BF112/($BI$8/7)),""))</f>
        <v>0</v>
      </c>
      <c r="BI112" s="2102"/>
      <c r="BJ112" s="2098"/>
      <c r="BK112" s="2098"/>
      <c r="BL112" s="2098"/>
      <c r="BM112" s="2098"/>
      <c r="BN112" s="2098"/>
    </row>
    <row r="113" customFormat="false" ht="20.25" hidden="false" customHeight="true" outlineLevel="0" collapsed="false">
      <c r="B113" s="2033" t="n">
        <f aca="false">B111+1</f>
        <v>49</v>
      </c>
      <c r="C113" s="2073"/>
      <c r="D113" s="2073"/>
      <c r="E113" s="2073"/>
      <c r="F113" s="2073"/>
      <c r="G113" s="2095"/>
      <c r="H113" s="2095"/>
      <c r="I113" s="2063"/>
      <c r="J113" s="2064"/>
      <c r="K113" s="2063"/>
      <c r="L113" s="2064"/>
      <c r="M113" s="2096"/>
      <c r="N113" s="2096"/>
      <c r="O113" s="2097"/>
      <c r="P113" s="2097"/>
      <c r="Q113" s="2097"/>
      <c r="R113" s="2097"/>
      <c r="S113" s="2079"/>
      <c r="T113" s="2079"/>
      <c r="U113" s="2079"/>
      <c r="V113" s="2079"/>
      <c r="W113" s="2079"/>
      <c r="X113" s="2093" t="s">
        <v>2202</v>
      </c>
      <c r="Z113" s="2094"/>
      <c r="AA113" s="2083"/>
      <c r="AB113" s="2084"/>
      <c r="AC113" s="2084"/>
      <c r="AD113" s="2084"/>
      <c r="AE113" s="2084"/>
      <c r="AF113" s="2084"/>
      <c r="AG113" s="2085"/>
      <c r="AH113" s="2083"/>
      <c r="AI113" s="2084"/>
      <c r="AJ113" s="2084"/>
      <c r="AK113" s="2084"/>
      <c r="AL113" s="2084"/>
      <c r="AM113" s="2084"/>
      <c r="AN113" s="2085"/>
      <c r="AO113" s="2083"/>
      <c r="AP113" s="2084"/>
      <c r="AQ113" s="2084"/>
      <c r="AR113" s="2084"/>
      <c r="AS113" s="2084"/>
      <c r="AT113" s="2084"/>
      <c r="AU113" s="2085"/>
      <c r="AV113" s="2083"/>
      <c r="AW113" s="2084"/>
      <c r="AX113" s="2084"/>
      <c r="AY113" s="2084"/>
      <c r="AZ113" s="2084"/>
      <c r="BA113" s="2084"/>
      <c r="BB113" s="2085"/>
      <c r="BC113" s="2083"/>
      <c r="BD113" s="2084"/>
      <c r="BE113" s="2086"/>
      <c r="BF113" s="2087"/>
      <c r="BG113" s="2087"/>
      <c r="BH113" s="2088"/>
      <c r="BI113" s="2088"/>
      <c r="BJ113" s="2098"/>
      <c r="BK113" s="2098"/>
      <c r="BL113" s="2098"/>
      <c r="BM113" s="2098"/>
      <c r="BN113" s="2098"/>
    </row>
    <row r="114" customFormat="false" ht="20.25" hidden="false" customHeight="true" outlineLevel="0" collapsed="false">
      <c r="B114" s="2033"/>
      <c r="C114" s="2073"/>
      <c r="D114" s="2073"/>
      <c r="E114" s="2073"/>
      <c r="F114" s="2073"/>
      <c r="G114" s="2095"/>
      <c r="H114" s="2095"/>
      <c r="I114" s="2099"/>
      <c r="J114" s="2100" t="n">
        <f aca="false">G113</f>
        <v>0</v>
      </c>
      <c r="K114" s="2099"/>
      <c r="L114" s="2100" t="n">
        <f aca="false">M113</f>
        <v>0</v>
      </c>
      <c r="M114" s="2096"/>
      <c r="N114" s="2096"/>
      <c r="O114" s="2097"/>
      <c r="P114" s="2097"/>
      <c r="Q114" s="2097"/>
      <c r="R114" s="2097"/>
      <c r="S114" s="2079"/>
      <c r="T114" s="2079"/>
      <c r="U114" s="2079"/>
      <c r="V114" s="2079"/>
      <c r="W114" s="2079"/>
      <c r="X114" s="2090" t="s">
        <v>2203</v>
      </c>
      <c r="Y114" s="2091"/>
      <c r="Z114" s="2092"/>
      <c r="AA114" s="2068" t="str">
        <f aca="false">IF(AA113="","",VLOOKUP(AA113,'シフト記号表（従来型・ユニット型共通）'!$C$6:$L$47,10,FALSE()))</f>
        <v/>
      </c>
      <c r="AB114" s="2069" t="str">
        <f aca="false">IF(AB113="","",VLOOKUP(AB113,'シフト記号表（従来型・ユニット型共通）'!$C$6:$L$47,10,FALSE()))</f>
        <v/>
      </c>
      <c r="AC114" s="2069" t="str">
        <f aca="false">IF(AC113="","",VLOOKUP(AC113,'シフト記号表（従来型・ユニット型共通）'!$C$6:$L$47,10,FALSE()))</f>
        <v/>
      </c>
      <c r="AD114" s="2069" t="str">
        <f aca="false">IF(AD113="","",VLOOKUP(AD113,'シフト記号表（従来型・ユニット型共通）'!$C$6:$L$47,10,FALSE()))</f>
        <v/>
      </c>
      <c r="AE114" s="2069" t="str">
        <f aca="false">IF(AE113="","",VLOOKUP(AE113,'シフト記号表（従来型・ユニット型共通）'!$C$6:$L$47,10,FALSE()))</f>
        <v/>
      </c>
      <c r="AF114" s="2069" t="str">
        <f aca="false">IF(AF113="","",VLOOKUP(AF113,'シフト記号表（従来型・ユニット型共通）'!$C$6:$L$47,10,FALSE()))</f>
        <v/>
      </c>
      <c r="AG114" s="2070" t="str">
        <f aca="false">IF(AG113="","",VLOOKUP(AG113,'シフト記号表（従来型・ユニット型共通）'!$C$6:$L$47,10,FALSE()))</f>
        <v/>
      </c>
      <c r="AH114" s="2068" t="str">
        <f aca="false">IF(AH113="","",VLOOKUP(AH113,'シフト記号表（従来型・ユニット型共通）'!$C$6:$L$47,10,FALSE()))</f>
        <v/>
      </c>
      <c r="AI114" s="2069" t="str">
        <f aca="false">IF(AI113="","",VLOOKUP(AI113,'シフト記号表（従来型・ユニット型共通）'!$C$6:$L$47,10,FALSE()))</f>
        <v/>
      </c>
      <c r="AJ114" s="2069" t="str">
        <f aca="false">IF(AJ113="","",VLOOKUP(AJ113,'シフト記号表（従来型・ユニット型共通）'!$C$6:$L$47,10,FALSE()))</f>
        <v/>
      </c>
      <c r="AK114" s="2069" t="str">
        <f aca="false">IF(AK113="","",VLOOKUP(AK113,'シフト記号表（従来型・ユニット型共通）'!$C$6:$L$47,10,FALSE()))</f>
        <v/>
      </c>
      <c r="AL114" s="2069" t="str">
        <f aca="false">IF(AL113="","",VLOOKUP(AL113,'シフト記号表（従来型・ユニット型共通）'!$C$6:$L$47,10,FALSE()))</f>
        <v/>
      </c>
      <c r="AM114" s="2069" t="str">
        <f aca="false">IF(AM113="","",VLOOKUP(AM113,'シフト記号表（従来型・ユニット型共通）'!$C$6:$L$47,10,FALSE()))</f>
        <v/>
      </c>
      <c r="AN114" s="2070" t="str">
        <f aca="false">IF(AN113="","",VLOOKUP(AN113,'シフト記号表（従来型・ユニット型共通）'!$C$6:$L$47,10,FALSE()))</f>
        <v/>
      </c>
      <c r="AO114" s="2068" t="str">
        <f aca="false">IF(AO113="","",VLOOKUP(AO113,'シフト記号表（従来型・ユニット型共通）'!$C$6:$L$47,10,FALSE()))</f>
        <v/>
      </c>
      <c r="AP114" s="2069" t="str">
        <f aca="false">IF(AP113="","",VLOOKUP(AP113,'シフト記号表（従来型・ユニット型共通）'!$C$6:$L$47,10,FALSE()))</f>
        <v/>
      </c>
      <c r="AQ114" s="2069" t="str">
        <f aca="false">IF(AQ113="","",VLOOKUP(AQ113,'シフト記号表（従来型・ユニット型共通）'!$C$6:$L$47,10,FALSE()))</f>
        <v/>
      </c>
      <c r="AR114" s="2069" t="str">
        <f aca="false">IF(AR113="","",VLOOKUP(AR113,'シフト記号表（従来型・ユニット型共通）'!$C$6:$L$47,10,FALSE()))</f>
        <v/>
      </c>
      <c r="AS114" s="2069" t="str">
        <f aca="false">IF(AS113="","",VLOOKUP(AS113,'シフト記号表（従来型・ユニット型共通）'!$C$6:$L$47,10,FALSE()))</f>
        <v/>
      </c>
      <c r="AT114" s="2069" t="str">
        <f aca="false">IF(AT113="","",VLOOKUP(AT113,'シフト記号表（従来型・ユニット型共通）'!$C$6:$L$47,10,FALSE()))</f>
        <v/>
      </c>
      <c r="AU114" s="2070" t="str">
        <f aca="false">IF(AU113="","",VLOOKUP(AU113,'シフト記号表（従来型・ユニット型共通）'!$C$6:$L$47,10,FALSE()))</f>
        <v/>
      </c>
      <c r="AV114" s="2068" t="str">
        <f aca="false">IF(AV113="","",VLOOKUP(AV113,'シフト記号表（従来型・ユニット型共通）'!$C$6:$L$47,10,FALSE()))</f>
        <v/>
      </c>
      <c r="AW114" s="2069" t="str">
        <f aca="false">IF(AW113="","",VLOOKUP(AW113,'シフト記号表（従来型・ユニット型共通）'!$C$6:$L$47,10,FALSE()))</f>
        <v/>
      </c>
      <c r="AX114" s="2069" t="str">
        <f aca="false">IF(AX113="","",VLOOKUP(AX113,'シフト記号表（従来型・ユニット型共通）'!$C$6:$L$47,10,FALSE()))</f>
        <v/>
      </c>
      <c r="AY114" s="2069" t="str">
        <f aca="false">IF(AY113="","",VLOOKUP(AY113,'シフト記号表（従来型・ユニット型共通）'!$C$6:$L$47,10,FALSE()))</f>
        <v/>
      </c>
      <c r="AZ114" s="2069" t="str">
        <f aca="false">IF(AZ113="","",VLOOKUP(AZ113,'シフト記号表（従来型・ユニット型共通）'!$C$6:$L$47,10,FALSE()))</f>
        <v/>
      </c>
      <c r="BA114" s="2069" t="str">
        <f aca="false">IF(BA113="","",VLOOKUP(BA113,'シフト記号表（従来型・ユニット型共通）'!$C$6:$L$47,10,FALSE()))</f>
        <v/>
      </c>
      <c r="BB114" s="2070" t="str">
        <f aca="false">IF(BB113="","",VLOOKUP(BB113,'シフト記号表（従来型・ユニット型共通）'!$C$6:$L$47,10,FALSE()))</f>
        <v/>
      </c>
      <c r="BC114" s="2068" t="str">
        <f aca="false">IF(BC113="","",VLOOKUP(BC113,'シフト記号表（従来型・ユニット型共通）'!$C$6:$L$47,10,FALSE()))</f>
        <v/>
      </c>
      <c r="BD114" s="2069" t="str">
        <f aca="false">IF(BD113="","",VLOOKUP(BD113,'シフト記号表（従来型・ユニット型共通）'!$C$6:$L$47,10,FALSE()))</f>
        <v/>
      </c>
      <c r="BE114" s="2069" t="str">
        <f aca="false">IF(BE113="","",VLOOKUP(BE113,'シフト記号表（従来型・ユニット型共通）'!$C$6:$L$47,10,FALSE()))</f>
        <v/>
      </c>
      <c r="BF114" s="2101" t="n">
        <f aca="false">IF($BI$3="４週",SUM(AA114:BB114),IF($BI$3="暦月",SUM(AA114:BE114),""))</f>
        <v>0</v>
      </c>
      <c r="BG114" s="2101"/>
      <c r="BH114" s="2102" t="n">
        <f aca="false">IF($BI$3="４週",BF114/4,IF($BI$3="暦月",(BF114/($BI$8/7)),""))</f>
        <v>0</v>
      </c>
      <c r="BI114" s="2102"/>
      <c r="BJ114" s="2098"/>
      <c r="BK114" s="2098"/>
      <c r="BL114" s="2098"/>
      <c r="BM114" s="2098"/>
      <c r="BN114" s="2098"/>
    </row>
    <row r="115" customFormat="false" ht="20.25" hidden="false" customHeight="true" outlineLevel="0" collapsed="false">
      <c r="B115" s="2033" t="n">
        <f aca="false">B113+1</f>
        <v>50</v>
      </c>
      <c r="C115" s="2073"/>
      <c r="D115" s="2073"/>
      <c r="E115" s="2073"/>
      <c r="F115" s="2073"/>
      <c r="G115" s="2095"/>
      <c r="H115" s="2095"/>
      <c r="I115" s="2063"/>
      <c r="J115" s="2064"/>
      <c r="K115" s="2063"/>
      <c r="L115" s="2064"/>
      <c r="M115" s="2096"/>
      <c r="N115" s="2096"/>
      <c r="O115" s="2097"/>
      <c r="P115" s="2097"/>
      <c r="Q115" s="2097"/>
      <c r="R115" s="2097"/>
      <c r="S115" s="2079"/>
      <c r="T115" s="2079"/>
      <c r="U115" s="2079"/>
      <c r="V115" s="2079"/>
      <c r="W115" s="2079"/>
      <c r="X115" s="2093" t="s">
        <v>2202</v>
      </c>
      <c r="Z115" s="2094"/>
      <c r="AA115" s="2083"/>
      <c r="AB115" s="2084"/>
      <c r="AC115" s="2084"/>
      <c r="AD115" s="2084"/>
      <c r="AE115" s="2084"/>
      <c r="AF115" s="2084"/>
      <c r="AG115" s="2085"/>
      <c r="AH115" s="2083"/>
      <c r="AI115" s="2084"/>
      <c r="AJ115" s="2084"/>
      <c r="AK115" s="2084"/>
      <c r="AL115" s="2084"/>
      <c r="AM115" s="2084"/>
      <c r="AN115" s="2085"/>
      <c r="AO115" s="2083"/>
      <c r="AP115" s="2084"/>
      <c r="AQ115" s="2084"/>
      <c r="AR115" s="2084"/>
      <c r="AS115" s="2084"/>
      <c r="AT115" s="2084"/>
      <c r="AU115" s="2085"/>
      <c r="AV115" s="2083"/>
      <c r="AW115" s="2084"/>
      <c r="AX115" s="2084"/>
      <c r="AY115" s="2084"/>
      <c r="AZ115" s="2084"/>
      <c r="BA115" s="2084"/>
      <c r="BB115" s="2085"/>
      <c r="BC115" s="2083"/>
      <c r="BD115" s="2084"/>
      <c r="BE115" s="2086"/>
      <c r="BF115" s="2087"/>
      <c r="BG115" s="2087"/>
      <c r="BH115" s="2088"/>
      <c r="BI115" s="2088"/>
      <c r="BJ115" s="2098"/>
      <c r="BK115" s="2098"/>
      <c r="BL115" s="2098"/>
      <c r="BM115" s="2098"/>
      <c r="BN115" s="2098"/>
    </row>
    <row r="116" customFormat="false" ht="20.25" hidden="false" customHeight="true" outlineLevel="0" collapsed="false">
      <c r="B116" s="2033"/>
      <c r="C116" s="2073"/>
      <c r="D116" s="2073"/>
      <c r="E116" s="2073"/>
      <c r="F116" s="2073"/>
      <c r="G116" s="2095"/>
      <c r="H116" s="2095"/>
      <c r="I116" s="2099"/>
      <c r="J116" s="2100" t="n">
        <f aca="false">G115</f>
        <v>0</v>
      </c>
      <c r="K116" s="2099"/>
      <c r="L116" s="2100" t="n">
        <f aca="false">M115</f>
        <v>0</v>
      </c>
      <c r="M116" s="2096"/>
      <c r="N116" s="2096"/>
      <c r="O116" s="2097"/>
      <c r="P116" s="2097"/>
      <c r="Q116" s="2097"/>
      <c r="R116" s="2097"/>
      <c r="S116" s="2079"/>
      <c r="T116" s="2079"/>
      <c r="U116" s="2079"/>
      <c r="V116" s="2079"/>
      <c r="W116" s="2079"/>
      <c r="X116" s="2090" t="s">
        <v>2203</v>
      </c>
      <c r="Y116" s="2091"/>
      <c r="Z116" s="2092"/>
      <c r="AA116" s="2068" t="str">
        <f aca="false">IF(AA115="","",VLOOKUP(AA115,'シフト記号表（従来型・ユニット型共通）'!$C$6:$L$47,10,FALSE()))</f>
        <v/>
      </c>
      <c r="AB116" s="2069" t="str">
        <f aca="false">IF(AB115="","",VLOOKUP(AB115,'シフト記号表（従来型・ユニット型共通）'!$C$6:$L$47,10,FALSE()))</f>
        <v/>
      </c>
      <c r="AC116" s="2069" t="str">
        <f aca="false">IF(AC115="","",VLOOKUP(AC115,'シフト記号表（従来型・ユニット型共通）'!$C$6:$L$47,10,FALSE()))</f>
        <v/>
      </c>
      <c r="AD116" s="2069" t="str">
        <f aca="false">IF(AD115="","",VLOOKUP(AD115,'シフト記号表（従来型・ユニット型共通）'!$C$6:$L$47,10,FALSE()))</f>
        <v/>
      </c>
      <c r="AE116" s="2069" t="str">
        <f aca="false">IF(AE115="","",VLOOKUP(AE115,'シフト記号表（従来型・ユニット型共通）'!$C$6:$L$47,10,FALSE()))</f>
        <v/>
      </c>
      <c r="AF116" s="2069" t="str">
        <f aca="false">IF(AF115="","",VLOOKUP(AF115,'シフト記号表（従来型・ユニット型共通）'!$C$6:$L$47,10,FALSE()))</f>
        <v/>
      </c>
      <c r="AG116" s="2070" t="str">
        <f aca="false">IF(AG115="","",VLOOKUP(AG115,'シフト記号表（従来型・ユニット型共通）'!$C$6:$L$47,10,FALSE()))</f>
        <v/>
      </c>
      <c r="AH116" s="2068" t="str">
        <f aca="false">IF(AH115="","",VLOOKUP(AH115,'シフト記号表（従来型・ユニット型共通）'!$C$6:$L$47,10,FALSE()))</f>
        <v/>
      </c>
      <c r="AI116" s="2069" t="str">
        <f aca="false">IF(AI115="","",VLOOKUP(AI115,'シフト記号表（従来型・ユニット型共通）'!$C$6:$L$47,10,FALSE()))</f>
        <v/>
      </c>
      <c r="AJ116" s="2069" t="str">
        <f aca="false">IF(AJ115="","",VLOOKUP(AJ115,'シフト記号表（従来型・ユニット型共通）'!$C$6:$L$47,10,FALSE()))</f>
        <v/>
      </c>
      <c r="AK116" s="2069" t="str">
        <f aca="false">IF(AK115="","",VLOOKUP(AK115,'シフト記号表（従来型・ユニット型共通）'!$C$6:$L$47,10,FALSE()))</f>
        <v/>
      </c>
      <c r="AL116" s="2069" t="str">
        <f aca="false">IF(AL115="","",VLOOKUP(AL115,'シフト記号表（従来型・ユニット型共通）'!$C$6:$L$47,10,FALSE()))</f>
        <v/>
      </c>
      <c r="AM116" s="2069" t="str">
        <f aca="false">IF(AM115="","",VLOOKUP(AM115,'シフト記号表（従来型・ユニット型共通）'!$C$6:$L$47,10,FALSE()))</f>
        <v/>
      </c>
      <c r="AN116" s="2070" t="str">
        <f aca="false">IF(AN115="","",VLOOKUP(AN115,'シフト記号表（従来型・ユニット型共通）'!$C$6:$L$47,10,FALSE()))</f>
        <v/>
      </c>
      <c r="AO116" s="2068" t="str">
        <f aca="false">IF(AO115="","",VLOOKUP(AO115,'シフト記号表（従来型・ユニット型共通）'!$C$6:$L$47,10,FALSE()))</f>
        <v/>
      </c>
      <c r="AP116" s="2069" t="str">
        <f aca="false">IF(AP115="","",VLOOKUP(AP115,'シフト記号表（従来型・ユニット型共通）'!$C$6:$L$47,10,FALSE()))</f>
        <v/>
      </c>
      <c r="AQ116" s="2069" t="str">
        <f aca="false">IF(AQ115="","",VLOOKUP(AQ115,'シフト記号表（従来型・ユニット型共通）'!$C$6:$L$47,10,FALSE()))</f>
        <v/>
      </c>
      <c r="AR116" s="2069" t="str">
        <f aca="false">IF(AR115="","",VLOOKUP(AR115,'シフト記号表（従来型・ユニット型共通）'!$C$6:$L$47,10,FALSE()))</f>
        <v/>
      </c>
      <c r="AS116" s="2069" t="str">
        <f aca="false">IF(AS115="","",VLOOKUP(AS115,'シフト記号表（従来型・ユニット型共通）'!$C$6:$L$47,10,FALSE()))</f>
        <v/>
      </c>
      <c r="AT116" s="2069" t="str">
        <f aca="false">IF(AT115="","",VLOOKUP(AT115,'シフト記号表（従来型・ユニット型共通）'!$C$6:$L$47,10,FALSE()))</f>
        <v/>
      </c>
      <c r="AU116" s="2070" t="str">
        <f aca="false">IF(AU115="","",VLOOKUP(AU115,'シフト記号表（従来型・ユニット型共通）'!$C$6:$L$47,10,FALSE()))</f>
        <v/>
      </c>
      <c r="AV116" s="2068" t="str">
        <f aca="false">IF(AV115="","",VLOOKUP(AV115,'シフト記号表（従来型・ユニット型共通）'!$C$6:$L$47,10,FALSE()))</f>
        <v/>
      </c>
      <c r="AW116" s="2069" t="str">
        <f aca="false">IF(AW115="","",VLOOKUP(AW115,'シフト記号表（従来型・ユニット型共通）'!$C$6:$L$47,10,FALSE()))</f>
        <v/>
      </c>
      <c r="AX116" s="2069" t="str">
        <f aca="false">IF(AX115="","",VLOOKUP(AX115,'シフト記号表（従来型・ユニット型共通）'!$C$6:$L$47,10,FALSE()))</f>
        <v/>
      </c>
      <c r="AY116" s="2069" t="str">
        <f aca="false">IF(AY115="","",VLOOKUP(AY115,'シフト記号表（従来型・ユニット型共通）'!$C$6:$L$47,10,FALSE()))</f>
        <v/>
      </c>
      <c r="AZ116" s="2069" t="str">
        <f aca="false">IF(AZ115="","",VLOOKUP(AZ115,'シフト記号表（従来型・ユニット型共通）'!$C$6:$L$47,10,FALSE()))</f>
        <v/>
      </c>
      <c r="BA116" s="2069" t="str">
        <f aca="false">IF(BA115="","",VLOOKUP(BA115,'シフト記号表（従来型・ユニット型共通）'!$C$6:$L$47,10,FALSE()))</f>
        <v/>
      </c>
      <c r="BB116" s="2070" t="str">
        <f aca="false">IF(BB115="","",VLOOKUP(BB115,'シフト記号表（従来型・ユニット型共通）'!$C$6:$L$47,10,FALSE()))</f>
        <v/>
      </c>
      <c r="BC116" s="2068" t="str">
        <f aca="false">IF(BC115="","",VLOOKUP(BC115,'シフト記号表（従来型・ユニット型共通）'!$C$6:$L$47,10,FALSE()))</f>
        <v/>
      </c>
      <c r="BD116" s="2069" t="str">
        <f aca="false">IF(BD115="","",VLOOKUP(BD115,'シフト記号表（従来型・ユニット型共通）'!$C$6:$L$47,10,FALSE()))</f>
        <v/>
      </c>
      <c r="BE116" s="2069" t="str">
        <f aca="false">IF(BE115="","",VLOOKUP(BE115,'シフト記号表（従来型・ユニット型共通）'!$C$6:$L$47,10,FALSE()))</f>
        <v/>
      </c>
      <c r="BF116" s="2101" t="n">
        <f aca="false">IF($BI$3="４週",SUM(AA116:BB116),IF($BI$3="暦月",SUM(AA116:BE116),""))</f>
        <v>0</v>
      </c>
      <c r="BG116" s="2101"/>
      <c r="BH116" s="2102" t="n">
        <f aca="false">IF($BI$3="４週",BF116/4,IF($BI$3="暦月",(BF116/($BI$8/7)),""))</f>
        <v>0</v>
      </c>
      <c r="BI116" s="2102"/>
      <c r="BJ116" s="2098"/>
      <c r="BK116" s="2098"/>
      <c r="BL116" s="2098"/>
      <c r="BM116" s="2098"/>
      <c r="BN116" s="2098"/>
    </row>
    <row r="117" customFormat="false" ht="20.25" hidden="false" customHeight="true" outlineLevel="0" collapsed="false">
      <c r="B117" s="2033" t="n">
        <f aca="false">B115+1</f>
        <v>51</v>
      </c>
      <c r="C117" s="2073"/>
      <c r="D117" s="2073"/>
      <c r="E117" s="2073"/>
      <c r="F117" s="2073"/>
      <c r="G117" s="2095"/>
      <c r="H117" s="2095"/>
      <c r="I117" s="2063"/>
      <c r="J117" s="2064"/>
      <c r="K117" s="2063"/>
      <c r="L117" s="2064"/>
      <c r="M117" s="2096"/>
      <c r="N117" s="2096"/>
      <c r="O117" s="2097"/>
      <c r="P117" s="2097"/>
      <c r="Q117" s="2097"/>
      <c r="R117" s="2097"/>
      <c r="S117" s="2079"/>
      <c r="T117" s="2079"/>
      <c r="U117" s="2079"/>
      <c r="V117" s="2079"/>
      <c r="W117" s="2079"/>
      <c r="X117" s="2093" t="s">
        <v>2202</v>
      </c>
      <c r="Z117" s="2094"/>
      <c r="AA117" s="2083"/>
      <c r="AB117" s="2084"/>
      <c r="AC117" s="2084"/>
      <c r="AD117" s="2084"/>
      <c r="AE117" s="2084"/>
      <c r="AF117" s="2084"/>
      <c r="AG117" s="2085"/>
      <c r="AH117" s="2083"/>
      <c r="AI117" s="2084"/>
      <c r="AJ117" s="2084"/>
      <c r="AK117" s="2084"/>
      <c r="AL117" s="2084"/>
      <c r="AM117" s="2084"/>
      <c r="AN117" s="2085"/>
      <c r="AO117" s="2083"/>
      <c r="AP117" s="2084"/>
      <c r="AQ117" s="2084"/>
      <c r="AR117" s="2084"/>
      <c r="AS117" s="2084"/>
      <c r="AT117" s="2084"/>
      <c r="AU117" s="2085"/>
      <c r="AV117" s="2083"/>
      <c r="AW117" s="2084"/>
      <c r="AX117" s="2084"/>
      <c r="AY117" s="2084"/>
      <c r="AZ117" s="2084"/>
      <c r="BA117" s="2084"/>
      <c r="BB117" s="2085"/>
      <c r="BC117" s="2083"/>
      <c r="BD117" s="2084"/>
      <c r="BE117" s="2086"/>
      <c r="BF117" s="2087"/>
      <c r="BG117" s="2087"/>
      <c r="BH117" s="2088"/>
      <c r="BI117" s="2088"/>
      <c r="BJ117" s="2098"/>
      <c r="BK117" s="2098"/>
      <c r="BL117" s="2098"/>
      <c r="BM117" s="2098"/>
      <c r="BN117" s="2098"/>
    </row>
    <row r="118" customFormat="false" ht="20.25" hidden="false" customHeight="true" outlineLevel="0" collapsed="false">
      <c r="B118" s="2033"/>
      <c r="C118" s="2073"/>
      <c r="D118" s="2073"/>
      <c r="E118" s="2073"/>
      <c r="F118" s="2073"/>
      <c r="G118" s="2095"/>
      <c r="H118" s="2095"/>
      <c r="I118" s="2099"/>
      <c r="J118" s="2100" t="n">
        <f aca="false">G117</f>
        <v>0</v>
      </c>
      <c r="K118" s="2099"/>
      <c r="L118" s="2100" t="n">
        <f aca="false">M117</f>
        <v>0</v>
      </c>
      <c r="M118" s="2096"/>
      <c r="N118" s="2096"/>
      <c r="O118" s="2097"/>
      <c r="P118" s="2097"/>
      <c r="Q118" s="2097"/>
      <c r="R118" s="2097"/>
      <c r="S118" s="2079"/>
      <c r="T118" s="2079"/>
      <c r="U118" s="2079"/>
      <c r="V118" s="2079"/>
      <c r="W118" s="2079"/>
      <c r="X118" s="2090" t="s">
        <v>2203</v>
      </c>
      <c r="Y118" s="2091"/>
      <c r="Z118" s="2092"/>
      <c r="AA118" s="2068" t="str">
        <f aca="false">IF(AA117="","",VLOOKUP(AA117,'シフト記号表（従来型・ユニット型共通）'!$C$6:$L$47,10,FALSE()))</f>
        <v/>
      </c>
      <c r="AB118" s="2069" t="str">
        <f aca="false">IF(AB117="","",VLOOKUP(AB117,'シフト記号表（従来型・ユニット型共通）'!$C$6:$L$47,10,FALSE()))</f>
        <v/>
      </c>
      <c r="AC118" s="2069" t="str">
        <f aca="false">IF(AC117="","",VLOOKUP(AC117,'シフト記号表（従来型・ユニット型共通）'!$C$6:$L$47,10,FALSE()))</f>
        <v/>
      </c>
      <c r="AD118" s="2069" t="str">
        <f aca="false">IF(AD117="","",VLOOKUP(AD117,'シフト記号表（従来型・ユニット型共通）'!$C$6:$L$47,10,FALSE()))</f>
        <v/>
      </c>
      <c r="AE118" s="2069" t="str">
        <f aca="false">IF(AE117="","",VLOOKUP(AE117,'シフト記号表（従来型・ユニット型共通）'!$C$6:$L$47,10,FALSE()))</f>
        <v/>
      </c>
      <c r="AF118" s="2069" t="str">
        <f aca="false">IF(AF117="","",VLOOKUP(AF117,'シフト記号表（従来型・ユニット型共通）'!$C$6:$L$47,10,FALSE()))</f>
        <v/>
      </c>
      <c r="AG118" s="2070" t="str">
        <f aca="false">IF(AG117="","",VLOOKUP(AG117,'シフト記号表（従来型・ユニット型共通）'!$C$6:$L$47,10,FALSE()))</f>
        <v/>
      </c>
      <c r="AH118" s="2068" t="str">
        <f aca="false">IF(AH117="","",VLOOKUP(AH117,'シフト記号表（従来型・ユニット型共通）'!$C$6:$L$47,10,FALSE()))</f>
        <v/>
      </c>
      <c r="AI118" s="2069" t="str">
        <f aca="false">IF(AI117="","",VLOOKUP(AI117,'シフト記号表（従来型・ユニット型共通）'!$C$6:$L$47,10,FALSE()))</f>
        <v/>
      </c>
      <c r="AJ118" s="2069" t="str">
        <f aca="false">IF(AJ117="","",VLOOKUP(AJ117,'シフト記号表（従来型・ユニット型共通）'!$C$6:$L$47,10,FALSE()))</f>
        <v/>
      </c>
      <c r="AK118" s="2069" t="str">
        <f aca="false">IF(AK117="","",VLOOKUP(AK117,'シフト記号表（従来型・ユニット型共通）'!$C$6:$L$47,10,FALSE()))</f>
        <v/>
      </c>
      <c r="AL118" s="2069" t="str">
        <f aca="false">IF(AL117="","",VLOOKUP(AL117,'シフト記号表（従来型・ユニット型共通）'!$C$6:$L$47,10,FALSE()))</f>
        <v/>
      </c>
      <c r="AM118" s="2069" t="str">
        <f aca="false">IF(AM117="","",VLOOKUP(AM117,'シフト記号表（従来型・ユニット型共通）'!$C$6:$L$47,10,FALSE()))</f>
        <v/>
      </c>
      <c r="AN118" s="2070" t="str">
        <f aca="false">IF(AN117="","",VLOOKUP(AN117,'シフト記号表（従来型・ユニット型共通）'!$C$6:$L$47,10,FALSE()))</f>
        <v/>
      </c>
      <c r="AO118" s="2068" t="str">
        <f aca="false">IF(AO117="","",VLOOKUP(AO117,'シフト記号表（従来型・ユニット型共通）'!$C$6:$L$47,10,FALSE()))</f>
        <v/>
      </c>
      <c r="AP118" s="2069" t="str">
        <f aca="false">IF(AP117="","",VLOOKUP(AP117,'シフト記号表（従来型・ユニット型共通）'!$C$6:$L$47,10,FALSE()))</f>
        <v/>
      </c>
      <c r="AQ118" s="2069" t="str">
        <f aca="false">IF(AQ117="","",VLOOKUP(AQ117,'シフト記号表（従来型・ユニット型共通）'!$C$6:$L$47,10,FALSE()))</f>
        <v/>
      </c>
      <c r="AR118" s="2069" t="str">
        <f aca="false">IF(AR117="","",VLOOKUP(AR117,'シフト記号表（従来型・ユニット型共通）'!$C$6:$L$47,10,FALSE()))</f>
        <v/>
      </c>
      <c r="AS118" s="2069" t="str">
        <f aca="false">IF(AS117="","",VLOOKUP(AS117,'シフト記号表（従来型・ユニット型共通）'!$C$6:$L$47,10,FALSE()))</f>
        <v/>
      </c>
      <c r="AT118" s="2069" t="str">
        <f aca="false">IF(AT117="","",VLOOKUP(AT117,'シフト記号表（従来型・ユニット型共通）'!$C$6:$L$47,10,FALSE()))</f>
        <v/>
      </c>
      <c r="AU118" s="2070" t="str">
        <f aca="false">IF(AU117="","",VLOOKUP(AU117,'シフト記号表（従来型・ユニット型共通）'!$C$6:$L$47,10,FALSE()))</f>
        <v/>
      </c>
      <c r="AV118" s="2068" t="str">
        <f aca="false">IF(AV117="","",VLOOKUP(AV117,'シフト記号表（従来型・ユニット型共通）'!$C$6:$L$47,10,FALSE()))</f>
        <v/>
      </c>
      <c r="AW118" s="2069" t="str">
        <f aca="false">IF(AW117="","",VLOOKUP(AW117,'シフト記号表（従来型・ユニット型共通）'!$C$6:$L$47,10,FALSE()))</f>
        <v/>
      </c>
      <c r="AX118" s="2069" t="str">
        <f aca="false">IF(AX117="","",VLOOKUP(AX117,'シフト記号表（従来型・ユニット型共通）'!$C$6:$L$47,10,FALSE()))</f>
        <v/>
      </c>
      <c r="AY118" s="2069" t="str">
        <f aca="false">IF(AY117="","",VLOOKUP(AY117,'シフト記号表（従来型・ユニット型共通）'!$C$6:$L$47,10,FALSE()))</f>
        <v/>
      </c>
      <c r="AZ118" s="2069" t="str">
        <f aca="false">IF(AZ117="","",VLOOKUP(AZ117,'シフト記号表（従来型・ユニット型共通）'!$C$6:$L$47,10,FALSE()))</f>
        <v/>
      </c>
      <c r="BA118" s="2069" t="str">
        <f aca="false">IF(BA117="","",VLOOKUP(BA117,'シフト記号表（従来型・ユニット型共通）'!$C$6:$L$47,10,FALSE()))</f>
        <v/>
      </c>
      <c r="BB118" s="2070" t="str">
        <f aca="false">IF(BB117="","",VLOOKUP(BB117,'シフト記号表（従来型・ユニット型共通）'!$C$6:$L$47,10,FALSE()))</f>
        <v/>
      </c>
      <c r="BC118" s="2068" t="str">
        <f aca="false">IF(BC117="","",VLOOKUP(BC117,'シフト記号表（従来型・ユニット型共通）'!$C$6:$L$47,10,FALSE()))</f>
        <v/>
      </c>
      <c r="BD118" s="2069" t="str">
        <f aca="false">IF(BD117="","",VLOOKUP(BD117,'シフト記号表（従来型・ユニット型共通）'!$C$6:$L$47,10,FALSE()))</f>
        <v/>
      </c>
      <c r="BE118" s="2069" t="str">
        <f aca="false">IF(BE117="","",VLOOKUP(BE117,'シフト記号表（従来型・ユニット型共通）'!$C$6:$L$47,10,FALSE()))</f>
        <v/>
      </c>
      <c r="BF118" s="2101" t="n">
        <f aca="false">IF($BI$3="４週",SUM(AA118:BB118),IF($BI$3="暦月",SUM(AA118:BE118),""))</f>
        <v>0</v>
      </c>
      <c r="BG118" s="2101"/>
      <c r="BH118" s="2102" t="n">
        <f aca="false">IF($BI$3="４週",BF118/4,IF($BI$3="暦月",(BF118/($BI$8/7)),""))</f>
        <v>0</v>
      </c>
      <c r="BI118" s="2102"/>
      <c r="BJ118" s="2098"/>
      <c r="BK118" s="2098"/>
      <c r="BL118" s="2098"/>
      <c r="BM118" s="2098"/>
      <c r="BN118" s="2098"/>
    </row>
    <row r="119" customFormat="false" ht="20.25" hidden="false" customHeight="true" outlineLevel="0" collapsed="false">
      <c r="B119" s="2033" t="n">
        <f aca="false">B117+1</f>
        <v>52</v>
      </c>
      <c r="C119" s="2073"/>
      <c r="D119" s="2073"/>
      <c r="E119" s="2073"/>
      <c r="F119" s="2073"/>
      <c r="G119" s="2095"/>
      <c r="H119" s="2095"/>
      <c r="I119" s="2063"/>
      <c r="J119" s="2064"/>
      <c r="K119" s="2063"/>
      <c r="L119" s="2064"/>
      <c r="M119" s="2096"/>
      <c r="N119" s="2096"/>
      <c r="O119" s="2097"/>
      <c r="P119" s="2097"/>
      <c r="Q119" s="2097"/>
      <c r="R119" s="2097"/>
      <c r="S119" s="2079"/>
      <c r="T119" s="2079"/>
      <c r="U119" s="2079"/>
      <c r="V119" s="2079"/>
      <c r="W119" s="2079"/>
      <c r="X119" s="2093" t="s">
        <v>2202</v>
      </c>
      <c r="Z119" s="2094"/>
      <c r="AA119" s="2083"/>
      <c r="AB119" s="2084"/>
      <c r="AC119" s="2084"/>
      <c r="AD119" s="2084"/>
      <c r="AE119" s="2084"/>
      <c r="AF119" s="2084"/>
      <c r="AG119" s="2085"/>
      <c r="AH119" s="2083"/>
      <c r="AI119" s="2084"/>
      <c r="AJ119" s="2084"/>
      <c r="AK119" s="2084"/>
      <c r="AL119" s="2084"/>
      <c r="AM119" s="2084"/>
      <c r="AN119" s="2085"/>
      <c r="AO119" s="2083"/>
      <c r="AP119" s="2084"/>
      <c r="AQ119" s="2084"/>
      <c r="AR119" s="2084"/>
      <c r="AS119" s="2084"/>
      <c r="AT119" s="2084"/>
      <c r="AU119" s="2085"/>
      <c r="AV119" s="2083"/>
      <c r="AW119" s="2084"/>
      <c r="AX119" s="2084"/>
      <c r="AY119" s="2084"/>
      <c r="AZ119" s="2084"/>
      <c r="BA119" s="2084"/>
      <c r="BB119" s="2085"/>
      <c r="BC119" s="2083"/>
      <c r="BD119" s="2084"/>
      <c r="BE119" s="2086"/>
      <c r="BF119" s="2087"/>
      <c r="BG119" s="2087"/>
      <c r="BH119" s="2088"/>
      <c r="BI119" s="2088"/>
      <c r="BJ119" s="2098"/>
      <c r="BK119" s="2098"/>
      <c r="BL119" s="2098"/>
      <c r="BM119" s="2098"/>
      <c r="BN119" s="2098"/>
    </row>
    <row r="120" customFormat="false" ht="20.25" hidden="false" customHeight="true" outlineLevel="0" collapsed="false">
      <c r="B120" s="2033"/>
      <c r="C120" s="2073"/>
      <c r="D120" s="2073"/>
      <c r="E120" s="2073"/>
      <c r="F120" s="2073"/>
      <c r="G120" s="2095"/>
      <c r="H120" s="2095"/>
      <c r="I120" s="2099"/>
      <c r="J120" s="2100" t="n">
        <f aca="false">G119</f>
        <v>0</v>
      </c>
      <c r="K120" s="2099"/>
      <c r="L120" s="2100" t="n">
        <f aca="false">M119</f>
        <v>0</v>
      </c>
      <c r="M120" s="2096"/>
      <c r="N120" s="2096"/>
      <c r="O120" s="2097"/>
      <c r="P120" s="2097"/>
      <c r="Q120" s="2097"/>
      <c r="R120" s="2097"/>
      <c r="S120" s="2079"/>
      <c r="T120" s="2079"/>
      <c r="U120" s="2079"/>
      <c r="V120" s="2079"/>
      <c r="W120" s="2079"/>
      <c r="X120" s="2090" t="s">
        <v>2203</v>
      </c>
      <c r="Y120" s="2091"/>
      <c r="Z120" s="2092"/>
      <c r="AA120" s="2068" t="str">
        <f aca="false">IF(AA119="","",VLOOKUP(AA119,'シフト記号表（従来型・ユニット型共通）'!$C$6:$L$47,10,FALSE()))</f>
        <v/>
      </c>
      <c r="AB120" s="2069" t="str">
        <f aca="false">IF(AB119="","",VLOOKUP(AB119,'シフト記号表（従来型・ユニット型共通）'!$C$6:$L$47,10,FALSE()))</f>
        <v/>
      </c>
      <c r="AC120" s="2069" t="str">
        <f aca="false">IF(AC119="","",VLOOKUP(AC119,'シフト記号表（従来型・ユニット型共通）'!$C$6:$L$47,10,FALSE()))</f>
        <v/>
      </c>
      <c r="AD120" s="2069" t="str">
        <f aca="false">IF(AD119="","",VLOOKUP(AD119,'シフト記号表（従来型・ユニット型共通）'!$C$6:$L$47,10,FALSE()))</f>
        <v/>
      </c>
      <c r="AE120" s="2069" t="str">
        <f aca="false">IF(AE119="","",VLOOKUP(AE119,'シフト記号表（従来型・ユニット型共通）'!$C$6:$L$47,10,FALSE()))</f>
        <v/>
      </c>
      <c r="AF120" s="2069" t="str">
        <f aca="false">IF(AF119="","",VLOOKUP(AF119,'シフト記号表（従来型・ユニット型共通）'!$C$6:$L$47,10,FALSE()))</f>
        <v/>
      </c>
      <c r="AG120" s="2070" t="str">
        <f aca="false">IF(AG119="","",VLOOKUP(AG119,'シフト記号表（従来型・ユニット型共通）'!$C$6:$L$47,10,FALSE()))</f>
        <v/>
      </c>
      <c r="AH120" s="2068" t="str">
        <f aca="false">IF(AH119="","",VLOOKUP(AH119,'シフト記号表（従来型・ユニット型共通）'!$C$6:$L$47,10,FALSE()))</f>
        <v/>
      </c>
      <c r="AI120" s="2069" t="str">
        <f aca="false">IF(AI119="","",VLOOKUP(AI119,'シフト記号表（従来型・ユニット型共通）'!$C$6:$L$47,10,FALSE()))</f>
        <v/>
      </c>
      <c r="AJ120" s="2069" t="str">
        <f aca="false">IF(AJ119="","",VLOOKUP(AJ119,'シフト記号表（従来型・ユニット型共通）'!$C$6:$L$47,10,FALSE()))</f>
        <v/>
      </c>
      <c r="AK120" s="2069" t="str">
        <f aca="false">IF(AK119="","",VLOOKUP(AK119,'シフト記号表（従来型・ユニット型共通）'!$C$6:$L$47,10,FALSE()))</f>
        <v/>
      </c>
      <c r="AL120" s="2069" t="str">
        <f aca="false">IF(AL119="","",VLOOKUP(AL119,'シフト記号表（従来型・ユニット型共通）'!$C$6:$L$47,10,FALSE()))</f>
        <v/>
      </c>
      <c r="AM120" s="2069" t="str">
        <f aca="false">IF(AM119="","",VLOOKUP(AM119,'シフト記号表（従来型・ユニット型共通）'!$C$6:$L$47,10,FALSE()))</f>
        <v/>
      </c>
      <c r="AN120" s="2070" t="str">
        <f aca="false">IF(AN119="","",VLOOKUP(AN119,'シフト記号表（従来型・ユニット型共通）'!$C$6:$L$47,10,FALSE()))</f>
        <v/>
      </c>
      <c r="AO120" s="2068" t="str">
        <f aca="false">IF(AO119="","",VLOOKUP(AO119,'シフト記号表（従来型・ユニット型共通）'!$C$6:$L$47,10,FALSE()))</f>
        <v/>
      </c>
      <c r="AP120" s="2069" t="str">
        <f aca="false">IF(AP119="","",VLOOKUP(AP119,'シフト記号表（従来型・ユニット型共通）'!$C$6:$L$47,10,FALSE()))</f>
        <v/>
      </c>
      <c r="AQ120" s="2069" t="str">
        <f aca="false">IF(AQ119="","",VLOOKUP(AQ119,'シフト記号表（従来型・ユニット型共通）'!$C$6:$L$47,10,FALSE()))</f>
        <v/>
      </c>
      <c r="AR120" s="2069" t="str">
        <f aca="false">IF(AR119="","",VLOOKUP(AR119,'シフト記号表（従来型・ユニット型共通）'!$C$6:$L$47,10,FALSE()))</f>
        <v/>
      </c>
      <c r="AS120" s="2069" t="str">
        <f aca="false">IF(AS119="","",VLOOKUP(AS119,'シフト記号表（従来型・ユニット型共通）'!$C$6:$L$47,10,FALSE()))</f>
        <v/>
      </c>
      <c r="AT120" s="2069" t="str">
        <f aca="false">IF(AT119="","",VLOOKUP(AT119,'シフト記号表（従来型・ユニット型共通）'!$C$6:$L$47,10,FALSE()))</f>
        <v/>
      </c>
      <c r="AU120" s="2070" t="str">
        <f aca="false">IF(AU119="","",VLOOKUP(AU119,'シフト記号表（従来型・ユニット型共通）'!$C$6:$L$47,10,FALSE()))</f>
        <v/>
      </c>
      <c r="AV120" s="2068" t="str">
        <f aca="false">IF(AV119="","",VLOOKUP(AV119,'シフト記号表（従来型・ユニット型共通）'!$C$6:$L$47,10,FALSE()))</f>
        <v/>
      </c>
      <c r="AW120" s="2069" t="str">
        <f aca="false">IF(AW119="","",VLOOKUP(AW119,'シフト記号表（従来型・ユニット型共通）'!$C$6:$L$47,10,FALSE()))</f>
        <v/>
      </c>
      <c r="AX120" s="2069" t="str">
        <f aca="false">IF(AX119="","",VLOOKUP(AX119,'シフト記号表（従来型・ユニット型共通）'!$C$6:$L$47,10,FALSE()))</f>
        <v/>
      </c>
      <c r="AY120" s="2069" t="str">
        <f aca="false">IF(AY119="","",VLOOKUP(AY119,'シフト記号表（従来型・ユニット型共通）'!$C$6:$L$47,10,FALSE()))</f>
        <v/>
      </c>
      <c r="AZ120" s="2069" t="str">
        <f aca="false">IF(AZ119="","",VLOOKUP(AZ119,'シフト記号表（従来型・ユニット型共通）'!$C$6:$L$47,10,FALSE()))</f>
        <v/>
      </c>
      <c r="BA120" s="2069" t="str">
        <f aca="false">IF(BA119="","",VLOOKUP(BA119,'シフト記号表（従来型・ユニット型共通）'!$C$6:$L$47,10,FALSE()))</f>
        <v/>
      </c>
      <c r="BB120" s="2070" t="str">
        <f aca="false">IF(BB119="","",VLOOKUP(BB119,'シフト記号表（従来型・ユニット型共通）'!$C$6:$L$47,10,FALSE()))</f>
        <v/>
      </c>
      <c r="BC120" s="2068" t="str">
        <f aca="false">IF(BC119="","",VLOOKUP(BC119,'シフト記号表（従来型・ユニット型共通）'!$C$6:$L$47,10,FALSE()))</f>
        <v/>
      </c>
      <c r="BD120" s="2069" t="str">
        <f aca="false">IF(BD119="","",VLOOKUP(BD119,'シフト記号表（従来型・ユニット型共通）'!$C$6:$L$47,10,FALSE()))</f>
        <v/>
      </c>
      <c r="BE120" s="2069" t="str">
        <f aca="false">IF(BE119="","",VLOOKUP(BE119,'シフト記号表（従来型・ユニット型共通）'!$C$6:$L$47,10,FALSE()))</f>
        <v/>
      </c>
      <c r="BF120" s="2101" t="n">
        <f aca="false">IF($BI$3="４週",SUM(AA120:BB120),IF($BI$3="暦月",SUM(AA120:BE120),""))</f>
        <v>0</v>
      </c>
      <c r="BG120" s="2101"/>
      <c r="BH120" s="2102" t="n">
        <f aca="false">IF($BI$3="４週",BF120/4,IF($BI$3="暦月",(BF120/($BI$8/7)),""))</f>
        <v>0</v>
      </c>
      <c r="BI120" s="2102"/>
      <c r="BJ120" s="2098"/>
      <c r="BK120" s="2098"/>
      <c r="BL120" s="2098"/>
      <c r="BM120" s="2098"/>
      <c r="BN120" s="2098"/>
    </row>
    <row r="121" customFormat="false" ht="20.25" hidden="false" customHeight="true" outlineLevel="0" collapsed="false">
      <c r="B121" s="2033" t="n">
        <f aca="false">B119+1</f>
        <v>53</v>
      </c>
      <c r="C121" s="2073"/>
      <c r="D121" s="2073"/>
      <c r="E121" s="2073"/>
      <c r="F121" s="2073"/>
      <c r="G121" s="2095"/>
      <c r="H121" s="2095"/>
      <c r="I121" s="2063"/>
      <c r="J121" s="2064"/>
      <c r="K121" s="2063"/>
      <c r="L121" s="2064"/>
      <c r="M121" s="2096"/>
      <c r="N121" s="2096"/>
      <c r="O121" s="2097"/>
      <c r="P121" s="2097"/>
      <c r="Q121" s="2097"/>
      <c r="R121" s="2097"/>
      <c r="S121" s="2079"/>
      <c r="T121" s="2079"/>
      <c r="U121" s="2079"/>
      <c r="V121" s="2079"/>
      <c r="W121" s="2079"/>
      <c r="X121" s="2093" t="s">
        <v>2202</v>
      </c>
      <c r="Z121" s="2094"/>
      <c r="AA121" s="2083"/>
      <c r="AB121" s="2084"/>
      <c r="AC121" s="2084"/>
      <c r="AD121" s="2084"/>
      <c r="AE121" s="2084"/>
      <c r="AF121" s="2084"/>
      <c r="AG121" s="2085"/>
      <c r="AH121" s="2083"/>
      <c r="AI121" s="2084"/>
      <c r="AJ121" s="2084"/>
      <c r="AK121" s="2084"/>
      <c r="AL121" s="2084"/>
      <c r="AM121" s="2084"/>
      <c r="AN121" s="2085"/>
      <c r="AO121" s="2083"/>
      <c r="AP121" s="2084"/>
      <c r="AQ121" s="2084"/>
      <c r="AR121" s="2084"/>
      <c r="AS121" s="2084"/>
      <c r="AT121" s="2084"/>
      <c r="AU121" s="2085"/>
      <c r="AV121" s="2083"/>
      <c r="AW121" s="2084"/>
      <c r="AX121" s="2084"/>
      <c r="AY121" s="2084"/>
      <c r="AZ121" s="2084"/>
      <c r="BA121" s="2084"/>
      <c r="BB121" s="2085"/>
      <c r="BC121" s="2083"/>
      <c r="BD121" s="2084"/>
      <c r="BE121" s="2086"/>
      <c r="BF121" s="2087"/>
      <c r="BG121" s="2087"/>
      <c r="BH121" s="2088"/>
      <c r="BI121" s="2088"/>
      <c r="BJ121" s="2098"/>
      <c r="BK121" s="2098"/>
      <c r="BL121" s="2098"/>
      <c r="BM121" s="2098"/>
      <c r="BN121" s="2098"/>
    </row>
    <row r="122" customFormat="false" ht="20.25" hidden="false" customHeight="true" outlineLevel="0" collapsed="false">
      <c r="B122" s="2033"/>
      <c r="C122" s="2073"/>
      <c r="D122" s="2073"/>
      <c r="E122" s="2073"/>
      <c r="F122" s="2073"/>
      <c r="G122" s="2095"/>
      <c r="H122" s="2095"/>
      <c r="I122" s="2099"/>
      <c r="J122" s="2100" t="n">
        <f aca="false">G121</f>
        <v>0</v>
      </c>
      <c r="K122" s="2099"/>
      <c r="L122" s="2100" t="n">
        <f aca="false">M121</f>
        <v>0</v>
      </c>
      <c r="M122" s="2096"/>
      <c r="N122" s="2096"/>
      <c r="O122" s="2097"/>
      <c r="P122" s="2097"/>
      <c r="Q122" s="2097"/>
      <c r="R122" s="2097"/>
      <c r="S122" s="2079"/>
      <c r="T122" s="2079"/>
      <c r="U122" s="2079"/>
      <c r="V122" s="2079"/>
      <c r="W122" s="2079"/>
      <c r="X122" s="2090" t="s">
        <v>2203</v>
      </c>
      <c r="Y122" s="2091"/>
      <c r="Z122" s="2092"/>
      <c r="AA122" s="2068" t="str">
        <f aca="false">IF(AA121="","",VLOOKUP(AA121,'シフト記号表（従来型・ユニット型共通）'!$C$6:$L$47,10,FALSE()))</f>
        <v/>
      </c>
      <c r="AB122" s="2069" t="str">
        <f aca="false">IF(AB121="","",VLOOKUP(AB121,'シフト記号表（従来型・ユニット型共通）'!$C$6:$L$47,10,FALSE()))</f>
        <v/>
      </c>
      <c r="AC122" s="2069" t="str">
        <f aca="false">IF(AC121="","",VLOOKUP(AC121,'シフト記号表（従来型・ユニット型共通）'!$C$6:$L$47,10,FALSE()))</f>
        <v/>
      </c>
      <c r="AD122" s="2069" t="str">
        <f aca="false">IF(AD121="","",VLOOKUP(AD121,'シフト記号表（従来型・ユニット型共通）'!$C$6:$L$47,10,FALSE()))</f>
        <v/>
      </c>
      <c r="AE122" s="2069" t="str">
        <f aca="false">IF(AE121="","",VLOOKUP(AE121,'シフト記号表（従来型・ユニット型共通）'!$C$6:$L$47,10,FALSE()))</f>
        <v/>
      </c>
      <c r="AF122" s="2069" t="str">
        <f aca="false">IF(AF121="","",VLOOKUP(AF121,'シフト記号表（従来型・ユニット型共通）'!$C$6:$L$47,10,FALSE()))</f>
        <v/>
      </c>
      <c r="AG122" s="2070" t="str">
        <f aca="false">IF(AG121="","",VLOOKUP(AG121,'シフト記号表（従来型・ユニット型共通）'!$C$6:$L$47,10,FALSE()))</f>
        <v/>
      </c>
      <c r="AH122" s="2068" t="str">
        <f aca="false">IF(AH121="","",VLOOKUP(AH121,'シフト記号表（従来型・ユニット型共通）'!$C$6:$L$47,10,FALSE()))</f>
        <v/>
      </c>
      <c r="AI122" s="2069" t="str">
        <f aca="false">IF(AI121="","",VLOOKUP(AI121,'シフト記号表（従来型・ユニット型共通）'!$C$6:$L$47,10,FALSE()))</f>
        <v/>
      </c>
      <c r="AJ122" s="2069" t="str">
        <f aca="false">IF(AJ121="","",VLOOKUP(AJ121,'シフト記号表（従来型・ユニット型共通）'!$C$6:$L$47,10,FALSE()))</f>
        <v/>
      </c>
      <c r="AK122" s="2069" t="str">
        <f aca="false">IF(AK121="","",VLOOKUP(AK121,'シフト記号表（従来型・ユニット型共通）'!$C$6:$L$47,10,FALSE()))</f>
        <v/>
      </c>
      <c r="AL122" s="2069" t="str">
        <f aca="false">IF(AL121="","",VLOOKUP(AL121,'シフト記号表（従来型・ユニット型共通）'!$C$6:$L$47,10,FALSE()))</f>
        <v/>
      </c>
      <c r="AM122" s="2069" t="str">
        <f aca="false">IF(AM121="","",VLOOKUP(AM121,'シフト記号表（従来型・ユニット型共通）'!$C$6:$L$47,10,FALSE()))</f>
        <v/>
      </c>
      <c r="AN122" s="2070" t="str">
        <f aca="false">IF(AN121="","",VLOOKUP(AN121,'シフト記号表（従来型・ユニット型共通）'!$C$6:$L$47,10,FALSE()))</f>
        <v/>
      </c>
      <c r="AO122" s="2068" t="str">
        <f aca="false">IF(AO121="","",VLOOKUP(AO121,'シフト記号表（従来型・ユニット型共通）'!$C$6:$L$47,10,FALSE()))</f>
        <v/>
      </c>
      <c r="AP122" s="2069" t="str">
        <f aca="false">IF(AP121="","",VLOOKUP(AP121,'シフト記号表（従来型・ユニット型共通）'!$C$6:$L$47,10,FALSE()))</f>
        <v/>
      </c>
      <c r="AQ122" s="2069" t="str">
        <f aca="false">IF(AQ121="","",VLOOKUP(AQ121,'シフト記号表（従来型・ユニット型共通）'!$C$6:$L$47,10,FALSE()))</f>
        <v/>
      </c>
      <c r="AR122" s="2069" t="str">
        <f aca="false">IF(AR121="","",VLOOKUP(AR121,'シフト記号表（従来型・ユニット型共通）'!$C$6:$L$47,10,FALSE()))</f>
        <v/>
      </c>
      <c r="AS122" s="2069" t="str">
        <f aca="false">IF(AS121="","",VLOOKUP(AS121,'シフト記号表（従来型・ユニット型共通）'!$C$6:$L$47,10,FALSE()))</f>
        <v/>
      </c>
      <c r="AT122" s="2069" t="str">
        <f aca="false">IF(AT121="","",VLOOKUP(AT121,'シフト記号表（従来型・ユニット型共通）'!$C$6:$L$47,10,FALSE()))</f>
        <v/>
      </c>
      <c r="AU122" s="2070" t="str">
        <f aca="false">IF(AU121="","",VLOOKUP(AU121,'シフト記号表（従来型・ユニット型共通）'!$C$6:$L$47,10,FALSE()))</f>
        <v/>
      </c>
      <c r="AV122" s="2068" t="str">
        <f aca="false">IF(AV121="","",VLOOKUP(AV121,'シフト記号表（従来型・ユニット型共通）'!$C$6:$L$47,10,FALSE()))</f>
        <v/>
      </c>
      <c r="AW122" s="2069" t="str">
        <f aca="false">IF(AW121="","",VLOOKUP(AW121,'シフト記号表（従来型・ユニット型共通）'!$C$6:$L$47,10,FALSE()))</f>
        <v/>
      </c>
      <c r="AX122" s="2069" t="str">
        <f aca="false">IF(AX121="","",VLOOKUP(AX121,'シフト記号表（従来型・ユニット型共通）'!$C$6:$L$47,10,FALSE()))</f>
        <v/>
      </c>
      <c r="AY122" s="2069" t="str">
        <f aca="false">IF(AY121="","",VLOOKUP(AY121,'シフト記号表（従来型・ユニット型共通）'!$C$6:$L$47,10,FALSE()))</f>
        <v/>
      </c>
      <c r="AZ122" s="2069" t="str">
        <f aca="false">IF(AZ121="","",VLOOKUP(AZ121,'シフト記号表（従来型・ユニット型共通）'!$C$6:$L$47,10,FALSE()))</f>
        <v/>
      </c>
      <c r="BA122" s="2069" t="str">
        <f aca="false">IF(BA121="","",VLOOKUP(BA121,'シフト記号表（従来型・ユニット型共通）'!$C$6:$L$47,10,FALSE()))</f>
        <v/>
      </c>
      <c r="BB122" s="2070" t="str">
        <f aca="false">IF(BB121="","",VLOOKUP(BB121,'シフト記号表（従来型・ユニット型共通）'!$C$6:$L$47,10,FALSE()))</f>
        <v/>
      </c>
      <c r="BC122" s="2068" t="str">
        <f aca="false">IF(BC121="","",VLOOKUP(BC121,'シフト記号表（従来型・ユニット型共通）'!$C$6:$L$47,10,FALSE()))</f>
        <v/>
      </c>
      <c r="BD122" s="2069" t="str">
        <f aca="false">IF(BD121="","",VLOOKUP(BD121,'シフト記号表（従来型・ユニット型共通）'!$C$6:$L$47,10,FALSE()))</f>
        <v/>
      </c>
      <c r="BE122" s="2069" t="str">
        <f aca="false">IF(BE121="","",VLOOKUP(BE121,'シフト記号表（従来型・ユニット型共通）'!$C$6:$L$47,10,FALSE()))</f>
        <v/>
      </c>
      <c r="BF122" s="2101" t="n">
        <f aca="false">IF($BI$3="４週",SUM(AA122:BB122),IF($BI$3="暦月",SUM(AA122:BE122),""))</f>
        <v>0</v>
      </c>
      <c r="BG122" s="2101"/>
      <c r="BH122" s="2102" t="n">
        <f aca="false">IF($BI$3="４週",BF122/4,IF($BI$3="暦月",(BF122/($BI$8/7)),""))</f>
        <v>0</v>
      </c>
      <c r="BI122" s="2102"/>
      <c r="BJ122" s="2098"/>
      <c r="BK122" s="2098"/>
      <c r="BL122" s="2098"/>
      <c r="BM122" s="2098"/>
      <c r="BN122" s="2098"/>
    </row>
    <row r="123" customFormat="false" ht="20.25" hidden="false" customHeight="true" outlineLevel="0" collapsed="false">
      <c r="B123" s="2033" t="n">
        <f aca="false">B121+1</f>
        <v>54</v>
      </c>
      <c r="C123" s="2073"/>
      <c r="D123" s="2073"/>
      <c r="E123" s="2073"/>
      <c r="F123" s="2073"/>
      <c r="G123" s="2095"/>
      <c r="H123" s="2095"/>
      <c r="I123" s="2063"/>
      <c r="J123" s="2064"/>
      <c r="K123" s="2063"/>
      <c r="L123" s="2064"/>
      <c r="M123" s="2096"/>
      <c r="N123" s="2096"/>
      <c r="O123" s="2097"/>
      <c r="P123" s="2097"/>
      <c r="Q123" s="2097"/>
      <c r="R123" s="2097"/>
      <c r="S123" s="2079"/>
      <c r="T123" s="2079"/>
      <c r="U123" s="2079"/>
      <c r="V123" s="2079"/>
      <c r="W123" s="2079"/>
      <c r="X123" s="2093" t="s">
        <v>2202</v>
      </c>
      <c r="Z123" s="2094"/>
      <c r="AA123" s="2083"/>
      <c r="AB123" s="2084"/>
      <c r="AC123" s="2084"/>
      <c r="AD123" s="2084"/>
      <c r="AE123" s="2084"/>
      <c r="AF123" s="2084"/>
      <c r="AG123" s="2085"/>
      <c r="AH123" s="2083"/>
      <c r="AI123" s="2084"/>
      <c r="AJ123" s="2084"/>
      <c r="AK123" s="2084"/>
      <c r="AL123" s="2084"/>
      <c r="AM123" s="2084"/>
      <c r="AN123" s="2085"/>
      <c r="AO123" s="2083"/>
      <c r="AP123" s="2084"/>
      <c r="AQ123" s="2084"/>
      <c r="AR123" s="2084"/>
      <c r="AS123" s="2084"/>
      <c r="AT123" s="2084"/>
      <c r="AU123" s="2085"/>
      <c r="AV123" s="2083"/>
      <c r="AW123" s="2084"/>
      <c r="AX123" s="2084"/>
      <c r="AY123" s="2084"/>
      <c r="AZ123" s="2084"/>
      <c r="BA123" s="2084"/>
      <c r="BB123" s="2085"/>
      <c r="BC123" s="2083"/>
      <c r="BD123" s="2084"/>
      <c r="BE123" s="2086"/>
      <c r="BF123" s="2087"/>
      <c r="BG123" s="2087"/>
      <c r="BH123" s="2088"/>
      <c r="BI123" s="2088"/>
      <c r="BJ123" s="2098"/>
      <c r="BK123" s="2098"/>
      <c r="BL123" s="2098"/>
      <c r="BM123" s="2098"/>
      <c r="BN123" s="2098"/>
    </row>
    <row r="124" customFormat="false" ht="20.25" hidden="false" customHeight="true" outlineLevel="0" collapsed="false">
      <c r="B124" s="2033"/>
      <c r="C124" s="2073"/>
      <c r="D124" s="2073"/>
      <c r="E124" s="2073"/>
      <c r="F124" s="2073"/>
      <c r="G124" s="2095"/>
      <c r="H124" s="2095"/>
      <c r="I124" s="2099"/>
      <c r="J124" s="2100" t="n">
        <f aca="false">G123</f>
        <v>0</v>
      </c>
      <c r="K124" s="2099"/>
      <c r="L124" s="2100" t="n">
        <f aca="false">M123</f>
        <v>0</v>
      </c>
      <c r="M124" s="2096"/>
      <c r="N124" s="2096"/>
      <c r="O124" s="2097"/>
      <c r="P124" s="2097"/>
      <c r="Q124" s="2097"/>
      <c r="R124" s="2097"/>
      <c r="S124" s="2079"/>
      <c r="T124" s="2079"/>
      <c r="U124" s="2079"/>
      <c r="V124" s="2079"/>
      <c r="W124" s="2079"/>
      <c r="X124" s="2090" t="s">
        <v>2203</v>
      </c>
      <c r="Y124" s="2091"/>
      <c r="Z124" s="2092"/>
      <c r="AA124" s="2068" t="str">
        <f aca="false">IF(AA123="","",VLOOKUP(AA123,'シフト記号表（従来型・ユニット型共通）'!$C$6:$L$47,10,FALSE()))</f>
        <v/>
      </c>
      <c r="AB124" s="2069" t="str">
        <f aca="false">IF(AB123="","",VLOOKUP(AB123,'シフト記号表（従来型・ユニット型共通）'!$C$6:$L$47,10,FALSE()))</f>
        <v/>
      </c>
      <c r="AC124" s="2069" t="str">
        <f aca="false">IF(AC123="","",VLOOKUP(AC123,'シフト記号表（従来型・ユニット型共通）'!$C$6:$L$47,10,FALSE()))</f>
        <v/>
      </c>
      <c r="AD124" s="2069" t="str">
        <f aca="false">IF(AD123="","",VLOOKUP(AD123,'シフト記号表（従来型・ユニット型共通）'!$C$6:$L$47,10,FALSE()))</f>
        <v/>
      </c>
      <c r="AE124" s="2069" t="str">
        <f aca="false">IF(AE123="","",VLOOKUP(AE123,'シフト記号表（従来型・ユニット型共通）'!$C$6:$L$47,10,FALSE()))</f>
        <v/>
      </c>
      <c r="AF124" s="2069" t="str">
        <f aca="false">IF(AF123="","",VLOOKUP(AF123,'シフト記号表（従来型・ユニット型共通）'!$C$6:$L$47,10,FALSE()))</f>
        <v/>
      </c>
      <c r="AG124" s="2070" t="str">
        <f aca="false">IF(AG123="","",VLOOKUP(AG123,'シフト記号表（従来型・ユニット型共通）'!$C$6:$L$47,10,FALSE()))</f>
        <v/>
      </c>
      <c r="AH124" s="2068" t="str">
        <f aca="false">IF(AH123="","",VLOOKUP(AH123,'シフト記号表（従来型・ユニット型共通）'!$C$6:$L$47,10,FALSE()))</f>
        <v/>
      </c>
      <c r="AI124" s="2069" t="str">
        <f aca="false">IF(AI123="","",VLOOKUP(AI123,'シフト記号表（従来型・ユニット型共通）'!$C$6:$L$47,10,FALSE()))</f>
        <v/>
      </c>
      <c r="AJ124" s="2069" t="str">
        <f aca="false">IF(AJ123="","",VLOOKUP(AJ123,'シフト記号表（従来型・ユニット型共通）'!$C$6:$L$47,10,FALSE()))</f>
        <v/>
      </c>
      <c r="AK124" s="2069" t="str">
        <f aca="false">IF(AK123="","",VLOOKUP(AK123,'シフト記号表（従来型・ユニット型共通）'!$C$6:$L$47,10,FALSE()))</f>
        <v/>
      </c>
      <c r="AL124" s="2069" t="str">
        <f aca="false">IF(AL123="","",VLOOKUP(AL123,'シフト記号表（従来型・ユニット型共通）'!$C$6:$L$47,10,FALSE()))</f>
        <v/>
      </c>
      <c r="AM124" s="2069" t="str">
        <f aca="false">IF(AM123="","",VLOOKUP(AM123,'シフト記号表（従来型・ユニット型共通）'!$C$6:$L$47,10,FALSE()))</f>
        <v/>
      </c>
      <c r="AN124" s="2070" t="str">
        <f aca="false">IF(AN123="","",VLOOKUP(AN123,'シフト記号表（従来型・ユニット型共通）'!$C$6:$L$47,10,FALSE()))</f>
        <v/>
      </c>
      <c r="AO124" s="2068" t="str">
        <f aca="false">IF(AO123="","",VLOOKUP(AO123,'シフト記号表（従来型・ユニット型共通）'!$C$6:$L$47,10,FALSE()))</f>
        <v/>
      </c>
      <c r="AP124" s="2069" t="str">
        <f aca="false">IF(AP123="","",VLOOKUP(AP123,'シフト記号表（従来型・ユニット型共通）'!$C$6:$L$47,10,FALSE()))</f>
        <v/>
      </c>
      <c r="AQ124" s="2069" t="str">
        <f aca="false">IF(AQ123="","",VLOOKUP(AQ123,'シフト記号表（従来型・ユニット型共通）'!$C$6:$L$47,10,FALSE()))</f>
        <v/>
      </c>
      <c r="AR124" s="2069" t="str">
        <f aca="false">IF(AR123="","",VLOOKUP(AR123,'シフト記号表（従来型・ユニット型共通）'!$C$6:$L$47,10,FALSE()))</f>
        <v/>
      </c>
      <c r="AS124" s="2069" t="str">
        <f aca="false">IF(AS123="","",VLOOKUP(AS123,'シフト記号表（従来型・ユニット型共通）'!$C$6:$L$47,10,FALSE()))</f>
        <v/>
      </c>
      <c r="AT124" s="2069" t="str">
        <f aca="false">IF(AT123="","",VLOOKUP(AT123,'シフト記号表（従来型・ユニット型共通）'!$C$6:$L$47,10,FALSE()))</f>
        <v/>
      </c>
      <c r="AU124" s="2070" t="str">
        <f aca="false">IF(AU123="","",VLOOKUP(AU123,'シフト記号表（従来型・ユニット型共通）'!$C$6:$L$47,10,FALSE()))</f>
        <v/>
      </c>
      <c r="AV124" s="2068" t="str">
        <f aca="false">IF(AV123="","",VLOOKUP(AV123,'シフト記号表（従来型・ユニット型共通）'!$C$6:$L$47,10,FALSE()))</f>
        <v/>
      </c>
      <c r="AW124" s="2069" t="str">
        <f aca="false">IF(AW123="","",VLOOKUP(AW123,'シフト記号表（従来型・ユニット型共通）'!$C$6:$L$47,10,FALSE()))</f>
        <v/>
      </c>
      <c r="AX124" s="2069" t="str">
        <f aca="false">IF(AX123="","",VLOOKUP(AX123,'シフト記号表（従来型・ユニット型共通）'!$C$6:$L$47,10,FALSE()))</f>
        <v/>
      </c>
      <c r="AY124" s="2069" t="str">
        <f aca="false">IF(AY123="","",VLOOKUP(AY123,'シフト記号表（従来型・ユニット型共通）'!$C$6:$L$47,10,FALSE()))</f>
        <v/>
      </c>
      <c r="AZ124" s="2069" t="str">
        <f aca="false">IF(AZ123="","",VLOOKUP(AZ123,'シフト記号表（従来型・ユニット型共通）'!$C$6:$L$47,10,FALSE()))</f>
        <v/>
      </c>
      <c r="BA124" s="2069" t="str">
        <f aca="false">IF(BA123="","",VLOOKUP(BA123,'シフト記号表（従来型・ユニット型共通）'!$C$6:$L$47,10,FALSE()))</f>
        <v/>
      </c>
      <c r="BB124" s="2070" t="str">
        <f aca="false">IF(BB123="","",VLOOKUP(BB123,'シフト記号表（従来型・ユニット型共通）'!$C$6:$L$47,10,FALSE()))</f>
        <v/>
      </c>
      <c r="BC124" s="2068" t="str">
        <f aca="false">IF(BC123="","",VLOOKUP(BC123,'シフト記号表（従来型・ユニット型共通）'!$C$6:$L$47,10,FALSE()))</f>
        <v/>
      </c>
      <c r="BD124" s="2069" t="str">
        <f aca="false">IF(BD123="","",VLOOKUP(BD123,'シフト記号表（従来型・ユニット型共通）'!$C$6:$L$47,10,FALSE()))</f>
        <v/>
      </c>
      <c r="BE124" s="2069" t="str">
        <f aca="false">IF(BE123="","",VLOOKUP(BE123,'シフト記号表（従来型・ユニット型共通）'!$C$6:$L$47,10,FALSE()))</f>
        <v/>
      </c>
      <c r="BF124" s="2101" t="n">
        <f aca="false">IF($BI$3="４週",SUM(AA124:BB124),IF($BI$3="暦月",SUM(AA124:BE124),""))</f>
        <v>0</v>
      </c>
      <c r="BG124" s="2101"/>
      <c r="BH124" s="2102" t="n">
        <f aca="false">IF($BI$3="４週",BF124/4,IF($BI$3="暦月",(BF124/($BI$8/7)),""))</f>
        <v>0</v>
      </c>
      <c r="BI124" s="2102"/>
      <c r="BJ124" s="2098"/>
      <c r="BK124" s="2098"/>
      <c r="BL124" s="2098"/>
      <c r="BM124" s="2098"/>
      <c r="BN124" s="2098"/>
    </row>
    <row r="125" customFormat="false" ht="20.25" hidden="false" customHeight="true" outlineLevel="0" collapsed="false">
      <c r="B125" s="2033" t="n">
        <f aca="false">B123+1</f>
        <v>55</v>
      </c>
      <c r="C125" s="2073"/>
      <c r="D125" s="2073"/>
      <c r="E125" s="2073"/>
      <c r="F125" s="2073"/>
      <c r="G125" s="2095"/>
      <c r="H125" s="2095"/>
      <c r="I125" s="2063"/>
      <c r="J125" s="2064"/>
      <c r="K125" s="2063"/>
      <c r="L125" s="2064"/>
      <c r="M125" s="2096"/>
      <c r="N125" s="2096"/>
      <c r="O125" s="2097"/>
      <c r="P125" s="2097"/>
      <c r="Q125" s="2097"/>
      <c r="R125" s="2097"/>
      <c r="S125" s="2079"/>
      <c r="T125" s="2079"/>
      <c r="U125" s="2079"/>
      <c r="V125" s="2079"/>
      <c r="W125" s="2079"/>
      <c r="X125" s="2093" t="s">
        <v>2202</v>
      </c>
      <c r="Z125" s="2094"/>
      <c r="AA125" s="2083"/>
      <c r="AB125" s="2084"/>
      <c r="AC125" s="2084"/>
      <c r="AD125" s="2084"/>
      <c r="AE125" s="2084"/>
      <c r="AF125" s="2084"/>
      <c r="AG125" s="2085"/>
      <c r="AH125" s="2083"/>
      <c r="AI125" s="2084"/>
      <c r="AJ125" s="2084"/>
      <c r="AK125" s="2084"/>
      <c r="AL125" s="2084"/>
      <c r="AM125" s="2084"/>
      <c r="AN125" s="2085"/>
      <c r="AO125" s="2083"/>
      <c r="AP125" s="2084"/>
      <c r="AQ125" s="2084"/>
      <c r="AR125" s="2084"/>
      <c r="AS125" s="2084"/>
      <c r="AT125" s="2084"/>
      <c r="AU125" s="2085"/>
      <c r="AV125" s="2083"/>
      <c r="AW125" s="2084"/>
      <c r="AX125" s="2084"/>
      <c r="AY125" s="2084"/>
      <c r="AZ125" s="2084"/>
      <c r="BA125" s="2084"/>
      <c r="BB125" s="2085"/>
      <c r="BC125" s="2083"/>
      <c r="BD125" s="2084"/>
      <c r="BE125" s="2086"/>
      <c r="BF125" s="2087"/>
      <c r="BG125" s="2087"/>
      <c r="BH125" s="2088"/>
      <c r="BI125" s="2088"/>
      <c r="BJ125" s="2098"/>
      <c r="BK125" s="2098"/>
      <c r="BL125" s="2098"/>
      <c r="BM125" s="2098"/>
      <c r="BN125" s="2098"/>
    </row>
    <row r="126" customFormat="false" ht="20.25" hidden="false" customHeight="true" outlineLevel="0" collapsed="false">
      <c r="B126" s="2033"/>
      <c r="C126" s="2073"/>
      <c r="D126" s="2073"/>
      <c r="E126" s="2073"/>
      <c r="F126" s="2073"/>
      <c r="G126" s="2095"/>
      <c r="H126" s="2095"/>
      <c r="I126" s="2099"/>
      <c r="J126" s="2100" t="n">
        <f aca="false">G125</f>
        <v>0</v>
      </c>
      <c r="K126" s="2099"/>
      <c r="L126" s="2100" t="n">
        <f aca="false">M125</f>
        <v>0</v>
      </c>
      <c r="M126" s="2096"/>
      <c r="N126" s="2096"/>
      <c r="O126" s="2097"/>
      <c r="P126" s="2097"/>
      <c r="Q126" s="2097"/>
      <c r="R126" s="2097"/>
      <c r="S126" s="2079"/>
      <c r="T126" s="2079"/>
      <c r="U126" s="2079"/>
      <c r="V126" s="2079"/>
      <c r="W126" s="2079"/>
      <c r="X126" s="2090" t="s">
        <v>2203</v>
      </c>
      <c r="Y126" s="2091"/>
      <c r="Z126" s="2092"/>
      <c r="AA126" s="2068" t="str">
        <f aca="false">IF(AA125="","",VLOOKUP(AA125,'シフト記号表（従来型・ユニット型共通）'!$C$6:$L$47,10,FALSE()))</f>
        <v/>
      </c>
      <c r="AB126" s="2069" t="str">
        <f aca="false">IF(AB125="","",VLOOKUP(AB125,'シフト記号表（従来型・ユニット型共通）'!$C$6:$L$47,10,FALSE()))</f>
        <v/>
      </c>
      <c r="AC126" s="2069" t="str">
        <f aca="false">IF(AC125="","",VLOOKUP(AC125,'シフト記号表（従来型・ユニット型共通）'!$C$6:$L$47,10,FALSE()))</f>
        <v/>
      </c>
      <c r="AD126" s="2069" t="str">
        <f aca="false">IF(AD125="","",VLOOKUP(AD125,'シフト記号表（従来型・ユニット型共通）'!$C$6:$L$47,10,FALSE()))</f>
        <v/>
      </c>
      <c r="AE126" s="2069" t="str">
        <f aca="false">IF(AE125="","",VLOOKUP(AE125,'シフト記号表（従来型・ユニット型共通）'!$C$6:$L$47,10,FALSE()))</f>
        <v/>
      </c>
      <c r="AF126" s="2069" t="str">
        <f aca="false">IF(AF125="","",VLOOKUP(AF125,'シフト記号表（従来型・ユニット型共通）'!$C$6:$L$47,10,FALSE()))</f>
        <v/>
      </c>
      <c r="AG126" s="2070" t="str">
        <f aca="false">IF(AG125="","",VLOOKUP(AG125,'シフト記号表（従来型・ユニット型共通）'!$C$6:$L$47,10,FALSE()))</f>
        <v/>
      </c>
      <c r="AH126" s="2068" t="str">
        <f aca="false">IF(AH125="","",VLOOKUP(AH125,'シフト記号表（従来型・ユニット型共通）'!$C$6:$L$47,10,FALSE()))</f>
        <v/>
      </c>
      <c r="AI126" s="2069" t="str">
        <f aca="false">IF(AI125="","",VLOOKUP(AI125,'シフト記号表（従来型・ユニット型共通）'!$C$6:$L$47,10,FALSE()))</f>
        <v/>
      </c>
      <c r="AJ126" s="2069" t="str">
        <f aca="false">IF(AJ125="","",VLOOKUP(AJ125,'シフト記号表（従来型・ユニット型共通）'!$C$6:$L$47,10,FALSE()))</f>
        <v/>
      </c>
      <c r="AK126" s="2069" t="str">
        <f aca="false">IF(AK125="","",VLOOKUP(AK125,'シフト記号表（従来型・ユニット型共通）'!$C$6:$L$47,10,FALSE()))</f>
        <v/>
      </c>
      <c r="AL126" s="2069" t="str">
        <f aca="false">IF(AL125="","",VLOOKUP(AL125,'シフト記号表（従来型・ユニット型共通）'!$C$6:$L$47,10,FALSE()))</f>
        <v/>
      </c>
      <c r="AM126" s="2069" t="str">
        <f aca="false">IF(AM125="","",VLOOKUP(AM125,'シフト記号表（従来型・ユニット型共通）'!$C$6:$L$47,10,FALSE()))</f>
        <v/>
      </c>
      <c r="AN126" s="2070" t="str">
        <f aca="false">IF(AN125="","",VLOOKUP(AN125,'シフト記号表（従来型・ユニット型共通）'!$C$6:$L$47,10,FALSE()))</f>
        <v/>
      </c>
      <c r="AO126" s="2068" t="str">
        <f aca="false">IF(AO125="","",VLOOKUP(AO125,'シフト記号表（従来型・ユニット型共通）'!$C$6:$L$47,10,FALSE()))</f>
        <v/>
      </c>
      <c r="AP126" s="2069" t="str">
        <f aca="false">IF(AP125="","",VLOOKUP(AP125,'シフト記号表（従来型・ユニット型共通）'!$C$6:$L$47,10,FALSE()))</f>
        <v/>
      </c>
      <c r="AQ126" s="2069" t="str">
        <f aca="false">IF(AQ125="","",VLOOKUP(AQ125,'シフト記号表（従来型・ユニット型共通）'!$C$6:$L$47,10,FALSE()))</f>
        <v/>
      </c>
      <c r="AR126" s="2069" t="str">
        <f aca="false">IF(AR125="","",VLOOKUP(AR125,'シフト記号表（従来型・ユニット型共通）'!$C$6:$L$47,10,FALSE()))</f>
        <v/>
      </c>
      <c r="AS126" s="2069" t="str">
        <f aca="false">IF(AS125="","",VLOOKUP(AS125,'シフト記号表（従来型・ユニット型共通）'!$C$6:$L$47,10,FALSE()))</f>
        <v/>
      </c>
      <c r="AT126" s="2069" t="str">
        <f aca="false">IF(AT125="","",VLOOKUP(AT125,'シフト記号表（従来型・ユニット型共通）'!$C$6:$L$47,10,FALSE()))</f>
        <v/>
      </c>
      <c r="AU126" s="2070" t="str">
        <f aca="false">IF(AU125="","",VLOOKUP(AU125,'シフト記号表（従来型・ユニット型共通）'!$C$6:$L$47,10,FALSE()))</f>
        <v/>
      </c>
      <c r="AV126" s="2068" t="str">
        <f aca="false">IF(AV125="","",VLOOKUP(AV125,'シフト記号表（従来型・ユニット型共通）'!$C$6:$L$47,10,FALSE()))</f>
        <v/>
      </c>
      <c r="AW126" s="2069" t="str">
        <f aca="false">IF(AW125="","",VLOOKUP(AW125,'シフト記号表（従来型・ユニット型共通）'!$C$6:$L$47,10,FALSE()))</f>
        <v/>
      </c>
      <c r="AX126" s="2069" t="str">
        <f aca="false">IF(AX125="","",VLOOKUP(AX125,'シフト記号表（従来型・ユニット型共通）'!$C$6:$L$47,10,FALSE()))</f>
        <v/>
      </c>
      <c r="AY126" s="2069" t="str">
        <f aca="false">IF(AY125="","",VLOOKUP(AY125,'シフト記号表（従来型・ユニット型共通）'!$C$6:$L$47,10,FALSE()))</f>
        <v/>
      </c>
      <c r="AZ126" s="2069" t="str">
        <f aca="false">IF(AZ125="","",VLOOKUP(AZ125,'シフト記号表（従来型・ユニット型共通）'!$C$6:$L$47,10,FALSE()))</f>
        <v/>
      </c>
      <c r="BA126" s="2069" t="str">
        <f aca="false">IF(BA125="","",VLOOKUP(BA125,'シフト記号表（従来型・ユニット型共通）'!$C$6:$L$47,10,FALSE()))</f>
        <v/>
      </c>
      <c r="BB126" s="2070" t="str">
        <f aca="false">IF(BB125="","",VLOOKUP(BB125,'シフト記号表（従来型・ユニット型共通）'!$C$6:$L$47,10,FALSE()))</f>
        <v/>
      </c>
      <c r="BC126" s="2068" t="str">
        <f aca="false">IF(BC125="","",VLOOKUP(BC125,'シフト記号表（従来型・ユニット型共通）'!$C$6:$L$47,10,FALSE()))</f>
        <v/>
      </c>
      <c r="BD126" s="2069" t="str">
        <f aca="false">IF(BD125="","",VLOOKUP(BD125,'シフト記号表（従来型・ユニット型共通）'!$C$6:$L$47,10,FALSE()))</f>
        <v/>
      </c>
      <c r="BE126" s="2069" t="str">
        <f aca="false">IF(BE125="","",VLOOKUP(BE125,'シフト記号表（従来型・ユニット型共通）'!$C$6:$L$47,10,FALSE()))</f>
        <v/>
      </c>
      <c r="BF126" s="2101" t="n">
        <f aca="false">IF($BI$3="４週",SUM(AA126:BB126),IF($BI$3="暦月",SUM(AA126:BE126),""))</f>
        <v>0</v>
      </c>
      <c r="BG126" s="2101"/>
      <c r="BH126" s="2102" t="n">
        <f aca="false">IF($BI$3="４週",BF126/4,IF($BI$3="暦月",(BF126/($BI$8/7)),""))</f>
        <v>0</v>
      </c>
      <c r="BI126" s="2102"/>
      <c r="BJ126" s="2098"/>
      <c r="BK126" s="2098"/>
      <c r="BL126" s="2098"/>
      <c r="BM126" s="2098"/>
      <c r="BN126" s="2098"/>
    </row>
    <row r="127" customFormat="false" ht="20.25" hidden="false" customHeight="true" outlineLevel="0" collapsed="false">
      <c r="B127" s="2033" t="n">
        <f aca="false">B125+1</f>
        <v>56</v>
      </c>
      <c r="C127" s="2073"/>
      <c r="D127" s="2073"/>
      <c r="E127" s="2073"/>
      <c r="F127" s="2073"/>
      <c r="G127" s="2095"/>
      <c r="H127" s="2095"/>
      <c r="I127" s="2063"/>
      <c r="J127" s="2064"/>
      <c r="K127" s="2063"/>
      <c r="L127" s="2064"/>
      <c r="M127" s="2096"/>
      <c r="N127" s="2096"/>
      <c r="O127" s="2097"/>
      <c r="P127" s="2097"/>
      <c r="Q127" s="2097"/>
      <c r="R127" s="2097"/>
      <c r="S127" s="2079"/>
      <c r="T127" s="2079"/>
      <c r="U127" s="2079"/>
      <c r="V127" s="2079"/>
      <c r="W127" s="2079"/>
      <c r="X127" s="2093" t="s">
        <v>2202</v>
      </c>
      <c r="Z127" s="2094"/>
      <c r="AA127" s="2083"/>
      <c r="AB127" s="2084"/>
      <c r="AC127" s="2084"/>
      <c r="AD127" s="2084"/>
      <c r="AE127" s="2084"/>
      <c r="AF127" s="2084"/>
      <c r="AG127" s="2085"/>
      <c r="AH127" s="2083"/>
      <c r="AI127" s="2084"/>
      <c r="AJ127" s="2084"/>
      <c r="AK127" s="2084"/>
      <c r="AL127" s="2084"/>
      <c r="AM127" s="2084"/>
      <c r="AN127" s="2085"/>
      <c r="AO127" s="2083"/>
      <c r="AP127" s="2084"/>
      <c r="AQ127" s="2084"/>
      <c r="AR127" s="2084"/>
      <c r="AS127" s="2084"/>
      <c r="AT127" s="2084"/>
      <c r="AU127" s="2085"/>
      <c r="AV127" s="2083"/>
      <c r="AW127" s="2084"/>
      <c r="AX127" s="2084"/>
      <c r="AY127" s="2084"/>
      <c r="AZ127" s="2084"/>
      <c r="BA127" s="2084"/>
      <c r="BB127" s="2085"/>
      <c r="BC127" s="2083"/>
      <c r="BD127" s="2084"/>
      <c r="BE127" s="2086"/>
      <c r="BF127" s="2087"/>
      <c r="BG127" s="2087"/>
      <c r="BH127" s="2088"/>
      <c r="BI127" s="2088"/>
      <c r="BJ127" s="2098"/>
      <c r="BK127" s="2098"/>
      <c r="BL127" s="2098"/>
      <c r="BM127" s="2098"/>
      <c r="BN127" s="2098"/>
    </row>
    <row r="128" customFormat="false" ht="20.25" hidden="false" customHeight="true" outlineLevel="0" collapsed="false">
      <c r="B128" s="2033"/>
      <c r="C128" s="2073"/>
      <c r="D128" s="2073"/>
      <c r="E128" s="2073"/>
      <c r="F128" s="2073"/>
      <c r="G128" s="2095"/>
      <c r="H128" s="2095"/>
      <c r="I128" s="2099"/>
      <c r="J128" s="2100" t="n">
        <f aca="false">G127</f>
        <v>0</v>
      </c>
      <c r="K128" s="2099"/>
      <c r="L128" s="2100" t="n">
        <f aca="false">M127</f>
        <v>0</v>
      </c>
      <c r="M128" s="2096"/>
      <c r="N128" s="2096"/>
      <c r="O128" s="2097"/>
      <c r="P128" s="2097"/>
      <c r="Q128" s="2097"/>
      <c r="R128" s="2097"/>
      <c r="S128" s="2079"/>
      <c r="T128" s="2079"/>
      <c r="U128" s="2079"/>
      <c r="V128" s="2079"/>
      <c r="W128" s="2079"/>
      <c r="X128" s="2090" t="s">
        <v>2203</v>
      </c>
      <c r="Y128" s="2091"/>
      <c r="Z128" s="2092"/>
      <c r="AA128" s="2068" t="str">
        <f aca="false">IF(AA127="","",VLOOKUP(AA127,'シフト記号表（従来型・ユニット型共通）'!$C$6:$L$47,10,FALSE()))</f>
        <v/>
      </c>
      <c r="AB128" s="2069" t="str">
        <f aca="false">IF(AB127="","",VLOOKUP(AB127,'シフト記号表（従来型・ユニット型共通）'!$C$6:$L$47,10,FALSE()))</f>
        <v/>
      </c>
      <c r="AC128" s="2069" t="str">
        <f aca="false">IF(AC127="","",VLOOKUP(AC127,'シフト記号表（従来型・ユニット型共通）'!$C$6:$L$47,10,FALSE()))</f>
        <v/>
      </c>
      <c r="AD128" s="2069" t="str">
        <f aca="false">IF(AD127="","",VLOOKUP(AD127,'シフト記号表（従来型・ユニット型共通）'!$C$6:$L$47,10,FALSE()))</f>
        <v/>
      </c>
      <c r="AE128" s="2069" t="str">
        <f aca="false">IF(AE127="","",VLOOKUP(AE127,'シフト記号表（従来型・ユニット型共通）'!$C$6:$L$47,10,FALSE()))</f>
        <v/>
      </c>
      <c r="AF128" s="2069" t="str">
        <f aca="false">IF(AF127="","",VLOOKUP(AF127,'シフト記号表（従来型・ユニット型共通）'!$C$6:$L$47,10,FALSE()))</f>
        <v/>
      </c>
      <c r="AG128" s="2070" t="str">
        <f aca="false">IF(AG127="","",VLOOKUP(AG127,'シフト記号表（従来型・ユニット型共通）'!$C$6:$L$47,10,FALSE()))</f>
        <v/>
      </c>
      <c r="AH128" s="2068" t="str">
        <f aca="false">IF(AH127="","",VLOOKUP(AH127,'シフト記号表（従来型・ユニット型共通）'!$C$6:$L$47,10,FALSE()))</f>
        <v/>
      </c>
      <c r="AI128" s="2069" t="str">
        <f aca="false">IF(AI127="","",VLOOKUP(AI127,'シフト記号表（従来型・ユニット型共通）'!$C$6:$L$47,10,FALSE()))</f>
        <v/>
      </c>
      <c r="AJ128" s="2069" t="str">
        <f aca="false">IF(AJ127="","",VLOOKUP(AJ127,'シフト記号表（従来型・ユニット型共通）'!$C$6:$L$47,10,FALSE()))</f>
        <v/>
      </c>
      <c r="AK128" s="2069" t="str">
        <f aca="false">IF(AK127="","",VLOOKUP(AK127,'シフト記号表（従来型・ユニット型共通）'!$C$6:$L$47,10,FALSE()))</f>
        <v/>
      </c>
      <c r="AL128" s="2069" t="str">
        <f aca="false">IF(AL127="","",VLOOKUP(AL127,'シフト記号表（従来型・ユニット型共通）'!$C$6:$L$47,10,FALSE()))</f>
        <v/>
      </c>
      <c r="AM128" s="2069" t="str">
        <f aca="false">IF(AM127="","",VLOOKUP(AM127,'シフト記号表（従来型・ユニット型共通）'!$C$6:$L$47,10,FALSE()))</f>
        <v/>
      </c>
      <c r="AN128" s="2070" t="str">
        <f aca="false">IF(AN127="","",VLOOKUP(AN127,'シフト記号表（従来型・ユニット型共通）'!$C$6:$L$47,10,FALSE()))</f>
        <v/>
      </c>
      <c r="AO128" s="2068" t="str">
        <f aca="false">IF(AO127="","",VLOOKUP(AO127,'シフト記号表（従来型・ユニット型共通）'!$C$6:$L$47,10,FALSE()))</f>
        <v/>
      </c>
      <c r="AP128" s="2069" t="str">
        <f aca="false">IF(AP127="","",VLOOKUP(AP127,'シフト記号表（従来型・ユニット型共通）'!$C$6:$L$47,10,FALSE()))</f>
        <v/>
      </c>
      <c r="AQ128" s="2069" t="str">
        <f aca="false">IF(AQ127="","",VLOOKUP(AQ127,'シフト記号表（従来型・ユニット型共通）'!$C$6:$L$47,10,FALSE()))</f>
        <v/>
      </c>
      <c r="AR128" s="2069" t="str">
        <f aca="false">IF(AR127="","",VLOOKUP(AR127,'シフト記号表（従来型・ユニット型共通）'!$C$6:$L$47,10,FALSE()))</f>
        <v/>
      </c>
      <c r="AS128" s="2069" t="str">
        <f aca="false">IF(AS127="","",VLOOKUP(AS127,'シフト記号表（従来型・ユニット型共通）'!$C$6:$L$47,10,FALSE()))</f>
        <v/>
      </c>
      <c r="AT128" s="2069" t="str">
        <f aca="false">IF(AT127="","",VLOOKUP(AT127,'シフト記号表（従来型・ユニット型共通）'!$C$6:$L$47,10,FALSE()))</f>
        <v/>
      </c>
      <c r="AU128" s="2070" t="str">
        <f aca="false">IF(AU127="","",VLOOKUP(AU127,'シフト記号表（従来型・ユニット型共通）'!$C$6:$L$47,10,FALSE()))</f>
        <v/>
      </c>
      <c r="AV128" s="2068" t="str">
        <f aca="false">IF(AV127="","",VLOOKUP(AV127,'シフト記号表（従来型・ユニット型共通）'!$C$6:$L$47,10,FALSE()))</f>
        <v/>
      </c>
      <c r="AW128" s="2069" t="str">
        <f aca="false">IF(AW127="","",VLOOKUP(AW127,'シフト記号表（従来型・ユニット型共通）'!$C$6:$L$47,10,FALSE()))</f>
        <v/>
      </c>
      <c r="AX128" s="2069" t="str">
        <f aca="false">IF(AX127="","",VLOOKUP(AX127,'シフト記号表（従来型・ユニット型共通）'!$C$6:$L$47,10,FALSE()))</f>
        <v/>
      </c>
      <c r="AY128" s="2069" t="str">
        <f aca="false">IF(AY127="","",VLOOKUP(AY127,'シフト記号表（従来型・ユニット型共通）'!$C$6:$L$47,10,FALSE()))</f>
        <v/>
      </c>
      <c r="AZ128" s="2069" t="str">
        <f aca="false">IF(AZ127="","",VLOOKUP(AZ127,'シフト記号表（従来型・ユニット型共通）'!$C$6:$L$47,10,FALSE()))</f>
        <v/>
      </c>
      <c r="BA128" s="2069" t="str">
        <f aca="false">IF(BA127="","",VLOOKUP(BA127,'シフト記号表（従来型・ユニット型共通）'!$C$6:$L$47,10,FALSE()))</f>
        <v/>
      </c>
      <c r="BB128" s="2070" t="str">
        <f aca="false">IF(BB127="","",VLOOKUP(BB127,'シフト記号表（従来型・ユニット型共通）'!$C$6:$L$47,10,FALSE()))</f>
        <v/>
      </c>
      <c r="BC128" s="2068" t="str">
        <f aca="false">IF(BC127="","",VLOOKUP(BC127,'シフト記号表（従来型・ユニット型共通）'!$C$6:$L$47,10,FALSE()))</f>
        <v/>
      </c>
      <c r="BD128" s="2069" t="str">
        <f aca="false">IF(BD127="","",VLOOKUP(BD127,'シフト記号表（従来型・ユニット型共通）'!$C$6:$L$47,10,FALSE()))</f>
        <v/>
      </c>
      <c r="BE128" s="2069" t="str">
        <f aca="false">IF(BE127="","",VLOOKUP(BE127,'シフト記号表（従来型・ユニット型共通）'!$C$6:$L$47,10,FALSE()))</f>
        <v/>
      </c>
      <c r="BF128" s="2101" t="n">
        <f aca="false">IF($BI$3="４週",SUM(AA128:BB128),IF($BI$3="暦月",SUM(AA128:BE128),""))</f>
        <v>0</v>
      </c>
      <c r="BG128" s="2101"/>
      <c r="BH128" s="2102" t="n">
        <f aca="false">IF($BI$3="４週",BF128/4,IF($BI$3="暦月",(BF128/($BI$8/7)),""))</f>
        <v>0</v>
      </c>
      <c r="BI128" s="2102"/>
      <c r="BJ128" s="2098"/>
      <c r="BK128" s="2098"/>
      <c r="BL128" s="2098"/>
      <c r="BM128" s="2098"/>
      <c r="BN128" s="2098"/>
    </row>
    <row r="129" customFormat="false" ht="20.25" hidden="false" customHeight="true" outlineLevel="0" collapsed="false">
      <c r="B129" s="2033" t="n">
        <f aca="false">B127+1</f>
        <v>57</v>
      </c>
      <c r="C129" s="2073"/>
      <c r="D129" s="2073"/>
      <c r="E129" s="2073"/>
      <c r="F129" s="2073"/>
      <c r="G129" s="2095"/>
      <c r="H129" s="2095"/>
      <c r="I129" s="2063"/>
      <c r="J129" s="2064"/>
      <c r="K129" s="2063"/>
      <c r="L129" s="2064"/>
      <c r="M129" s="2096"/>
      <c r="N129" s="2096"/>
      <c r="O129" s="2097"/>
      <c r="P129" s="2097"/>
      <c r="Q129" s="2097"/>
      <c r="R129" s="2097"/>
      <c r="S129" s="2079"/>
      <c r="T129" s="2079"/>
      <c r="U129" s="2079"/>
      <c r="V129" s="2079"/>
      <c r="W129" s="2079"/>
      <c r="X129" s="2093" t="s">
        <v>2202</v>
      </c>
      <c r="Z129" s="2094"/>
      <c r="AA129" s="2083"/>
      <c r="AB129" s="2084"/>
      <c r="AC129" s="2084"/>
      <c r="AD129" s="2084"/>
      <c r="AE129" s="2084"/>
      <c r="AF129" s="2084"/>
      <c r="AG129" s="2085"/>
      <c r="AH129" s="2083"/>
      <c r="AI129" s="2084"/>
      <c r="AJ129" s="2084"/>
      <c r="AK129" s="2084"/>
      <c r="AL129" s="2084"/>
      <c r="AM129" s="2084"/>
      <c r="AN129" s="2085"/>
      <c r="AO129" s="2083"/>
      <c r="AP129" s="2084"/>
      <c r="AQ129" s="2084"/>
      <c r="AR129" s="2084"/>
      <c r="AS129" s="2084"/>
      <c r="AT129" s="2084"/>
      <c r="AU129" s="2085"/>
      <c r="AV129" s="2083"/>
      <c r="AW129" s="2084"/>
      <c r="AX129" s="2084"/>
      <c r="AY129" s="2084"/>
      <c r="AZ129" s="2084"/>
      <c r="BA129" s="2084"/>
      <c r="BB129" s="2085"/>
      <c r="BC129" s="2083"/>
      <c r="BD129" s="2084"/>
      <c r="BE129" s="2086"/>
      <c r="BF129" s="2087"/>
      <c r="BG129" s="2087"/>
      <c r="BH129" s="2088"/>
      <c r="BI129" s="2088"/>
      <c r="BJ129" s="2098"/>
      <c r="BK129" s="2098"/>
      <c r="BL129" s="2098"/>
      <c r="BM129" s="2098"/>
      <c r="BN129" s="2098"/>
    </row>
    <row r="130" customFormat="false" ht="20.25" hidden="false" customHeight="true" outlineLevel="0" collapsed="false">
      <c r="B130" s="2033"/>
      <c r="C130" s="2073"/>
      <c r="D130" s="2073"/>
      <c r="E130" s="2073"/>
      <c r="F130" s="2073"/>
      <c r="G130" s="2095"/>
      <c r="H130" s="2095"/>
      <c r="I130" s="2099"/>
      <c r="J130" s="2100" t="n">
        <f aca="false">G129</f>
        <v>0</v>
      </c>
      <c r="K130" s="2099"/>
      <c r="L130" s="2100" t="n">
        <f aca="false">M129</f>
        <v>0</v>
      </c>
      <c r="M130" s="2096"/>
      <c r="N130" s="2096"/>
      <c r="O130" s="2097"/>
      <c r="P130" s="2097"/>
      <c r="Q130" s="2097"/>
      <c r="R130" s="2097"/>
      <c r="S130" s="2079"/>
      <c r="T130" s="2079"/>
      <c r="U130" s="2079"/>
      <c r="V130" s="2079"/>
      <c r="W130" s="2079"/>
      <c r="X130" s="2090" t="s">
        <v>2203</v>
      </c>
      <c r="Y130" s="2091"/>
      <c r="Z130" s="2092"/>
      <c r="AA130" s="2068" t="str">
        <f aca="false">IF(AA129="","",VLOOKUP(AA129,'シフト記号表（従来型・ユニット型共通）'!$C$6:$L$47,10,FALSE()))</f>
        <v/>
      </c>
      <c r="AB130" s="2069" t="str">
        <f aca="false">IF(AB129="","",VLOOKUP(AB129,'シフト記号表（従来型・ユニット型共通）'!$C$6:$L$47,10,FALSE()))</f>
        <v/>
      </c>
      <c r="AC130" s="2069" t="str">
        <f aca="false">IF(AC129="","",VLOOKUP(AC129,'シフト記号表（従来型・ユニット型共通）'!$C$6:$L$47,10,FALSE()))</f>
        <v/>
      </c>
      <c r="AD130" s="2069" t="str">
        <f aca="false">IF(AD129="","",VLOOKUP(AD129,'シフト記号表（従来型・ユニット型共通）'!$C$6:$L$47,10,FALSE()))</f>
        <v/>
      </c>
      <c r="AE130" s="2069" t="str">
        <f aca="false">IF(AE129="","",VLOOKUP(AE129,'シフト記号表（従来型・ユニット型共通）'!$C$6:$L$47,10,FALSE()))</f>
        <v/>
      </c>
      <c r="AF130" s="2069" t="str">
        <f aca="false">IF(AF129="","",VLOOKUP(AF129,'シフト記号表（従来型・ユニット型共通）'!$C$6:$L$47,10,FALSE()))</f>
        <v/>
      </c>
      <c r="AG130" s="2070" t="str">
        <f aca="false">IF(AG129="","",VLOOKUP(AG129,'シフト記号表（従来型・ユニット型共通）'!$C$6:$L$47,10,FALSE()))</f>
        <v/>
      </c>
      <c r="AH130" s="2068" t="str">
        <f aca="false">IF(AH129="","",VLOOKUP(AH129,'シフト記号表（従来型・ユニット型共通）'!$C$6:$L$47,10,FALSE()))</f>
        <v/>
      </c>
      <c r="AI130" s="2069" t="str">
        <f aca="false">IF(AI129="","",VLOOKUP(AI129,'シフト記号表（従来型・ユニット型共通）'!$C$6:$L$47,10,FALSE()))</f>
        <v/>
      </c>
      <c r="AJ130" s="2069" t="str">
        <f aca="false">IF(AJ129="","",VLOOKUP(AJ129,'シフト記号表（従来型・ユニット型共通）'!$C$6:$L$47,10,FALSE()))</f>
        <v/>
      </c>
      <c r="AK130" s="2069" t="str">
        <f aca="false">IF(AK129="","",VLOOKUP(AK129,'シフト記号表（従来型・ユニット型共通）'!$C$6:$L$47,10,FALSE()))</f>
        <v/>
      </c>
      <c r="AL130" s="2069" t="str">
        <f aca="false">IF(AL129="","",VLOOKUP(AL129,'シフト記号表（従来型・ユニット型共通）'!$C$6:$L$47,10,FALSE()))</f>
        <v/>
      </c>
      <c r="AM130" s="2069" t="str">
        <f aca="false">IF(AM129="","",VLOOKUP(AM129,'シフト記号表（従来型・ユニット型共通）'!$C$6:$L$47,10,FALSE()))</f>
        <v/>
      </c>
      <c r="AN130" s="2070" t="str">
        <f aca="false">IF(AN129="","",VLOOKUP(AN129,'シフト記号表（従来型・ユニット型共通）'!$C$6:$L$47,10,FALSE()))</f>
        <v/>
      </c>
      <c r="AO130" s="2068" t="str">
        <f aca="false">IF(AO129="","",VLOOKUP(AO129,'シフト記号表（従来型・ユニット型共通）'!$C$6:$L$47,10,FALSE()))</f>
        <v/>
      </c>
      <c r="AP130" s="2069" t="str">
        <f aca="false">IF(AP129="","",VLOOKUP(AP129,'シフト記号表（従来型・ユニット型共通）'!$C$6:$L$47,10,FALSE()))</f>
        <v/>
      </c>
      <c r="AQ130" s="2069" t="str">
        <f aca="false">IF(AQ129="","",VLOOKUP(AQ129,'シフト記号表（従来型・ユニット型共通）'!$C$6:$L$47,10,FALSE()))</f>
        <v/>
      </c>
      <c r="AR130" s="2069" t="str">
        <f aca="false">IF(AR129="","",VLOOKUP(AR129,'シフト記号表（従来型・ユニット型共通）'!$C$6:$L$47,10,FALSE()))</f>
        <v/>
      </c>
      <c r="AS130" s="2069" t="str">
        <f aca="false">IF(AS129="","",VLOOKUP(AS129,'シフト記号表（従来型・ユニット型共通）'!$C$6:$L$47,10,FALSE()))</f>
        <v/>
      </c>
      <c r="AT130" s="2069" t="str">
        <f aca="false">IF(AT129="","",VLOOKUP(AT129,'シフト記号表（従来型・ユニット型共通）'!$C$6:$L$47,10,FALSE()))</f>
        <v/>
      </c>
      <c r="AU130" s="2070" t="str">
        <f aca="false">IF(AU129="","",VLOOKUP(AU129,'シフト記号表（従来型・ユニット型共通）'!$C$6:$L$47,10,FALSE()))</f>
        <v/>
      </c>
      <c r="AV130" s="2068" t="str">
        <f aca="false">IF(AV129="","",VLOOKUP(AV129,'シフト記号表（従来型・ユニット型共通）'!$C$6:$L$47,10,FALSE()))</f>
        <v/>
      </c>
      <c r="AW130" s="2069" t="str">
        <f aca="false">IF(AW129="","",VLOOKUP(AW129,'シフト記号表（従来型・ユニット型共通）'!$C$6:$L$47,10,FALSE()))</f>
        <v/>
      </c>
      <c r="AX130" s="2069" t="str">
        <f aca="false">IF(AX129="","",VLOOKUP(AX129,'シフト記号表（従来型・ユニット型共通）'!$C$6:$L$47,10,FALSE()))</f>
        <v/>
      </c>
      <c r="AY130" s="2069" t="str">
        <f aca="false">IF(AY129="","",VLOOKUP(AY129,'シフト記号表（従来型・ユニット型共通）'!$C$6:$L$47,10,FALSE()))</f>
        <v/>
      </c>
      <c r="AZ130" s="2069" t="str">
        <f aca="false">IF(AZ129="","",VLOOKUP(AZ129,'シフト記号表（従来型・ユニット型共通）'!$C$6:$L$47,10,FALSE()))</f>
        <v/>
      </c>
      <c r="BA130" s="2069" t="str">
        <f aca="false">IF(BA129="","",VLOOKUP(BA129,'シフト記号表（従来型・ユニット型共通）'!$C$6:$L$47,10,FALSE()))</f>
        <v/>
      </c>
      <c r="BB130" s="2070" t="str">
        <f aca="false">IF(BB129="","",VLOOKUP(BB129,'シフト記号表（従来型・ユニット型共通）'!$C$6:$L$47,10,FALSE()))</f>
        <v/>
      </c>
      <c r="BC130" s="2068" t="str">
        <f aca="false">IF(BC129="","",VLOOKUP(BC129,'シフト記号表（従来型・ユニット型共通）'!$C$6:$L$47,10,FALSE()))</f>
        <v/>
      </c>
      <c r="BD130" s="2069" t="str">
        <f aca="false">IF(BD129="","",VLOOKUP(BD129,'シフト記号表（従来型・ユニット型共通）'!$C$6:$L$47,10,FALSE()))</f>
        <v/>
      </c>
      <c r="BE130" s="2069" t="str">
        <f aca="false">IF(BE129="","",VLOOKUP(BE129,'シフト記号表（従来型・ユニット型共通）'!$C$6:$L$47,10,FALSE()))</f>
        <v/>
      </c>
      <c r="BF130" s="2101" t="n">
        <f aca="false">IF($BI$3="４週",SUM(AA130:BB130),IF($BI$3="暦月",SUM(AA130:BE130),""))</f>
        <v>0</v>
      </c>
      <c r="BG130" s="2101"/>
      <c r="BH130" s="2102" t="n">
        <f aca="false">IF($BI$3="４週",BF130/4,IF($BI$3="暦月",(BF130/($BI$8/7)),""))</f>
        <v>0</v>
      </c>
      <c r="BI130" s="2102"/>
      <c r="BJ130" s="2098"/>
      <c r="BK130" s="2098"/>
      <c r="BL130" s="2098"/>
      <c r="BM130" s="2098"/>
      <c r="BN130" s="2098"/>
    </row>
    <row r="131" customFormat="false" ht="20.25" hidden="false" customHeight="true" outlineLevel="0" collapsed="false">
      <c r="B131" s="2033" t="n">
        <f aca="false">B129+1</f>
        <v>58</v>
      </c>
      <c r="C131" s="2073"/>
      <c r="D131" s="2073"/>
      <c r="E131" s="2073"/>
      <c r="F131" s="2073"/>
      <c r="G131" s="2095"/>
      <c r="H131" s="2095"/>
      <c r="I131" s="2063"/>
      <c r="J131" s="2064"/>
      <c r="K131" s="2063"/>
      <c r="L131" s="2064"/>
      <c r="M131" s="2096"/>
      <c r="N131" s="2096"/>
      <c r="O131" s="2097"/>
      <c r="P131" s="2097"/>
      <c r="Q131" s="2097"/>
      <c r="R131" s="2097"/>
      <c r="S131" s="2079"/>
      <c r="T131" s="2079"/>
      <c r="U131" s="2079"/>
      <c r="V131" s="2079"/>
      <c r="W131" s="2079"/>
      <c r="X131" s="2093" t="s">
        <v>2202</v>
      </c>
      <c r="Z131" s="2094"/>
      <c r="AA131" s="2083"/>
      <c r="AB131" s="2084"/>
      <c r="AC131" s="2084"/>
      <c r="AD131" s="2084"/>
      <c r="AE131" s="2084"/>
      <c r="AF131" s="2084"/>
      <c r="AG131" s="2085"/>
      <c r="AH131" s="2083"/>
      <c r="AI131" s="2084"/>
      <c r="AJ131" s="2084"/>
      <c r="AK131" s="2084"/>
      <c r="AL131" s="2084"/>
      <c r="AM131" s="2084"/>
      <c r="AN131" s="2085"/>
      <c r="AO131" s="2083"/>
      <c r="AP131" s="2084"/>
      <c r="AQ131" s="2084"/>
      <c r="AR131" s="2084"/>
      <c r="AS131" s="2084"/>
      <c r="AT131" s="2084"/>
      <c r="AU131" s="2085"/>
      <c r="AV131" s="2083"/>
      <c r="AW131" s="2084"/>
      <c r="AX131" s="2084"/>
      <c r="AY131" s="2084"/>
      <c r="AZ131" s="2084"/>
      <c r="BA131" s="2084"/>
      <c r="BB131" s="2085"/>
      <c r="BC131" s="2083"/>
      <c r="BD131" s="2084"/>
      <c r="BE131" s="2086"/>
      <c r="BF131" s="2087"/>
      <c r="BG131" s="2087"/>
      <c r="BH131" s="2088"/>
      <c r="BI131" s="2088"/>
      <c r="BJ131" s="2098"/>
      <c r="BK131" s="2098"/>
      <c r="BL131" s="2098"/>
      <c r="BM131" s="2098"/>
      <c r="BN131" s="2098"/>
    </row>
    <row r="132" customFormat="false" ht="20.25" hidden="false" customHeight="true" outlineLevel="0" collapsed="false">
      <c r="B132" s="2033"/>
      <c r="C132" s="2073"/>
      <c r="D132" s="2073"/>
      <c r="E132" s="2073"/>
      <c r="F132" s="2073"/>
      <c r="G132" s="2095"/>
      <c r="H132" s="2095"/>
      <c r="I132" s="2099"/>
      <c r="J132" s="2100" t="n">
        <f aca="false">G131</f>
        <v>0</v>
      </c>
      <c r="K132" s="2099"/>
      <c r="L132" s="2100" t="n">
        <f aca="false">M131</f>
        <v>0</v>
      </c>
      <c r="M132" s="2096"/>
      <c r="N132" s="2096"/>
      <c r="O132" s="2097"/>
      <c r="P132" s="2097"/>
      <c r="Q132" s="2097"/>
      <c r="R132" s="2097"/>
      <c r="S132" s="2079"/>
      <c r="T132" s="2079"/>
      <c r="U132" s="2079"/>
      <c r="V132" s="2079"/>
      <c r="W132" s="2079"/>
      <c r="X132" s="2090" t="s">
        <v>2203</v>
      </c>
      <c r="Y132" s="2091"/>
      <c r="Z132" s="2092"/>
      <c r="AA132" s="2068" t="str">
        <f aca="false">IF(AA131="","",VLOOKUP(AA131,'シフト記号表（従来型・ユニット型共通）'!$C$6:$L$47,10,FALSE()))</f>
        <v/>
      </c>
      <c r="AB132" s="2069" t="str">
        <f aca="false">IF(AB131="","",VLOOKUP(AB131,'シフト記号表（従来型・ユニット型共通）'!$C$6:$L$47,10,FALSE()))</f>
        <v/>
      </c>
      <c r="AC132" s="2069" t="str">
        <f aca="false">IF(AC131="","",VLOOKUP(AC131,'シフト記号表（従来型・ユニット型共通）'!$C$6:$L$47,10,FALSE()))</f>
        <v/>
      </c>
      <c r="AD132" s="2069" t="str">
        <f aca="false">IF(AD131="","",VLOOKUP(AD131,'シフト記号表（従来型・ユニット型共通）'!$C$6:$L$47,10,FALSE()))</f>
        <v/>
      </c>
      <c r="AE132" s="2069" t="str">
        <f aca="false">IF(AE131="","",VLOOKUP(AE131,'シフト記号表（従来型・ユニット型共通）'!$C$6:$L$47,10,FALSE()))</f>
        <v/>
      </c>
      <c r="AF132" s="2069" t="str">
        <f aca="false">IF(AF131="","",VLOOKUP(AF131,'シフト記号表（従来型・ユニット型共通）'!$C$6:$L$47,10,FALSE()))</f>
        <v/>
      </c>
      <c r="AG132" s="2070" t="str">
        <f aca="false">IF(AG131="","",VLOOKUP(AG131,'シフト記号表（従来型・ユニット型共通）'!$C$6:$L$47,10,FALSE()))</f>
        <v/>
      </c>
      <c r="AH132" s="2068" t="str">
        <f aca="false">IF(AH131="","",VLOOKUP(AH131,'シフト記号表（従来型・ユニット型共通）'!$C$6:$L$47,10,FALSE()))</f>
        <v/>
      </c>
      <c r="AI132" s="2069" t="str">
        <f aca="false">IF(AI131="","",VLOOKUP(AI131,'シフト記号表（従来型・ユニット型共通）'!$C$6:$L$47,10,FALSE()))</f>
        <v/>
      </c>
      <c r="AJ132" s="2069" t="str">
        <f aca="false">IF(AJ131="","",VLOOKUP(AJ131,'シフト記号表（従来型・ユニット型共通）'!$C$6:$L$47,10,FALSE()))</f>
        <v/>
      </c>
      <c r="AK132" s="2069" t="str">
        <f aca="false">IF(AK131="","",VLOOKUP(AK131,'シフト記号表（従来型・ユニット型共通）'!$C$6:$L$47,10,FALSE()))</f>
        <v/>
      </c>
      <c r="AL132" s="2069" t="str">
        <f aca="false">IF(AL131="","",VLOOKUP(AL131,'シフト記号表（従来型・ユニット型共通）'!$C$6:$L$47,10,FALSE()))</f>
        <v/>
      </c>
      <c r="AM132" s="2069" t="str">
        <f aca="false">IF(AM131="","",VLOOKUP(AM131,'シフト記号表（従来型・ユニット型共通）'!$C$6:$L$47,10,FALSE()))</f>
        <v/>
      </c>
      <c r="AN132" s="2070" t="str">
        <f aca="false">IF(AN131="","",VLOOKUP(AN131,'シフト記号表（従来型・ユニット型共通）'!$C$6:$L$47,10,FALSE()))</f>
        <v/>
      </c>
      <c r="AO132" s="2068" t="str">
        <f aca="false">IF(AO131="","",VLOOKUP(AO131,'シフト記号表（従来型・ユニット型共通）'!$C$6:$L$47,10,FALSE()))</f>
        <v/>
      </c>
      <c r="AP132" s="2069" t="str">
        <f aca="false">IF(AP131="","",VLOOKUP(AP131,'シフト記号表（従来型・ユニット型共通）'!$C$6:$L$47,10,FALSE()))</f>
        <v/>
      </c>
      <c r="AQ132" s="2069" t="str">
        <f aca="false">IF(AQ131="","",VLOOKUP(AQ131,'シフト記号表（従来型・ユニット型共通）'!$C$6:$L$47,10,FALSE()))</f>
        <v/>
      </c>
      <c r="AR132" s="2069" t="str">
        <f aca="false">IF(AR131="","",VLOOKUP(AR131,'シフト記号表（従来型・ユニット型共通）'!$C$6:$L$47,10,FALSE()))</f>
        <v/>
      </c>
      <c r="AS132" s="2069" t="str">
        <f aca="false">IF(AS131="","",VLOOKUP(AS131,'シフト記号表（従来型・ユニット型共通）'!$C$6:$L$47,10,FALSE()))</f>
        <v/>
      </c>
      <c r="AT132" s="2069" t="str">
        <f aca="false">IF(AT131="","",VLOOKUP(AT131,'シフト記号表（従来型・ユニット型共通）'!$C$6:$L$47,10,FALSE()))</f>
        <v/>
      </c>
      <c r="AU132" s="2070" t="str">
        <f aca="false">IF(AU131="","",VLOOKUP(AU131,'シフト記号表（従来型・ユニット型共通）'!$C$6:$L$47,10,FALSE()))</f>
        <v/>
      </c>
      <c r="AV132" s="2068" t="str">
        <f aca="false">IF(AV131="","",VLOOKUP(AV131,'シフト記号表（従来型・ユニット型共通）'!$C$6:$L$47,10,FALSE()))</f>
        <v/>
      </c>
      <c r="AW132" s="2069" t="str">
        <f aca="false">IF(AW131="","",VLOOKUP(AW131,'シフト記号表（従来型・ユニット型共通）'!$C$6:$L$47,10,FALSE()))</f>
        <v/>
      </c>
      <c r="AX132" s="2069" t="str">
        <f aca="false">IF(AX131="","",VLOOKUP(AX131,'シフト記号表（従来型・ユニット型共通）'!$C$6:$L$47,10,FALSE()))</f>
        <v/>
      </c>
      <c r="AY132" s="2069" t="str">
        <f aca="false">IF(AY131="","",VLOOKUP(AY131,'シフト記号表（従来型・ユニット型共通）'!$C$6:$L$47,10,FALSE()))</f>
        <v/>
      </c>
      <c r="AZ132" s="2069" t="str">
        <f aca="false">IF(AZ131="","",VLOOKUP(AZ131,'シフト記号表（従来型・ユニット型共通）'!$C$6:$L$47,10,FALSE()))</f>
        <v/>
      </c>
      <c r="BA132" s="2069" t="str">
        <f aca="false">IF(BA131="","",VLOOKUP(BA131,'シフト記号表（従来型・ユニット型共通）'!$C$6:$L$47,10,FALSE()))</f>
        <v/>
      </c>
      <c r="BB132" s="2070" t="str">
        <f aca="false">IF(BB131="","",VLOOKUP(BB131,'シフト記号表（従来型・ユニット型共通）'!$C$6:$L$47,10,FALSE()))</f>
        <v/>
      </c>
      <c r="BC132" s="2068" t="str">
        <f aca="false">IF(BC131="","",VLOOKUP(BC131,'シフト記号表（従来型・ユニット型共通）'!$C$6:$L$47,10,FALSE()))</f>
        <v/>
      </c>
      <c r="BD132" s="2069" t="str">
        <f aca="false">IF(BD131="","",VLOOKUP(BD131,'シフト記号表（従来型・ユニット型共通）'!$C$6:$L$47,10,FALSE()))</f>
        <v/>
      </c>
      <c r="BE132" s="2069" t="str">
        <f aca="false">IF(BE131="","",VLOOKUP(BE131,'シフト記号表（従来型・ユニット型共通）'!$C$6:$L$47,10,FALSE()))</f>
        <v/>
      </c>
      <c r="BF132" s="2101" t="n">
        <f aca="false">IF($BI$3="４週",SUM(AA132:BB132),IF($BI$3="暦月",SUM(AA132:BE132),""))</f>
        <v>0</v>
      </c>
      <c r="BG132" s="2101"/>
      <c r="BH132" s="2102" t="n">
        <f aca="false">IF($BI$3="４週",BF132/4,IF($BI$3="暦月",(BF132/($BI$8/7)),""))</f>
        <v>0</v>
      </c>
      <c r="BI132" s="2102"/>
      <c r="BJ132" s="2098"/>
      <c r="BK132" s="2098"/>
      <c r="BL132" s="2098"/>
      <c r="BM132" s="2098"/>
      <c r="BN132" s="2098"/>
    </row>
    <row r="133" customFormat="false" ht="20.25" hidden="false" customHeight="true" outlineLevel="0" collapsed="false">
      <c r="B133" s="2033" t="n">
        <f aca="false">B131+1</f>
        <v>59</v>
      </c>
      <c r="C133" s="2073"/>
      <c r="D133" s="2073"/>
      <c r="E133" s="2073"/>
      <c r="F133" s="2073"/>
      <c r="G133" s="2095"/>
      <c r="H133" s="2095"/>
      <c r="I133" s="2063"/>
      <c r="J133" s="2064"/>
      <c r="K133" s="2063"/>
      <c r="L133" s="2064"/>
      <c r="M133" s="2096"/>
      <c r="N133" s="2096"/>
      <c r="O133" s="2097"/>
      <c r="P133" s="2097"/>
      <c r="Q133" s="2097"/>
      <c r="R133" s="2097"/>
      <c r="S133" s="2079"/>
      <c r="T133" s="2079"/>
      <c r="U133" s="2079"/>
      <c r="V133" s="2079"/>
      <c r="W133" s="2079"/>
      <c r="X133" s="2093" t="s">
        <v>2202</v>
      </c>
      <c r="Z133" s="2094"/>
      <c r="AA133" s="2083"/>
      <c r="AB133" s="2084"/>
      <c r="AC133" s="2084"/>
      <c r="AD133" s="2084"/>
      <c r="AE133" s="2084"/>
      <c r="AF133" s="2084"/>
      <c r="AG133" s="2085"/>
      <c r="AH133" s="2083"/>
      <c r="AI133" s="2084"/>
      <c r="AJ133" s="2084"/>
      <c r="AK133" s="2084"/>
      <c r="AL133" s="2084"/>
      <c r="AM133" s="2084"/>
      <c r="AN133" s="2085"/>
      <c r="AO133" s="2083"/>
      <c r="AP133" s="2084"/>
      <c r="AQ133" s="2084"/>
      <c r="AR133" s="2084"/>
      <c r="AS133" s="2084"/>
      <c r="AT133" s="2084"/>
      <c r="AU133" s="2085"/>
      <c r="AV133" s="2083"/>
      <c r="AW133" s="2084"/>
      <c r="AX133" s="2084"/>
      <c r="AY133" s="2084"/>
      <c r="AZ133" s="2084"/>
      <c r="BA133" s="2084"/>
      <c r="BB133" s="2085"/>
      <c r="BC133" s="2083"/>
      <c r="BD133" s="2084"/>
      <c r="BE133" s="2086"/>
      <c r="BF133" s="2087"/>
      <c r="BG133" s="2087"/>
      <c r="BH133" s="2088"/>
      <c r="BI133" s="2088"/>
      <c r="BJ133" s="2098"/>
      <c r="BK133" s="2098"/>
      <c r="BL133" s="2098"/>
      <c r="BM133" s="2098"/>
      <c r="BN133" s="2098"/>
    </row>
    <row r="134" customFormat="false" ht="20.25" hidden="false" customHeight="true" outlineLevel="0" collapsed="false">
      <c r="B134" s="2033"/>
      <c r="C134" s="2073"/>
      <c r="D134" s="2073"/>
      <c r="E134" s="2073"/>
      <c r="F134" s="2073"/>
      <c r="G134" s="2095"/>
      <c r="H134" s="2095"/>
      <c r="I134" s="2099"/>
      <c r="J134" s="2100" t="n">
        <f aca="false">G133</f>
        <v>0</v>
      </c>
      <c r="K134" s="2099"/>
      <c r="L134" s="2100" t="n">
        <f aca="false">M133</f>
        <v>0</v>
      </c>
      <c r="M134" s="2096"/>
      <c r="N134" s="2096"/>
      <c r="O134" s="2097"/>
      <c r="P134" s="2097"/>
      <c r="Q134" s="2097"/>
      <c r="R134" s="2097"/>
      <c r="S134" s="2079"/>
      <c r="T134" s="2079"/>
      <c r="U134" s="2079"/>
      <c r="V134" s="2079"/>
      <c r="W134" s="2079"/>
      <c r="X134" s="2090" t="s">
        <v>2203</v>
      </c>
      <c r="Y134" s="2091"/>
      <c r="Z134" s="2092"/>
      <c r="AA134" s="2068" t="str">
        <f aca="false">IF(AA133="","",VLOOKUP(AA133,'シフト記号表（従来型・ユニット型共通）'!$C$6:$L$47,10,FALSE()))</f>
        <v/>
      </c>
      <c r="AB134" s="2069" t="str">
        <f aca="false">IF(AB133="","",VLOOKUP(AB133,'シフト記号表（従来型・ユニット型共通）'!$C$6:$L$47,10,FALSE()))</f>
        <v/>
      </c>
      <c r="AC134" s="2069" t="str">
        <f aca="false">IF(AC133="","",VLOOKUP(AC133,'シフト記号表（従来型・ユニット型共通）'!$C$6:$L$47,10,FALSE()))</f>
        <v/>
      </c>
      <c r="AD134" s="2069" t="str">
        <f aca="false">IF(AD133="","",VLOOKUP(AD133,'シフト記号表（従来型・ユニット型共通）'!$C$6:$L$47,10,FALSE()))</f>
        <v/>
      </c>
      <c r="AE134" s="2069" t="str">
        <f aca="false">IF(AE133="","",VLOOKUP(AE133,'シフト記号表（従来型・ユニット型共通）'!$C$6:$L$47,10,FALSE()))</f>
        <v/>
      </c>
      <c r="AF134" s="2069" t="str">
        <f aca="false">IF(AF133="","",VLOOKUP(AF133,'シフト記号表（従来型・ユニット型共通）'!$C$6:$L$47,10,FALSE()))</f>
        <v/>
      </c>
      <c r="AG134" s="2070" t="str">
        <f aca="false">IF(AG133="","",VLOOKUP(AG133,'シフト記号表（従来型・ユニット型共通）'!$C$6:$L$47,10,FALSE()))</f>
        <v/>
      </c>
      <c r="AH134" s="2068" t="str">
        <f aca="false">IF(AH133="","",VLOOKUP(AH133,'シフト記号表（従来型・ユニット型共通）'!$C$6:$L$47,10,FALSE()))</f>
        <v/>
      </c>
      <c r="AI134" s="2069" t="str">
        <f aca="false">IF(AI133="","",VLOOKUP(AI133,'シフト記号表（従来型・ユニット型共通）'!$C$6:$L$47,10,FALSE()))</f>
        <v/>
      </c>
      <c r="AJ134" s="2069" t="str">
        <f aca="false">IF(AJ133="","",VLOOKUP(AJ133,'シフト記号表（従来型・ユニット型共通）'!$C$6:$L$47,10,FALSE()))</f>
        <v/>
      </c>
      <c r="AK134" s="2069" t="str">
        <f aca="false">IF(AK133="","",VLOOKUP(AK133,'シフト記号表（従来型・ユニット型共通）'!$C$6:$L$47,10,FALSE()))</f>
        <v/>
      </c>
      <c r="AL134" s="2069" t="str">
        <f aca="false">IF(AL133="","",VLOOKUP(AL133,'シフト記号表（従来型・ユニット型共通）'!$C$6:$L$47,10,FALSE()))</f>
        <v/>
      </c>
      <c r="AM134" s="2069" t="str">
        <f aca="false">IF(AM133="","",VLOOKUP(AM133,'シフト記号表（従来型・ユニット型共通）'!$C$6:$L$47,10,FALSE()))</f>
        <v/>
      </c>
      <c r="AN134" s="2070" t="str">
        <f aca="false">IF(AN133="","",VLOOKUP(AN133,'シフト記号表（従来型・ユニット型共通）'!$C$6:$L$47,10,FALSE()))</f>
        <v/>
      </c>
      <c r="AO134" s="2068" t="str">
        <f aca="false">IF(AO133="","",VLOOKUP(AO133,'シフト記号表（従来型・ユニット型共通）'!$C$6:$L$47,10,FALSE()))</f>
        <v/>
      </c>
      <c r="AP134" s="2069" t="str">
        <f aca="false">IF(AP133="","",VLOOKUP(AP133,'シフト記号表（従来型・ユニット型共通）'!$C$6:$L$47,10,FALSE()))</f>
        <v/>
      </c>
      <c r="AQ134" s="2069" t="str">
        <f aca="false">IF(AQ133="","",VLOOKUP(AQ133,'シフト記号表（従来型・ユニット型共通）'!$C$6:$L$47,10,FALSE()))</f>
        <v/>
      </c>
      <c r="AR134" s="2069" t="str">
        <f aca="false">IF(AR133="","",VLOOKUP(AR133,'シフト記号表（従来型・ユニット型共通）'!$C$6:$L$47,10,FALSE()))</f>
        <v/>
      </c>
      <c r="AS134" s="2069" t="str">
        <f aca="false">IF(AS133="","",VLOOKUP(AS133,'シフト記号表（従来型・ユニット型共通）'!$C$6:$L$47,10,FALSE()))</f>
        <v/>
      </c>
      <c r="AT134" s="2069" t="str">
        <f aca="false">IF(AT133="","",VLOOKUP(AT133,'シフト記号表（従来型・ユニット型共通）'!$C$6:$L$47,10,FALSE()))</f>
        <v/>
      </c>
      <c r="AU134" s="2070" t="str">
        <f aca="false">IF(AU133="","",VLOOKUP(AU133,'シフト記号表（従来型・ユニット型共通）'!$C$6:$L$47,10,FALSE()))</f>
        <v/>
      </c>
      <c r="AV134" s="2068" t="str">
        <f aca="false">IF(AV133="","",VLOOKUP(AV133,'シフト記号表（従来型・ユニット型共通）'!$C$6:$L$47,10,FALSE()))</f>
        <v/>
      </c>
      <c r="AW134" s="2069" t="str">
        <f aca="false">IF(AW133="","",VLOOKUP(AW133,'シフト記号表（従来型・ユニット型共通）'!$C$6:$L$47,10,FALSE()))</f>
        <v/>
      </c>
      <c r="AX134" s="2069" t="str">
        <f aca="false">IF(AX133="","",VLOOKUP(AX133,'シフト記号表（従来型・ユニット型共通）'!$C$6:$L$47,10,FALSE()))</f>
        <v/>
      </c>
      <c r="AY134" s="2069" t="str">
        <f aca="false">IF(AY133="","",VLOOKUP(AY133,'シフト記号表（従来型・ユニット型共通）'!$C$6:$L$47,10,FALSE()))</f>
        <v/>
      </c>
      <c r="AZ134" s="2069" t="str">
        <f aca="false">IF(AZ133="","",VLOOKUP(AZ133,'シフト記号表（従来型・ユニット型共通）'!$C$6:$L$47,10,FALSE()))</f>
        <v/>
      </c>
      <c r="BA134" s="2069" t="str">
        <f aca="false">IF(BA133="","",VLOOKUP(BA133,'シフト記号表（従来型・ユニット型共通）'!$C$6:$L$47,10,FALSE()))</f>
        <v/>
      </c>
      <c r="BB134" s="2070" t="str">
        <f aca="false">IF(BB133="","",VLOOKUP(BB133,'シフト記号表（従来型・ユニット型共通）'!$C$6:$L$47,10,FALSE()))</f>
        <v/>
      </c>
      <c r="BC134" s="2068" t="str">
        <f aca="false">IF(BC133="","",VLOOKUP(BC133,'シフト記号表（従来型・ユニット型共通）'!$C$6:$L$47,10,FALSE()))</f>
        <v/>
      </c>
      <c r="BD134" s="2069" t="str">
        <f aca="false">IF(BD133="","",VLOOKUP(BD133,'シフト記号表（従来型・ユニット型共通）'!$C$6:$L$47,10,FALSE()))</f>
        <v/>
      </c>
      <c r="BE134" s="2069" t="str">
        <f aca="false">IF(BE133="","",VLOOKUP(BE133,'シフト記号表（従来型・ユニット型共通）'!$C$6:$L$47,10,FALSE()))</f>
        <v/>
      </c>
      <c r="BF134" s="2101" t="n">
        <f aca="false">IF($BI$3="４週",SUM(AA134:BB134),IF($BI$3="暦月",SUM(AA134:BE134),""))</f>
        <v>0</v>
      </c>
      <c r="BG134" s="2101"/>
      <c r="BH134" s="2102" t="n">
        <f aca="false">IF($BI$3="４週",BF134/4,IF($BI$3="暦月",(BF134/($BI$8/7)),""))</f>
        <v>0</v>
      </c>
      <c r="BI134" s="2102"/>
      <c r="BJ134" s="2098"/>
      <c r="BK134" s="2098"/>
      <c r="BL134" s="2098"/>
      <c r="BM134" s="2098"/>
      <c r="BN134" s="2098"/>
    </row>
    <row r="135" customFormat="false" ht="20.25" hidden="false" customHeight="true" outlineLevel="0" collapsed="false">
      <c r="B135" s="2033" t="n">
        <f aca="false">B133+1</f>
        <v>60</v>
      </c>
      <c r="C135" s="2073"/>
      <c r="D135" s="2073"/>
      <c r="E135" s="2073"/>
      <c r="F135" s="2073"/>
      <c r="G135" s="2095"/>
      <c r="H135" s="2095"/>
      <c r="I135" s="2063"/>
      <c r="J135" s="2064"/>
      <c r="K135" s="2063"/>
      <c r="L135" s="2064"/>
      <c r="M135" s="2096"/>
      <c r="N135" s="2096"/>
      <c r="O135" s="2097"/>
      <c r="P135" s="2097"/>
      <c r="Q135" s="2097"/>
      <c r="R135" s="2097"/>
      <c r="S135" s="2079"/>
      <c r="T135" s="2079"/>
      <c r="U135" s="2079"/>
      <c r="V135" s="2079"/>
      <c r="W135" s="2079"/>
      <c r="X135" s="2093" t="s">
        <v>2202</v>
      </c>
      <c r="Z135" s="2094"/>
      <c r="AA135" s="2083"/>
      <c r="AB135" s="2084"/>
      <c r="AC135" s="2084"/>
      <c r="AD135" s="2084"/>
      <c r="AE135" s="2084"/>
      <c r="AF135" s="2084"/>
      <c r="AG135" s="2085"/>
      <c r="AH135" s="2083"/>
      <c r="AI135" s="2084"/>
      <c r="AJ135" s="2084"/>
      <c r="AK135" s="2084"/>
      <c r="AL135" s="2084"/>
      <c r="AM135" s="2084"/>
      <c r="AN135" s="2085"/>
      <c r="AO135" s="2083"/>
      <c r="AP135" s="2084"/>
      <c r="AQ135" s="2084"/>
      <c r="AR135" s="2084"/>
      <c r="AS135" s="2084"/>
      <c r="AT135" s="2084"/>
      <c r="AU135" s="2085"/>
      <c r="AV135" s="2083"/>
      <c r="AW135" s="2084"/>
      <c r="AX135" s="2084"/>
      <c r="AY135" s="2084"/>
      <c r="AZ135" s="2084"/>
      <c r="BA135" s="2084"/>
      <c r="BB135" s="2085"/>
      <c r="BC135" s="2083"/>
      <c r="BD135" s="2084"/>
      <c r="BE135" s="2086"/>
      <c r="BF135" s="2087"/>
      <c r="BG135" s="2087"/>
      <c r="BH135" s="2088"/>
      <c r="BI135" s="2088"/>
      <c r="BJ135" s="2098"/>
      <c r="BK135" s="2098"/>
      <c r="BL135" s="2098"/>
      <c r="BM135" s="2098"/>
      <c r="BN135" s="2098"/>
    </row>
    <row r="136" customFormat="false" ht="20.25" hidden="false" customHeight="true" outlineLevel="0" collapsed="false">
      <c r="B136" s="2033"/>
      <c r="C136" s="2073"/>
      <c r="D136" s="2073"/>
      <c r="E136" s="2073"/>
      <c r="F136" s="2073"/>
      <c r="G136" s="2095"/>
      <c r="H136" s="2095"/>
      <c r="I136" s="2099"/>
      <c r="J136" s="2100" t="n">
        <f aca="false">G135</f>
        <v>0</v>
      </c>
      <c r="K136" s="2099"/>
      <c r="L136" s="2100" t="n">
        <f aca="false">M135</f>
        <v>0</v>
      </c>
      <c r="M136" s="2096"/>
      <c r="N136" s="2096"/>
      <c r="O136" s="2097"/>
      <c r="P136" s="2097"/>
      <c r="Q136" s="2097"/>
      <c r="R136" s="2097"/>
      <c r="S136" s="2079"/>
      <c r="T136" s="2079"/>
      <c r="U136" s="2079"/>
      <c r="V136" s="2079"/>
      <c r="W136" s="2079"/>
      <c r="X136" s="2090" t="s">
        <v>2203</v>
      </c>
      <c r="Y136" s="2091"/>
      <c r="Z136" s="2092"/>
      <c r="AA136" s="2068" t="str">
        <f aca="false">IF(AA135="","",VLOOKUP(AA135,'シフト記号表（従来型・ユニット型共通）'!$C$6:$L$47,10,FALSE()))</f>
        <v/>
      </c>
      <c r="AB136" s="2069" t="str">
        <f aca="false">IF(AB135="","",VLOOKUP(AB135,'シフト記号表（従来型・ユニット型共通）'!$C$6:$L$47,10,FALSE()))</f>
        <v/>
      </c>
      <c r="AC136" s="2069" t="str">
        <f aca="false">IF(AC135="","",VLOOKUP(AC135,'シフト記号表（従来型・ユニット型共通）'!$C$6:$L$47,10,FALSE()))</f>
        <v/>
      </c>
      <c r="AD136" s="2069" t="str">
        <f aca="false">IF(AD135="","",VLOOKUP(AD135,'シフト記号表（従来型・ユニット型共通）'!$C$6:$L$47,10,FALSE()))</f>
        <v/>
      </c>
      <c r="AE136" s="2069" t="str">
        <f aca="false">IF(AE135="","",VLOOKUP(AE135,'シフト記号表（従来型・ユニット型共通）'!$C$6:$L$47,10,FALSE()))</f>
        <v/>
      </c>
      <c r="AF136" s="2069" t="str">
        <f aca="false">IF(AF135="","",VLOOKUP(AF135,'シフト記号表（従来型・ユニット型共通）'!$C$6:$L$47,10,FALSE()))</f>
        <v/>
      </c>
      <c r="AG136" s="2070" t="str">
        <f aca="false">IF(AG135="","",VLOOKUP(AG135,'シフト記号表（従来型・ユニット型共通）'!$C$6:$L$47,10,FALSE()))</f>
        <v/>
      </c>
      <c r="AH136" s="2068" t="str">
        <f aca="false">IF(AH135="","",VLOOKUP(AH135,'シフト記号表（従来型・ユニット型共通）'!$C$6:$L$47,10,FALSE()))</f>
        <v/>
      </c>
      <c r="AI136" s="2069" t="str">
        <f aca="false">IF(AI135="","",VLOOKUP(AI135,'シフト記号表（従来型・ユニット型共通）'!$C$6:$L$47,10,FALSE()))</f>
        <v/>
      </c>
      <c r="AJ136" s="2069" t="str">
        <f aca="false">IF(AJ135="","",VLOOKUP(AJ135,'シフト記号表（従来型・ユニット型共通）'!$C$6:$L$47,10,FALSE()))</f>
        <v/>
      </c>
      <c r="AK136" s="2069" t="str">
        <f aca="false">IF(AK135="","",VLOOKUP(AK135,'シフト記号表（従来型・ユニット型共通）'!$C$6:$L$47,10,FALSE()))</f>
        <v/>
      </c>
      <c r="AL136" s="2069" t="str">
        <f aca="false">IF(AL135="","",VLOOKUP(AL135,'シフト記号表（従来型・ユニット型共通）'!$C$6:$L$47,10,FALSE()))</f>
        <v/>
      </c>
      <c r="AM136" s="2069" t="str">
        <f aca="false">IF(AM135="","",VLOOKUP(AM135,'シフト記号表（従来型・ユニット型共通）'!$C$6:$L$47,10,FALSE()))</f>
        <v/>
      </c>
      <c r="AN136" s="2070" t="str">
        <f aca="false">IF(AN135="","",VLOOKUP(AN135,'シフト記号表（従来型・ユニット型共通）'!$C$6:$L$47,10,FALSE()))</f>
        <v/>
      </c>
      <c r="AO136" s="2068" t="str">
        <f aca="false">IF(AO135="","",VLOOKUP(AO135,'シフト記号表（従来型・ユニット型共通）'!$C$6:$L$47,10,FALSE()))</f>
        <v/>
      </c>
      <c r="AP136" s="2069" t="str">
        <f aca="false">IF(AP135="","",VLOOKUP(AP135,'シフト記号表（従来型・ユニット型共通）'!$C$6:$L$47,10,FALSE()))</f>
        <v/>
      </c>
      <c r="AQ136" s="2069" t="str">
        <f aca="false">IF(AQ135="","",VLOOKUP(AQ135,'シフト記号表（従来型・ユニット型共通）'!$C$6:$L$47,10,FALSE()))</f>
        <v/>
      </c>
      <c r="AR136" s="2069" t="str">
        <f aca="false">IF(AR135="","",VLOOKUP(AR135,'シフト記号表（従来型・ユニット型共通）'!$C$6:$L$47,10,FALSE()))</f>
        <v/>
      </c>
      <c r="AS136" s="2069" t="str">
        <f aca="false">IF(AS135="","",VLOOKUP(AS135,'シフト記号表（従来型・ユニット型共通）'!$C$6:$L$47,10,FALSE()))</f>
        <v/>
      </c>
      <c r="AT136" s="2069" t="str">
        <f aca="false">IF(AT135="","",VLOOKUP(AT135,'シフト記号表（従来型・ユニット型共通）'!$C$6:$L$47,10,FALSE()))</f>
        <v/>
      </c>
      <c r="AU136" s="2070" t="str">
        <f aca="false">IF(AU135="","",VLOOKUP(AU135,'シフト記号表（従来型・ユニット型共通）'!$C$6:$L$47,10,FALSE()))</f>
        <v/>
      </c>
      <c r="AV136" s="2068" t="str">
        <f aca="false">IF(AV135="","",VLOOKUP(AV135,'シフト記号表（従来型・ユニット型共通）'!$C$6:$L$47,10,FALSE()))</f>
        <v/>
      </c>
      <c r="AW136" s="2069" t="str">
        <f aca="false">IF(AW135="","",VLOOKUP(AW135,'シフト記号表（従来型・ユニット型共通）'!$C$6:$L$47,10,FALSE()))</f>
        <v/>
      </c>
      <c r="AX136" s="2069" t="str">
        <f aca="false">IF(AX135="","",VLOOKUP(AX135,'シフト記号表（従来型・ユニット型共通）'!$C$6:$L$47,10,FALSE()))</f>
        <v/>
      </c>
      <c r="AY136" s="2069" t="str">
        <f aca="false">IF(AY135="","",VLOOKUP(AY135,'シフト記号表（従来型・ユニット型共通）'!$C$6:$L$47,10,FALSE()))</f>
        <v/>
      </c>
      <c r="AZ136" s="2069" t="str">
        <f aca="false">IF(AZ135="","",VLOOKUP(AZ135,'シフト記号表（従来型・ユニット型共通）'!$C$6:$L$47,10,FALSE()))</f>
        <v/>
      </c>
      <c r="BA136" s="2069" t="str">
        <f aca="false">IF(BA135="","",VLOOKUP(BA135,'シフト記号表（従来型・ユニット型共通）'!$C$6:$L$47,10,FALSE()))</f>
        <v/>
      </c>
      <c r="BB136" s="2070" t="str">
        <f aca="false">IF(BB135="","",VLOOKUP(BB135,'シフト記号表（従来型・ユニット型共通）'!$C$6:$L$47,10,FALSE()))</f>
        <v/>
      </c>
      <c r="BC136" s="2068" t="str">
        <f aca="false">IF(BC135="","",VLOOKUP(BC135,'シフト記号表（従来型・ユニット型共通）'!$C$6:$L$47,10,FALSE()))</f>
        <v/>
      </c>
      <c r="BD136" s="2069" t="str">
        <f aca="false">IF(BD135="","",VLOOKUP(BD135,'シフト記号表（従来型・ユニット型共通）'!$C$6:$L$47,10,FALSE()))</f>
        <v/>
      </c>
      <c r="BE136" s="2069" t="str">
        <f aca="false">IF(BE135="","",VLOOKUP(BE135,'シフト記号表（従来型・ユニット型共通）'!$C$6:$L$47,10,FALSE()))</f>
        <v/>
      </c>
      <c r="BF136" s="2101" t="n">
        <f aca="false">IF($BI$3="４週",SUM(AA136:BB136),IF($BI$3="暦月",SUM(AA136:BE136),""))</f>
        <v>0</v>
      </c>
      <c r="BG136" s="2101"/>
      <c r="BH136" s="2102" t="n">
        <f aca="false">IF($BI$3="４週",BF136/4,IF($BI$3="暦月",(BF136/($BI$8/7)),""))</f>
        <v>0</v>
      </c>
      <c r="BI136" s="2102"/>
      <c r="BJ136" s="2098"/>
      <c r="BK136" s="2098"/>
      <c r="BL136" s="2098"/>
      <c r="BM136" s="2098"/>
      <c r="BN136" s="2098"/>
    </row>
    <row r="137" customFormat="false" ht="20.25" hidden="false" customHeight="true" outlineLevel="0" collapsed="false">
      <c r="B137" s="2033" t="n">
        <f aca="false">B135+1</f>
        <v>61</v>
      </c>
      <c r="C137" s="2073"/>
      <c r="D137" s="2073"/>
      <c r="E137" s="2073"/>
      <c r="F137" s="2073"/>
      <c r="G137" s="2095"/>
      <c r="H137" s="2095"/>
      <c r="I137" s="2063"/>
      <c r="J137" s="2064"/>
      <c r="K137" s="2063"/>
      <c r="L137" s="2064"/>
      <c r="M137" s="2096"/>
      <c r="N137" s="2096"/>
      <c r="O137" s="2097"/>
      <c r="P137" s="2097"/>
      <c r="Q137" s="2097"/>
      <c r="R137" s="2097"/>
      <c r="S137" s="2079"/>
      <c r="T137" s="2079"/>
      <c r="U137" s="2079"/>
      <c r="V137" s="2079"/>
      <c r="W137" s="2079"/>
      <c r="X137" s="2093" t="s">
        <v>2202</v>
      </c>
      <c r="Z137" s="2094"/>
      <c r="AA137" s="2083"/>
      <c r="AB137" s="2084"/>
      <c r="AC137" s="2084"/>
      <c r="AD137" s="2084"/>
      <c r="AE137" s="2084"/>
      <c r="AF137" s="2084"/>
      <c r="AG137" s="2085"/>
      <c r="AH137" s="2083"/>
      <c r="AI137" s="2084"/>
      <c r="AJ137" s="2084"/>
      <c r="AK137" s="2084"/>
      <c r="AL137" s="2084"/>
      <c r="AM137" s="2084"/>
      <c r="AN137" s="2085"/>
      <c r="AO137" s="2083"/>
      <c r="AP137" s="2084"/>
      <c r="AQ137" s="2084"/>
      <c r="AR137" s="2084"/>
      <c r="AS137" s="2084"/>
      <c r="AT137" s="2084"/>
      <c r="AU137" s="2085"/>
      <c r="AV137" s="2083"/>
      <c r="AW137" s="2084"/>
      <c r="AX137" s="2084"/>
      <c r="AY137" s="2084"/>
      <c r="AZ137" s="2084"/>
      <c r="BA137" s="2084"/>
      <c r="BB137" s="2085"/>
      <c r="BC137" s="2083"/>
      <c r="BD137" s="2084"/>
      <c r="BE137" s="2086"/>
      <c r="BF137" s="2087"/>
      <c r="BG137" s="2087"/>
      <c r="BH137" s="2088"/>
      <c r="BI137" s="2088"/>
      <c r="BJ137" s="2098"/>
      <c r="BK137" s="2098"/>
      <c r="BL137" s="2098"/>
      <c r="BM137" s="2098"/>
      <c r="BN137" s="2098"/>
    </row>
    <row r="138" customFormat="false" ht="20.25" hidden="false" customHeight="true" outlineLevel="0" collapsed="false">
      <c r="B138" s="2033"/>
      <c r="C138" s="2073"/>
      <c r="D138" s="2073"/>
      <c r="E138" s="2073"/>
      <c r="F138" s="2073"/>
      <c r="G138" s="2095"/>
      <c r="H138" s="2095"/>
      <c r="I138" s="2099"/>
      <c r="J138" s="2100" t="n">
        <f aca="false">G137</f>
        <v>0</v>
      </c>
      <c r="K138" s="2099"/>
      <c r="L138" s="2100" t="n">
        <f aca="false">M137</f>
        <v>0</v>
      </c>
      <c r="M138" s="2096"/>
      <c r="N138" s="2096"/>
      <c r="O138" s="2097"/>
      <c r="P138" s="2097"/>
      <c r="Q138" s="2097"/>
      <c r="R138" s="2097"/>
      <c r="S138" s="2079"/>
      <c r="T138" s="2079"/>
      <c r="U138" s="2079"/>
      <c r="V138" s="2079"/>
      <c r="W138" s="2079"/>
      <c r="X138" s="2090" t="s">
        <v>2203</v>
      </c>
      <c r="Y138" s="2091"/>
      <c r="Z138" s="2092"/>
      <c r="AA138" s="2068" t="str">
        <f aca="false">IF(AA137="","",VLOOKUP(AA137,'シフト記号表（従来型・ユニット型共通）'!$C$6:$L$47,10,FALSE()))</f>
        <v/>
      </c>
      <c r="AB138" s="2069" t="str">
        <f aca="false">IF(AB137="","",VLOOKUP(AB137,'シフト記号表（従来型・ユニット型共通）'!$C$6:$L$47,10,FALSE()))</f>
        <v/>
      </c>
      <c r="AC138" s="2069" t="str">
        <f aca="false">IF(AC137="","",VLOOKUP(AC137,'シフト記号表（従来型・ユニット型共通）'!$C$6:$L$47,10,FALSE()))</f>
        <v/>
      </c>
      <c r="AD138" s="2069" t="str">
        <f aca="false">IF(AD137="","",VLOOKUP(AD137,'シフト記号表（従来型・ユニット型共通）'!$C$6:$L$47,10,FALSE()))</f>
        <v/>
      </c>
      <c r="AE138" s="2069" t="str">
        <f aca="false">IF(AE137="","",VLOOKUP(AE137,'シフト記号表（従来型・ユニット型共通）'!$C$6:$L$47,10,FALSE()))</f>
        <v/>
      </c>
      <c r="AF138" s="2069" t="str">
        <f aca="false">IF(AF137="","",VLOOKUP(AF137,'シフト記号表（従来型・ユニット型共通）'!$C$6:$L$47,10,FALSE()))</f>
        <v/>
      </c>
      <c r="AG138" s="2070" t="str">
        <f aca="false">IF(AG137="","",VLOOKUP(AG137,'シフト記号表（従来型・ユニット型共通）'!$C$6:$L$47,10,FALSE()))</f>
        <v/>
      </c>
      <c r="AH138" s="2068" t="str">
        <f aca="false">IF(AH137="","",VLOOKUP(AH137,'シフト記号表（従来型・ユニット型共通）'!$C$6:$L$47,10,FALSE()))</f>
        <v/>
      </c>
      <c r="AI138" s="2069" t="str">
        <f aca="false">IF(AI137="","",VLOOKUP(AI137,'シフト記号表（従来型・ユニット型共通）'!$C$6:$L$47,10,FALSE()))</f>
        <v/>
      </c>
      <c r="AJ138" s="2069" t="str">
        <f aca="false">IF(AJ137="","",VLOOKUP(AJ137,'シフト記号表（従来型・ユニット型共通）'!$C$6:$L$47,10,FALSE()))</f>
        <v/>
      </c>
      <c r="AK138" s="2069" t="str">
        <f aca="false">IF(AK137="","",VLOOKUP(AK137,'シフト記号表（従来型・ユニット型共通）'!$C$6:$L$47,10,FALSE()))</f>
        <v/>
      </c>
      <c r="AL138" s="2069" t="str">
        <f aca="false">IF(AL137="","",VLOOKUP(AL137,'シフト記号表（従来型・ユニット型共通）'!$C$6:$L$47,10,FALSE()))</f>
        <v/>
      </c>
      <c r="AM138" s="2069" t="str">
        <f aca="false">IF(AM137="","",VLOOKUP(AM137,'シフト記号表（従来型・ユニット型共通）'!$C$6:$L$47,10,FALSE()))</f>
        <v/>
      </c>
      <c r="AN138" s="2070" t="str">
        <f aca="false">IF(AN137="","",VLOOKUP(AN137,'シフト記号表（従来型・ユニット型共通）'!$C$6:$L$47,10,FALSE()))</f>
        <v/>
      </c>
      <c r="AO138" s="2068" t="str">
        <f aca="false">IF(AO137="","",VLOOKUP(AO137,'シフト記号表（従来型・ユニット型共通）'!$C$6:$L$47,10,FALSE()))</f>
        <v/>
      </c>
      <c r="AP138" s="2069" t="str">
        <f aca="false">IF(AP137="","",VLOOKUP(AP137,'シフト記号表（従来型・ユニット型共通）'!$C$6:$L$47,10,FALSE()))</f>
        <v/>
      </c>
      <c r="AQ138" s="2069" t="str">
        <f aca="false">IF(AQ137="","",VLOOKUP(AQ137,'シフト記号表（従来型・ユニット型共通）'!$C$6:$L$47,10,FALSE()))</f>
        <v/>
      </c>
      <c r="AR138" s="2069" t="str">
        <f aca="false">IF(AR137="","",VLOOKUP(AR137,'シフト記号表（従来型・ユニット型共通）'!$C$6:$L$47,10,FALSE()))</f>
        <v/>
      </c>
      <c r="AS138" s="2069" t="str">
        <f aca="false">IF(AS137="","",VLOOKUP(AS137,'シフト記号表（従来型・ユニット型共通）'!$C$6:$L$47,10,FALSE()))</f>
        <v/>
      </c>
      <c r="AT138" s="2069" t="str">
        <f aca="false">IF(AT137="","",VLOOKUP(AT137,'シフト記号表（従来型・ユニット型共通）'!$C$6:$L$47,10,FALSE()))</f>
        <v/>
      </c>
      <c r="AU138" s="2070" t="str">
        <f aca="false">IF(AU137="","",VLOOKUP(AU137,'シフト記号表（従来型・ユニット型共通）'!$C$6:$L$47,10,FALSE()))</f>
        <v/>
      </c>
      <c r="AV138" s="2068" t="str">
        <f aca="false">IF(AV137="","",VLOOKUP(AV137,'シフト記号表（従来型・ユニット型共通）'!$C$6:$L$47,10,FALSE()))</f>
        <v/>
      </c>
      <c r="AW138" s="2069" t="str">
        <f aca="false">IF(AW137="","",VLOOKUP(AW137,'シフト記号表（従来型・ユニット型共通）'!$C$6:$L$47,10,FALSE()))</f>
        <v/>
      </c>
      <c r="AX138" s="2069" t="str">
        <f aca="false">IF(AX137="","",VLOOKUP(AX137,'シフト記号表（従来型・ユニット型共通）'!$C$6:$L$47,10,FALSE()))</f>
        <v/>
      </c>
      <c r="AY138" s="2069" t="str">
        <f aca="false">IF(AY137="","",VLOOKUP(AY137,'シフト記号表（従来型・ユニット型共通）'!$C$6:$L$47,10,FALSE()))</f>
        <v/>
      </c>
      <c r="AZ138" s="2069" t="str">
        <f aca="false">IF(AZ137="","",VLOOKUP(AZ137,'シフト記号表（従来型・ユニット型共通）'!$C$6:$L$47,10,FALSE()))</f>
        <v/>
      </c>
      <c r="BA138" s="2069" t="str">
        <f aca="false">IF(BA137="","",VLOOKUP(BA137,'シフト記号表（従来型・ユニット型共通）'!$C$6:$L$47,10,FALSE()))</f>
        <v/>
      </c>
      <c r="BB138" s="2070" t="str">
        <f aca="false">IF(BB137="","",VLOOKUP(BB137,'シフト記号表（従来型・ユニット型共通）'!$C$6:$L$47,10,FALSE()))</f>
        <v/>
      </c>
      <c r="BC138" s="2068" t="str">
        <f aca="false">IF(BC137="","",VLOOKUP(BC137,'シフト記号表（従来型・ユニット型共通）'!$C$6:$L$47,10,FALSE()))</f>
        <v/>
      </c>
      <c r="BD138" s="2069" t="str">
        <f aca="false">IF(BD137="","",VLOOKUP(BD137,'シフト記号表（従来型・ユニット型共通）'!$C$6:$L$47,10,FALSE()))</f>
        <v/>
      </c>
      <c r="BE138" s="2069" t="str">
        <f aca="false">IF(BE137="","",VLOOKUP(BE137,'シフト記号表（従来型・ユニット型共通）'!$C$6:$L$47,10,FALSE()))</f>
        <v/>
      </c>
      <c r="BF138" s="2101" t="n">
        <f aca="false">IF($BI$3="４週",SUM(AA138:BB138),IF($BI$3="暦月",SUM(AA138:BE138),""))</f>
        <v>0</v>
      </c>
      <c r="BG138" s="2101"/>
      <c r="BH138" s="2102" t="n">
        <f aca="false">IF($BI$3="４週",BF138/4,IF($BI$3="暦月",(BF138/($BI$8/7)),""))</f>
        <v>0</v>
      </c>
      <c r="BI138" s="2102"/>
      <c r="BJ138" s="2098"/>
      <c r="BK138" s="2098"/>
      <c r="BL138" s="2098"/>
      <c r="BM138" s="2098"/>
      <c r="BN138" s="2098"/>
    </row>
    <row r="139" customFormat="false" ht="20.25" hidden="false" customHeight="true" outlineLevel="0" collapsed="false">
      <c r="B139" s="2033" t="n">
        <f aca="false">B137+1</f>
        <v>62</v>
      </c>
      <c r="C139" s="2073"/>
      <c r="D139" s="2073"/>
      <c r="E139" s="2073"/>
      <c r="F139" s="2073"/>
      <c r="G139" s="2095"/>
      <c r="H139" s="2095"/>
      <c r="I139" s="2063"/>
      <c r="J139" s="2064"/>
      <c r="K139" s="2063"/>
      <c r="L139" s="2064"/>
      <c r="M139" s="2096"/>
      <c r="N139" s="2096"/>
      <c r="O139" s="2097"/>
      <c r="P139" s="2097"/>
      <c r="Q139" s="2097"/>
      <c r="R139" s="2097"/>
      <c r="S139" s="2079"/>
      <c r="T139" s="2079"/>
      <c r="U139" s="2079"/>
      <c r="V139" s="2079"/>
      <c r="W139" s="2079"/>
      <c r="X139" s="2093" t="s">
        <v>2202</v>
      </c>
      <c r="Z139" s="2094"/>
      <c r="AA139" s="2083"/>
      <c r="AB139" s="2084"/>
      <c r="AC139" s="2084"/>
      <c r="AD139" s="2084"/>
      <c r="AE139" s="2084"/>
      <c r="AF139" s="2084"/>
      <c r="AG139" s="2085"/>
      <c r="AH139" s="2083"/>
      <c r="AI139" s="2084"/>
      <c r="AJ139" s="2084"/>
      <c r="AK139" s="2084"/>
      <c r="AL139" s="2084"/>
      <c r="AM139" s="2084"/>
      <c r="AN139" s="2085"/>
      <c r="AO139" s="2083"/>
      <c r="AP139" s="2084"/>
      <c r="AQ139" s="2084"/>
      <c r="AR139" s="2084"/>
      <c r="AS139" s="2084"/>
      <c r="AT139" s="2084"/>
      <c r="AU139" s="2085"/>
      <c r="AV139" s="2083"/>
      <c r="AW139" s="2084"/>
      <c r="AX139" s="2084"/>
      <c r="AY139" s="2084"/>
      <c r="AZ139" s="2084"/>
      <c r="BA139" s="2084"/>
      <c r="BB139" s="2085"/>
      <c r="BC139" s="2083"/>
      <c r="BD139" s="2084"/>
      <c r="BE139" s="2086"/>
      <c r="BF139" s="2087"/>
      <c r="BG139" s="2087"/>
      <c r="BH139" s="2088"/>
      <c r="BI139" s="2088"/>
      <c r="BJ139" s="2098"/>
      <c r="BK139" s="2098"/>
      <c r="BL139" s="2098"/>
      <c r="BM139" s="2098"/>
      <c r="BN139" s="2098"/>
    </row>
    <row r="140" customFormat="false" ht="20.25" hidden="false" customHeight="true" outlineLevel="0" collapsed="false">
      <c r="B140" s="2033"/>
      <c r="C140" s="2073"/>
      <c r="D140" s="2073"/>
      <c r="E140" s="2073"/>
      <c r="F140" s="2073"/>
      <c r="G140" s="2095"/>
      <c r="H140" s="2095"/>
      <c r="I140" s="2099"/>
      <c r="J140" s="2100" t="n">
        <f aca="false">G139</f>
        <v>0</v>
      </c>
      <c r="K140" s="2099"/>
      <c r="L140" s="2100" t="n">
        <f aca="false">M139</f>
        <v>0</v>
      </c>
      <c r="M140" s="2096"/>
      <c r="N140" s="2096"/>
      <c r="O140" s="2097"/>
      <c r="P140" s="2097"/>
      <c r="Q140" s="2097"/>
      <c r="R140" s="2097"/>
      <c r="S140" s="2079"/>
      <c r="T140" s="2079"/>
      <c r="U140" s="2079"/>
      <c r="V140" s="2079"/>
      <c r="W140" s="2079"/>
      <c r="X140" s="2090" t="s">
        <v>2203</v>
      </c>
      <c r="Y140" s="2091"/>
      <c r="Z140" s="2092"/>
      <c r="AA140" s="2068" t="str">
        <f aca="false">IF(AA139="","",VLOOKUP(AA139,'シフト記号表（従来型・ユニット型共通）'!$C$6:$L$47,10,FALSE()))</f>
        <v/>
      </c>
      <c r="AB140" s="2069" t="str">
        <f aca="false">IF(AB139="","",VLOOKUP(AB139,'シフト記号表（従来型・ユニット型共通）'!$C$6:$L$47,10,FALSE()))</f>
        <v/>
      </c>
      <c r="AC140" s="2069" t="str">
        <f aca="false">IF(AC139="","",VLOOKUP(AC139,'シフト記号表（従来型・ユニット型共通）'!$C$6:$L$47,10,FALSE()))</f>
        <v/>
      </c>
      <c r="AD140" s="2069" t="str">
        <f aca="false">IF(AD139="","",VLOOKUP(AD139,'シフト記号表（従来型・ユニット型共通）'!$C$6:$L$47,10,FALSE()))</f>
        <v/>
      </c>
      <c r="AE140" s="2069" t="str">
        <f aca="false">IF(AE139="","",VLOOKUP(AE139,'シフト記号表（従来型・ユニット型共通）'!$C$6:$L$47,10,FALSE()))</f>
        <v/>
      </c>
      <c r="AF140" s="2069" t="str">
        <f aca="false">IF(AF139="","",VLOOKUP(AF139,'シフト記号表（従来型・ユニット型共通）'!$C$6:$L$47,10,FALSE()))</f>
        <v/>
      </c>
      <c r="AG140" s="2070" t="str">
        <f aca="false">IF(AG139="","",VLOOKUP(AG139,'シフト記号表（従来型・ユニット型共通）'!$C$6:$L$47,10,FALSE()))</f>
        <v/>
      </c>
      <c r="AH140" s="2068" t="str">
        <f aca="false">IF(AH139="","",VLOOKUP(AH139,'シフト記号表（従来型・ユニット型共通）'!$C$6:$L$47,10,FALSE()))</f>
        <v/>
      </c>
      <c r="AI140" s="2069" t="str">
        <f aca="false">IF(AI139="","",VLOOKUP(AI139,'シフト記号表（従来型・ユニット型共通）'!$C$6:$L$47,10,FALSE()))</f>
        <v/>
      </c>
      <c r="AJ140" s="2069" t="str">
        <f aca="false">IF(AJ139="","",VLOOKUP(AJ139,'シフト記号表（従来型・ユニット型共通）'!$C$6:$L$47,10,FALSE()))</f>
        <v/>
      </c>
      <c r="AK140" s="2069" t="str">
        <f aca="false">IF(AK139="","",VLOOKUP(AK139,'シフト記号表（従来型・ユニット型共通）'!$C$6:$L$47,10,FALSE()))</f>
        <v/>
      </c>
      <c r="AL140" s="2069" t="str">
        <f aca="false">IF(AL139="","",VLOOKUP(AL139,'シフト記号表（従来型・ユニット型共通）'!$C$6:$L$47,10,FALSE()))</f>
        <v/>
      </c>
      <c r="AM140" s="2069" t="str">
        <f aca="false">IF(AM139="","",VLOOKUP(AM139,'シフト記号表（従来型・ユニット型共通）'!$C$6:$L$47,10,FALSE()))</f>
        <v/>
      </c>
      <c r="AN140" s="2070" t="str">
        <f aca="false">IF(AN139="","",VLOOKUP(AN139,'シフト記号表（従来型・ユニット型共通）'!$C$6:$L$47,10,FALSE()))</f>
        <v/>
      </c>
      <c r="AO140" s="2068" t="str">
        <f aca="false">IF(AO139="","",VLOOKUP(AO139,'シフト記号表（従来型・ユニット型共通）'!$C$6:$L$47,10,FALSE()))</f>
        <v/>
      </c>
      <c r="AP140" s="2069" t="str">
        <f aca="false">IF(AP139="","",VLOOKUP(AP139,'シフト記号表（従来型・ユニット型共通）'!$C$6:$L$47,10,FALSE()))</f>
        <v/>
      </c>
      <c r="AQ140" s="2069" t="str">
        <f aca="false">IF(AQ139="","",VLOOKUP(AQ139,'シフト記号表（従来型・ユニット型共通）'!$C$6:$L$47,10,FALSE()))</f>
        <v/>
      </c>
      <c r="AR140" s="2069" t="str">
        <f aca="false">IF(AR139="","",VLOOKUP(AR139,'シフト記号表（従来型・ユニット型共通）'!$C$6:$L$47,10,FALSE()))</f>
        <v/>
      </c>
      <c r="AS140" s="2069" t="str">
        <f aca="false">IF(AS139="","",VLOOKUP(AS139,'シフト記号表（従来型・ユニット型共通）'!$C$6:$L$47,10,FALSE()))</f>
        <v/>
      </c>
      <c r="AT140" s="2069" t="str">
        <f aca="false">IF(AT139="","",VLOOKUP(AT139,'シフト記号表（従来型・ユニット型共通）'!$C$6:$L$47,10,FALSE()))</f>
        <v/>
      </c>
      <c r="AU140" s="2070" t="str">
        <f aca="false">IF(AU139="","",VLOOKUP(AU139,'シフト記号表（従来型・ユニット型共通）'!$C$6:$L$47,10,FALSE()))</f>
        <v/>
      </c>
      <c r="AV140" s="2068" t="str">
        <f aca="false">IF(AV139="","",VLOOKUP(AV139,'シフト記号表（従来型・ユニット型共通）'!$C$6:$L$47,10,FALSE()))</f>
        <v/>
      </c>
      <c r="AW140" s="2069" t="str">
        <f aca="false">IF(AW139="","",VLOOKUP(AW139,'シフト記号表（従来型・ユニット型共通）'!$C$6:$L$47,10,FALSE()))</f>
        <v/>
      </c>
      <c r="AX140" s="2069" t="str">
        <f aca="false">IF(AX139="","",VLOOKUP(AX139,'シフト記号表（従来型・ユニット型共通）'!$C$6:$L$47,10,FALSE()))</f>
        <v/>
      </c>
      <c r="AY140" s="2069" t="str">
        <f aca="false">IF(AY139="","",VLOOKUP(AY139,'シフト記号表（従来型・ユニット型共通）'!$C$6:$L$47,10,FALSE()))</f>
        <v/>
      </c>
      <c r="AZ140" s="2069" t="str">
        <f aca="false">IF(AZ139="","",VLOOKUP(AZ139,'シフト記号表（従来型・ユニット型共通）'!$C$6:$L$47,10,FALSE()))</f>
        <v/>
      </c>
      <c r="BA140" s="2069" t="str">
        <f aca="false">IF(BA139="","",VLOOKUP(BA139,'シフト記号表（従来型・ユニット型共通）'!$C$6:$L$47,10,FALSE()))</f>
        <v/>
      </c>
      <c r="BB140" s="2070" t="str">
        <f aca="false">IF(BB139="","",VLOOKUP(BB139,'シフト記号表（従来型・ユニット型共通）'!$C$6:$L$47,10,FALSE()))</f>
        <v/>
      </c>
      <c r="BC140" s="2068" t="str">
        <f aca="false">IF(BC139="","",VLOOKUP(BC139,'シフト記号表（従来型・ユニット型共通）'!$C$6:$L$47,10,FALSE()))</f>
        <v/>
      </c>
      <c r="BD140" s="2069" t="str">
        <f aca="false">IF(BD139="","",VLOOKUP(BD139,'シフト記号表（従来型・ユニット型共通）'!$C$6:$L$47,10,FALSE()))</f>
        <v/>
      </c>
      <c r="BE140" s="2069" t="str">
        <f aca="false">IF(BE139="","",VLOOKUP(BE139,'シフト記号表（従来型・ユニット型共通）'!$C$6:$L$47,10,FALSE()))</f>
        <v/>
      </c>
      <c r="BF140" s="2101" t="n">
        <f aca="false">IF($BI$3="４週",SUM(AA140:BB140),IF($BI$3="暦月",SUM(AA140:BE140),""))</f>
        <v>0</v>
      </c>
      <c r="BG140" s="2101"/>
      <c r="BH140" s="2102" t="n">
        <f aca="false">IF($BI$3="４週",BF140/4,IF($BI$3="暦月",(BF140/($BI$8/7)),""))</f>
        <v>0</v>
      </c>
      <c r="BI140" s="2102"/>
      <c r="BJ140" s="2098"/>
      <c r="BK140" s="2098"/>
      <c r="BL140" s="2098"/>
      <c r="BM140" s="2098"/>
      <c r="BN140" s="2098"/>
    </row>
    <row r="141" customFormat="false" ht="20.25" hidden="false" customHeight="true" outlineLevel="0" collapsed="false">
      <c r="B141" s="2033" t="n">
        <f aca="false">B139+1</f>
        <v>63</v>
      </c>
      <c r="C141" s="2073"/>
      <c r="D141" s="2073"/>
      <c r="E141" s="2073"/>
      <c r="F141" s="2073"/>
      <c r="G141" s="2095"/>
      <c r="H141" s="2095"/>
      <c r="I141" s="2063"/>
      <c r="J141" s="2064"/>
      <c r="K141" s="2063"/>
      <c r="L141" s="2064"/>
      <c r="M141" s="2096"/>
      <c r="N141" s="2096"/>
      <c r="O141" s="2097"/>
      <c r="P141" s="2097"/>
      <c r="Q141" s="2097"/>
      <c r="R141" s="2097"/>
      <c r="S141" s="2079"/>
      <c r="T141" s="2079"/>
      <c r="U141" s="2079"/>
      <c r="V141" s="2079"/>
      <c r="W141" s="2079"/>
      <c r="X141" s="2093" t="s">
        <v>2202</v>
      </c>
      <c r="Z141" s="2094"/>
      <c r="AA141" s="2083"/>
      <c r="AB141" s="2084"/>
      <c r="AC141" s="2084"/>
      <c r="AD141" s="2084"/>
      <c r="AE141" s="2084"/>
      <c r="AF141" s="2084"/>
      <c r="AG141" s="2085"/>
      <c r="AH141" s="2083"/>
      <c r="AI141" s="2084"/>
      <c r="AJ141" s="2084"/>
      <c r="AK141" s="2084"/>
      <c r="AL141" s="2084"/>
      <c r="AM141" s="2084"/>
      <c r="AN141" s="2085"/>
      <c r="AO141" s="2083"/>
      <c r="AP141" s="2084"/>
      <c r="AQ141" s="2084"/>
      <c r="AR141" s="2084"/>
      <c r="AS141" s="2084"/>
      <c r="AT141" s="2084"/>
      <c r="AU141" s="2085"/>
      <c r="AV141" s="2083"/>
      <c r="AW141" s="2084"/>
      <c r="AX141" s="2084"/>
      <c r="AY141" s="2084"/>
      <c r="AZ141" s="2084"/>
      <c r="BA141" s="2084"/>
      <c r="BB141" s="2085"/>
      <c r="BC141" s="2083"/>
      <c r="BD141" s="2084"/>
      <c r="BE141" s="2086"/>
      <c r="BF141" s="2087"/>
      <c r="BG141" s="2087"/>
      <c r="BH141" s="2088"/>
      <c r="BI141" s="2088"/>
      <c r="BJ141" s="2098"/>
      <c r="BK141" s="2098"/>
      <c r="BL141" s="2098"/>
      <c r="BM141" s="2098"/>
      <c r="BN141" s="2098"/>
    </row>
    <row r="142" customFormat="false" ht="20.25" hidden="false" customHeight="true" outlineLevel="0" collapsed="false">
      <c r="B142" s="2033"/>
      <c r="C142" s="2073"/>
      <c r="D142" s="2073"/>
      <c r="E142" s="2073"/>
      <c r="F142" s="2073"/>
      <c r="G142" s="2095"/>
      <c r="H142" s="2095"/>
      <c r="I142" s="2099"/>
      <c r="J142" s="2100" t="n">
        <f aca="false">G141</f>
        <v>0</v>
      </c>
      <c r="K142" s="2099"/>
      <c r="L142" s="2100" t="n">
        <f aca="false">M141</f>
        <v>0</v>
      </c>
      <c r="M142" s="2096"/>
      <c r="N142" s="2096"/>
      <c r="O142" s="2097"/>
      <c r="P142" s="2097"/>
      <c r="Q142" s="2097"/>
      <c r="R142" s="2097"/>
      <c r="S142" s="2079"/>
      <c r="T142" s="2079"/>
      <c r="U142" s="2079"/>
      <c r="V142" s="2079"/>
      <c r="W142" s="2079"/>
      <c r="X142" s="2090" t="s">
        <v>2203</v>
      </c>
      <c r="Y142" s="2091"/>
      <c r="Z142" s="2092"/>
      <c r="AA142" s="2068" t="str">
        <f aca="false">IF(AA141="","",VLOOKUP(AA141,'シフト記号表（従来型・ユニット型共通）'!$C$6:$L$47,10,FALSE()))</f>
        <v/>
      </c>
      <c r="AB142" s="2069" t="str">
        <f aca="false">IF(AB141="","",VLOOKUP(AB141,'シフト記号表（従来型・ユニット型共通）'!$C$6:$L$47,10,FALSE()))</f>
        <v/>
      </c>
      <c r="AC142" s="2069" t="str">
        <f aca="false">IF(AC141="","",VLOOKUP(AC141,'シフト記号表（従来型・ユニット型共通）'!$C$6:$L$47,10,FALSE()))</f>
        <v/>
      </c>
      <c r="AD142" s="2069" t="str">
        <f aca="false">IF(AD141="","",VLOOKUP(AD141,'シフト記号表（従来型・ユニット型共通）'!$C$6:$L$47,10,FALSE()))</f>
        <v/>
      </c>
      <c r="AE142" s="2069" t="str">
        <f aca="false">IF(AE141="","",VLOOKUP(AE141,'シフト記号表（従来型・ユニット型共通）'!$C$6:$L$47,10,FALSE()))</f>
        <v/>
      </c>
      <c r="AF142" s="2069" t="str">
        <f aca="false">IF(AF141="","",VLOOKUP(AF141,'シフト記号表（従来型・ユニット型共通）'!$C$6:$L$47,10,FALSE()))</f>
        <v/>
      </c>
      <c r="AG142" s="2070" t="str">
        <f aca="false">IF(AG141="","",VLOOKUP(AG141,'シフト記号表（従来型・ユニット型共通）'!$C$6:$L$47,10,FALSE()))</f>
        <v/>
      </c>
      <c r="AH142" s="2068" t="str">
        <f aca="false">IF(AH141="","",VLOOKUP(AH141,'シフト記号表（従来型・ユニット型共通）'!$C$6:$L$47,10,FALSE()))</f>
        <v/>
      </c>
      <c r="AI142" s="2069" t="str">
        <f aca="false">IF(AI141="","",VLOOKUP(AI141,'シフト記号表（従来型・ユニット型共通）'!$C$6:$L$47,10,FALSE()))</f>
        <v/>
      </c>
      <c r="AJ142" s="2069" t="str">
        <f aca="false">IF(AJ141="","",VLOOKUP(AJ141,'シフト記号表（従来型・ユニット型共通）'!$C$6:$L$47,10,FALSE()))</f>
        <v/>
      </c>
      <c r="AK142" s="2069" t="str">
        <f aca="false">IF(AK141="","",VLOOKUP(AK141,'シフト記号表（従来型・ユニット型共通）'!$C$6:$L$47,10,FALSE()))</f>
        <v/>
      </c>
      <c r="AL142" s="2069" t="str">
        <f aca="false">IF(AL141="","",VLOOKUP(AL141,'シフト記号表（従来型・ユニット型共通）'!$C$6:$L$47,10,FALSE()))</f>
        <v/>
      </c>
      <c r="AM142" s="2069" t="str">
        <f aca="false">IF(AM141="","",VLOOKUP(AM141,'シフト記号表（従来型・ユニット型共通）'!$C$6:$L$47,10,FALSE()))</f>
        <v/>
      </c>
      <c r="AN142" s="2070" t="str">
        <f aca="false">IF(AN141="","",VLOOKUP(AN141,'シフト記号表（従来型・ユニット型共通）'!$C$6:$L$47,10,FALSE()))</f>
        <v/>
      </c>
      <c r="AO142" s="2068" t="str">
        <f aca="false">IF(AO141="","",VLOOKUP(AO141,'シフト記号表（従来型・ユニット型共通）'!$C$6:$L$47,10,FALSE()))</f>
        <v/>
      </c>
      <c r="AP142" s="2069" t="str">
        <f aca="false">IF(AP141="","",VLOOKUP(AP141,'シフト記号表（従来型・ユニット型共通）'!$C$6:$L$47,10,FALSE()))</f>
        <v/>
      </c>
      <c r="AQ142" s="2069" t="str">
        <f aca="false">IF(AQ141="","",VLOOKUP(AQ141,'シフト記号表（従来型・ユニット型共通）'!$C$6:$L$47,10,FALSE()))</f>
        <v/>
      </c>
      <c r="AR142" s="2069" t="str">
        <f aca="false">IF(AR141="","",VLOOKUP(AR141,'シフト記号表（従来型・ユニット型共通）'!$C$6:$L$47,10,FALSE()))</f>
        <v/>
      </c>
      <c r="AS142" s="2069" t="str">
        <f aca="false">IF(AS141="","",VLOOKUP(AS141,'シフト記号表（従来型・ユニット型共通）'!$C$6:$L$47,10,FALSE()))</f>
        <v/>
      </c>
      <c r="AT142" s="2069" t="str">
        <f aca="false">IF(AT141="","",VLOOKUP(AT141,'シフト記号表（従来型・ユニット型共通）'!$C$6:$L$47,10,FALSE()))</f>
        <v/>
      </c>
      <c r="AU142" s="2070" t="str">
        <f aca="false">IF(AU141="","",VLOOKUP(AU141,'シフト記号表（従来型・ユニット型共通）'!$C$6:$L$47,10,FALSE()))</f>
        <v/>
      </c>
      <c r="AV142" s="2068" t="str">
        <f aca="false">IF(AV141="","",VLOOKUP(AV141,'シフト記号表（従来型・ユニット型共通）'!$C$6:$L$47,10,FALSE()))</f>
        <v/>
      </c>
      <c r="AW142" s="2069" t="str">
        <f aca="false">IF(AW141="","",VLOOKUP(AW141,'シフト記号表（従来型・ユニット型共通）'!$C$6:$L$47,10,FALSE()))</f>
        <v/>
      </c>
      <c r="AX142" s="2069" t="str">
        <f aca="false">IF(AX141="","",VLOOKUP(AX141,'シフト記号表（従来型・ユニット型共通）'!$C$6:$L$47,10,FALSE()))</f>
        <v/>
      </c>
      <c r="AY142" s="2069" t="str">
        <f aca="false">IF(AY141="","",VLOOKUP(AY141,'シフト記号表（従来型・ユニット型共通）'!$C$6:$L$47,10,FALSE()))</f>
        <v/>
      </c>
      <c r="AZ142" s="2069" t="str">
        <f aca="false">IF(AZ141="","",VLOOKUP(AZ141,'シフト記号表（従来型・ユニット型共通）'!$C$6:$L$47,10,FALSE()))</f>
        <v/>
      </c>
      <c r="BA142" s="2069" t="str">
        <f aca="false">IF(BA141="","",VLOOKUP(BA141,'シフト記号表（従来型・ユニット型共通）'!$C$6:$L$47,10,FALSE()))</f>
        <v/>
      </c>
      <c r="BB142" s="2070" t="str">
        <f aca="false">IF(BB141="","",VLOOKUP(BB141,'シフト記号表（従来型・ユニット型共通）'!$C$6:$L$47,10,FALSE()))</f>
        <v/>
      </c>
      <c r="BC142" s="2068" t="str">
        <f aca="false">IF(BC141="","",VLOOKUP(BC141,'シフト記号表（従来型・ユニット型共通）'!$C$6:$L$47,10,FALSE()))</f>
        <v/>
      </c>
      <c r="BD142" s="2069" t="str">
        <f aca="false">IF(BD141="","",VLOOKUP(BD141,'シフト記号表（従来型・ユニット型共通）'!$C$6:$L$47,10,FALSE()))</f>
        <v/>
      </c>
      <c r="BE142" s="2069" t="str">
        <f aca="false">IF(BE141="","",VLOOKUP(BE141,'シフト記号表（従来型・ユニット型共通）'!$C$6:$L$47,10,FALSE()))</f>
        <v/>
      </c>
      <c r="BF142" s="2101" t="n">
        <f aca="false">IF($BI$3="４週",SUM(AA142:BB142),IF($BI$3="暦月",SUM(AA142:BE142),""))</f>
        <v>0</v>
      </c>
      <c r="BG142" s="2101"/>
      <c r="BH142" s="2102" t="n">
        <f aca="false">IF($BI$3="４週",BF142/4,IF($BI$3="暦月",(BF142/($BI$8/7)),""))</f>
        <v>0</v>
      </c>
      <c r="BI142" s="2102"/>
      <c r="BJ142" s="2098"/>
      <c r="BK142" s="2098"/>
      <c r="BL142" s="2098"/>
      <c r="BM142" s="2098"/>
      <c r="BN142" s="2098"/>
    </row>
    <row r="143" customFormat="false" ht="20.25" hidden="false" customHeight="true" outlineLevel="0" collapsed="false">
      <c r="B143" s="2033" t="n">
        <f aca="false">B141+1</f>
        <v>64</v>
      </c>
      <c r="C143" s="2073"/>
      <c r="D143" s="2073"/>
      <c r="E143" s="2073"/>
      <c r="F143" s="2073"/>
      <c r="G143" s="2095"/>
      <c r="H143" s="2095"/>
      <c r="I143" s="2063"/>
      <c r="J143" s="2064"/>
      <c r="K143" s="2063"/>
      <c r="L143" s="2064"/>
      <c r="M143" s="2096"/>
      <c r="N143" s="2096"/>
      <c r="O143" s="2097"/>
      <c r="P143" s="2097"/>
      <c r="Q143" s="2097"/>
      <c r="R143" s="2097"/>
      <c r="S143" s="2079"/>
      <c r="T143" s="2079"/>
      <c r="U143" s="2079"/>
      <c r="V143" s="2079"/>
      <c r="W143" s="2079"/>
      <c r="X143" s="2093" t="s">
        <v>2202</v>
      </c>
      <c r="Z143" s="2094"/>
      <c r="AA143" s="2083"/>
      <c r="AB143" s="2084"/>
      <c r="AC143" s="2084"/>
      <c r="AD143" s="2084"/>
      <c r="AE143" s="2084"/>
      <c r="AF143" s="2084"/>
      <c r="AG143" s="2085"/>
      <c r="AH143" s="2083"/>
      <c r="AI143" s="2084"/>
      <c r="AJ143" s="2084"/>
      <c r="AK143" s="2084"/>
      <c r="AL143" s="2084"/>
      <c r="AM143" s="2084"/>
      <c r="AN143" s="2085"/>
      <c r="AO143" s="2083"/>
      <c r="AP143" s="2084"/>
      <c r="AQ143" s="2084"/>
      <c r="AR143" s="2084"/>
      <c r="AS143" s="2084"/>
      <c r="AT143" s="2084"/>
      <c r="AU143" s="2085"/>
      <c r="AV143" s="2083"/>
      <c r="AW143" s="2084"/>
      <c r="AX143" s="2084"/>
      <c r="AY143" s="2084"/>
      <c r="AZ143" s="2084"/>
      <c r="BA143" s="2084"/>
      <c r="BB143" s="2085"/>
      <c r="BC143" s="2083"/>
      <c r="BD143" s="2084"/>
      <c r="BE143" s="2086"/>
      <c r="BF143" s="2087"/>
      <c r="BG143" s="2087"/>
      <c r="BH143" s="2088"/>
      <c r="BI143" s="2088"/>
      <c r="BJ143" s="2098"/>
      <c r="BK143" s="2098"/>
      <c r="BL143" s="2098"/>
      <c r="BM143" s="2098"/>
      <c r="BN143" s="2098"/>
    </row>
    <row r="144" customFormat="false" ht="20.25" hidden="false" customHeight="true" outlineLevel="0" collapsed="false">
      <c r="B144" s="2033"/>
      <c r="C144" s="2073"/>
      <c r="D144" s="2073"/>
      <c r="E144" s="2073"/>
      <c r="F144" s="2073"/>
      <c r="G144" s="2095"/>
      <c r="H144" s="2095"/>
      <c r="I144" s="2099"/>
      <c r="J144" s="2100" t="n">
        <f aca="false">G143</f>
        <v>0</v>
      </c>
      <c r="K144" s="2099"/>
      <c r="L144" s="2100" t="n">
        <f aca="false">M143</f>
        <v>0</v>
      </c>
      <c r="M144" s="2096"/>
      <c r="N144" s="2096"/>
      <c r="O144" s="2097"/>
      <c r="P144" s="2097"/>
      <c r="Q144" s="2097"/>
      <c r="R144" s="2097"/>
      <c r="S144" s="2079"/>
      <c r="T144" s="2079"/>
      <c r="U144" s="2079"/>
      <c r="V144" s="2079"/>
      <c r="W144" s="2079"/>
      <c r="X144" s="2090" t="s">
        <v>2203</v>
      </c>
      <c r="Y144" s="2091"/>
      <c r="Z144" s="2092"/>
      <c r="AA144" s="2068" t="str">
        <f aca="false">IF(AA143="","",VLOOKUP(AA143,'シフト記号表（従来型・ユニット型共通）'!$C$6:$L$47,10,FALSE()))</f>
        <v/>
      </c>
      <c r="AB144" s="2069" t="str">
        <f aca="false">IF(AB143="","",VLOOKUP(AB143,'シフト記号表（従来型・ユニット型共通）'!$C$6:$L$47,10,FALSE()))</f>
        <v/>
      </c>
      <c r="AC144" s="2069" t="str">
        <f aca="false">IF(AC143="","",VLOOKUP(AC143,'シフト記号表（従来型・ユニット型共通）'!$C$6:$L$47,10,FALSE()))</f>
        <v/>
      </c>
      <c r="AD144" s="2069" t="str">
        <f aca="false">IF(AD143="","",VLOOKUP(AD143,'シフト記号表（従来型・ユニット型共通）'!$C$6:$L$47,10,FALSE()))</f>
        <v/>
      </c>
      <c r="AE144" s="2069" t="str">
        <f aca="false">IF(AE143="","",VLOOKUP(AE143,'シフト記号表（従来型・ユニット型共通）'!$C$6:$L$47,10,FALSE()))</f>
        <v/>
      </c>
      <c r="AF144" s="2069" t="str">
        <f aca="false">IF(AF143="","",VLOOKUP(AF143,'シフト記号表（従来型・ユニット型共通）'!$C$6:$L$47,10,FALSE()))</f>
        <v/>
      </c>
      <c r="AG144" s="2070" t="str">
        <f aca="false">IF(AG143="","",VLOOKUP(AG143,'シフト記号表（従来型・ユニット型共通）'!$C$6:$L$47,10,FALSE()))</f>
        <v/>
      </c>
      <c r="AH144" s="2068" t="str">
        <f aca="false">IF(AH143="","",VLOOKUP(AH143,'シフト記号表（従来型・ユニット型共通）'!$C$6:$L$47,10,FALSE()))</f>
        <v/>
      </c>
      <c r="AI144" s="2069" t="str">
        <f aca="false">IF(AI143="","",VLOOKUP(AI143,'シフト記号表（従来型・ユニット型共通）'!$C$6:$L$47,10,FALSE()))</f>
        <v/>
      </c>
      <c r="AJ144" s="2069" t="str">
        <f aca="false">IF(AJ143="","",VLOOKUP(AJ143,'シフト記号表（従来型・ユニット型共通）'!$C$6:$L$47,10,FALSE()))</f>
        <v/>
      </c>
      <c r="AK144" s="2069" t="str">
        <f aca="false">IF(AK143="","",VLOOKUP(AK143,'シフト記号表（従来型・ユニット型共通）'!$C$6:$L$47,10,FALSE()))</f>
        <v/>
      </c>
      <c r="AL144" s="2069" t="str">
        <f aca="false">IF(AL143="","",VLOOKUP(AL143,'シフト記号表（従来型・ユニット型共通）'!$C$6:$L$47,10,FALSE()))</f>
        <v/>
      </c>
      <c r="AM144" s="2069" t="str">
        <f aca="false">IF(AM143="","",VLOOKUP(AM143,'シフト記号表（従来型・ユニット型共通）'!$C$6:$L$47,10,FALSE()))</f>
        <v/>
      </c>
      <c r="AN144" s="2070" t="str">
        <f aca="false">IF(AN143="","",VLOOKUP(AN143,'シフト記号表（従来型・ユニット型共通）'!$C$6:$L$47,10,FALSE()))</f>
        <v/>
      </c>
      <c r="AO144" s="2068" t="str">
        <f aca="false">IF(AO143="","",VLOOKUP(AO143,'シフト記号表（従来型・ユニット型共通）'!$C$6:$L$47,10,FALSE()))</f>
        <v/>
      </c>
      <c r="AP144" s="2069" t="str">
        <f aca="false">IF(AP143="","",VLOOKUP(AP143,'シフト記号表（従来型・ユニット型共通）'!$C$6:$L$47,10,FALSE()))</f>
        <v/>
      </c>
      <c r="AQ144" s="2069" t="str">
        <f aca="false">IF(AQ143="","",VLOOKUP(AQ143,'シフト記号表（従来型・ユニット型共通）'!$C$6:$L$47,10,FALSE()))</f>
        <v/>
      </c>
      <c r="AR144" s="2069" t="str">
        <f aca="false">IF(AR143="","",VLOOKUP(AR143,'シフト記号表（従来型・ユニット型共通）'!$C$6:$L$47,10,FALSE()))</f>
        <v/>
      </c>
      <c r="AS144" s="2069" t="str">
        <f aca="false">IF(AS143="","",VLOOKUP(AS143,'シフト記号表（従来型・ユニット型共通）'!$C$6:$L$47,10,FALSE()))</f>
        <v/>
      </c>
      <c r="AT144" s="2069" t="str">
        <f aca="false">IF(AT143="","",VLOOKUP(AT143,'シフト記号表（従来型・ユニット型共通）'!$C$6:$L$47,10,FALSE()))</f>
        <v/>
      </c>
      <c r="AU144" s="2070" t="str">
        <f aca="false">IF(AU143="","",VLOOKUP(AU143,'シフト記号表（従来型・ユニット型共通）'!$C$6:$L$47,10,FALSE()))</f>
        <v/>
      </c>
      <c r="AV144" s="2068" t="str">
        <f aca="false">IF(AV143="","",VLOOKUP(AV143,'シフト記号表（従来型・ユニット型共通）'!$C$6:$L$47,10,FALSE()))</f>
        <v/>
      </c>
      <c r="AW144" s="2069" t="str">
        <f aca="false">IF(AW143="","",VLOOKUP(AW143,'シフト記号表（従来型・ユニット型共通）'!$C$6:$L$47,10,FALSE()))</f>
        <v/>
      </c>
      <c r="AX144" s="2069" t="str">
        <f aca="false">IF(AX143="","",VLOOKUP(AX143,'シフト記号表（従来型・ユニット型共通）'!$C$6:$L$47,10,FALSE()))</f>
        <v/>
      </c>
      <c r="AY144" s="2069" t="str">
        <f aca="false">IF(AY143="","",VLOOKUP(AY143,'シフト記号表（従来型・ユニット型共通）'!$C$6:$L$47,10,FALSE()))</f>
        <v/>
      </c>
      <c r="AZ144" s="2069" t="str">
        <f aca="false">IF(AZ143="","",VLOOKUP(AZ143,'シフト記号表（従来型・ユニット型共通）'!$C$6:$L$47,10,FALSE()))</f>
        <v/>
      </c>
      <c r="BA144" s="2069" t="str">
        <f aca="false">IF(BA143="","",VLOOKUP(BA143,'シフト記号表（従来型・ユニット型共通）'!$C$6:$L$47,10,FALSE()))</f>
        <v/>
      </c>
      <c r="BB144" s="2070" t="str">
        <f aca="false">IF(BB143="","",VLOOKUP(BB143,'シフト記号表（従来型・ユニット型共通）'!$C$6:$L$47,10,FALSE()))</f>
        <v/>
      </c>
      <c r="BC144" s="2068" t="str">
        <f aca="false">IF(BC143="","",VLOOKUP(BC143,'シフト記号表（従来型・ユニット型共通）'!$C$6:$L$47,10,FALSE()))</f>
        <v/>
      </c>
      <c r="BD144" s="2069" t="str">
        <f aca="false">IF(BD143="","",VLOOKUP(BD143,'シフト記号表（従来型・ユニット型共通）'!$C$6:$L$47,10,FALSE()))</f>
        <v/>
      </c>
      <c r="BE144" s="2069" t="str">
        <f aca="false">IF(BE143="","",VLOOKUP(BE143,'シフト記号表（従来型・ユニット型共通）'!$C$6:$L$47,10,FALSE()))</f>
        <v/>
      </c>
      <c r="BF144" s="2101" t="n">
        <f aca="false">IF($BI$3="４週",SUM(AA144:BB144),IF($BI$3="暦月",SUM(AA144:BE144),""))</f>
        <v>0</v>
      </c>
      <c r="BG144" s="2101"/>
      <c r="BH144" s="2102" t="n">
        <f aca="false">IF($BI$3="４週",BF144/4,IF($BI$3="暦月",(BF144/($BI$8/7)),""))</f>
        <v>0</v>
      </c>
      <c r="BI144" s="2102"/>
      <c r="BJ144" s="2098"/>
      <c r="BK144" s="2098"/>
      <c r="BL144" s="2098"/>
      <c r="BM144" s="2098"/>
      <c r="BN144" s="2098"/>
    </row>
    <row r="145" customFormat="false" ht="20.25" hidden="false" customHeight="true" outlineLevel="0" collapsed="false">
      <c r="B145" s="2033" t="n">
        <f aca="false">B143+1</f>
        <v>65</v>
      </c>
      <c r="C145" s="2073"/>
      <c r="D145" s="2073"/>
      <c r="E145" s="2073"/>
      <c r="F145" s="2073"/>
      <c r="G145" s="2095"/>
      <c r="H145" s="2095"/>
      <c r="I145" s="2063"/>
      <c r="J145" s="2064"/>
      <c r="K145" s="2063"/>
      <c r="L145" s="2064"/>
      <c r="M145" s="2096"/>
      <c r="N145" s="2096"/>
      <c r="O145" s="2097"/>
      <c r="P145" s="2097"/>
      <c r="Q145" s="2097"/>
      <c r="R145" s="2097"/>
      <c r="S145" s="2079"/>
      <c r="T145" s="2079"/>
      <c r="U145" s="2079"/>
      <c r="V145" s="2079"/>
      <c r="W145" s="2079"/>
      <c r="X145" s="2093" t="s">
        <v>2202</v>
      </c>
      <c r="Z145" s="2094"/>
      <c r="AA145" s="2083"/>
      <c r="AB145" s="2084"/>
      <c r="AC145" s="2084"/>
      <c r="AD145" s="2084"/>
      <c r="AE145" s="2084"/>
      <c r="AF145" s="2084"/>
      <c r="AG145" s="2085"/>
      <c r="AH145" s="2083"/>
      <c r="AI145" s="2084"/>
      <c r="AJ145" s="2084"/>
      <c r="AK145" s="2084"/>
      <c r="AL145" s="2084"/>
      <c r="AM145" s="2084"/>
      <c r="AN145" s="2085"/>
      <c r="AO145" s="2083"/>
      <c r="AP145" s="2084"/>
      <c r="AQ145" s="2084"/>
      <c r="AR145" s="2084"/>
      <c r="AS145" s="2084"/>
      <c r="AT145" s="2084"/>
      <c r="AU145" s="2085"/>
      <c r="AV145" s="2083"/>
      <c r="AW145" s="2084"/>
      <c r="AX145" s="2084"/>
      <c r="AY145" s="2084"/>
      <c r="AZ145" s="2084"/>
      <c r="BA145" s="2084"/>
      <c r="BB145" s="2085"/>
      <c r="BC145" s="2083"/>
      <c r="BD145" s="2084"/>
      <c r="BE145" s="2086"/>
      <c r="BF145" s="2087"/>
      <c r="BG145" s="2087"/>
      <c r="BH145" s="2088"/>
      <c r="BI145" s="2088"/>
      <c r="BJ145" s="2098"/>
      <c r="BK145" s="2098"/>
      <c r="BL145" s="2098"/>
      <c r="BM145" s="2098"/>
      <c r="BN145" s="2098"/>
    </row>
    <row r="146" customFormat="false" ht="20.25" hidden="false" customHeight="true" outlineLevel="0" collapsed="false">
      <c r="B146" s="2033"/>
      <c r="C146" s="2073"/>
      <c r="D146" s="2073"/>
      <c r="E146" s="2073"/>
      <c r="F146" s="2073"/>
      <c r="G146" s="2095"/>
      <c r="H146" s="2095"/>
      <c r="I146" s="2099"/>
      <c r="J146" s="2100" t="n">
        <f aca="false">G145</f>
        <v>0</v>
      </c>
      <c r="K146" s="2099"/>
      <c r="L146" s="2100" t="n">
        <f aca="false">M145</f>
        <v>0</v>
      </c>
      <c r="M146" s="2096"/>
      <c r="N146" s="2096"/>
      <c r="O146" s="2097"/>
      <c r="P146" s="2097"/>
      <c r="Q146" s="2097"/>
      <c r="R146" s="2097"/>
      <c r="S146" s="2079"/>
      <c r="T146" s="2079"/>
      <c r="U146" s="2079"/>
      <c r="V146" s="2079"/>
      <c r="W146" s="2079"/>
      <c r="X146" s="2090" t="s">
        <v>2203</v>
      </c>
      <c r="Y146" s="2091"/>
      <c r="Z146" s="2092"/>
      <c r="AA146" s="2068" t="str">
        <f aca="false">IF(AA145="","",VLOOKUP(AA145,'シフト記号表（従来型・ユニット型共通）'!$C$6:$L$47,10,FALSE()))</f>
        <v/>
      </c>
      <c r="AB146" s="2069" t="str">
        <f aca="false">IF(AB145="","",VLOOKUP(AB145,'シフト記号表（従来型・ユニット型共通）'!$C$6:$L$47,10,FALSE()))</f>
        <v/>
      </c>
      <c r="AC146" s="2069" t="str">
        <f aca="false">IF(AC145="","",VLOOKUP(AC145,'シフト記号表（従来型・ユニット型共通）'!$C$6:$L$47,10,FALSE()))</f>
        <v/>
      </c>
      <c r="AD146" s="2069" t="str">
        <f aca="false">IF(AD145="","",VLOOKUP(AD145,'シフト記号表（従来型・ユニット型共通）'!$C$6:$L$47,10,FALSE()))</f>
        <v/>
      </c>
      <c r="AE146" s="2069" t="str">
        <f aca="false">IF(AE145="","",VLOOKUP(AE145,'シフト記号表（従来型・ユニット型共通）'!$C$6:$L$47,10,FALSE()))</f>
        <v/>
      </c>
      <c r="AF146" s="2069" t="str">
        <f aca="false">IF(AF145="","",VLOOKUP(AF145,'シフト記号表（従来型・ユニット型共通）'!$C$6:$L$47,10,FALSE()))</f>
        <v/>
      </c>
      <c r="AG146" s="2070" t="str">
        <f aca="false">IF(AG145="","",VLOOKUP(AG145,'シフト記号表（従来型・ユニット型共通）'!$C$6:$L$47,10,FALSE()))</f>
        <v/>
      </c>
      <c r="AH146" s="2068" t="str">
        <f aca="false">IF(AH145="","",VLOOKUP(AH145,'シフト記号表（従来型・ユニット型共通）'!$C$6:$L$47,10,FALSE()))</f>
        <v/>
      </c>
      <c r="AI146" s="2069" t="str">
        <f aca="false">IF(AI145="","",VLOOKUP(AI145,'シフト記号表（従来型・ユニット型共通）'!$C$6:$L$47,10,FALSE()))</f>
        <v/>
      </c>
      <c r="AJ146" s="2069" t="str">
        <f aca="false">IF(AJ145="","",VLOOKUP(AJ145,'シフト記号表（従来型・ユニット型共通）'!$C$6:$L$47,10,FALSE()))</f>
        <v/>
      </c>
      <c r="AK146" s="2069" t="str">
        <f aca="false">IF(AK145="","",VLOOKUP(AK145,'シフト記号表（従来型・ユニット型共通）'!$C$6:$L$47,10,FALSE()))</f>
        <v/>
      </c>
      <c r="AL146" s="2069" t="str">
        <f aca="false">IF(AL145="","",VLOOKUP(AL145,'シフト記号表（従来型・ユニット型共通）'!$C$6:$L$47,10,FALSE()))</f>
        <v/>
      </c>
      <c r="AM146" s="2069" t="str">
        <f aca="false">IF(AM145="","",VLOOKUP(AM145,'シフト記号表（従来型・ユニット型共通）'!$C$6:$L$47,10,FALSE()))</f>
        <v/>
      </c>
      <c r="AN146" s="2070" t="str">
        <f aca="false">IF(AN145="","",VLOOKUP(AN145,'シフト記号表（従来型・ユニット型共通）'!$C$6:$L$47,10,FALSE()))</f>
        <v/>
      </c>
      <c r="AO146" s="2068" t="str">
        <f aca="false">IF(AO145="","",VLOOKUP(AO145,'シフト記号表（従来型・ユニット型共通）'!$C$6:$L$47,10,FALSE()))</f>
        <v/>
      </c>
      <c r="AP146" s="2069" t="str">
        <f aca="false">IF(AP145="","",VLOOKUP(AP145,'シフト記号表（従来型・ユニット型共通）'!$C$6:$L$47,10,FALSE()))</f>
        <v/>
      </c>
      <c r="AQ146" s="2069" t="str">
        <f aca="false">IF(AQ145="","",VLOOKUP(AQ145,'シフト記号表（従来型・ユニット型共通）'!$C$6:$L$47,10,FALSE()))</f>
        <v/>
      </c>
      <c r="AR146" s="2069" t="str">
        <f aca="false">IF(AR145="","",VLOOKUP(AR145,'シフト記号表（従来型・ユニット型共通）'!$C$6:$L$47,10,FALSE()))</f>
        <v/>
      </c>
      <c r="AS146" s="2069" t="str">
        <f aca="false">IF(AS145="","",VLOOKUP(AS145,'シフト記号表（従来型・ユニット型共通）'!$C$6:$L$47,10,FALSE()))</f>
        <v/>
      </c>
      <c r="AT146" s="2069" t="str">
        <f aca="false">IF(AT145="","",VLOOKUP(AT145,'シフト記号表（従来型・ユニット型共通）'!$C$6:$L$47,10,FALSE()))</f>
        <v/>
      </c>
      <c r="AU146" s="2070" t="str">
        <f aca="false">IF(AU145="","",VLOOKUP(AU145,'シフト記号表（従来型・ユニット型共通）'!$C$6:$L$47,10,FALSE()))</f>
        <v/>
      </c>
      <c r="AV146" s="2068" t="str">
        <f aca="false">IF(AV145="","",VLOOKUP(AV145,'シフト記号表（従来型・ユニット型共通）'!$C$6:$L$47,10,FALSE()))</f>
        <v/>
      </c>
      <c r="AW146" s="2069" t="str">
        <f aca="false">IF(AW145="","",VLOOKUP(AW145,'シフト記号表（従来型・ユニット型共通）'!$C$6:$L$47,10,FALSE()))</f>
        <v/>
      </c>
      <c r="AX146" s="2069" t="str">
        <f aca="false">IF(AX145="","",VLOOKUP(AX145,'シフト記号表（従来型・ユニット型共通）'!$C$6:$L$47,10,FALSE()))</f>
        <v/>
      </c>
      <c r="AY146" s="2069" t="str">
        <f aca="false">IF(AY145="","",VLOOKUP(AY145,'シフト記号表（従来型・ユニット型共通）'!$C$6:$L$47,10,FALSE()))</f>
        <v/>
      </c>
      <c r="AZ146" s="2069" t="str">
        <f aca="false">IF(AZ145="","",VLOOKUP(AZ145,'シフト記号表（従来型・ユニット型共通）'!$C$6:$L$47,10,FALSE()))</f>
        <v/>
      </c>
      <c r="BA146" s="2069" t="str">
        <f aca="false">IF(BA145="","",VLOOKUP(BA145,'シフト記号表（従来型・ユニット型共通）'!$C$6:$L$47,10,FALSE()))</f>
        <v/>
      </c>
      <c r="BB146" s="2070" t="str">
        <f aca="false">IF(BB145="","",VLOOKUP(BB145,'シフト記号表（従来型・ユニット型共通）'!$C$6:$L$47,10,FALSE()))</f>
        <v/>
      </c>
      <c r="BC146" s="2068" t="str">
        <f aca="false">IF(BC145="","",VLOOKUP(BC145,'シフト記号表（従来型・ユニット型共通）'!$C$6:$L$47,10,FALSE()))</f>
        <v/>
      </c>
      <c r="BD146" s="2069" t="str">
        <f aca="false">IF(BD145="","",VLOOKUP(BD145,'シフト記号表（従来型・ユニット型共通）'!$C$6:$L$47,10,FALSE()))</f>
        <v/>
      </c>
      <c r="BE146" s="2069" t="str">
        <f aca="false">IF(BE145="","",VLOOKUP(BE145,'シフト記号表（従来型・ユニット型共通）'!$C$6:$L$47,10,FALSE()))</f>
        <v/>
      </c>
      <c r="BF146" s="2101" t="n">
        <f aca="false">IF($BI$3="４週",SUM(AA146:BB146),IF($BI$3="暦月",SUM(AA146:BE146),""))</f>
        <v>0</v>
      </c>
      <c r="BG146" s="2101"/>
      <c r="BH146" s="2102" t="n">
        <f aca="false">IF($BI$3="４週",BF146/4,IF($BI$3="暦月",(BF146/($BI$8/7)),""))</f>
        <v>0</v>
      </c>
      <c r="BI146" s="2102"/>
      <c r="BJ146" s="2098"/>
      <c r="BK146" s="2098"/>
      <c r="BL146" s="2098"/>
      <c r="BM146" s="2098"/>
      <c r="BN146" s="2098"/>
    </row>
    <row r="147" customFormat="false" ht="20.25" hidden="false" customHeight="true" outlineLevel="0" collapsed="false">
      <c r="B147" s="2033" t="n">
        <f aca="false">B145+1</f>
        <v>66</v>
      </c>
      <c r="C147" s="2073"/>
      <c r="D147" s="2073"/>
      <c r="E147" s="2073"/>
      <c r="F147" s="2073"/>
      <c r="G147" s="2095"/>
      <c r="H147" s="2095"/>
      <c r="I147" s="2063"/>
      <c r="J147" s="2064"/>
      <c r="K147" s="2063"/>
      <c r="L147" s="2064"/>
      <c r="M147" s="2096"/>
      <c r="N147" s="2096"/>
      <c r="O147" s="2097"/>
      <c r="P147" s="2097"/>
      <c r="Q147" s="2097"/>
      <c r="R147" s="2097"/>
      <c r="S147" s="2079"/>
      <c r="T147" s="2079"/>
      <c r="U147" s="2079"/>
      <c r="V147" s="2079"/>
      <c r="W147" s="2079"/>
      <c r="X147" s="2093" t="s">
        <v>2202</v>
      </c>
      <c r="Z147" s="2094"/>
      <c r="AA147" s="2083"/>
      <c r="AB147" s="2084"/>
      <c r="AC147" s="2084"/>
      <c r="AD147" s="2084"/>
      <c r="AE147" s="2084"/>
      <c r="AF147" s="2084"/>
      <c r="AG147" s="2085"/>
      <c r="AH147" s="2083"/>
      <c r="AI147" s="2084"/>
      <c r="AJ147" s="2084"/>
      <c r="AK147" s="2084"/>
      <c r="AL147" s="2084"/>
      <c r="AM147" s="2084"/>
      <c r="AN147" s="2085"/>
      <c r="AO147" s="2083"/>
      <c r="AP147" s="2084"/>
      <c r="AQ147" s="2084"/>
      <c r="AR147" s="2084"/>
      <c r="AS147" s="2084"/>
      <c r="AT147" s="2084"/>
      <c r="AU147" s="2085"/>
      <c r="AV147" s="2083"/>
      <c r="AW147" s="2084"/>
      <c r="AX147" s="2084"/>
      <c r="AY147" s="2084"/>
      <c r="AZ147" s="2084"/>
      <c r="BA147" s="2084"/>
      <c r="BB147" s="2085"/>
      <c r="BC147" s="2083"/>
      <c r="BD147" s="2084"/>
      <c r="BE147" s="2086"/>
      <c r="BF147" s="2087"/>
      <c r="BG147" s="2087"/>
      <c r="BH147" s="2088"/>
      <c r="BI147" s="2088"/>
      <c r="BJ147" s="2098"/>
      <c r="BK147" s="2098"/>
      <c r="BL147" s="2098"/>
      <c r="BM147" s="2098"/>
      <c r="BN147" s="2098"/>
    </row>
    <row r="148" customFormat="false" ht="20.25" hidden="false" customHeight="true" outlineLevel="0" collapsed="false">
      <c r="B148" s="2033"/>
      <c r="C148" s="2073"/>
      <c r="D148" s="2073"/>
      <c r="E148" s="2073"/>
      <c r="F148" s="2073"/>
      <c r="G148" s="2095"/>
      <c r="H148" s="2095"/>
      <c r="I148" s="2099"/>
      <c r="J148" s="2100" t="n">
        <f aca="false">G147</f>
        <v>0</v>
      </c>
      <c r="K148" s="2099"/>
      <c r="L148" s="2100" t="n">
        <f aca="false">M147</f>
        <v>0</v>
      </c>
      <c r="M148" s="2096"/>
      <c r="N148" s="2096"/>
      <c r="O148" s="2097"/>
      <c r="P148" s="2097"/>
      <c r="Q148" s="2097"/>
      <c r="R148" s="2097"/>
      <c r="S148" s="2079"/>
      <c r="T148" s="2079"/>
      <c r="U148" s="2079"/>
      <c r="V148" s="2079"/>
      <c r="W148" s="2079"/>
      <c r="X148" s="2090" t="s">
        <v>2203</v>
      </c>
      <c r="Y148" s="2091"/>
      <c r="Z148" s="2092"/>
      <c r="AA148" s="2068" t="str">
        <f aca="false">IF(AA147="","",VLOOKUP(AA147,'シフト記号表（従来型・ユニット型共通）'!$C$6:$L$47,10,FALSE()))</f>
        <v/>
      </c>
      <c r="AB148" s="2069" t="str">
        <f aca="false">IF(AB147="","",VLOOKUP(AB147,'シフト記号表（従来型・ユニット型共通）'!$C$6:$L$47,10,FALSE()))</f>
        <v/>
      </c>
      <c r="AC148" s="2069" t="str">
        <f aca="false">IF(AC147="","",VLOOKUP(AC147,'シフト記号表（従来型・ユニット型共通）'!$C$6:$L$47,10,FALSE()))</f>
        <v/>
      </c>
      <c r="AD148" s="2069" t="str">
        <f aca="false">IF(AD147="","",VLOOKUP(AD147,'シフト記号表（従来型・ユニット型共通）'!$C$6:$L$47,10,FALSE()))</f>
        <v/>
      </c>
      <c r="AE148" s="2069" t="str">
        <f aca="false">IF(AE147="","",VLOOKUP(AE147,'シフト記号表（従来型・ユニット型共通）'!$C$6:$L$47,10,FALSE()))</f>
        <v/>
      </c>
      <c r="AF148" s="2069" t="str">
        <f aca="false">IF(AF147="","",VLOOKUP(AF147,'シフト記号表（従来型・ユニット型共通）'!$C$6:$L$47,10,FALSE()))</f>
        <v/>
      </c>
      <c r="AG148" s="2070" t="str">
        <f aca="false">IF(AG147="","",VLOOKUP(AG147,'シフト記号表（従来型・ユニット型共通）'!$C$6:$L$47,10,FALSE()))</f>
        <v/>
      </c>
      <c r="AH148" s="2068" t="str">
        <f aca="false">IF(AH147="","",VLOOKUP(AH147,'シフト記号表（従来型・ユニット型共通）'!$C$6:$L$47,10,FALSE()))</f>
        <v/>
      </c>
      <c r="AI148" s="2069" t="str">
        <f aca="false">IF(AI147="","",VLOOKUP(AI147,'シフト記号表（従来型・ユニット型共通）'!$C$6:$L$47,10,FALSE()))</f>
        <v/>
      </c>
      <c r="AJ148" s="2069" t="str">
        <f aca="false">IF(AJ147="","",VLOOKUP(AJ147,'シフト記号表（従来型・ユニット型共通）'!$C$6:$L$47,10,FALSE()))</f>
        <v/>
      </c>
      <c r="AK148" s="2069" t="str">
        <f aca="false">IF(AK147="","",VLOOKUP(AK147,'シフト記号表（従来型・ユニット型共通）'!$C$6:$L$47,10,FALSE()))</f>
        <v/>
      </c>
      <c r="AL148" s="2069" t="str">
        <f aca="false">IF(AL147="","",VLOOKUP(AL147,'シフト記号表（従来型・ユニット型共通）'!$C$6:$L$47,10,FALSE()))</f>
        <v/>
      </c>
      <c r="AM148" s="2069" t="str">
        <f aca="false">IF(AM147="","",VLOOKUP(AM147,'シフト記号表（従来型・ユニット型共通）'!$C$6:$L$47,10,FALSE()))</f>
        <v/>
      </c>
      <c r="AN148" s="2070" t="str">
        <f aca="false">IF(AN147="","",VLOOKUP(AN147,'シフト記号表（従来型・ユニット型共通）'!$C$6:$L$47,10,FALSE()))</f>
        <v/>
      </c>
      <c r="AO148" s="2068" t="str">
        <f aca="false">IF(AO147="","",VLOOKUP(AO147,'シフト記号表（従来型・ユニット型共通）'!$C$6:$L$47,10,FALSE()))</f>
        <v/>
      </c>
      <c r="AP148" s="2069" t="str">
        <f aca="false">IF(AP147="","",VLOOKUP(AP147,'シフト記号表（従来型・ユニット型共通）'!$C$6:$L$47,10,FALSE()))</f>
        <v/>
      </c>
      <c r="AQ148" s="2069" t="str">
        <f aca="false">IF(AQ147="","",VLOOKUP(AQ147,'シフト記号表（従来型・ユニット型共通）'!$C$6:$L$47,10,FALSE()))</f>
        <v/>
      </c>
      <c r="AR148" s="2069" t="str">
        <f aca="false">IF(AR147="","",VLOOKUP(AR147,'シフト記号表（従来型・ユニット型共通）'!$C$6:$L$47,10,FALSE()))</f>
        <v/>
      </c>
      <c r="AS148" s="2069" t="str">
        <f aca="false">IF(AS147="","",VLOOKUP(AS147,'シフト記号表（従来型・ユニット型共通）'!$C$6:$L$47,10,FALSE()))</f>
        <v/>
      </c>
      <c r="AT148" s="2069" t="str">
        <f aca="false">IF(AT147="","",VLOOKUP(AT147,'シフト記号表（従来型・ユニット型共通）'!$C$6:$L$47,10,FALSE()))</f>
        <v/>
      </c>
      <c r="AU148" s="2070" t="str">
        <f aca="false">IF(AU147="","",VLOOKUP(AU147,'シフト記号表（従来型・ユニット型共通）'!$C$6:$L$47,10,FALSE()))</f>
        <v/>
      </c>
      <c r="AV148" s="2068" t="str">
        <f aca="false">IF(AV147="","",VLOOKUP(AV147,'シフト記号表（従来型・ユニット型共通）'!$C$6:$L$47,10,FALSE()))</f>
        <v/>
      </c>
      <c r="AW148" s="2069" t="str">
        <f aca="false">IF(AW147="","",VLOOKUP(AW147,'シフト記号表（従来型・ユニット型共通）'!$C$6:$L$47,10,FALSE()))</f>
        <v/>
      </c>
      <c r="AX148" s="2069" t="str">
        <f aca="false">IF(AX147="","",VLOOKUP(AX147,'シフト記号表（従来型・ユニット型共通）'!$C$6:$L$47,10,FALSE()))</f>
        <v/>
      </c>
      <c r="AY148" s="2069" t="str">
        <f aca="false">IF(AY147="","",VLOOKUP(AY147,'シフト記号表（従来型・ユニット型共通）'!$C$6:$L$47,10,FALSE()))</f>
        <v/>
      </c>
      <c r="AZ148" s="2069" t="str">
        <f aca="false">IF(AZ147="","",VLOOKUP(AZ147,'シフト記号表（従来型・ユニット型共通）'!$C$6:$L$47,10,FALSE()))</f>
        <v/>
      </c>
      <c r="BA148" s="2069" t="str">
        <f aca="false">IF(BA147="","",VLOOKUP(BA147,'シフト記号表（従来型・ユニット型共通）'!$C$6:$L$47,10,FALSE()))</f>
        <v/>
      </c>
      <c r="BB148" s="2070" t="str">
        <f aca="false">IF(BB147="","",VLOOKUP(BB147,'シフト記号表（従来型・ユニット型共通）'!$C$6:$L$47,10,FALSE()))</f>
        <v/>
      </c>
      <c r="BC148" s="2068" t="str">
        <f aca="false">IF(BC147="","",VLOOKUP(BC147,'シフト記号表（従来型・ユニット型共通）'!$C$6:$L$47,10,FALSE()))</f>
        <v/>
      </c>
      <c r="BD148" s="2069" t="str">
        <f aca="false">IF(BD147="","",VLOOKUP(BD147,'シフト記号表（従来型・ユニット型共通）'!$C$6:$L$47,10,FALSE()))</f>
        <v/>
      </c>
      <c r="BE148" s="2069" t="str">
        <f aca="false">IF(BE147="","",VLOOKUP(BE147,'シフト記号表（従来型・ユニット型共通）'!$C$6:$L$47,10,FALSE()))</f>
        <v/>
      </c>
      <c r="BF148" s="2101" t="n">
        <f aca="false">IF($BI$3="４週",SUM(AA148:BB148),IF($BI$3="暦月",SUM(AA148:BE148),""))</f>
        <v>0</v>
      </c>
      <c r="BG148" s="2101"/>
      <c r="BH148" s="2102" t="n">
        <f aca="false">IF($BI$3="４週",BF148/4,IF($BI$3="暦月",(BF148/($BI$8/7)),""))</f>
        <v>0</v>
      </c>
      <c r="BI148" s="2102"/>
      <c r="BJ148" s="2098"/>
      <c r="BK148" s="2098"/>
      <c r="BL148" s="2098"/>
      <c r="BM148" s="2098"/>
      <c r="BN148" s="2098"/>
    </row>
    <row r="149" customFormat="false" ht="20.25" hidden="false" customHeight="true" outlineLevel="0" collapsed="false">
      <c r="B149" s="2033" t="n">
        <f aca="false">B147+1</f>
        <v>67</v>
      </c>
      <c r="C149" s="2073"/>
      <c r="D149" s="2073"/>
      <c r="E149" s="2073"/>
      <c r="F149" s="2073"/>
      <c r="G149" s="2095"/>
      <c r="H149" s="2095"/>
      <c r="I149" s="2063"/>
      <c r="J149" s="2064"/>
      <c r="K149" s="2063"/>
      <c r="L149" s="2064"/>
      <c r="M149" s="2096"/>
      <c r="N149" s="2096"/>
      <c r="O149" s="2097"/>
      <c r="P149" s="2097"/>
      <c r="Q149" s="2097"/>
      <c r="R149" s="2097"/>
      <c r="S149" s="2079"/>
      <c r="T149" s="2079"/>
      <c r="U149" s="2079"/>
      <c r="V149" s="2079"/>
      <c r="W149" s="2079"/>
      <c r="X149" s="2093" t="s">
        <v>2202</v>
      </c>
      <c r="Z149" s="2094"/>
      <c r="AA149" s="2083"/>
      <c r="AB149" s="2084"/>
      <c r="AC149" s="2084"/>
      <c r="AD149" s="2084"/>
      <c r="AE149" s="2084"/>
      <c r="AF149" s="2084"/>
      <c r="AG149" s="2085"/>
      <c r="AH149" s="2083"/>
      <c r="AI149" s="2084"/>
      <c r="AJ149" s="2084"/>
      <c r="AK149" s="2084"/>
      <c r="AL149" s="2084"/>
      <c r="AM149" s="2084"/>
      <c r="AN149" s="2085"/>
      <c r="AO149" s="2083"/>
      <c r="AP149" s="2084"/>
      <c r="AQ149" s="2084"/>
      <c r="AR149" s="2084"/>
      <c r="AS149" s="2084"/>
      <c r="AT149" s="2084"/>
      <c r="AU149" s="2085"/>
      <c r="AV149" s="2083"/>
      <c r="AW149" s="2084"/>
      <c r="AX149" s="2084"/>
      <c r="AY149" s="2084"/>
      <c r="AZ149" s="2084"/>
      <c r="BA149" s="2084"/>
      <c r="BB149" s="2085"/>
      <c r="BC149" s="2083"/>
      <c r="BD149" s="2084"/>
      <c r="BE149" s="2086"/>
      <c r="BF149" s="2087"/>
      <c r="BG149" s="2087"/>
      <c r="BH149" s="2088"/>
      <c r="BI149" s="2088"/>
      <c r="BJ149" s="2098"/>
      <c r="BK149" s="2098"/>
      <c r="BL149" s="2098"/>
      <c r="BM149" s="2098"/>
      <c r="BN149" s="2098"/>
    </row>
    <row r="150" customFormat="false" ht="20.25" hidden="false" customHeight="true" outlineLevel="0" collapsed="false">
      <c r="B150" s="2033"/>
      <c r="C150" s="2073"/>
      <c r="D150" s="2073"/>
      <c r="E150" s="2073"/>
      <c r="F150" s="2073"/>
      <c r="G150" s="2095"/>
      <c r="H150" s="2095"/>
      <c r="I150" s="2099"/>
      <c r="J150" s="2100" t="n">
        <f aca="false">G149</f>
        <v>0</v>
      </c>
      <c r="K150" s="2099"/>
      <c r="L150" s="2100" t="n">
        <f aca="false">M149</f>
        <v>0</v>
      </c>
      <c r="M150" s="2096"/>
      <c r="N150" s="2096"/>
      <c r="O150" s="2097"/>
      <c r="P150" s="2097"/>
      <c r="Q150" s="2097"/>
      <c r="R150" s="2097"/>
      <c r="S150" s="2079"/>
      <c r="T150" s="2079"/>
      <c r="U150" s="2079"/>
      <c r="V150" s="2079"/>
      <c r="W150" s="2079"/>
      <c r="X150" s="2090" t="s">
        <v>2203</v>
      </c>
      <c r="Y150" s="2091"/>
      <c r="Z150" s="2092"/>
      <c r="AA150" s="2068" t="str">
        <f aca="false">IF(AA149="","",VLOOKUP(AA149,'シフト記号表（従来型・ユニット型共通）'!$C$6:$L$47,10,FALSE()))</f>
        <v/>
      </c>
      <c r="AB150" s="2069" t="str">
        <f aca="false">IF(AB149="","",VLOOKUP(AB149,'シフト記号表（従来型・ユニット型共通）'!$C$6:$L$47,10,FALSE()))</f>
        <v/>
      </c>
      <c r="AC150" s="2069" t="str">
        <f aca="false">IF(AC149="","",VLOOKUP(AC149,'シフト記号表（従来型・ユニット型共通）'!$C$6:$L$47,10,FALSE()))</f>
        <v/>
      </c>
      <c r="AD150" s="2069" t="str">
        <f aca="false">IF(AD149="","",VLOOKUP(AD149,'シフト記号表（従来型・ユニット型共通）'!$C$6:$L$47,10,FALSE()))</f>
        <v/>
      </c>
      <c r="AE150" s="2069" t="str">
        <f aca="false">IF(AE149="","",VLOOKUP(AE149,'シフト記号表（従来型・ユニット型共通）'!$C$6:$L$47,10,FALSE()))</f>
        <v/>
      </c>
      <c r="AF150" s="2069" t="str">
        <f aca="false">IF(AF149="","",VLOOKUP(AF149,'シフト記号表（従来型・ユニット型共通）'!$C$6:$L$47,10,FALSE()))</f>
        <v/>
      </c>
      <c r="AG150" s="2070" t="str">
        <f aca="false">IF(AG149="","",VLOOKUP(AG149,'シフト記号表（従来型・ユニット型共通）'!$C$6:$L$47,10,FALSE()))</f>
        <v/>
      </c>
      <c r="AH150" s="2068" t="str">
        <f aca="false">IF(AH149="","",VLOOKUP(AH149,'シフト記号表（従来型・ユニット型共通）'!$C$6:$L$47,10,FALSE()))</f>
        <v/>
      </c>
      <c r="AI150" s="2069" t="str">
        <f aca="false">IF(AI149="","",VLOOKUP(AI149,'シフト記号表（従来型・ユニット型共通）'!$C$6:$L$47,10,FALSE()))</f>
        <v/>
      </c>
      <c r="AJ150" s="2069" t="str">
        <f aca="false">IF(AJ149="","",VLOOKUP(AJ149,'シフト記号表（従来型・ユニット型共通）'!$C$6:$L$47,10,FALSE()))</f>
        <v/>
      </c>
      <c r="AK150" s="2069" t="str">
        <f aca="false">IF(AK149="","",VLOOKUP(AK149,'シフト記号表（従来型・ユニット型共通）'!$C$6:$L$47,10,FALSE()))</f>
        <v/>
      </c>
      <c r="AL150" s="2069" t="str">
        <f aca="false">IF(AL149="","",VLOOKUP(AL149,'シフト記号表（従来型・ユニット型共通）'!$C$6:$L$47,10,FALSE()))</f>
        <v/>
      </c>
      <c r="AM150" s="2069" t="str">
        <f aca="false">IF(AM149="","",VLOOKUP(AM149,'シフト記号表（従来型・ユニット型共通）'!$C$6:$L$47,10,FALSE()))</f>
        <v/>
      </c>
      <c r="AN150" s="2070" t="str">
        <f aca="false">IF(AN149="","",VLOOKUP(AN149,'シフト記号表（従来型・ユニット型共通）'!$C$6:$L$47,10,FALSE()))</f>
        <v/>
      </c>
      <c r="AO150" s="2068" t="str">
        <f aca="false">IF(AO149="","",VLOOKUP(AO149,'シフト記号表（従来型・ユニット型共通）'!$C$6:$L$47,10,FALSE()))</f>
        <v/>
      </c>
      <c r="AP150" s="2069" t="str">
        <f aca="false">IF(AP149="","",VLOOKUP(AP149,'シフト記号表（従来型・ユニット型共通）'!$C$6:$L$47,10,FALSE()))</f>
        <v/>
      </c>
      <c r="AQ150" s="2069" t="str">
        <f aca="false">IF(AQ149="","",VLOOKUP(AQ149,'シフト記号表（従来型・ユニット型共通）'!$C$6:$L$47,10,FALSE()))</f>
        <v/>
      </c>
      <c r="AR150" s="2069" t="str">
        <f aca="false">IF(AR149="","",VLOOKUP(AR149,'シフト記号表（従来型・ユニット型共通）'!$C$6:$L$47,10,FALSE()))</f>
        <v/>
      </c>
      <c r="AS150" s="2069" t="str">
        <f aca="false">IF(AS149="","",VLOOKUP(AS149,'シフト記号表（従来型・ユニット型共通）'!$C$6:$L$47,10,FALSE()))</f>
        <v/>
      </c>
      <c r="AT150" s="2069" t="str">
        <f aca="false">IF(AT149="","",VLOOKUP(AT149,'シフト記号表（従来型・ユニット型共通）'!$C$6:$L$47,10,FALSE()))</f>
        <v/>
      </c>
      <c r="AU150" s="2070" t="str">
        <f aca="false">IF(AU149="","",VLOOKUP(AU149,'シフト記号表（従来型・ユニット型共通）'!$C$6:$L$47,10,FALSE()))</f>
        <v/>
      </c>
      <c r="AV150" s="2068" t="str">
        <f aca="false">IF(AV149="","",VLOOKUP(AV149,'シフト記号表（従来型・ユニット型共通）'!$C$6:$L$47,10,FALSE()))</f>
        <v/>
      </c>
      <c r="AW150" s="2069" t="str">
        <f aca="false">IF(AW149="","",VLOOKUP(AW149,'シフト記号表（従来型・ユニット型共通）'!$C$6:$L$47,10,FALSE()))</f>
        <v/>
      </c>
      <c r="AX150" s="2069" t="str">
        <f aca="false">IF(AX149="","",VLOOKUP(AX149,'シフト記号表（従来型・ユニット型共通）'!$C$6:$L$47,10,FALSE()))</f>
        <v/>
      </c>
      <c r="AY150" s="2069" t="str">
        <f aca="false">IF(AY149="","",VLOOKUP(AY149,'シフト記号表（従来型・ユニット型共通）'!$C$6:$L$47,10,FALSE()))</f>
        <v/>
      </c>
      <c r="AZ150" s="2069" t="str">
        <f aca="false">IF(AZ149="","",VLOOKUP(AZ149,'シフト記号表（従来型・ユニット型共通）'!$C$6:$L$47,10,FALSE()))</f>
        <v/>
      </c>
      <c r="BA150" s="2069" t="str">
        <f aca="false">IF(BA149="","",VLOOKUP(BA149,'シフト記号表（従来型・ユニット型共通）'!$C$6:$L$47,10,FALSE()))</f>
        <v/>
      </c>
      <c r="BB150" s="2070" t="str">
        <f aca="false">IF(BB149="","",VLOOKUP(BB149,'シフト記号表（従来型・ユニット型共通）'!$C$6:$L$47,10,FALSE()))</f>
        <v/>
      </c>
      <c r="BC150" s="2068" t="str">
        <f aca="false">IF(BC149="","",VLOOKUP(BC149,'シフト記号表（従来型・ユニット型共通）'!$C$6:$L$47,10,FALSE()))</f>
        <v/>
      </c>
      <c r="BD150" s="2069" t="str">
        <f aca="false">IF(BD149="","",VLOOKUP(BD149,'シフト記号表（従来型・ユニット型共通）'!$C$6:$L$47,10,FALSE()))</f>
        <v/>
      </c>
      <c r="BE150" s="2069" t="str">
        <f aca="false">IF(BE149="","",VLOOKUP(BE149,'シフト記号表（従来型・ユニット型共通）'!$C$6:$L$47,10,FALSE()))</f>
        <v/>
      </c>
      <c r="BF150" s="2101" t="n">
        <f aca="false">IF($BI$3="４週",SUM(AA150:BB150),IF($BI$3="暦月",SUM(AA150:BE150),""))</f>
        <v>0</v>
      </c>
      <c r="BG150" s="2101"/>
      <c r="BH150" s="2102" t="n">
        <f aca="false">IF($BI$3="４週",BF150/4,IF($BI$3="暦月",(BF150/($BI$8/7)),""))</f>
        <v>0</v>
      </c>
      <c r="BI150" s="2102"/>
      <c r="BJ150" s="2098"/>
      <c r="BK150" s="2098"/>
      <c r="BL150" s="2098"/>
      <c r="BM150" s="2098"/>
      <c r="BN150" s="2098"/>
    </row>
    <row r="151" customFormat="false" ht="20.25" hidden="false" customHeight="true" outlineLevel="0" collapsed="false">
      <c r="B151" s="2033" t="n">
        <f aca="false">B149+1</f>
        <v>68</v>
      </c>
      <c r="C151" s="2073"/>
      <c r="D151" s="2073"/>
      <c r="E151" s="2073"/>
      <c r="F151" s="2073"/>
      <c r="G151" s="2095"/>
      <c r="H151" s="2095"/>
      <c r="I151" s="2063"/>
      <c r="J151" s="2064"/>
      <c r="K151" s="2063"/>
      <c r="L151" s="2064"/>
      <c r="M151" s="2096"/>
      <c r="N151" s="2096"/>
      <c r="O151" s="2097"/>
      <c r="P151" s="2097"/>
      <c r="Q151" s="2097"/>
      <c r="R151" s="2097"/>
      <c r="S151" s="2079"/>
      <c r="T151" s="2079"/>
      <c r="U151" s="2079"/>
      <c r="V151" s="2079"/>
      <c r="W151" s="2079"/>
      <c r="X151" s="2093" t="s">
        <v>2202</v>
      </c>
      <c r="Z151" s="2094"/>
      <c r="AA151" s="2083"/>
      <c r="AB151" s="2084"/>
      <c r="AC151" s="2084"/>
      <c r="AD151" s="2084"/>
      <c r="AE151" s="2084"/>
      <c r="AF151" s="2084"/>
      <c r="AG151" s="2085"/>
      <c r="AH151" s="2083"/>
      <c r="AI151" s="2084"/>
      <c r="AJ151" s="2084"/>
      <c r="AK151" s="2084"/>
      <c r="AL151" s="2084"/>
      <c r="AM151" s="2084"/>
      <c r="AN151" s="2085"/>
      <c r="AO151" s="2083"/>
      <c r="AP151" s="2084"/>
      <c r="AQ151" s="2084"/>
      <c r="AR151" s="2084"/>
      <c r="AS151" s="2084"/>
      <c r="AT151" s="2084"/>
      <c r="AU151" s="2085"/>
      <c r="AV151" s="2083"/>
      <c r="AW151" s="2084"/>
      <c r="AX151" s="2084"/>
      <c r="AY151" s="2084"/>
      <c r="AZ151" s="2084"/>
      <c r="BA151" s="2084"/>
      <c r="BB151" s="2085"/>
      <c r="BC151" s="2083"/>
      <c r="BD151" s="2084"/>
      <c r="BE151" s="2086"/>
      <c r="BF151" s="2087"/>
      <c r="BG151" s="2087"/>
      <c r="BH151" s="2088"/>
      <c r="BI151" s="2088"/>
      <c r="BJ151" s="2098"/>
      <c r="BK151" s="2098"/>
      <c r="BL151" s="2098"/>
      <c r="BM151" s="2098"/>
      <c r="BN151" s="2098"/>
    </row>
    <row r="152" customFormat="false" ht="20.25" hidden="false" customHeight="true" outlineLevel="0" collapsed="false">
      <c r="B152" s="2033"/>
      <c r="C152" s="2073"/>
      <c r="D152" s="2073"/>
      <c r="E152" s="2073"/>
      <c r="F152" s="2073"/>
      <c r="G152" s="2095"/>
      <c r="H152" s="2095"/>
      <c r="I152" s="2099"/>
      <c r="J152" s="2100" t="n">
        <f aca="false">G151</f>
        <v>0</v>
      </c>
      <c r="K152" s="2099"/>
      <c r="L152" s="2100" t="n">
        <f aca="false">M151</f>
        <v>0</v>
      </c>
      <c r="M152" s="2096"/>
      <c r="N152" s="2096"/>
      <c r="O152" s="2097"/>
      <c r="P152" s="2097"/>
      <c r="Q152" s="2097"/>
      <c r="R152" s="2097"/>
      <c r="S152" s="2079"/>
      <c r="T152" s="2079"/>
      <c r="U152" s="2079"/>
      <c r="V152" s="2079"/>
      <c r="W152" s="2079"/>
      <c r="X152" s="2090" t="s">
        <v>2203</v>
      </c>
      <c r="Y152" s="2091"/>
      <c r="Z152" s="2092"/>
      <c r="AA152" s="2068" t="str">
        <f aca="false">IF(AA151="","",VLOOKUP(AA151,'シフト記号表（従来型・ユニット型共通）'!$C$6:$L$47,10,FALSE()))</f>
        <v/>
      </c>
      <c r="AB152" s="2069" t="str">
        <f aca="false">IF(AB151="","",VLOOKUP(AB151,'シフト記号表（従来型・ユニット型共通）'!$C$6:$L$47,10,FALSE()))</f>
        <v/>
      </c>
      <c r="AC152" s="2069" t="str">
        <f aca="false">IF(AC151="","",VLOOKUP(AC151,'シフト記号表（従来型・ユニット型共通）'!$C$6:$L$47,10,FALSE()))</f>
        <v/>
      </c>
      <c r="AD152" s="2069" t="str">
        <f aca="false">IF(AD151="","",VLOOKUP(AD151,'シフト記号表（従来型・ユニット型共通）'!$C$6:$L$47,10,FALSE()))</f>
        <v/>
      </c>
      <c r="AE152" s="2069" t="str">
        <f aca="false">IF(AE151="","",VLOOKUP(AE151,'シフト記号表（従来型・ユニット型共通）'!$C$6:$L$47,10,FALSE()))</f>
        <v/>
      </c>
      <c r="AF152" s="2069" t="str">
        <f aca="false">IF(AF151="","",VLOOKUP(AF151,'シフト記号表（従来型・ユニット型共通）'!$C$6:$L$47,10,FALSE()))</f>
        <v/>
      </c>
      <c r="AG152" s="2070" t="str">
        <f aca="false">IF(AG151="","",VLOOKUP(AG151,'シフト記号表（従来型・ユニット型共通）'!$C$6:$L$47,10,FALSE()))</f>
        <v/>
      </c>
      <c r="AH152" s="2068" t="str">
        <f aca="false">IF(AH151="","",VLOOKUP(AH151,'シフト記号表（従来型・ユニット型共通）'!$C$6:$L$47,10,FALSE()))</f>
        <v/>
      </c>
      <c r="AI152" s="2069" t="str">
        <f aca="false">IF(AI151="","",VLOOKUP(AI151,'シフト記号表（従来型・ユニット型共通）'!$C$6:$L$47,10,FALSE()))</f>
        <v/>
      </c>
      <c r="AJ152" s="2069" t="str">
        <f aca="false">IF(AJ151="","",VLOOKUP(AJ151,'シフト記号表（従来型・ユニット型共通）'!$C$6:$L$47,10,FALSE()))</f>
        <v/>
      </c>
      <c r="AK152" s="2069" t="str">
        <f aca="false">IF(AK151="","",VLOOKUP(AK151,'シフト記号表（従来型・ユニット型共通）'!$C$6:$L$47,10,FALSE()))</f>
        <v/>
      </c>
      <c r="AL152" s="2069" t="str">
        <f aca="false">IF(AL151="","",VLOOKUP(AL151,'シフト記号表（従来型・ユニット型共通）'!$C$6:$L$47,10,FALSE()))</f>
        <v/>
      </c>
      <c r="AM152" s="2069" t="str">
        <f aca="false">IF(AM151="","",VLOOKUP(AM151,'シフト記号表（従来型・ユニット型共通）'!$C$6:$L$47,10,FALSE()))</f>
        <v/>
      </c>
      <c r="AN152" s="2070" t="str">
        <f aca="false">IF(AN151="","",VLOOKUP(AN151,'シフト記号表（従来型・ユニット型共通）'!$C$6:$L$47,10,FALSE()))</f>
        <v/>
      </c>
      <c r="AO152" s="2068" t="str">
        <f aca="false">IF(AO151="","",VLOOKUP(AO151,'シフト記号表（従来型・ユニット型共通）'!$C$6:$L$47,10,FALSE()))</f>
        <v/>
      </c>
      <c r="AP152" s="2069" t="str">
        <f aca="false">IF(AP151="","",VLOOKUP(AP151,'シフト記号表（従来型・ユニット型共通）'!$C$6:$L$47,10,FALSE()))</f>
        <v/>
      </c>
      <c r="AQ152" s="2069" t="str">
        <f aca="false">IF(AQ151="","",VLOOKUP(AQ151,'シフト記号表（従来型・ユニット型共通）'!$C$6:$L$47,10,FALSE()))</f>
        <v/>
      </c>
      <c r="AR152" s="2069" t="str">
        <f aca="false">IF(AR151="","",VLOOKUP(AR151,'シフト記号表（従来型・ユニット型共通）'!$C$6:$L$47,10,FALSE()))</f>
        <v/>
      </c>
      <c r="AS152" s="2069" t="str">
        <f aca="false">IF(AS151="","",VLOOKUP(AS151,'シフト記号表（従来型・ユニット型共通）'!$C$6:$L$47,10,FALSE()))</f>
        <v/>
      </c>
      <c r="AT152" s="2069" t="str">
        <f aca="false">IF(AT151="","",VLOOKUP(AT151,'シフト記号表（従来型・ユニット型共通）'!$C$6:$L$47,10,FALSE()))</f>
        <v/>
      </c>
      <c r="AU152" s="2070" t="str">
        <f aca="false">IF(AU151="","",VLOOKUP(AU151,'シフト記号表（従来型・ユニット型共通）'!$C$6:$L$47,10,FALSE()))</f>
        <v/>
      </c>
      <c r="AV152" s="2068" t="str">
        <f aca="false">IF(AV151="","",VLOOKUP(AV151,'シフト記号表（従来型・ユニット型共通）'!$C$6:$L$47,10,FALSE()))</f>
        <v/>
      </c>
      <c r="AW152" s="2069" t="str">
        <f aca="false">IF(AW151="","",VLOOKUP(AW151,'シフト記号表（従来型・ユニット型共通）'!$C$6:$L$47,10,FALSE()))</f>
        <v/>
      </c>
      <c r="AX152" s="2069" t="str">
        <f aca="false">IF(AX151="","",VLOOKUP(AX151,'シフト記号表（従来型・ユニット型共通）'!$C$6:$L$47,10,FALSE()))</f>
        <v/>
      </c>
      <c r="AY152" s="2069" t="str">
        <f aca="false">IF(AY151="","",VLOOKUP(AY151,'シフト記号表（従来型・ユニット型共通）'!$C$6:$L$47,10,FALSE()))</f>
        <v/>
      </c>
      <c r="AZ152" s="2069" t="str">
        <f aca="false">IF(AZ151="","",VLOOKUP(AZ151,'シフト記号表（従来型・ユニット型共通）'!$C$6:$L$47,10,FALSE()))</f>
        <v/>
      </c>
      <c r="BA152" s="2069" t="str">
        <f aca="false">IF(BA151="","",VLOOKUP(BA151,'シフト記号表（従来型・ユニット型共通）'!$C$6:$L$47,10,FALSE()))</f>
        <v/>
      </c>
      <c r="BB152" s="2070" t="str">
        <f aca="false">IF(BB151="","",VLOOKUP(BB151,'シフト記号表（従来型・ユニット型共通）'!$C$6:$L$47,10,FALSE()))</f>
        <v/>
      </c>
      <c r="BC152" s="2068" t="str">
        <f aca="false">IF(BC151="","",VLOOKUP(BC151,'シフト記号表（従来型・ユニット型共通）'!$C$6:$L$47,10,FALSE()))</f>
        <v/>
      </c>
      <c r="BD152" s="2069" t="str">
        <f aca="false">IF(BD151="","",VLOOKUP(BD151,'シフト記号表（従来型・ユニット型共通）'!$C$6:$L$47,10,FALSE()))</f>
        <v/>
      </c>
      <c r="BE152" s="2069" t="str">
        <f aca="false">IF(BE151="","",VLOOKUP(BE151,'シフト記号表（従来型・ユニット型共通）'!$C$6:$L$47,10,FALSE()))</f>
        <v/>
      </c>
      <c r="BF152" s="2101" t="n">
        <f aca="false">IF($BI$3="４週",SUM(AA152:BB152),IF($BI$3="暦月",SUM(AA152:BE152),""))</f>
        <v>0</v>
      </c>
      <c r="BG152" s="2101"/>
      <c r="BH152" s="2102" t="n">
        <f aca="false">IF($BI$3="４週",BF152/4,IF($BI$3="暦月",(BF152/($BI$8/7)),""))</f>
        <v>0</v>
      </c>
      <c r="BI152" s="2102"/>
      <c r="BJ152" s="2098"/>
      <c r="BK152" s="2098"/>
      <c r="BL152" s="2098"/>
      <c r="BM152" s="2098"/>
      <c r="BN152" s="2098"/>
    </row>
    <row r="153" customFormat="false" ht="20.25" hidden="false" customHeight="true" outlineLevel="0" collapsed="false">
      <c r="B153" s="2033" t="n">
        <f aca="false">B151+1</f>
        <v>69</v>
      </c>
      <c r="C153" s="2073"/>
      <c r="D153" s="2073"/>
      <c r="E153" s="2073"/>
      <c r="F153" s="2073"/>
      <c r="G153" s="2095"/>
      <c r="H153" s="2095"/>
      <c r="I153" s="2063"/>
      <c r="J153" s="2064"/>
      <c r="K153" s="2063"/>
      <c r="L153" s="2064"/>
      <c r="M153" s="2096"/>
      <c r="N153" s="2096"/>
      <c r="O153" s="2097"/>
      <c r="P153" s="2097"/>
      <c r="Q153" s="2097"/>
      <c r="R153" s="2097"/>
      <c r="S153" s="2079"/>
      <c r="T153" s="2079"/>
      <c r="U153" s="2079"/>
      <c r="V153" s="2079"/>
      <c r="W153" s="2079"/>
      <c r="X153" s="2093" t="s">
        <v>2202</v>
      </c>
      <c r="Z153" s="2094"/>
      <c r="AA153" s="2083"/>
      <c r="AB153" s="2084"/>
      <c r="AC153" s="2084"/>
      <c r="AD153" s="2084"/>
      <c r="AE153" s="2084"/>
      <c r="AF153" s="2084"/>
      <c r="AG153" s="2085"/>
      <c r="AH153" s="2083"/>
      <c r="AI153" s="2084"/>
      <c r="AJ153" s="2084"/>
      <c r="AK153" s="2084"/>
      <c r="AL153" s="2084"/>
      <c r="AM153" s="2084"/>
      <c r="AN153" s="2085"/>
      <c r="AO153" s="2083"/>
      <c r="AP153" s="2084"/>
      <c r="AQ153" s="2084"/>
      <c r="AR153" s="2084"/>
      <c r="AS153" s="2084"/>
      <c r="AT153" s="2084"/>
      <c r="AU153" s="2085"/>
      <c r="AV153" s="2083"/>
      <c r="AW153" s="2084"/>
      <c r="AX153" s="2084"/>
      <c r="AY153" s="2084"/>
      <c r="AZ153" s="2084"/>
      <c r="BA153" s="2084"/>
      <c r="BB153" s="2085"/>
      <c r="BC153" s="2083"/>
      <c r="BD153" s="2084"/>
      <c r="BE153" s="2086"/>
      <c r="BF153" s="2087"/>
      <c r="BG153" s="2087"/>
      <c r="BH153" s="2088"/>
      <c r="BI153" s="2088"/>
      <c r="BJ153" s="2098"/>
      <c r="BK153" s="2098"/>
      <c r="BL153" s="2098"/>
      <c r="BM153" s="2098"/>
      <c r="BN153" s="2098"/>
    </row>
    <row r="154" customFormat="false" ht="20.25" hidden="false" customHeight="true" outlineLevel="0" collapsed="false">
      <c r="B154" s="2033"/>
      <c r="C154" s="2073"/>
      <c r="D154" s="2073"/>
      <c r="E154" s="2073"/>
      <c r="F154" s="2073"/>
      <c r="G154" s="2095"/>
      <c r="H154" s="2095"/>
      <c r="I154" s="2099"/>
      <c r="J154" s="2100" t="n">
        <f aca="false">G153</f>
        <v>0</v>
      </c>
      <c r="K154" s="2099"/>
      <c r="L154" s="2100" t="n">
        <f aca="false">M153</f>
        <v>0</v>
      </c>
      <c r="M154" s="2096"/>
      <c r="N154" s="2096"/>
      <c r="O154" s="2097"/>
      <c r="P154" s="2097"/>
      <c r="Q154" s="2097"/>
      <c r="R154" s="2097"/>
      <c r="S154" s="2079"/>
      <c r="T154" s="2079"/>
      <c r="U154" s="2079"/>
      <c r="V154" s="2079"/>
      <c r="W154" s="2079"/>
      <c r="X154" s="2090" t="s">
        <v>2203</v>
      </c>
      <c r="Y154" s="2091"/>
      <c r="Z154" s="2092"/>
      <c r="AA154" s="2068" t="str">
        <f aca="false">IF(AA153="","",VLOOKUP(AA153,'シフト記号表（従来型・ユニット型共通）'!$C$6:$L$47,10,FALSE()))</f>
        <v/>
      </c>
      <c r="AB154" s="2069" t="str">
        <f aca="false">IF(AB153="","",VLOOKUP(AB153,'シフト記号表（従来型・ユニット型共通）'!$C$6:$L$47,10,FALSE()))</f>
        <v/>
      </c>
      <c r="AC154" s="2069" t="str">
        <f aca="false">IF(AC153="","",VLOOKUP(AC153,'シフト記号表（従来型・ユニット型共通）'!$C$6:$L$47,10,FALSE()))</f>
        <v/>
      </c>
      <c r="AD154" s="2069" t="str">
        <f aca="false">IF(AD153="","",VLOOKUP(AD153,'シフト記号表（従来型・ユニット型共通）'!$C$6:$L$47,10,FALSE()))</f>
        <v/>
      </c>
      <c r="AE154" s="2069" t="str">
        <f aca="false">IF(AE153="","",VLOOKUP(AE153,'シフト記号表（従来型・ユニット型共通）'!$C$6:$L$47,10,FALSE()))</f>
        <v/>
      </c>
      <c r="AF154" s="2069" t="str">
        <f aca="false">IF(AF153="","",VLOOKUP(AF153,'シフト記号表（従来型・ユニット型共通）'!$C$6:$L$47,10,FALSE()))</f>
        <v/>
      </c>
      <c r="AG154" s="2070" t="str">
        <f aca="false">IF(AG153="","",VLOOKUP(AG153,'シフト記号表（従来型・ユニット型共通）'!$C$6:$L$47,10,FALSE()))</f>
        <v/>
      </c>
      <c r="AH154" s="2068" t="str">
        <f aca="false">IF(AH153="","",VLOOKUP(AH153,'シフト記号表（従来型・ユニット型共通）'!$C$6:$L$47,10,FALSE()))</f>
        <v/>
      </c>
      <c r="AI154" s="2069" t="str">
        <f aca="false">IF(AI153="","",VLOOKUP(AI153,'シフト記号表（従来型・ユニット型共通）'!$C$6:$L$47,10,FALSE()))</f>
        <v/>
      </c>
      <c r="AJ154" s="2069" t="str">
        <f aca="false">IF(AJ153="","",VLOOKUP(AJ153,'シフト記号表（従来型・ユニット型共通）'!$C$6:$L$47,10,FALSE()))</f>
        <v/>
      </c>
      <c r="AK154" s="2069" t="str">
        <f aca="false">IF(AK153="","",VLOOKUP(AK153,'シフト記号表（従来型・ユニット型共通）'!$C$6:$L$47,10,FALSE()))</f>
        <v/>
      </c>
      <c r="AL154" s="2069" t="str">
        <f aca="false">IF(AL153="","",VLOOKUP(AL153,'シフト記号表（従来型・ユニット型共通）'!$C$6:$L$47,10,FALSE()))</f>
        <v/>
      </c>
      <c r="AM154" s="2069" t="str">
        <f aca="false">IF(AM153="","",VLOOKUP(AM153,'シフト記号表（従来型・ユニット型共通）'!$C$6:$L$47,10,FALSE()))</f>
        <v/>
      </c>
      <c r="AN154" s="2070" t="str">
        <f aca="false">IF(AN153="","",VLOOKUP(AN153,'シフト記号表（従来型・ユニット型共通）'!$C$6:$L$47,10,FALSE()))</f>
        <v/>
      </c>
      <c r="AO154" s="2068" t="str">
        <f aca="false">IF(AO153="","",VLOOKUP(AO153,'シフト記号表（従来型・ユニット型共通）'!$C$6:$L$47,10,FALSE()))</f>
        <v/>
      </c>
      <c r="AP154" s="2069" t="str">
        <f aca="false">IF(AP153="","",VLOOKUP(AP153,'シフト記号表（従来型・ユニット型共通）'!$C$6:$L$47,10,FALSE()))</f>
        <v/>
      </c>
      <c r="AQ154" s="2069" t="str">
        <f aca="false">IF(AQ153="","",VLOOKUP(AQ153,'シフト記号表（従来型・ユニット型共通）'!$C$6:$L$47,10,FALSE()))</f>
        <v/>
      </c>
      <c r="AR154" s="2069" t="str">
        <f aca="false">IF(AR153="","",VLOOKUP(AR153,'シフト記号表（従来型・ユニット型共通）'!$C$6:$L$47,10,FALSE()))</f>
        <v/>
      </c>
      <c r="AS154" s="2069" t="str">
        <f aca="false">IF(AS153="","",VLOOKUP(AS153,'シフト記号表（従来型・ユニット型共通）'!$C$6:$L$47,10,FALSE()))</f>
        <v/>
      </c>
      <c r="AT154" s="2069" t="str">
        <f aca="false">IF(AT153="","",VLOOKUP(AT153,'シフト記号表（従来型・ユニット型共通）'!$C$6:$L$47,10,FALSE()))</f>
        <v/>
      </c>
      <c r="AU154" s="2070" t="str">
        <f aca="false">IF(AU153="","",VLOOKUP(AU153,'シフト記号表（従来型・ユニット型共通）'!$C$6:$L$47,10,FALSE()))</f>
        <v/>
      </c>
      <c r="AV154" s="2068" t="str">
        <f aca="false">IF(AV153="","",VLOOKUP(AV153,'シフト記号表（従来型・ユニット型共通）'!$C$6:$L$47,10,FALSE()))</f>
        <v/>
      </c>
      <c r="AW154" s="2069" t="str">
        <f aca="false">IF(AW153="","",VLOOKUP(AW153,'シフト記号表（従来型・ユニット型共通）'!$C$6:$L$47,10,FALSE()))</f>
        <v/>
      </c>
      <c r="AX154" s="2069" t="str">
        <f aca="false">IF(AX153="","",VLOOKUP(AX153,'シフト記号表（従来型・ユニット型共通）'!$C$6:$L$47,10,FALSE()))</f>
        <v/>
      </c>
      <c r="AY154" s="2069" t="str">
        <f aca="false">IF(AY153="","",VLOOKUP(AY153,'シフト記号表（従来型・ユニット型共通）'!$C$6:$L$47,10,FALSE()))</f>
        <v/>
      </c>
      <c r="AZ154" s="2069" t="str">
        <f aca="false">IF(AZ153="","",VLOOKUP(AZ153,'シフト記号表（従来型・ユニット型共通）'!$C$6:$L$47,10,FALSE()))</f>
        <v/>
      </c>
      <c r="BA154" s="2069" t="str">
        <f aca="false">IF(BA153="","",VLOOKUP(BA153,'シフト記号表（従来型・ユニット型共通）'!$C$6:$L$47,10,FALSE()))</f>
        <v/>
      </c>
      <c r="BB154" s="2070" t="str">
        <f aca="false">IF(BB153="","",VLOOKUP(BB153,'シフト記号表（従来型・ユニット型共通）'!$C$6:$L$47,10,FALSE()))</f>
        <v/>
      </c>
      <c r="BC154" s="2068" t="str">
        <f aca="false">IF(BC153="","",VLOOKUP(BC153,'シフト記号表（従来型・ユニット型共通）'!$C$6:$L$47,10,FALSE()))</f>
        <v/>
      </c>
      <c r="BD154" s="2069" t="str">
        <f aca="false">IF(BD153="","",VLOOKUP(BD153,'シフト記号表（従来型・ユニット型共通）'!$C$6:$L$47,10,FALSE()))</f>
        <v/>
      </c>
      <c r="BE154" s="2069" t="str">
        <f aca="false">IF(BE153="","",VLOOKUP(BE153,'シフト記号表（従来型・ユニット型共通）'!$C$6:$L$47,10,FALSE()))</f>
        <v/>
      </c>
      <c r="BF154" s="2101" t="n">
        <f aca="false">IF($BI$3="４週",SUM(AA154:BB154),IF($BI$3="暦月",SUM(AA154:BE154),""))</f>
        <v>0</v>
      </c>
      <c r="BG154" s="2101"/>
      <c r="BH154" s="2102" t="n">
        <f aca="false">IF($BI$3="４週",BF154/4,IF($BI$3="暦月",(BF154/($BI$8/7)),""))</f>
        <v>0</v>
      </c>
      <c r="BI154" s="2102"/>
      <c r="BJ154" s="2098"/>
      <c r="BK154" s="2098"/>
      <c r="BL154" s="2098"/>
      <c r="BM154" s="2098"/>
      <c r="BN154" s="2098"/>
    </row>
    <row r="155" customFormat="false" ht="20.25" hidden="false" customHeight="true" outlineLevel="0" collapsed="false">
      <c r="B155" s="2033" t="n">
        <f aca="false">B153+1</f>
        <v>70</v>
      </c>
      <c r="C155" s="2073"/>
      <c r="D155" s="2073"/>
      <c r="E155" s="2073"/>
      <c r="F155" s="2073"/>
      <c r="G155" s="2095"/>
      <c r="H155" s="2095"/>
      <c r="I155" s="2063"/>
      <c r="J155" s="2064"/>
      <c r="K155" s="2063"/>
      <c r="L155" s="2064"/>
      <c r="M155" s="2096"/>
      <c r="N155" s="2096"/>
      <c r="O155" s="2097"/>
      <c r="P155" s="2097"/>
      <c r="Q155" s="2097"/>
      <c r="R155" s="2097"/>
      <c r="S155" s="2079"/>
      <c r="T155" s="2079"/>
      <c r="U155" s="2079"/>
      <c r="V155" s="2079"/>
      <c r="W155" s="2079"/>
      <c r="X155" s="2093" t="s">
        <v>2202</v>
      </c>
      <c r="Z155" s="2094"/>
      <c r="AA155" s="2083"/>
      <c r="AB155" s="2084"/>
      <c r="AC155" s="2084"/>
      <c r="AD155" s="2084"/>
      <c r="AE155" s="2084"/>
      <c r="AF155" s="2084"/>
      <c r="AG155" s="2085"/>
      <c r="AH155" s="2083"/>
      <c r="AI155" s="2084"/>
      <c r="AJ155" s="2084"/>
      <c r="AK155" s="2084"/>
      <c r="AL155" s="2084"/>
      <c r="AM155" s="2084"/>
      <c r="AN155" s="2085"/>
      <c r="AO155" s="2083"/>
      <c r="AP155" s="2084"/>
      <c r="AQ155" s="2084"/>
      <c r="AR155" s="2084"/>
      <c r="AS155" s="2084"/>
      <c r="AT155" s="2084"/>
      <c r="AU155" s="2085"/>
      <c r="AV155" s="2083"/>
      <c r="AW155" s="2084"/>
      <c r="AX155" s="2084"/>
      <c r="AY155" s="2084"/>
      <c r="AZ155" s="2084"/>
      <c r="BA155" s="2084"/>
      <c r="BB155" s="2085"/>
      <c r="BC155" s="2083"/>
      <c r="BD155" s="2084"/>
      <c r="BE155" s="2086"/>
      <c r="BF155" s="2087"/>
      <c r="BG155" s="2087"/>
      <c r="BH155" s="2088"/>
      <c r="BI155" s="2088"/>
      <c r="BJ155" s="2098"/>
      <c r="BK155" s="2098"/>
      <c r="BL155" s="2098"/>
      <c r="BM155" s="2098"/>
      <c r="BN155" s="2098"/>
    </row>
    <row r="156" customFormat="false" ht="20.25" hidden="false" customHeight="true" outlineLevel="0" collapsed="false">
      <c r="B156" s="2033"/>
      <c r="C156" s="2073"/>
      <c r="D156" s="2073"/>
      <c r="E156" s="2073"/>
      <c r="F156" s="2073"/>
      <c r="G156" s="2095"/>
      <c r="H156" s="2095"/>
      <c r="I156" s="2099"/>
      <c r="J156" s="2100" t="n">
        <f aca="false">G155</f>
        <v>0</v>
      </c>
      <c r="K156" s="2099"/>
      <c r="L156" s="2100" t="n">
        <f aca="false">M155</f>
        <v>0</v>
      </c>
      <c r="M156" s="2096"/>
      <c r="N156" s="2096"/>
      <c r="O156" s="2097"/>
      <c r="P156" s="2097"/>
      <c r="Q156" s="2097"/>
      <c r="R156" s="2097"/>
      <c r="S156" s="2079"/>
      <c r="T156" s="2079"/>
      <c r="U156" s="2079"/>
      <c r="V156" s="2079"/>
      <c r="W156" s="2079"/>
      <c r="X156" s="2090" t="s">
        <v>2203</v>
      </c>
      <c r="Y156" s="2091"/>
      <c r="Z156" s="2092"/>
      <c r="AA156" s="2068" t="str">
        <f aca="false">IF(AA155="","",VLOOKUP(AA155,'シフト記号表（従来型・ユニット型共通）'!$C$6:$L$47,10,FALSE()))</f>
        <v/>
      </c>
      <c r="AB156" s="2069" t="str">
        <f aca="false">IF(AB155="","",VLOOKUP(AB155,'シフト記号表（従来型・ユニット型共通）'!$C$6:$L$47,10,FALSE()))</f>
        <v/>
      </c>
      <c r="AC156" s="2069" t="str">
        <f aca="false">IF(AC155="","",VLOOKUP(AC155,'シフト記号表（従来型・ユニット型共通）'!$C$6:$L$47,10,FALSE()))</f>
        <v/>
      </c>
      <c r="AD156" s="2069" t="str">
        <f aca="false">IF(AD155="","",VLOOKUP(AD155,'シフト記号表（従来型・ユニット型共通）'!$C$6:$L$47,10,FALSE()))</f>
        <v/>
      </c>
      <c r="AE156" s="2069" t="str">
        <f aca="false">IF(AE155="","",VLOOKUP(AE155,'シフト記号表（従来型・ユニット型共通）'!$C$6:$L$47,10,FALSE()))</f>
        <v/>
      </c>
      <c r="AF156" s="2069" t="str">
        <f aca="false">IF(AF155="","",VLOOKUP(AF155,'シフト記号表（従来型・ユニット型共通）'!$C$6:$L$47,10,FALSE()))</f>
        <v/>
      </c>
      <c r="AG156" s="2070" t="str">
        <f aca="false">IF(AG155="","",VLOOKUP(AG155,'シフト記号表（従来型・ユニット型共通）'!$C$6:$L$47,10,FALSE()))</f>
        <v/>
      </c>
      <c r="AH156" s="2068" t="str">
        <f aca="false">IF(AH155="","",VLOOKUP(AH155,'シフト記号表（従来型・ユニット型共通）'!$C$6:$L$47,10,FALSE()))</f>
        <v/>
      </c>
      <c r="AI156" s="2069" t="str">
        <f aca="false">IF(AI155="","",VLOOKUP(AI155,'シフト記号表（従来型・ユニット型共通）'!$C$6:$L$47,10,FALSE()))</f>
        <v/>
      </c>
      <c r="AJ156" s="2069" t="str">
        <f aca="false">IF(AJ155="","",VLOOKUP(AJ155,'シフト記号表（従来型・ユニット型共通）'!$C$6:$L$47,10,FALSE()))</f>
        <v/>
      </c>
      <c r="AK156" s="2069" t="str">
        <f aca="false">IF(AK155="","",VLOOKUP(AK155,'シフト記号表（従来型・ユニット型共通）'!$C$6:$L$47,10,FALSE()))</f>
        <v/>
      </c>
      <c r="AL156" s="2069" t="str">
        <f aca="false">IF(AL155="","",VLOOKUP(AL155,'シフト記号表（従来型・ユニット型共通）'!$C$6:$L$47,10,FALSE()))</f>
        <v/>
      </c>
      <c r="AM156" s="2069" t="str">
        <f aca="false">IF(AM155="","",VLOOKUP(AM155,'シフト記号表（従来型・ユニット型共通）'!$C$6:$L$47,10,FALSE()))</f>
        <v/>
      </c>
      <c r="AN156" s="2070" t="str">
        <f aca="false">IF(AN155="","",VLOOKUP(AN155,'シフト記号表（従来型・ユニット型共通）'!$C$6:$L$47,10,FALSE()))</f>
        <v/>
      </c>
      <c r="AO156" s="2068" t="str">
        <f aca="false">IF(AO155="","",VLOOKUP(AO155,'シフト記号表（従来型・ユニット型共通）'!$C$6:$L$47,10,FALSE()))</f>
        <v/>
      </c>
      <c r="AP156" s="2069" t="str">
        <f aca="false">IF(AP155="","",VLOOKUP(AP155,'シフト記号表（従来型・ユニット型共通）'!$C$6:$L$47,10,FALSE()))</f>
        <v/>
      </c>
      <c r="AQ156" s="2069" t="str">
        <f aca="false">IF(AQ155="","",VLOOKUP(AQ155,'シフト記号表（従来型・ユニット型共通）'!$C$6:$L$47,10,FALSE()))</f>
        <v/>
      </c>
      <c r="AR156" s="2069" t="str">
        <f aca="false">IF(AR155="","",VLOOKUP(AR155,'シフト記号表（従来型・ユニット型共通）'!$C$6:$L$47,10,FALSE()))</f>
        <v/>
      </c>
      <c r="AS156" s="2069" t="str">
        <f aca="false">IF(AS155="","",VLOOKUP(AS155,'シフト記号表（従来型・ユニット型共通）'!$C$6:$L$47,10,FALSE()))</f>
        <v/>
      </c>
      <c r="AT156" s="2069" t="str">
        <f aca="false">IF(AT155="","",VLOOKUP(AT155,'シフト記号表（従来型・ユニット型共通）'!$C$6:$L$47,10,FALSE()))</f>
        <v/>
      </c>
      <c r="AU156" s="2070" t="str">
        <f aca="false">IF(AU155="","",VLOOKUP(AU155,'シフト記号表（従来型・ユニット型共通）'!$C$6:$L$47,10,FALSE()))</f>
        <v/>
      </c>
      <c r="AV156" s="2068" t="str">
        <f aca="false">IF(AV155="","",VLOOKUP(AV155,'シフト記号表（従来型・ユニット型共通）'!$C$6:$L$47,10,FALSE()))</f>
        <v/>
      </c>
      <c r="AW156" s="2069" t="str">
        <f aca="false">IF(AW155="","",VLOOKUP(AW155,'シフト記号表（従来型・ユニット型共通）'!$C$6:$L$47,10,FALSE()))</f>
        <v/>
      </c>
      <c r="AX156" s="2069" t="str">
        <f aca="false">IF(AX155="","",VLOOKUP(AX155,'シフト記号表（従来型・ユニット型共通）'!$C$6:$L$47,10,FALSE()))</f>
        <v/>
      </c>
      <c r="AY156" s="2069" t="str">
        <f aca="false">IF(AY155="","",VLOOKUP(AY155,'シフト記号表（従来型・ユニット型共通）'!$C$6:$L$47,10,FALSE()))</f>
        <v/>
      </c>
      <c r="AZ156" s="2069" t="str">
        <f aca="false">IF(AZ155="","",VLOOKUP(AZ155,'シフト記号表（従来型・ユニット型共通）'!$C$6:$L$47,10,FALSE()))</f>
        <v/>
      </c>
      <c r="BA156" s="2069" t="str">
        <f aca="false">IF(BA155="","",VLOOKUP(BA155,'シフト記号表（従来型・ユニット型共通）'!$C$6:$L$47,10,FALSE()))</f>
        <v/>
      </c>
      <c r="BB156" s="2070" t="str">
        <f aca="false">IF(BB155="","",VLOOKUP(BB155,'シフト記号表（従来型・ユニット型共通）'!$C$6:$L$47,10,FALSE()))</f>
        <v/>
      </c>
      <c r="BC156" s="2068" t="str">
        <f aca="false">IF(BC155="","",VLOOKUP(BC155,'シフト記号表（従来型・ユニット型共通）'!$C$6:$L$47,10,FALSE()))</f>
        <v/>
      </c>
      <c r="BD156" s="2069" t="str">
        <f aca="false">IF(BD155="","",VLOOKUP(BD155,'シフト記号表（従来型・ユニット型共通）'!$C$6:$L$47,10,FALSE()))</f>
        <v/>
      </c>
      <c r="BE156" s="2069" t="str">
        <f aca="false">IF(BE155="","",VLOOKUP(BE155,'シフト記号表（従来型・ユニット型共通）'!$C$6:$L$47,10,FALSE()))</f>
        <v/>
      </c>
      <c r="BF156" s="2101" t="n">
        <f aca="false">IF($BI$3="４週",SUM(AA156:BB156),IF($BI$3="暦月",SUM(AA156:BE156),""))</f>
        <v>0</v>
      </c>
      <c r="BG156" s="2101"/>
      <c r="BH156" s="2102" t="n">
        <f aca="false">IF($BI$3="４週",BF156/4,IF($BI$3="暦月",(BF156/($BI$8/7)),""))</f>
        <v>0</v>
      </c>
      <c r="BI156" s="2102"/>
      <c r="BJ156" s="2098"/>
      <c r="BK156" s="2098"/>
      <c r="BL156" s="2098"/>
      <c r="BM156" s="2098"/>
      <c r="BN156" s="2098"/>
    </row>
    <row r="157" customFormat="false" ht="20.25" hidden="false" customHeight="true" outlineLevel="0" collapsed="false">
      <c r="B157" s="2033" t="n">
        <f aca="false">B155+1</f>
        <v>71</v>
      </c>
      <c r="C157" s="2073"/>
      <c r="D157" s="2073"/>
      <c r="E157" s="2073"/>
      <c r="F157" s="2073"/>
      <c r="G157" s="2095"/>
      <c r="H157" s="2095"/>
      <c r="I157" s="2063"/>
      <c r="J157" s="2064"/>
      <c r="K157" s="2063"/>
      <c r="L157" s="2064"/>
      <c r="M157" s="2096"/>
      <c r="N157" s="2096"/>
      <c r="O157" s="2097"/>
      <c r="P157" s="2097"/>
      <c r="Q157" s="2097"/>
      <c r="R157" s="2097"/>
      <c r="S157" s="2079"/>
      <c r="T157" s="2079"/>
      <c r="U157" s="2079"/>
      <c r="V157" s="2079"/>
      <c r="W157" s="2079"/>
      <c r="X157" s="2093" t="s">
        <v>2202</v>
      </c>
      <c r="Z157" s="2094"/>
      <c r="AA157" s="2083"/>
      <c r="AB157" s="2084"/>
      <c r="AC157" s="2084"/>
      <c r="AD157" s="2084"/>
      <c r="AE157" s="2084"/>
      <c r="AF157" s="2084"/>
      <c r="AG157" s="2085"/>
      <c r="AH157" s="2083"/>
      <c r="AI157" s="2084"/>
      <c r="AJ157" s="2084"/>
      <c r="AK157" s="2084"/>
      <c r="AL157" s="2084"/>
      <c r="AM157" s="2084"/>
      <c r="AN157" s="2085"/>
      <c r="AO157" s="2083"/>
      <c r="AP157" s="2084"/>
      <c r="AQ157" s="2084"/>
      <c r="AR157" s="2084"/>
      <c r="AS157" s="2084"/>
      <c r="AT157" s="2084"/>
      <c r="AU157" s="2085"/>
      <c r="AV157" s="2083"/>
      <c r="AW157" s="2084"/>
      <c r="AX157" s="2084"/>
      <c r="AY157" s="2084"/>
      <c r="AZ157" s="2084"/>
      <c r="BA157" s="2084"/>
      <c r="BB157" s="2085"/>
      <c r="BC157" s="2083"/>
      <c r="BD157" s="2084"/>
      <c r="BE157" s="2086"/>
      <c r="BF157" s="2087"/>
      <c r="BG157" s="2087"/>
      <c r="BH157" s="2088"/>
      <c r="BI157" s="2088"/>
      <c r="BJ157" s="2098"/>
      <c r="BK157" s="2098"/>
      <c r="BL157" s="2098"/>
      <c r="BM157" s="2098"/>
      <c r="BN157" s="2098"/>
    </row>
    <row r="158" customFormat="false" ht="20.25" hidden="false" customHeight="true" outlineLevel="0" collapsed="false">
      <c r="B158" s="2033"/>
      <c r="C158" s="2073"/>
      <c r="D158" s="2073"/>
      <c r="E158" s="2073"/>
      <c r="F158" s="2073"/>
      <c r="G158" s="2095"/>
      <c r="H158" s="2095"/>
      <c r="I158" s="2099"/>
      <c r="J158" s="2100" t="n">
        <f aca="false">G157</f>
        <v>0</v>
      </c>
      <c r="K158" s="2099"/>
      <c r="L158" s="2100" t="n">
        <f aca="false">M157</f>
        <v>0</v>
      </c>
      <c r="M158" s="2096"/>
      <c r="N158" s="2096"/>
      <c r="O158" s="2097"/>
      <c r="P158" s="2097"/>
      <c r="Q158" s="2097"/>
      <c r="R158" s="2097"/>
      <c r="S158" s="2079"/>
      <c r="T158" s="2079"/>
      <c r="U158" s="2079"/>
      <c r="V158" s="2079"/>
      <c r="W158" s="2079"/>
      <c r="X158" s="2090" t="s">
        <v>2203</v>
      </c>
      <c r="Y158" s="2091"/>
      <c r="Z158" s="2092"/>
      <c r="AA158" s="2068" t="str">
        <f aca="false">IF(AA157="","",VLOOKUP(AA157,'シフト記号表（従来型・ユニット型共通）'!$C$6:$L$47,10,FALSE()))</f>
        <v/>
      </c>
      <c r="AB158" s="2069" t="str">
        <f aca="false">IF(AB157="","",VLOOKUP(AB157,'シフト記号表（従来型・ユニット型共通）'!$C$6:$L$47,10,FALSE()))</f>
        <v/>
      </c>
      <c r="AC158" s="2069" t="str">
        <f aca="false">IF(AC157="","",VLOOKUP(AC157,'シフト記号表（従来型・ユニット型共通）'!$C$6:$L$47,10,FALSE()))</f>
        <v/>
      </c>
      <c r="AD158" s="2069" t="str">
        <f aca="false">IF(AD157="","",VLOOKUP(AD157,'シフト記号表（従来型・ユニット型共通）'!$C$6:$L$47,10,FALSE()))</f>
        <v/>
      </c>
      <c r="AE158" s="2069" t="str">
        <f aca="false">IF(AE157="","",VLOOKUP(AE157,'シフト記号表（従来型・ユニット型共通）'!$C$6:$L$47,10,FALSE()))</f>
        <v/>
      </c>
      <c r="AF158" s="2069" t="str">
        <f aca="false">IF(AF157="","",VLOOKUP(AF157,'シフト記号表（従来型・ユニット型共通）'!$C$6:$L$47,10,FALSE()))</f>
        <v/>
      </c>
      <c r="AG158" s="2070" t="str">
        <f aca="false">IF(AG157="","",VLOOKUP(AG157,'シフト記号表（従来型・ユニット型共通）'!$C$6:$L$47,10,FALSE()))</f>
        <v/>
      </c>
      <c r="AH158" s="2068" t="str">
        <f aca="false">IF(AH157="","",VLOOKUP(AH157,'シフト記号表（従来型・ユニット型共通）'!$C$6:$L$47,10,FALSE()))</f>
        <v/>
      </c>
      <c r="AI158" s="2069" t="str">
        <f aca="false">IF(AI157="","",VLOOKUP(AI157,'シフト記号表（従来型・ユニット型共通）'!$C$6:$L$47,10,FALSE()))</f>
        <v/>
      </c>
      <c r="AJ158" s="2069" t="str">
        <f aca="false">IF(AJ157="","",VLOOKUP(AJ157,'シフト記号表（従来型・ユニット型共通）'!$C$6:$L$47,10,FALSE()))</f>
        <v/>
      </c>
      <c r="AK158" s="2069" t="str">
        <f aca="false">IF(AK157="","",VLOOKUP(AK157,'シフト記号表（従来型・ユニット型共通）'!$C$6:$L$47,10,FALSE()))</f>
        <v/>
      </c>
      <c r="AL158" s="2069" t="str">
        <f aca="false">IF(AL157="","",VLOOKUP(AL157,'シフト記号表（従来型・ユニット型共通）'!$C$6:$L$47,10,FALSE()))</f>
        <v/>
      </c>
      <c r="AM158" s="2069" t="str">
        <f aca="false">IF(AM157="","",VLOOKUP(AM157,'シフト記号表（従来型・ユニット型共通）'!$C$6:$L$47,10,FALSE()))</f>
        <v/>
      </c>
      <c r="AN158" s="2070" t="str">
        <f aca="false">IF(AN157="","",VLOOKUP(AN157,'シフト記号表（従来型・ユニット型共通）'!$C$6:$L$47,10,FALSE()))</f>
        <v/>
      </c>
      <c r="AO158" s="2068" t="str">
        <f aca="false">IF(AO157="","",VLOOKUP(AO157,'シフト記号表（従来型・ユニット型共通）'!$C$6:$L$47,10,FALSE()))</f>
        <v/>
      </c>
      <c r="AP158" s="2069" t="str">
        <f aca="false">IF(AP157="","",VLOOKUP(AP157,'シフト記号表（従来型・ユニット型共通）'!$C$6:$L$47,10,FALSE()))</f>
        <v/>
      </c>
      <c r="AQ158" s="2069" t="str">
        <f aca="false">IF(AQ157="","",VLOOKUP(AQ157,'シフト記号表（従来型・ユニット型共通）'!$C$6:$L$47,10,FALSE()))</f>
        <v/>
      </c>
      <c r="AR158" s="2069" t="str">
        <f aca="false">IF(AR157="","",VLOOKUP(AR157,'シフト記号表（従来型・ユニット型共通）'!$C$6:$L$47,10,FALSE()))</f>
        <v/>
      </c>
      <c r="AS158" s="2069" t="str">
        <f aca="false">IF(AS157="","",VLOOKUP(AS157,'シフト記号表（従来型・ユニット型共通）'!$C$6:$L$47,10,FALSE()))</f>
        <v/>
      </c>
      <c r="AT158" s="2069" t="str">
        <f aca="false">IF(AT157="","",VLOOKUP(AT157,'シフト記号表（従来型・ユニット型共通）'!$C$6:$L$47,10,FALSE()))</f>
        <v/>
      </c>
      <c r="AU158" s="2070" t="str">
        <f aca="false">IF(AU157="","",VLOOKUP(AU157,'シフト記号表（従来型・ユニット型共通）'!$C$6:$L$47,10,FALSE()))</f>
        <v/>
      </c>
      <c r="AV158" s="2068" t="str">
        <f aca="false">IF(AV157="","",VLOOKUP(AV157,'シフト記号表（従来型・ユニット型共通）'!$C$6:$L$47,10,FALSE()))</f>
        <v/>
      </c>
      <c r="AW158" s="2069" t="str">
        <f aca="false">IF(AW157="","",VLOOKUP(AW157,'シフト記号表（従来型・ユニット型共通）'!$C$6:$L$47,10,FALSE()))</f>
        <v/>
      </c>
      <c r="AX158" s="2069" t="str">
        <f aca="false">IF(AX157="","",VLOOKUP(AX157,'シフト記号表（従来型・ユニット型共通）'!$C$6:$L$47,10,FALSE()))</f>
        <v/>
      </c>
      <c r="AY158" s="2069" t="str">
        <f aca="false">IF(AY157="","",VLOOKUP(AY157,'シフト記号表（従来型・ユニット型共通）'!$C$6:$L$47,10,FALSE()))</f>
        <v/>
      </c>
      <c r="AZ158" s="2069" t="str">
        <f aca="false">IF(AZ157="","",VLOOKUP(AZ157,'シフト記号表（従来型・ユニット型共通）'!$C$6:$L$47,10,FALSE()))</f>
        <v/>
      </c>
      <c r="BA158" s="2069" t="str">
        <f aca="false">IF(BA157="","",VLOOKUP(BA157,'シフト記号表（従来型・ユニット型共通）'!$C$6:$L$47,10,FALSE()))</f>
        <v/>
      </c>
      <c r="BB158" s="2070" t="str">
        <f aca="false">IF(BB157="","",VLOOKUP(BB157,'シフト記号表（従来型・ユニット型共通）'!$C$6:$L$47,10,FALSE()))</f>
        <v/>
      </c>
      <c r="BC158" s="2068" t="str">
        <f aca="false">IF(BC157="","",VLOOKUP(BC157,'シフト記号表（従来型・ユニット型共通）'!$C$6:$L$47,10,FALSE()))</f>
        <v/>
      </c>
      <c r="BD158" s="2069" t="str">
        <f aca="false">IF(BD157="","",VLOOKUP(BD157,'シフト記号表（従来型・ユニット型共通）'!$C$6:$L$47,10,FALSE()))</f>
        <v/>
      </c>
      <c r="BE158" s="2069" t="str">
        <f aca="false">IF(BE157="","",VLOOKUP(BE157,'シフト記号表（従来型・ユニット型共通）'!$C$6:$L$47,10,FALSE()))</f>
        <v/>
      </c>
      <c r="BF158" s="2101" t="n">
        <f aca="false">IF($BI$3="４週",SUM(AA158:BB158),IF($BI$3="暦月",SUM(AA158:BE158),""))</f>
        <v>0</v>
      </c>
      <c r="BG158" s="2101"/>
      <c r="BH158" s="2102" t="n">
        <f aca="false">IF($BI$3="４週",BF158/4,IF($BI$3="暦月",(BF158/($BI$8/7)),""))</f>
        <v>0</v>
      </c>
      <c r="BI158" s="2102"/>
      <c r="BJ158" s="2098"/>
      <c r="BK158" s="2098"/>
      <c r="BL158" s="2098"/>
      <c r="BM158" s="2098"/>
      <c r="BN158" s="2098"/>
    </row>
    <row r="159" customFormat="false" ht="20.25" hidden="false" customHeight="true" outlineLevel="0" collapsed="false">
      <c r="B159" s="2033" t="n">
        <f aca="false">B157+1</f>
        <v>72</v>
      </c>
      <c r="C159" s="2073"/>
      <c r="D159" s="2073"/>
      <c r="E159" s="2073"/>
      <c r="F159" s="2073"/>
      <c r="G159" s="2095"/>
      <c r="H159" s="2095"/>
      <c r="I159" s="2063"/>
      <c r="J159" s="2064"/>
      <c r="K159" s="2063"/>
      <c r="L159" s="2064"/>
      <c r="M159" s="2096"/>
      <c r="N159" s="2096"/>
      <c r="O159" s="2097"/>
      <c r="P159" s="2097"/>
      <c r="Q159" s="2097"/>
      <c r="R159" s="2097"/>
      <c r="S159" s="2079"/>
      <c r="T159" s="2079"/>
      <c r="U159" s="2079"/>
      <c r="V159" s="2079"/>
      <c r="W159" s="2079"/>
      <c r="X159" s="2093" t="s">
        <v>2202</v>
      </c>
      <c r="Z159" s="2094"/>
      <c r="AA159" s="2083"/>
      <c r="AB159" s="2084"/>
      <c r="AC159" s="2084"/>
      <c r="AD159" s="2084"/>
      <c r="AE159" s="2084"/>
      <c r="AF159" s="2084"/>
      <c r="AG159" s="2085"/>
      <c r="AH159" s="2083"/>
      <c r="AI159" s="2084"/>
      <c r="AJ159" s="2084"/>
      <c r="AK159" s="2084"/>
      <c r="AL159" s="2084"/>
      <c r="AM159" s="2084"/>
      <c r="AN159" s="2085"/>
      <c r="AO159" s="2083"/>
      <c r="AP159" s="2084"/>
      <c r="AQ159" s="2084"/>
      <c r="AR159" s="2084"/>
      <c r="AS159" s="2084"/>
      <c r="AT159" s="2084"/>
      <c r="AU159" s="2085"/>
      <c r="AV159" s="2083"/>
      <c r="AW159" s="2084"/>
      <c r="AX159" s="2084"/>
      <c r="AY159" s="2084"/>
      <c r="AZ159" s="2084"/>
      <c r="BA159" s="2084"/>
      <c r="BB159" s="2085"/>
      <c r="BC159" s="2083"/>
      <c r="BD159" s="2084"/>
      <c r="BE159" s="2086"/>
      <c r="BF159" s="2087"/>
      <c r="BG159" s="2087"/>
      <c r="BH159" s="2088"/>
      <c r="BI159" s="2088"/>
      <c r="BJ159" s="2098"/>
      <c r="BK159" s="2098"/>
      <c r="BL159" s="2098"/>
      <c r="BM159" s="2098"/>
      <c r="BN159" s="2098"/>
    </row>
    <row r="160" customFormat="false" ht="20.25" hidden="false" customHeight="true" outlineLevel="0" collapsed="false">
      <c r="B160" s="2033"/>
      <c r="C160" s="2073"/>
      <c r="D160" s="2073"/>
      <c r="E160" s="2073"/>
      <c r="F160" s="2073"/>
      <c r="G160" s="2095"/>
      <c r="H160" s="2095"/>
      <c r="I160" s="2099"/>
      <c r="J160" s="2100" t="n">
        <f aca="false">G159</f>
        <v>0</v>
      </c>
      <c r="K160" s="2099"/>
      <c r="L160" s="2100" t="n">
        <f aca="false">M159</f>
        <v>0</v>
      </c>
      <c r="M160" s="2096"/>
      <c r="N160" s="2096"/>
      <c r="O160" s="2097"/>
      <c r="P160" s="2097"/>
      <c r="Q160" s="2097"/>
      <c r="R160" s="2097"/>
      <c r="S160" s="2079"/>
      <c r="T160" s="2079"/>
      <c r="U160" s="2079"/>
      <c r="V160" s="2079"/>
      <c r="W160" s="2079"/>
      <c r="X160" s="2090" t="s">
        <v>2203</v>
      </c>
      <c r="Y160" s="2091"/>
      <c r="Z160" s="2092"/>
      <c r="AA160" s="2068" t="str">
        <f aca="false">IF(AA159="","",VLOOKUP(AA159,'シフト記号表（従来型・ユニット型共通）'!$C$6:$L$47,10,FALSE()))</f>
        <v/>
      </c>
      <c r="AB160" s="2069" t="str">
        <f aca="false">IF(AB159="","",VLOOKUP(AB159,'シフト記号表（従来型・ユニット型共通）'!$C$6:$L$47,10,FALSE()))</f>
        <v/>
      </c>
      <c r="AC160" s="2069" t="str">
        <f aca="false">IF(AC159="","",VLOOKUP(AC159,'シフト記号表（従来型・ユニット型共通）'!$C$6:$L$47,10,FALSE()))</f>
        <v/>
      </c>
      <c r="AD160" s="2069" t="str">
        <f aca="false">IF(AD159="","",VLOOKUP(AD159,'シフト記号表（従来型・ユニット型共通）'!$C$6:$L$47,10,FALSE()))</f>
        <v/>
      </c>
      <c r="AE160" s="2069" t="str">
        <f aca="false">IF(AE159="","",VLOOKUP(AE159,'シフト記号表（従来型・ユニット型共通）'!$C$6:$L$47,10,FALSE()))</f>
        <v/>
      </c>
      <c r="AF160" s="2069" t="str">
        <f aca="false">IF(AF159="","",VLOOKUP(AF159,'シフト記号表（従来型・ユニット型共通）'!$C$6:$L$47,10,FALSE()))</f>
        <v/>
      </c>
      <c r="AG160" s="2070" t="str">
        <f aca="false">IF(AG159="","",VLOOKUP(AG159,'シフト記号表（従来型・ユニット型共通）'!$C$6:$L$47,10,FALSE()))</f>
        <v/>
      </c>
      <c r="AH160" s="2068" t="str">
        <f aca="false">IF(AH159="","",VLOOKUP(AH159,'シフト記号表（従来型・ユニット型共通）'!$C$6:$L$47,10,FALSE()))</f>
        <v/>
      </c>
      <c r="AI160" s="2069" t="str">
        <f aca="false">IF(AI159="","",VLOOKUP(AI159,'シフト記号表（従来型・ユニット型共通）'!$C$6:$L$47,10,FALSE()))</f>
        <v/>
      </c>
      <c r="AJ160" s="2069" t="str">
        <f aca="false">IF(AJ159="","",VLOOKUP(AJ159,'シフト記号表（従来型・ユニット型共通）'!$C$6:$L$47,10,FALSE()))</f>
        <v/>
      </c>
      <c r="AK160" s="2069" t="str">
        <f aca="false">IF(AK159="","",VLOOKUP(AK159,'シフト記号表（従来型・ユニット型共通）'!$C$6:$L$47,10,FALSE()))</f>
        <v/>
      </c>
      <c r="AL160" s="2069" t="str">
        <f aca="false">IF(AL159="","",VLOOKUP(AL159,'シフト記号表（従来型・ユニット型共通）'!$C$6:$L$47,10,FALSE()))</f>
        <v/>
      </c>
      <c r="AM160" s="2069" t="str">
        <f aca="false">IF(AM159="","",VLOOKUP(AM159,'シフト記号表（従来型・ユニット型共通）'!$C$6:$L$47,10,FALSE()))</f>
        <v/>
      </c>
      <c r="AN160" s="2070" t="str">
        <f aca="false">IF(AN159="","",VLOOKUP(AN159,'シフト記号表（従来型・ユニット型共通）'!$C$6:$L$47,10,FALSE()))</f>
        <v/>
      </c>
      <c r="AO160" s="2068" t="str">
        <f aca="false">IF(AO159="","",VLOOKUP(AO159,'シフト記号表（従来型・ユニット型共通）'!$C$6:$L$47,10,FALSE()))</f>
        <v/>
      </c>
      <c r="AP160" s="2069" t="str">
        <f aca="false">IF(AP159="","",VLOOKUP(AP159,'シフト記号表（従来型・ユニット型共通）'!$C$6:$L$47,10,FALSE()))</f>
        <v/>
      </c>
      <c r="AQ160" s="2069" t="str">
        <f aca="false">IF(AQ159="","",VLOOKUP(AQ159,'シフト記号表（従来型・ユニット型共通）'!$C$6:$L$47,10,FALSE()))</f>
        <v/>
      </c>
      <c r="AR160" s="2069" t="str">
        <f aca="false">IF(AR159="","",VLOOKUP(AR159,'シフト記号表（従来型・ユニット型共通）'!$C$6:$L$47,10,FALSE()))</f>
        <v/>
      </c>
      <c r="AS160" s="2069" t="str">
        <f aca="false">IF(AS159="","",VLOOKUP(AS159,'シフト記号表（従来型・ユニット型共通）'!$C$6:$L$47,10,FALSE()))</f>
        <v/>
      </c>
      <c r="AT160" s="2069" t="str">
        <f aca="false">IF(AT159="","",VLOOKUP(AT159,'シフト記号表（従来型・ユニット型共通）'!$C$6:$L$47,10,FALSE()))</f>
        <v/>
      </c>
      <c r="AU160" s="2070" t="str">
        <f aca="false">IF(AU159="","",VLOOKUP(AU159,'シフト記号表（従来型・ユニット型共通）'!$C$6:$L$47,10,FALSE()))</f>
        <v/>
      </c>
      <c r="AV160" s="2068" t="str">
        <f aca="false">IF(AV159="","",VLOOKUP(AV159,'シフト記号表（従来型・ユニット型共通）'!$C$6:$L$47,10,FALSE()))</f>
        <v/>
      </c>
      <c r="AW160" s="2069" t="str">
        <f aca="false">IF(AW159="","",VLOOKUP(AW159,'シフト記号表（従来型・ユニット型共通）'!$C$6:$L$47,10,FALSE()))</f>
        <v/>
      </c>
      <c r="AX160" s="2069" t="str">
        <f aca="false">IF(AX159="","",VLOOKUP(AX159,'シフト記号表（従来型・ユニット型共通）'!$C$6:$L$47,10,FALSE()))</f>
        <v/>
      </c>
      <c r="AY160" s="2069" t="str">
        <f aca="false">IF(AY159="","",VLOOKUP(AY159,'シフト記号表（従来型・ユニット型共通）'!$C$6:$L$47,10,FALSE()))</f>
        <v/>
      </c>
      <c r="AZ160" s="2069" t="str">
        <f aca="false">IF(AZ159="","",VLOOKUP(AZ159,'シフト記号表（従来型・ユニット型共通）'!$C$6:$L$47,10,FALSE()))</f>
        <v/>
      </c>
      <c r="BA160" s="2069" t="str">
        <f aca="false">IF(BA159="","",VLOOKUP(BA159,'シフト記号表（従来型・ユニット型共通）'!$C$6:$L$47,10,FALSE()))</f>
        <v/>
      </c>
      <c r="BB160" s="2070" t="str">
        <f aca="false">IF(BB159="","",VLOOKUP(BB159,'シフト記号表（従来型・ユニット型共通）'!$C$6:$L$47,10,FALSE()))</f>
        <v/>
      </c>
      <c r="BC160" s="2068" t="str">
        <f aca="false">IF(BC159="","",VLOOKUP(BC159,'シフト記号表（従来型・ユニット型共通）'!$C$6:$L$47,10,FALSE()))</f>
        <v/>
      </c>
      <c r="BD160" s="2069" t="str">
        <f aca="false">IF(BD159="","",VLOOKUP(BD159,'シフト記号表（従来型・ユニット型共通）'!$C$6:$L$47,10,FALSE()))</f>
        <v/>
      </c>
      <c r="BE160" s="2069" t="str">
        <f aca="false">IF(BE159="","",VLOOKUP(BE159,'シフト記号表（従来型・ユニット型共通）'!$C$6:$L$47,10,FALSE()))</f>
        <v/>
      </c>
      <c r="BF160" s="2101" t="n">
        <f aca="false">IF($BI$3="４週",SUM(AA160:BB160),IF($BI$3="暦月",SUM(AA160:BE160),""))</f>
        <v>0</v>
      </c>
      <c r="BG160" s="2101"/>
      <c r="BH160" s="2102" t="n">
        <f aca="false">IF($BI$3="４週",BF160/4,IF($BI$3="暦月",(BF160/($BI$8/7)),""))</f>
        <v>0</v>
      </c>
      <c r="BI160" s="2102"/>
      <c r="BJ160" s="2098"/>
      <c r="BK160" s="2098"/>
      <c r="BL160" s="2098"/>
      <c r="BM160" s="2098"/>
      <c r="BN160" s="2098"/>
    </row>
    <row r="161" customFormat="false" ht="20.25" hidden="false" customHeight="true" outlineLevel="0" collapsed="false">
      <c r="B161" s="2033" t="n">
        <f aca="false">B159+1</f>
        <v>73</v>
      </c>
      <c r="C161" s="2073"/>
      <c r="D161" s="2073"/>
      <c r="E161" s="2073"/>
      <c r="F161" s="2073"/>
      <c r="G161" s="2095"/>
      <c r="H161" s="2095"/>
      <c r="I161" s="2063"/>
      <c r="J161" s="2064"/>
      <c r="K161" s="2063"/>
      <c r="L161" s="2064"/>
      <c r="M161" s="2096"/>
      <c r="N161" s="2096"/>
      <c r="O161" s="2097"/>
      <c r="P161" s="2097"/>
      <c r="Q161" s="2097"/>
      <c r="R161" s="2097"/>
      <c r="S161" s="2079"/>
      <c r="T161" s="2079"/>
      <c r="U161" s="2079"/>
      <c r="V161" s="2079"/>
      <c r="W161" s="2079"/>
      <c r="X161" s="2093" t="s">
        <v>2202</v>
      </c>
      <c r="Z161" s="2094"/>
      <c r="AA161" s="2083"/>
      <c r="AB161" s="2084"/>
      <c r="AC161" s="2084"/>
      <c r="AD161" s="2084"/>
      <c r="AE161" s="2084"/>
      <c r="AF161" s="2084"/>
      <c r="AG161" s="2085"/>
      <c r="AH161" s="2083"/>
      <c r="AI161" s="2084"/>
      <c r="AJ161" s="2084"/>
      <c r="AK161" s="2084"/>
      <c r="AL161" s="2084"/>
      <c r="AM161" s="2084"/>
      <c r="AN161" s="2085"/>
      <c r="AO161" s="2083"/>
      <c r="AP161" s="2084"/>
      <c r="AQ161" s="2084"/>
      <c r="AR161" s="2084"/>
      <c r="AS161" s="2084"/>
      <c r="AT161" s="2084"/>
      <c r="AU161" s="2085"/>
      <c r="AV161" s="2083"/>
      <c r="AW161" s="2084"/>
      <c r="AX161" s="2084"/>
      <c r="AY161" s="2084"/>
      <c r="AZ161" s="2084"/>
      <c r="BA161" s="2084"/>
      <c r="BB161" s="2085"/>
      <c r="BC161" s="2083"/>
      <c r="BD161" s="2084"/>
      <c r="BE161" s="2086"/>
      <c r="BF161" s="2087"/>
      <c r="BG161" s="2087"/>
      <c r="BH161" s="2088"/>
      <c r="BI161" s="2088"/>
      <c r="BJ161" s="2098"/>
      <c r="BK161" s="2098"/>
      <c r="BL161" s="2098"/>
      <c r="BM161" s="2098"/>
      <c r="BN161" s="2098"/>
    </row>
    <row r="162" customFormat="false" ht="20.25" hidden="false" customHeight="true" outlineLevel="0" collapsed="false">
      <c r="B162" s="2033"/>
      <c r="C162" s="2073"/>
      <c r="D162" s="2073"/>
      <c r="E162" s="2073"/>
      <c r="F162" s="2073"/>
      <c r="G162" s="2095"/>
      <c r="H162" s="2095"/>
      <c r="I162" s="2099"/>
      <c r="J162" s="2100" t="n">
        <f aca="false">G161</f>
        <v>0</v>
      </c>
      <c r="K162" s="2099"/>
      <c r="L162" s="2100" t="n">
        <f aca="false">M161</f>
        <v>0</v>
      </c>
      <c r="M162" s="2096"/>
      <c r="N162" s="2096"/>
      <c r="O162" s="2097"/>
      <c r="P162" s="2097"/>
      <c r="Q162" s="2097"/>
      <c r="R162" s="2097"/>
      <c r="S162" s="2079"/>
      <c r="T162" s="2079"/>
      <c r="U162" s="2079"/>
      <c r="V162" s="2079"/>
      <c r="W162" s="2079"/>
      <c r="X162" s="2090" t="s">
        <v>2203</v>
      </c>
      <c r="Y162" s="2091"/>
      <c r="Z162" s="2092"/>
      <c r="AA162" s="2068" t="str">
        <f aca="false">IF(AA161="","",VLOOKUP(AA161,'シフト記号表（従来型・ユニット型共通）'!$C$6:$L$47,10,FALSE()))</f>
        <v/>
      </c>
      <c r="AB162" s="2069" t="str">
        <f aca="false">IF(AB161="","",VLOOKUP(AB161,'シフト記号表（従来型・ユニット型共通）'!$C$6:$L$47,10,FALSE()))</f>
        <v/>
      </c>
      <c r="AC162" s="2069" t="str">
        <f aca="false">IF(AC161="","",VLOOKUP(AC161,'シフト記号表（従来型・ユニット型共通）'!$C$6:$L$47,10,FALSE()))</f>
        <v/>
      </c>
      <c r="AD162" s="2069" t="str">
        <f aca="false">IF(AD161="","",VLOOKUP(AD161,'シフト記号表（従来型・ユニット型共通）'!$C$6:$L$47,10,FALSE()))</f>
        <v/>
      </c>
      <c r="AE162" s="2069" t="str">
        <f aca="false">IF(AE161="","",VLOOKUP(AE161,'シフト記号表（従来型・ユニット型共通）'!$C$6:$L$47,10,FALSE()))</f>
        <v/>
      </c>
      <c r="AF162" s="2069" t="str">
        <f aca="false">IF(AF161="","",VLOOKUP(AF161,'シフト記号表（従来型・ユニット型共通）'!$C$6:$L$47,10,FALSE()))</f>
        <v/>
      </c>
      <c r="AG162" s="2070" t="str">
        <f aca="false">IF(AG161="","",VLOOKUP(AG161,'シフト記号表（従来型・ユニット型共通）'!$C$6:$L$47,10,FALSE()))</f>
        <v/>
      </c>
      <c r="AH162" s="2068" t="str">
        <f aca="false">IF(AH161="","",VLOOKUP(AH161,'シフト記号表（従来型・ユニット型共通）'!$C$6:$L$47,10,FALSE()))</f>
        <v/>
      </c>
      <c r="AI162" s="2069" t="str">
        <f aca="false">IF(AI161="","",VLOOKUP(AI161,'シフト記号表（従来型・ユニット型共通）'!$C$6:$L$47,10,FALSE()))</f>
        <v/>
      </c>
      <c r="AJ162" s="2069" t="str">
        <f aca="false">IF(AJ161="","",VLOOKUP(AJ161,'シフト記号表（従来型・ユニット型共通）'!$C$6:$L$47,10,FALSE()))</f>
        <v/>
      </c>
      <c r="AK162" s="2069" t="str">
        <f aca="false">IF(AK161="","",VLOOKUP(AK161,'シフト記号表（従来型・ユニット型共通）'!$C$6:$L$47,10,FALSE()))</f>
        <v/>
      </c>
      <c r="AL162" s="2069" t="str">
        <f aca="false">IF(AL161="","",VLOOKUP(AL161,'シフト記号表（従来型・ユニット型共通）'!$C$6:$L$47,10,FALSE()))</f>
        <v/>
      </c>
      <c r="AM162" s="2069" t="str">
        <f aca="false">IF(AM161="","",VLOOKUP(AM161,'シフト記号表（従来型・ユニット型共通）'!$C$6:$L$47,10,FALSE()))</f>
        <v/>
      </c>
      <c r="AN162" s="2070" t="str">
        <f aca="false">IF(AN161="","",VLOOKUP(AN161,'シフト記号表（従来型・ユニット型共通）'!$C$6:$L$47,10,FALSE()))</f>
        <v/>
      </c>
      <c r="AO162" s="2068" t="str">
        <f aca="false">IF(AO161="","",VLOOKUP(AO161,'シフト記号表（従来型・ユニット型共通）'!$C$6:$L$47,10,FALSE()))</f>
        <v/>
      </c>
      <c r="AP162" s="2069" t="str">
        <f aca="false">IF(AP161="","",VLOOKUP(AP161,'シフト記号表（従来型・ユニット型共通）'!$C$6:$L$47,10,FALSE()))</f>
        <v/>
      </c>
      <c r="AQ162" s="2069" t="str">
        <f aca="false">IF(AQ161="","",VLOOKUP(AQ161,'シフト記号表（従来型・ユニット型共通）'!$C$6:$L$47,10,FALSE()))</f>
        <v/>
      </c>
      <c r="AR162" s="2069" t="str">
        <f aca="false">IF(AR161="","",VLOOKUP(AR161,'シフト記号表（従来型・ユニット型共通）'!$C$6:$L$47,10,FALSE()))</f>
        <v/>
      </c>
      <c r="AS162" s="2069" t="str">
        <f aca="false">IF(AS161="","",VLOOKUP(AS161,'シフト記号表（従来型・ユニット型共通）'!$C$6:$L$47,10,FALSE()))</f>
        <v/>
      </c>
      <c r="AT162" s="2069" t="str">
        <f aca="false">IF(AT161="","",VLOOKUP(AT161,'シフト記号表（従来型・ユニット型共通）'!$C$6:$L$47,10,FALSE()))</f>
        <v/>
      </c>
      <c r="AU162" s="2070" t="str">
        <f aca="false">IF(AU161="","",VLOOKUP(AU161,'シフト記号表（従来型・ユニット型共通）'!$C$6:$L$47,10,FALSE()))</f>
        <v/>
      </c>
      <c r="AV162" s="2068" t="str">
        <f aca="false">IF(AV161="","",VLOOKUP(AV161,'シフト記号表（従来型・ユニット型共通）'!$C$6:$L$47,10,FALSE()))</f>
        <v/>
      </c>
      <c r="AW162" s="2069" t="str">
        <f aca="false">IF(AW161="","",VLOOKUP(AW161,'シフト記号表（従来型・ユニット型共通）'!$C$6:$L$47,10,FALSE()))</f>
        <v/>
      </c>
      <c r="AX162" s="2069" t="str">
        <f aca="false">IF(AX161="","",VLOOKUP(AX161,'シフト記号表（従来型・ユニット型共通）'!$C$6:$L$47,10,FALSE()))</f>
        <v/>
      </c>
      <c r="AY162" s="2069" t="str">
        <f aca="false">IF(AY161="","",VLOOKUP(AY161,'シフト記号表（従来型・ユニット型共通）'!$C$6:$L$47,10,FALSE()))</f>
        <v/>
      </c>
      <c r="AZ162" s="2069" t="str">
        <f aca="false">IF(AZ161="","",VLOOKUP(AZ161,'シフト記号表（従来型・ユニット型共通）'!$C$6:$L$47,10,FALSE()))</f>
        <v/>
      </c>
      <c r="BA162" s="2069" t="str">
        <f aca="false">IF(BA161="","",VLOOKUP(BA161,'シフト記号表（従来型・ユニット型共通）'!$C$6:$L$47,10,FALSE()))</f>
        <v/>
      </c>
      <c r="BB162" s="2070" t="str">
        <f aca="false">IF(BB161="","",VLOOKUP(BB161,'シフト記号表（従来型・ユニット型共通）'!$C$6:$L$47,10,FALSE()))</f>
        <v/>
      </c>
      <c r="BC162" s="2068" t="str">
        <f aca="false">IF(BC161="","",VLOOKUP(BC161,'シフト記号表（従来型・ユニット型共通）'!$C$6:$L$47,10,FALSE()))</f>
        <v/>
      </c>
      <c r="BD162" s="2069" t="str">
        <f aca="false">IF(BD161="","",VLOOKUP(BD161,'シフト記号表（従来型・ユニット型共通）'!$C$6:$L$47,10,FALSE()))</f>
        <v/>
      </c>
      <c r="BE162" s="2069" t="str">
        <f aca="false">IF(BE161="","",VLOOKUP(BE161,'シフト記号表（従来型・ユニット型共通）'!$C$6:$L$47,10,FALSE()))</f>
        <v/>
      </c>
      <c r="BF162" s="2101" t="n">
        <f aca="false">IF($BI$3="４週",SUM(AA162:BB162),IF($BI$3="暦月",SUM(AA162:BE162),""))</f>
        <v>0</v>
      </c>
      <c r="BG162" s="2101"/>
      <c r="BH162" s="2102" t="n">
        <f aca="false">IF($BI$3="４週",BF162/4,IF($BI$3="暦月",(BF162/($BI$8/7)),""))</f>
        <v>0</v>
      </c>
      <c r="BI162" s="2102"/>
      <c r="BJ162" s="2098"/>
      <c r="BK162" s="2098"/>
      <c r="BL162" s="2098"/>
      <c r="BM162" s="2098"/>
      <c r="BN162" s="2098"/>
    </row>
    <row r="163" customFormat="false" ht="20.25" hidden="false" customHeight="true" outlineLevel="0" collapsed="false">
      <c r="B163" s="2033" t="n">
        <f aca="false">B161+1</f>
        <v>74</v>
      </c>
      <c r="C163" s="2073"/>
      <c r="D163" s="2073"/>
      <c r="E163" s="2073"/>
      <c r="F163" s="2073"/>
      <c r="G163" s="2095"/>
      <c r="H163" s="2095"/>
      <c r="I163" s="2063"/>
      <c r="J163" s="2064"/>
      <c r="K163" s="2063"/>
      <c r="L163" s="2064"/>
      <c r="M163" s="2096"/>
      <c r="N163" s="2096"/>
      <c r="O163" s="2097"/>
      <c r="P163" s="2097"/>
      <c r="Q163" s="2097"/>
      <c r="R163" s="2097"/>
      <c r="S163" s="2079"/>
      <c r="T163" s="2079"/>
      <c r="U163" s="2079"/>
      <c r="V163" s="2079"/>
      <c r="W163" s="2079"/>
      <c r="X163" s="2093" t="s">
        <v>2202</v>
      </c>
      <c r="Z163" s="2094"/>
      <c r="AA163" s="2083"/>
      <c r="AB163" s="2084"/>
      <c r="AC163" s="2084"/>
      <c r="AD163" s="2084"/>
      <c r="AE163" s="2084"/>
      <c r="AF163" s="2084"/>
      <c r="AG163" s="2085"/>
      <c r="AH163" s="2083"/>
      <c r="AI163" s="2084"/>
      <c r="AJ163" s="2084"/>
      <c r="AK163" s="2084"/>
      <c r="AL163" s="2084"/>
      <c r="AM163" s="2084"/>
      <c r="AN163" s="2085"/>
      <c r="AO163" s="2083"/>
      <c r="AP163" s="2084"/>
      <c r="AQ163" s="2084"/>
      <c r="AR163" s="2084"/>
      <c r="AS163" s="2084"/>
      <c r="AT163" s="2084"/>
      <c r="AU163" s="2085"/>
      <c r="AV163" s="2083"/>
      <c r="AW163" s="2084"/>
      <c r="AX163" s="2084"/>
      <c r="AY163" s="2084"/>
      <c r="AZ163" s="2084"/>
      <c r="BA163" s="2084"/>
      <c r="BB163" s="2085"/>
      <c r="BC163" s="2083"/>
      <c r="BD163" s="2084"/>
      <c r="BE163" s="2086"/>
      <c r="BF163" s="2087"/>
      <c r="BG163" s="2087"/>
      <c r="BH163" s="2088"/>
      <c r="BI163" s="2088"/>
      <c r="BJ163" s="2098"/>
      <c r="BK163" s="2098"/>
      <c r="BL163" s="2098"/>
      <c r="BM163" s="2098"/>
      <c r="BN163" s="2098"/>
    </row>
    <row r="164" customFormat="false" ht="20.25" hidden="false" customHeight="true" outlineLevel="0" collapsed="false">
      <c r="B164" s="2033"/>
      <c r="C164" s="2073"/>
      <c r="D164" s="2073"/>
      <c r="E164" s="2073"/>
      <c r="F164" s="2073"/>
      <c r="G164" s="2095"/>
      <c r="H164" s="2095"/>
      <c r="I164" s="2099"/>
      <c r="J164" s="2100" t="n">
        <f aca="false">G163</f>
        <v>0</v>
      </c>
      <c r="K164" s="2099"/>
      <c r="L164" s="2100" t="n">
        <f aca="false">M163</f>
        <v>0</v>
      </c>
      <c r="M164" s="2096"/>
      <c r="N164" s="2096"/>
      <c r="O164" s="2097"/>
      <c r="P164" s="2097"/>
      <c r="Q164" s="2097"/>
      <c r="R164" s="2097"/>
      <c r="S164" s="2079"/>
      <c r="T164" s="2079"/>
      <c r="U164" s="2079"/>
      <c r="V164" s="2079"/>
      <c r="W164" s="2079"/>
      <c r="X164" s="2090" t="s">
        <v>2203</v>
      </c>
      <c r="Y164" s="2091"/>
      <c r="Z164" s="2092"/>
      <c r="AA164" s="2068" t="str">
        <f aca="false">IF(AA163="","",VLOOKUP(AA163,'シフト記号表（従来型・ユニット型共通）'!$C$6:$L$47,10,FALSE()))</f>
        <v/>
      </c>
      <c r="AB164" s="2069" t="str">
        <f aca="false">IF(AB163="","",VLOOKUP(AB163,'シフト記号表（従来型・ユニット型共通）'!$C$6:$L$47,10,FALSE()))</f>
        <v/>
      </c>
      <c r="AC164" s="2069" t="str">
        <f aca="false">IF(AC163="","",VLOOKUP(AC163,'シフト記号表（従来型・ユニット型共通）'!$C$6:$L$47,10,FALSE()))</f>
        <v/>
      </c>
      <c r="AD164" s="2069" t="str">
        <f aca="false">IF(AD163="","",VLOOKUP(AD163,'シフト記号表（従来型・ユニット型共通）'!$C$6:$L$47,10,FALSE()))</f>
        <v/>
      </c>
      <c r="AE164" s="2069" t="str">
        <f aca="false">IF(AE163="","",VLOOKUP(AE163,'シフト記号表（従来型・ユニット型共通）'!$C$6:$L$47,10,FALSE()))</f>
        <v/>
      </c>
      <c r="AF164" s="2069" t="str">
        <f aca="false">IF(AF163="","",VLOOKUP(AF163,'シフト記号表（従来型・ユニット型共通）'!$C$6:$L$47,10,FALSE()))</f>
        <v/>
      </c>
      <c r="AG164" s="2070" t="str">
        <f aca="false">IF(AG163="","",VLOOKUP(AG163,'シフト記号表（従来型・ユニット型共通）'!$C$6:$L$47,10,FALSE()))</f>
        <v/>
      </c>
      <c r="AH164" s="2068" t="str">
        <f aca="false">IF(AH163="","",VLOOKUP(AH163,'シフト記号表（従来型・ユニット型共通）'!$C$6:$L$47,10,FALSE()))</f>
        <v/>
      </c>
      <c r="AI164" s="2069" t="str">
        <f aca="false">IF(AI163="","",VLOOKUP(AI163,'シフト記号表（従来型・ユニット型共通）'!$C$6:$L$47,10,FALSE()))</f>
        <v/>
      </c>
      <c r="AJ164" s="2069" t="str">
        <f aca="false">IF(AJ163="","",VLOOKUP(AJ163,'シフト記号表（従来型・ユニット型共通）'!$C$6:$L$47,10,FALSE()))</f>
        <v/>
      </c>
      <c r="AK164" s="2069" t="str">
        <f aca="false">IF(AK163="","",VLOOKUP(AK163,'シフト記号表（従来型・ユニット型共通）'!$C$6:$L$47,10,FALSE()))</f>
        <v/>
      </c>
      <c r="AL164" s="2069" t="str">
        <f aca="false">IF(AL163="","",VLOOKUP(AL163,'シフト記号表（従来型・ユニット型共通）'!$C$6:$L$47,10,FALSE()))</f>
        <v/>
      </c>
      <c r="AM164" s="2069" t="str">
        <f aca="false">IF(AM163="","",VLOOKUP(AM163,'シフト記号表（従来型・ユニット型共通）'!$C$6:$L$47,10,FALSE()))</f>
        <v/>
      </c>
      <c r="AN164" s="2070" t="str">
        <f aca="false">IF(AN163="","",VLOOKUP(AN163,'シフト記号表（従来型・ユニット型共通）'!$C$6:$L$47,10,FALSE()))</f>
        <v/>
      </c>
      <c r="AO164" s="2068" t="str">
        <f aca="false">IF(AO163="","",VLOOKUP(AO163,'シフト記号表（従来型・ユニット型共通）'!$C$6:$L$47,10,FALSE()))</f>
        <v/>
      </c>
      <c r="AP164" s="2069" t="str">
        <f aca="false">IF(AP163="","",VLOOKUP(AP163,'シフト記号表（従来型・ユニット型共通）'!$C$6:$L$47,10,FALSE()))</f>
        <v/>
      </c>
      <c r="AQ164" s="2069" t="str">
        <f aca="false">IF(AQ163="","",VLOOKUP(AQ163,'シフト記号表（従来型・ユニット型共通）'!$C$6:$L$47,10,FALSE()))</f>
        <v/>
      </c>
      <c r="AR164" s="2069" t="str">
        <f aca="false">IF(AR163="","",VLOOKUP(AR163,'シフト記号表（従来型・ユニット型共通）'!$C$6:$L$47,10,FALSE()))</f>
        <v/>
      </c>
      <c r="AS164" s="2069" t="str">
        <f aca="false">IF(AS163="","",VLOOKUP(AS163,'シフト記号表（従来型・ユニット型共通）'!$C$6:$L$47,10,FALSE()))</f>
        <v/>
      </c>
      <c r="AT164" s="2069" t="str">
        <f aca="false">IF(AT163="","",VLOOKUP(AT163,'シフト記号表（従来型・ユニット型共通）'!$C$6:$L$47,10,FALSE()))</f>
        <v/>
      </c>
      <c r="AU164" s="2070" t="str">
        <f aca="false">IF(AU163="","",VLOOKUP(AU163,'シフト記号表（従来型・ユニット型共通）'!$C$6:$L$47,10,FALSE()))</f>
        <v/>
      </c>
      <c r="AV164" s="2068" t="str">
        <f aca="false">IF(AV163="","",VLOOKUP(AV163,'シフト記号表（従来型・ユニット型共通）'!$C$6:$L$47,10,FALSE()))</f>
        <v/>
      </c>
      <c r="AW164" s="2069" t="str">
        <f aca="false">IF(AW163="","",VLOOKUP(AW163,'シフト記号表（従来型・ユニット型共通）'!$C$6:$L$47,10,FALSE()))</f>
        <v/>
      </c>
      <c r="AX164" s="2069" t="str">
        <f aca="false">IF(AX163="","",VLOOKUP(AX163,'シフト記号表（従来型・ユニット型共通）'!$C$6:$L$47,10,FALSE()))</f>
        <v/>
      </c>
      <c r="AY164" s="2069" t="str">
        <f aca="false">IF(AY163="","",VLOOKUP(AY163,'シフト記号表（従来型・ユニット型共通）'!$C$6:$L$47,10,FALSE()))</f>
        <v/>
      </c>
      <c r="AZ164" s="2069" t="str">
        <f aca="false">IF(AZ163="","",VLOOKUP(AZ163,'シフト記号表（従来型・ユニット型共通）'!$C$6:$L$47,10,FALSE()))</f>
        <v/>
      </c>
      <c r="BA164" s="2069" t="str">
        <f aca="false">IF(BA163="","",VLOOKUP(BA163,'シフト記号表（従来型・ユニット型共通）'!$C$6:$L$47,10,FALSE()))</f>
        <v/>
      </c>
      <c r="BB164" s="2070" t="str">
        <f aca="false">IF(BB163="","",VLOOKUP(BB163,'シフト記号表（従来型・ユニット型共通）'!$C$6:$L$47,10,FALSE()))</f>
        <v/>
      </c>
      <c r="BC164" s="2068" t="str">
        <f aca="false">IF(BC163="","",VLOOKUP(BC163,'シフト記号表（従来型・ユニット型共通）'!$C$6:$L$47,10,FALSE()))</f>
        <v/>
      </c>
      <c r="BD164" s="2069" t="str">
        <f aca="false">IF(BD163="","",VLOOKUP(BD163,'シフト記号表（従来型・ユニット型共通）'!$C$6:$L$47,10,FALSE()))</f>
        <v/>
      </c>
      <c r="BE164" s="2069" t="str">
        <f aca="false">IF(BE163="","",VLOOKUP(BE163,'シフト記号表（従来型・ユニット型共通）'!$C$6:$L$47,10,FALSE()))</f>
        <v/>
      </c>
      <c r="BF164" s="2101" t="n">
        <f aca="false">IF($BI$3="４週",SUM(AA164:BB164),IF($BI$3="暦月",SUM(AA164:BE164),""))</f>
        <v>0</v>
      </c>
      <c r="BG164" s="2101"/>
      <c r="BH164" s="2102" t="n">
        <f aca="false">IF($BI$3="４週",BF164/4,IF($BI$3="暦月",(BF164/($BI$8/7)),""))</f>
        <v>0</v>
      </c>
      <c r="BI164" s="2102"/>
      <c r="BJ164" s="2098"/>
      <c r="BK164" s="2098"/>
      <c r="BL164" s="2098"/>
      <c r="BM164" s="2098"/>
      <c r="BN164" s="2098"/>
    </row>
    <row r="165" customFormat="false" ht="20.25" hidden="false" customHeight="true" outlineLevel="0" collapsed="false">
      <c r="B165" s="2033" t="n">
        <f aca="false">B163+1</f>
        <v>75</v>
      </c>
      <c r="C165" s="2073"/>
      <c r="D165" s="2073"/>
      <c r="E165" s="2073"/>
      <c r="F165" s="2073"/>
      <c r="G165" s="2095"/>
      <c r="H165" s="2095"/>
      <c r="I165" s="2063"/>
      <c r="J165" s="2064"/>
      <c r="K165" s="2063"/>
      <c r="L165" s="2064"/>
      <c r="M165" s="2096"/>
      <c r="N165" s="2096"/>
      <c r="O165" s="2097"/>
      <c r="P165" s="2097"/>
      <c r="Q165" s="2097"/>
      <c r="R165" s="2097"/>
      <c r="S165" s="2079"/>
      <c r="T165" s="2079"/>
      <c r="U165" s="2079"/>
      <c r="V165" s="2079"/>
      <c r="W165" s="2079"/>
      <c r="X165" s="2093" t="s">
        <v>2202</v>
      </c>
      <c r="Z165" s="2094"/>
      <c r="AA165" s="2083"/>
      <c r="AB165" s="2084"/>
      <c r="AC165" s="2084"/>
      <c r="AD165" s="2084"/>
      <c r="AE165" s="2084"/>
      <c r="AF165" s="2084"/>
      <c r="AG165" s="2085"/>
      <c r="AH165" s="2083"/>
      <c r="AI165" s="2084"/>
      <c r="AJ165" s="2084"/>
      <c r="AK165" s="2084"/>
      <c r="AL165" s="2084"/>
      <c r="AM165" s="2084"/>
      <c r="AN165" s="2085"/>
      <c r="AO165" s="2083"/>
      <c r="AP165" s="2084"/>
      <c r="AQ165" s="2084"/>
      <c r="AR165" s="2084"/>
      <c r="AS165" s="2084"/>
      <c r="AT165" s="2084"/>
      <c r="AU165" s="2085"/>
      <c r="AV165" s="2083"/>
      <c r="AW165" s="2084"/>
      <c r="AX165" s="2084"/>
      <c r="AY165" s="2084"/>
      <c r="AZ165" s="2084"/>
      <c r="BA165" s="2084"/>
      <c r="BB165" s="2085"/>
      <c r="BC165" s="2083"/>
      <c r="BD165" s="2084"/>
      <c r="BE165" s="2086"/>
      <c r="BF165" s="2087"/>
      <c r="BG165" s="2087"/>
      <c r="BH165" s="2088"/>
      <c r="BI165" s="2088"/>
      <c r="BJ165" s="2098"/>
      <c r="BK165" s="2098"/>
      <c r="BL165" s="2098"/>
      <c r="BM165" s="2098"/>
      <c r="BN165" s="2098"/>
    </row>
    <row r="166" customFormat="false" ht="20.25" hidden="false" customHeight="true" outlineLevel="0" collapsed="false">
      <c r="B166" s="2033"/>
      <c r="C166" s="2073"/>
      <c r="D166" s="2073"/>
      <c r="E166" s="2073"/>
      <c r="F166" s="2073"/>
      <c r="G166" s="2095"/>
      <c r="H166" s="2095"/>
      <c r="I166" s="2099"/>
      <c r="J166" s="2100" t="n">
        <f aca="false">G165</f>
        <v>0</v>
      </c>
      <c r="K166" s="2099"/>
      <c r="L166" s="2100" t="n">
        <f aca="false">M165</f>
        <v>0</v>
      </c>
      <c r="M166" s="2096"/>
      <c r="N166" s="2096"/>
      <c r="O166" s="2097"/>
      <c r="P166" s="2097"/>
      <c r="Q166" s="2097"/>
      <c r="R166" s="2097"/>
      <c r="S166" s="2079"/>
      <c r="T166" s="2079"/>
      <c r="U166" s="2079"/>
      <c r="V166" s="2079"/>
      <c r="W166" s="2079"/>
      <c r="X166" s="2090" t="s">
        <v>2203</v>
      </c>
      <c r="Y166" s="2091"/>
      <c r="Z166" s="2092"/>
      <c r="AA166" s="2068" t="str">
        <f aca="false">IF(AA165="","",VLOOKUP(AA165,'シフト記号表（従来型・ユニット型共通）'!$C$6:$L$47,10,FALSE()))</f>
        <v/>
      </c>
      <c r="AB166" s="2069" t="str">
        <f aca="false">IF(AB165="","",VLOOKUP(AB165,'シフト記号表（従来型・ユニット型共通）'!$C$6:$L$47,10,FALSE()))</f>
        <v/>
      </c>
      <c r="AC166" s="2069" t="str">
        <f aca="false">IF(AC165="","",VLOOKUP(AC165,'シフト記号表（従来型・ユニット型共通）'!$C$6:$L$47,10,FALSE()))</f>
        <v/>
      </c>
      <c r="AD166" s="2069" t="str">
        <f aca="false">IF(AD165="","",VLOOKUP(AD165,'シフト記号表（従来型・ユニット型共通）'!$C$6:$L$47,10,FALSE()))</f>
        <v/>
      </c>
      <c r="AE166" s="2069" t="str">
        <f aca="false">IF(AE165="","",VLOOKUP(AE165,'シフト記号表（従来型・ユニット型共通）'!$C$6:$L$47,10,FALSE()))</f>
        <v/>
      </c>
      <c r="AF166" s="2069" t="str">
        <f aca="false">IF(AF165="","",VLOOKUP(AF165,'シフト記号表（従来型・ユニット型共通）'!$C$6:$L$47,10,FALSE()))</f>
        <v/>
      </c>
      <c r="AG166" s="2070" t="str">
        <f aca="false">IF(AG165="","",VLOOKUP(AG165,'シフト記号表（従来型・ユニット型共通）'!$C$6:$L$47,10,FALSE()))</f>
        <v/>
      </c>
      <c r="AH166" s="2068" t="str">
        <f aca="false">IF(AH165="","",VLOOKUP(AH165,'シフト記号表（従来型・ユニット型共通）'!$C$6:$L$47,10,FALSE()))</f>
        <v/>
      </c>
      <c r="AI166" s="2069" t="str">
        <f aca="false">IF(AI165="","",VLOOKUP(AI165,'シフト記号表（従来型・ユニット型共通）'!$C$6:$L$47,10,FALSE()))</f>
        <v/>
      </c>
      <c r="AJ166" s="2069" t="str">
        <f aca="false">IF(AJ165="","",VLOOKUP(AJ165,'シフト記号表（従来型・ユニット型共通）'!$C$6:$L$47,10,FALSE()))</f>
        <v/>
      </c>
      <c r="AK166" s="2069" t="str">
        <f aca="false">IF(AK165="","",VLOOKUP(AK165,'シフト記号表（従来型・ユニット型共通）'!$C$6:$L$47,10,FALSE()))</f>
        <v/>
      </c>
      <c r="AL166" s="2069" t="str">
        <f aca="false">IF(AL165="","",VLOOKUP(AL165,'シフト記号表（従来型・ユニット型共通）'!$C$6:$L$47,10,FALSE()))</f>
        <v/>
      </c>
      <c r="AM166" s="2069" t="str">
        <f aca="false">IF(AM165="","",VLOOKUP(AM165,'シフト記号表（従来型・ユニット型共通）'!$C$6:$L$47,10,FALSE()))</f>
        <v/>
      </c>
      <c r="AN166" s="2070" t="str">
        <f aca="false">IF(AN165="","",VLOOKUP(AN165,'シフト記号表（従来型・ユニット型共通）'!$C$6:$L$47,10,FALSE()))</f>
        <v/>
      </c>
      <c r="AO166" s="2068" t="str">
        <f aca="false">IF(AO165="","",VLOOKUP(AO165,'シフト記号表（従来型・ユニット型共通）'!$C$6:$L$47,10,FALSE()))</f>
        <v/>
      </c>
      <c r="AP166" s="2069" t="str">
        <f aca="false">IF(AP165="","",VLOOKUP(AP165,'シフト記号表（従来型・ユニット型共通）'!$C$6:$L$47,10,FALSE()))</f>
        <v/>
      </c>
      <c r="AQ166" s="2069" t="str">
        <f aca="false">IF(AQ165="","",VLOOKUP(AQ165,'シフト記号表（従来型・ユニット型共通）'!$C$6:$L$47,10,FALSE()))</f>
        <v/>
      </c>
      <c r="AR166" s="2069" t="str">
        <f aca="false">IF(AR165="","",VLOOKUP(AR165,'シフト記号表（従来型・ユニット型共通）'!$C$6:$L$47,10,FALSE()))</f>
        <v/>
      </c>
      <c r="AS166" s="2069" t="str">
        <f aca="false">IF(AS165="","",VLOOKUP(AS165,'シフト記号表（従来型・ユニット型共通）'!$C$6:$L$47,10,FALSE()))</f>
        <v/>
      </c>
      <c r="AT166" s="2069" t="str">
        <f aca="false">IF(AT165="","",VLOOKUP(AT165,'シフト記号表（従来型・ユニット型共通）'!$C$6:$L$47,10,FALSE()))</f>
        <v/>
      </c>
      <c r="AU166" s="2070" t="str">
        <f aca="false">IF(AU165="","",VLOOKUP(AU165,'シフト記号表（従来型・ユニット型共通）'!$C$6:$L$47,10,FALSE()))</f>
        <v/>
      </c>
      <c r="AV166" s="2068" t="str">
        <f aca="false">IF(AV165="","",VLOOKUP(AV165,'シフト記号表（従来型・ユニット型共通）'!$C$6:$L$47,10,FALSE()))</f>
        <v/>
      </c>
      <c r="AW166" s="2069" t="str">
        <f aca="false">IF(AW165="","",VLOOKUP(AW165,'シフト記号表（従来型・ユニット型共通）'!$C$6:$L$47,10,FALSE()))</f>
        <v/>
      </c>
      <c r="AX166" s="2069" t="str">
        <f aca="false">IF(AX165="","",VLOOKUP(AX165,'シフト記号表（従来型・ユニット型共通）'!$C$6:$L$47,10,FALSE()))</f>
        <v/>
      </c>
      <c r="AY166" s="2069" t="str">
        <f aca="false">IF(AY165="","",VLOOKUP(AY165,'シフト記号表（従来型・ユニット型共通）'!$C$6:$L$47,10,FALSE()))</f>
        <v/>
      </c>
      <c r="AZ166" s="2069" t="str">
        <f aca="false">IF(AZ165="","",VLOOKUP(AZ165,'シフト記号表（従来型・ユニット型共通）'!$C$6:$L$47,10,FALSE()))</f>
        <v/>
      </c>
      <c r="BA166" s="2069" t="str">
        <f aca="false">IF(BA165="","",VLOOKUP(BA165,'シフト記号表（従来型・ユニット型共通）'!$C$6:$L$47,10,FALSE()))</f>
        <v/>
      </c>
      <c r="BB166" s="2070" t="str">
        <f aca="false">IF(BB165="","",VLOOKUP(BB165,'シフト記号表（従来型・ユニット型共通）'!$C$6:$L$47,10,FALSE()))</f>
        <v/>
      </c>
      <c r="BC166" s="2068" t="str">
        <f aca="false">IF(BC165="","",VLOOKUP(BC165,'シフト記号表（従来型・ユニット型共通）'!$C$6:$L$47,10,FALSE()))</f>
        <v/>
      </c>
      <c r="BD166" s="2069" t="str">
        <f aca="false">IF(BD165="","",VLOOKUP(BD165,'シフト記号表（従来型・ユニット型共通）'!$C$6:$L$47,10,FALSE()))</f>
        <v/>
      </c>
      <c r="BE166" s="2069" t="str">
        <f aca="false">IF(BE165="","",VLOOKUP(BE165,'シフト記号表（従来型・ユニット型共通）'!$C$6:$L$47,10,FALSE()))</f>
        <v/>
      </c>
      <c r="BF166" s="2101" t="n">
        <f aca="false">IF($BI$3="４週",SUM(AA166:BB166),IF($BI$3="暦月",SUM(AA166:BE166),""))</f>
        <v>0</v>
      </c>
      <c r="BG166" s="2101"/>
      <c r="BH166" s="2102" t="n">
        <f aca="false">IF($BI$3="４週",BF166/4,IF($BI$3="暦月",(BF166/($BI$8/7)),""))</f>
        <v>0</v>
      </c>
      <c r="BI166" s="2102"/>
      <c r="BJ166" s="2098"/>
      <c r="BK166" s="2098"/>
      <c r="BL166" s="2098"/>
      <c r="BM166" s="2098"/>
      <c r="BN166" s="2098"/>
    </row>
    <row r="167" customFormat="false" ht="20.25" hidden="false" customHeight="true" outlineLevel="0" collapsed="false">
      <c r="B167" s="2033" t="n">
        <f aca="false">B165+1</f>
        <v>76</v>
      </c>
      <c r="C167" s="2073"/>
      <c r="D167" s="2073"/>
      <c r="E167" s="2073"/>
      <c r="F167" s="2073"/>
      <c r="G167" s="2095"/>
      <c r="H167" s="2095"/>
      <c r="I167" s="2063"/>
      <c r="J167" s="2064"/>
      <c r="K167" s="2063"/>
      <c r="L167" s="2064"/>
      <c r="M167" s="2096"/>
      <c r="N167" s="2096"/>
      <c r="O167" s="2097"/>
      <c r="P167" s="2097"/>
      <c r="Q167" s="2097"/>
      <c r="R167" s="2097"/>
      <c r="S167" s="2079"/>
      <c r="T167" s="2079"/>
      <c r="U167" s="2079"/>
      <c r="V167" s="2079"/>
      <c r="W167" s="2079"/>
      <c r="X167" s="2093" t="s">
        <v>2202</v>
      </c>
      <c r="Z167" s="2094"/>
      <c r="AA167" s="2083"/>
      <c r="AB167" s="2084"/>
      <c r="AC167" s="2084"/>
      <c r="AD167" s="2084"/>
      <c r="AE167" s="2084"/>
      <c r="AF167" s="2084"/>
      <c r="AG167" s="2085"/>
      <c r="AH167" s="2083"/>
      <c r="AI167" s="2084"/>
      <c r="AJ167" s="2084"/>
      <c r="AK167" s="2084"/>
      <c r="AL167" s="2084"/>
      <c r="AM167" s="2084"/>
      <c r="AN167" s="2085"/>
      <c r="AO167" s="2083"/>
      <c r="AP167" s="2084"/>
      <c r="AQ167" s="2084"/>
      <c r="AR167" s="2084"/>
      <c r="AS167" s="2084"/>
      <c r="AT167" s="2084"/>
      <c r="AU167" s="2085"/>
      <c r="AV167" s="2083"/>
      <c r="AW167" s="2084"/>
      <c r="AX167" s="2084"/>
      <c r="AY167" s="2084"/>
      <c r="AZ167" s="2084"/>
      <c r="BA167" s="2084"/>
      <c r="BB167" s="2085"/>
      <c r="BC167" s="2083"/>
      <c r="BD167" s="2084"/>
      <c r="BE167" s="2086"/>
      <c r="BF167" s="2087"/>
      <c r="BG167" s="2087"/>
      <c r="BH167" s="2088"/>
      <c r="BI167" s="2088"/>
      <c r="BJ167" s="2098"/>
      <c r="BK167" s="2098"/>
      <c r="BL167" s="2098"/>
      <c r="BM167" s="2098"/>
      <c r="BN167" s="2098"/>
    </row>
    <row r="168" customFormat="false" ht="20.25" hidden="false" customHeight="true" outlineLevel="0" collapsed="false">
      <c r="B168" s="2033"/>
      <c r="C168" s="2073"/>
      <c r="D168" s="2073"/>
      <c r="E168" s="2073"/>
      <c r="F168" s="2073"/>
      <c r="G168" s="2095"/>
      <c r="H168" s="2095"/>
      <c r="I168" s="2099"/>
      <c r="J168" s="2100" t="n">
        <f aca="false">G167</f>
        <v>0</v>
      </c>
      <c r="K168" s="2099"/>
      <c r="L168" s="2100" t="n">
        <f aca="false">M167</f>
        <v>0</v>
      </c>
      <c r="M168" s="2096"/>
      <c r="N168" s="2096"/>
      <c r="O168" s="2097"/>
      <c r="P168" s="2097"/>
      <c r="Q168" s="2097"/>
      <c r="R168" s="2097"/>
      <c r="S168" s="2079"/>
      <c r="T168" s="2079"/>
      <c r="U168" s="2079"/>
      <c r="V168" s="2079"/>
      <c r="W168" s="2079"/>
      <c r="X168" s="2090" t="s">
        <v>2203</v>
      </c>
      <c r="Y168" s="2091"/>
      <c r="Z168" s="2092"/>
      <c r="AA168" s="2068" t="str">
        <f aca="false">IF(AA167="","",VLOOKUP(AA167,'シフト記号表（従来型・ユニット型共通）'!$C$6:$L$47,10,FALSE()))</f>
        <v/>
      </c>
      <c r="AB168" s="2069" t="str">
        <f aca="false">IF(AB167="","",VLOOKUP(AB167,'シフト記号表（従来型・ユニット型共通）'!$C$6:$L$47,10,FALSE()))</f>
        <v/>
      </c>
      <c r="AC168" s="2069" t="str">
        <f aca="false">IF(AC167="","",VLOOKUP(AC167,'シフト記号表（従来型・ユニット型共通）'!$C$6:$L$47,10,FALSE()))</f>
        <v/>
      </c>
      <c r="AD168" s="2069" t="str">
        <f aca="false">IF(AD167="","",VLOOKUP(AD167,'シフト記号表（従来型・ユニット型共通）'!$C$6:$L$47,10,FALSE()))</f>
        <v/>
      </c>
      <c r="AE168" s="2069" t="str">
        <f aca="false">IF(AE167="","",VLOOKUP(AE167,'シフト記号表（従来型・ユニット型共通）'!$C$6:$L$47,10,FALSE()))</f>
        <v/>
      </c>
      <c r="AF168" s="2069" t="str">
        <f aca="false">IF(AF167="","",VLOOKUP(AF167,'シフト記号表（従来型・ユニット型共通）'!$C$6:$L$47,10,FALSE()))</f>
        <v/>
      </c>
      <c r="AG168" s="2070" t="str">
        <f aca="false">IF(AG167="","",VLOOKUP(AG167,'シフト記号表（従来型・ユニット型共通）'!$C$6:$L$47,10,FALSE()))</f>
        <v/>
      </c>
      <c r="AH168" s="2068" t="str">
        <f aca="false">IF(AH167="","",VLOOKUP(AH167,'シフト記号表（従来型・ユニット型共通）'!$C$6:$L$47,10,FALSE()))</f>
        <v/>
      </c>
      <c r="AI168" s="2069" t="str">
        <f aca="false">IF(AI167="","",VLOOKUP(AI167,'シフト記号表（従来型・ユニット型共通）'!$C$6:$L$47,10,FALSE()))</f>
        <v/>
      </c>
      <c r="AJ168" s="2069" t="str">
        <f aca="false">IF(AJ167="","",VLOOKUP(AJ167,'シフト記号表（従来型・ユニット型共通）'!$C$6:$L$47,10,FALSE()))</f>
        <v/>
      </c>
      <c r="AK168" s="2069" t="str">
        <f aca="false">IF(AK167="","",VLOOKUP(AK167,'シフト記号表（従来型・ユニット型共通）'!$C$6:$L$47,10,FALSE()))</f>
        <v/>
      </c>
      <c r="AL168" s="2069" t="str">
        <f aca="false">IF(AL167="","",VLOOKUP(AL167,'シフト記号表（従来型・ユニット型共通）'!$C$6:$L$47,10,FALSE()))</f>
        <v/>
      </c>
      <c r="AM168" s="2069" t="str">
        <f aca="false">IF(AM167="","",VLOOKUP(AM167,'シフト記号表（従来型・ユニット型共通）'!$C$6:$L$47,10,FALSE()))</f>
        <v/>
      </c>
      <c r="AN168" s="2070" t="str">
        <f aca="false">IF(AN167="","",VLOOKUP(AN167,'シフト記号表（従来型・ユニット型共通）'!$C$6:$L$47,10,FALSE()))</f>
        <v/>
      </c>
      <c r="AO168" s="2068" t="str">
        <f aca="false">IF(AO167="","",VLOOKUP(AO167,'シフト記号表（従来型・ユニット型共通）'!$C$6:$L$47,10,FALSE()))</f>
        <v/>
      </c>
      <c r="AP168" s="2069" t="str">
        <f aca="false">IF(AP167="","",VLOOKUP(AP167,'シフト記号表（従来型・ユニット型共通）'!$C$6:$L$47,10,FALSE()))</f>
        <v/>
      </c>
      <c r="AQ168" s="2069" t="str">
        <f aca="false">IF(AQ167="","",VLOOKUP(AQ167,'シフト記号表（従来型・ユニット型共通）'!$C$6:$L$47,10,FALSE()))</f>
        <v/>
      </c>
      <c r="AR168" s="2069" t="str">
        <f aca="false">IF(AR167="","",VLOOKUP(AR167,'シフト記号表（従来型・ユニット型共通）'!$C$6:$L$47,10,FALSE()))</f>
        <v/>
      </c>
      <c r="AS168" s="2069" t="str">
        <f aca="false">IF(AS167="","",VLOOKUP(AS167,'シフト記号表（従来型・ユニット型共通）'!$C$6:$L$47,10,FALSE()))</f>
        <v/>
      </c>
      <c r="AT168" s="2069" t="str">
        <f aca="false">IF(AT167="","",VLOOKUP(AT167,'シフト記号表（従来型・ユニット型共通）'!$C$6:$L$47,10,FALSE()))</f>
        <v/>
      </c>
      <c r="AU168" s="2070" t="str">
        <f aca="false">IF(AU167="","",VLOOKUP(AU167,'シフト記号表（従来型・ユニット型共通）'!$C$6:$L$47,10,FALSE()))</f>
        <v/>
      </c>
      <c r="AV168" s="2068" t="str">
        <f aca="false">IF(AV167="","",VLOOKUP(AV167,'シフト記号表（従来型・ユニット型共通）'!$C$6:$L$47,10,FALSE()))</f>
        <v/>
      </c>
      <c r="AW168" s="2069" t="str">
        <f aca="false">IF(AW167="","",VLOOKUP(AW167,'シフト記号表（従来型・ユニット型共通）'!$C$6:$L$47,10,FALSE()))</f>
        <v/>
      </c>
      <c r="AX168" s="2069" t="str">
        <f aca="false">IF(AX167="","",VLOOKUP(AX167,'シフト記号表（従来型・ユニット型共通）'!$C$6:$L$47,10,FALSE()))</f>
        <v/>
      </c>
      <c r="AY168" s="2069" t="str">
        <f aca="false">IF(AY167="","",VLOOKUP(AY167,'シフト記号表（従来型・ユニット型共通）'!$C$6:$L$47,10,FALSE()))</f>
        <v/>
      </c>
      <c r="AZ168" s="2069" t="str">
        <f aca="false">IF(AZ167="","",VLOOKUP(AZ167,'シフト記号表（従来型・ユニット型共通）'!$C$6:$L$47,10,FALSE()))</f>
        <v/>
      </c>
      <c r="BA168" s="2069" t="str">
        <f aca="false">IF(BA167="","",VLOOKUP(BA167,'シフト記号表（従来型・ユニット型共通）'!$C$6:$L$47,10,FALSE()))</f>
        <v/>
      </c>
      <c r="BB168" s="2070" t="str">
        <f aca="false">IF(BB167="","",VLOOKUP(BB167,'シフト記号表（従来型・ユニット型共通）'!$C$6:$L$47,10,FALSE()))</f>
        <v/>
      </c>
      <c r="BC168" s="2068" t="str">
        <f aca="false">IF(BC167="","",VLOOKUP(BC167,'シフト記号表（従来型・ユニット型共通）'!$C$6:$L$47,10,FALSE()))</f>
        <v/>
      </c>
      <c r="BD168" s="2069" t="str">
        <f aca="false">IF(BD167="","",VLOOKUP(BD167,'シフト記号表（従来型・ユニット型共通）'!$C$6:$L$47,10,FALSE()))</f>
        <v/>
      </c>
      <c r="BE168" s="2069" t="str">
        <f aca="false">IF(BE167="","",VLOOKUP(BE167,'シフト記号表（従来型・ユニット型共通）'!$C$6:$L$47,10,FALSE()))</f>
        <v/>
      </c>
      <c r="BF168" s="2101" t="n">
        <f aca="false">IF($BI$3="４週",SUM(AA168:BB168),IF($BI$3="暦月",SUM(AA168:BE168),""))</f>
        <v>0</v>
      </c>
      <c r="BG168" s="2101"/>
      <c r="BH168" s="2102" t="n">
        <f aca="false">IF($BI$3="４週",BF168/4,IF($BI$3="暦月",(BF168/($BI$8/7)),""))</f>
        <v>0</v>
      </c>
      <c r="BI168" s="2102"/>
      <c r="BJ168" s="2098"/>
      <c r="BK168" s="2098"/>
      <c r="BL168" s="2098"/>
      <c r="BM168" s="2098"/>
      <c r="BN168" s="2098"/>
    </row>
    <row r="169" customFormat="false" ht="20.25" hidden="false" customHeight="true" outlineLevel="0" collapsed="false">
      <c r="B169" s="2033" t="n">
        <f aca="false">B167+1</f>
        <v>77</v>
      </c>
      <c r="C169" s="2073"/>
      <c r="D169" s="2073"/>
      <c r="E169" s="2073"/>
      <c r="F169" s="2073"/>
      <c r="G169" s="2095"/>
      <c r="H169" s="2095"/>
      <c r="I169" s="2063"/>
      <c r="J169" s="2064"/>
      <c r="K169" s="2063"/>
      <c r="L169" s="2064"/>
      <c r="M169" s="2096"/>
      <c r="N169" s="2096"/>
      <c r="O169" s="2097"/>
      <c r="P169" s="2097"/>
      <c r="Q169" s="2097"/>
      <c r="R169" s="2097"/>
      <c r="S169" s="2079"/>
      <c r="T169" s="2079"/>
      <c r="U169" s="2079"/>
      <c r="V169" s="2079"/>
      <c r="W169" s="2079"/>
      <c r="X169" s="2093" t="s">
        <v>2202</v>
      </c>
      <c r="Z169" s="2094"/>
      <c r="AA169" s="2083"/>
      <c r="AB169" s="2084"/>
      <c r="AC169" s="2084"/>
      <c r="AD169" s="2084"/>
      <c r="AE169" s="2084"/>
      <c r="AF169" s="2084"/>
      <c r="AG169" s="2085"/>
      <c r="AH169" s="2083"/>
      <c r="AI169" s="2084"/>
      <c r="AJ169" s="2084"/>
      <c r="AK169" s="2084"/>
      <c r="AL169" s="2084"/>
      <c r="AM169" s="2084"/>
      <c r="AN169" s="2085"/>
      <c r="AO169" s="2083"/>
      <c r="AP169" s="2084"/>
      <c r="AQ169" s="2084"/>
      <c r="AR169" s="2084"/>
      <c r="AS169" s="2084"/>
      <c r="AT169" s="2084"/>
      <c r="AU169" s="2085"/>
      <c r="AV169" s="2083"/>
      <c r="AW169" s="2084"/>
      <c r="AX169" s="2084"/>
      <c r="AY169" s="2084"/>
      <c r="AZ169" s="2084"/>
      <c r="BA169" s="2084"/>
      <c r="BB169" s="2085"/>
      <c r="BC169" s="2083"/>
      <c r="BD169" s="2084"/>
      <c r="BE169" s="2086"/>
      <c r="BF169" s="2087"/>
      <c r="BG169" s="2087"/>
      <c r="BH169" s="2088"/>
      <c r="BI169" s="2088"/>
      <c r="BJ169" s="2098"/>
      <c r="BK169" s="2098"/>
      <c r="BL169" s="2098"/>
      <c r="BM169" s="2098"/>
      <c r="BN169" s="2098"/>
    </row>
    <row r="170" customFormat="false" ht="20.25" hidden="false" customHeight="true" outlineLevel="0" collapsed="false">
      <c r="B170" s="2033"/>
      <c r="C170" s="2073"/>
      <c r="D170" s="2073"/>
      <c r="E170" s="2073"/>
      <c r="F170" s="2073"/>
      <c r="G170" s="2095"/>
      <c r="H170" s="2095"/>
      <c r="I170" s="2099"/>
      <c r="J170" s="2100" t="n">
        <f aca="false">G169</f>
        <v>0</v>
      </c>
      <c r="K170" s="2099"/>
      <c r="L170" s="2100" t="n">
        <f aca="false">M169</f>
        <v>0</v>
      </c>
      <c r="M170" s="2096"/>
      <c r="N170" s="2096"/>
      <c r="O170" s="2097"/>
      <c r="P170" s="2097"/>
      <c r="Q170" s="2097"/>
      <c r="R170" s="2097"/>
      <c r="S170" s="2079"/>
      <c r="T170" s="2079"/>
      <c r="U170" s="2079"/>
      <c r="V170" s="2079"/>
      <c r="W170" s="2079"/>
      <c r="X170" s="2090" t="s">
        <v>2203</v>
      </c>
      <c r="Y170" s="2091"/>
      <c r="Z170" s="2092"/>
      <c r="AA170" s="2068" t="str">
        <f aca="false">IF(AA169="","",VLOOKUP(AA169,'シフト記号表（従来型・ユニット型共通）'!$C$6:$L$47,10,FALSE()))</f>
        <v/>
      </c>
      <c r="AB170" s="2069" t="str">
        <f aca="false">IF(AB169="","",VLOOKUP(AB169,'シフト記号表（従来型・ユニット型共通）'!$C$6:$L$47,10,FALSE()))</f>
        <v/>
      </c>
      <c r="AC170" s="2069" t="str">
        <f aca="false">IF(AC169="","",VLOOKUP(AC169,'シフト記号表（従来型・ユニット型共通）'!$C$6:$L$47,10,FALSE()))</f>
        <v/>
      </c>
      <c r="AD170" s="2069" t="str">
        <f aca="false">IF(AD169="","",VLOOKUP(AD169,'シフト記号表（従来型・ユニット型共通）'!$C$6:$L$47,10,FALSE()))</f>
        <v/>
      </c>
      <c r="AE170" s="2069" t="str">
        <f aca="false">IF(AE169="","",VLOOKUP(AE169,'シフト記号表（従来型・ユニット型共通）'!$C$6:$L$47,10,FALSE()))</f>
        <v/>
      </c>
      <c r="AF170" s="2069" t="str">
        <f aca="false">IF(AF169="","",VLOOKUP(AF169,'シフト記号表（従来型・ユニット型共通）'!$C$6:$L$47,10,FALSE()))</f>
        <v/>
      </c>
      <c r="AG170" s="2070" t="str">
        <f aca="false">IF(AG169="","",VLOOKUP(AG169,'シフト記号表（従来型・ユニット型共通）'!$C$6:$L$47,10,FALSE()))</f>
        <v/>
      </c>
      <c r="AH170" s="2068" t="str">
        <f aca="false">IF(AH169="","",VLOOKUP(AH169,'シフト記号表（従来型・ユニット型共通）'!$C$6:$L$47,10,FALSE()))</f>
        <v/>
      </c>
      <c r="AI170" s="2069" t="str">
        <f aca="false">IF(AI169="","",VLOOKUP(AI169,'シフト記号表（従来型・ユニット型共通）'!$C$6:$L$47,10,FALSE()))</f>
        <v/>
      </c>
      <c r="AJ170" s="2069" t="str">
        <f aca="false">IF(AJ169="","",VLOOKUP(AJ169,'シフト記号表（従来型・ユニット型共通）'!$C$6:$L$47,10,FALSE()))</f>
        <v/>
      </c>
      <c r="AK170" s="2069" t="str">
        <f aca="false">IF(AK169="","",VLOOKUP(AK169,'シフト記号表（従来型・ユニット型共通）'!$C$6:$L$47,10,FALSE()))</f>
        <v/>
      </c>
      <c r="AL170" s="2069" t="str">
        <f aca="false">IF(AL169="","",VLOOKUP(AL169,'シフト記号表（従来型・ユニット型共通）'!$C$6:$L$47,10,FALSE()))</f>
        <v/>
      </c>
      <c r="AM170" s="2069" t="str">
        <f aca="false">IF(AM169="","",VLOOKUP(AM169,'シフト記号表（従来型・ユニット型共通）'!$C$6:$L$47,10,FALSE()))</f>
        <v/>
      </c>
      <c r="AN170" s="2070" t="str">
        <f aca="false">IF(AN169="","",VLOOKUP(AN169,'シフト記号表（従来型・ユニット型共通）'!$C$6:$L$47,10,FALSE()))</f>
        <v/>
      </c>
      <c r="AO170" s="2068" t="str">
        <f aca="false">IF(AO169="","",VLOOKUP(AO169,'シフト記号表（従来型・ユニット型共通）'!$C$6:$L$47,10,FALSE()))</f>
        <v/>
      </c>
      <c r="AP170" s="2069" t="str">
        <f aca="false">IF(AP169="","",VLOOKUP(AP169,'シフト記号表（従来型・ユニット型共通）'!$C$6:$L$47,10,FALSE()))</f>
        <v/>
      </c>
      <c r="AQ170" s="2069" t="str">
        <f aca="false">IF(AQ169="","",VLOOKUP(AQ169,'シフト記号表（従来型・ユニット型共通）'!$C$6:$L$47,10,FALSE()))</f>
        <v/>
      </c>
      <c r="AR170" s="2069" t="str">
        <f aca="false">IF(AR169="","",VLOOKUP(AR169,'シフト記号表（従来型・ユニット型共通）'!$C$6:$L$47,10,FALSE()))</f>
        <v/>
      </c>
      <c r="AS170" s="2069" t="str">
        <f aca="false">IF(AS169="","",VLOOKUP(AS169,'シフト記号表（従来型・ユニット型共通）'!$C$6:$L$47,10,FALSE()))</f>
        <v/>
      </c>
      <c r="AT170" s="2069" t="str">
        <f aca="false">IF(AT169="","",VLOOKUP(AT169,'シフト記号表（従来型・ユニット型共通）'!$C$6:$L$47,10,FALSE()))</f>
        <v/>
      </c>
      <c r="AU170" s="2070" t="str">
        <f aca="false">IF(AU169="","",VLOOKUP(AU169,'シフト記号表（従来型・ユニット型共通）'!$C$6:$L$47,10,FALSE()))</f>
        <v/>
      </c>
      <c r="AV170" s="2068" t="str">
        <f aca="false">IF(AV169="","",VLOOKUP(AV169,'シフト記号表（従来型・ユニット型共通）'!$C$6:$L$47,10,FALSE()))</f>
        <v/>
      </c>
      <c r="AW170" s="2069" t="str">
        <f aca="false">IF(AW169="","",VLOOKUP(AW169,'シフト記号表（従来型・ユニット型共通）'!$C$6:$L$47,10,FALSE()))</f>
        <v/>
      </c>
      <c r="AX170" s="2069" t="str">
        <f aca="false">IF(AX169="","",VLOOKUP(AX169,'シフト記号表（従来型・ユニット型共通）'!$C$6:$L$47,10,FALSE()))</f>
        <v/>
      </c>
      <c r="AY170" s="2069" t="str">
        <f aca="false">IF(AY169="","",VLOOKUP(AY169,'シフト記号表（従来型・ユニット型共通）'!$C$6:$L$47,10,FALSE()))</f>
        <v/>
      </c>
      <c r="AZ170" s="2069" t="str">
        <f aca="false">IF(AZ169="","",VLOOKUP(AZ169,'シフト記号表（従来型・ユニット型共通）'!$C$6:$L$47,10,FALSE()))</f>
        <v/>
      </c>
      <c r="BA170" s="2069" t="str">
        <f aca="false">IF(BA169="","",VLOOKUP(BA169,'シフト記号表（従来型・ユニット型共通）'!$C$6:$L$47,10,FALSE()))</f>
        <v/>
      </c>
      <c r="BB170" s="2070" t="str">
        <f aca="false">IF(BB169="","",VLOOKUP(BB169,'シフト記号表（従来型・ユニット型共通）'!$C$6:$L$47,10,FALSE()))</f>
        <v/>
      </c>
      <c r="BC170" s="2068" t="str">
        <f aca="false">IF(BC169="","",VLOOKUP(BC169,'シフト記号表（従来型・ユニット型共通）'!$C$6:$L$47,10,FALSE()))</f>
        <v/>
      </c>
      <c r="BD170" s="2069" t="str">
        <f aca="false">IF(BD169="","",VLOOKUP(BD169,'シフト記号表（従来型・ユニット型共通）'!$C$6:$L$47,10,FALSE()))</f>
        <v/>
      </c>
      <c r="BE170" s="2069" t="str">
        <f aca="false">IF(BE169="","",VLOOKUP(BE169,'シフト記号表（従来型・ユニット型共通）'!$C$6:$L$47,10,FALSE()))</f>
        <v/>
      </c>
      <c r="BF170" s="2101" t="n">
        <f aca="false">IF($BI$3="４週",SUM(AA170:BB170),IF($BI$3="暦月",SUM(AA170:BE170),""))</f>
        <v>0</v>
      </c>
      <c r="BG170" s="2101"/>
      <c r="BH170" s="2102" t="n">
        <f aca="false">IF($BI$3="４週",BF170/4,IF($BI$3="暦月",(BF170/($BI$8/7)),""))</f>
        <v>0</v>
      </c>
      <c r="BI170" s="2102"/>
      <c r="BJ170" s="2098"/>
      <c r="BK170" s="2098"/>
      <c r="BL170" s="2098"/>
      <c r="BM170" s="2098"/>
      <c r="BN170" s="2098"/>
    </row>
    <row r="171" customFormat="false" ht="20.25" hidden="false" customHeight="true" outlineLevel="0" collapsed="false">
      <c r="B171" s="2033" t="n">
        <f aca="false">B169+1</f>
        <v>78</v>
      </c>
      <c r="C171" s="2073"/>
      <c r="D171" s="2073"/>
      <c r="E171" s="2073"/>
      <c r="F171" s="2073"/>
      <c r="G171" s="2095"/>
      <c r="H171" s="2095"/>
      <c r="I171" s="2063"/>
      <c r="J171" s="2064"/>
      <c r="K171" s="2063"/>
      <c r="L171" s="2064"/>
      <c r="M171" s="2096"/>
      <c r="N171" s="2096"/>
      <c r="O171" s="2097"/>
      <c r="P171" s="2097"/>
      <c r="Q171" s="2097"/>
      <c r="R171" s="2097"/>
      <c r="S171" s="2079"/>
      <c r="T171" s="2079"/>
      <c r="U171" s="2079"/>
      <c r="V171" s="2079"/>
      <c r="W171" s="2079"/>
      <c r="X171" s="2093" t="s">
        <v>2202</v>
      </c>
      <c r="Z171" s="2094"/>
      <c r="AA171" s="2083"/>
      <c r="AB171" s="2084"/>
      <c r="AC171" s="2084"/>
      <c r="AD171" s="2084"/>
      <c r="AE171" s="2084"/>
      <c r="AF171" s="2084"/>
      <c r="AG171" s="2085"/>
      <c r="AH171" s="2083"/>
      <c r="AI171" s="2084"/>
      <c r="AJ171" s="2084"/>
      <c r="AK171" s="2084"/>
      <c r="AL171" s="2084"/>
      <c r="AM171" s="2084"/>
      <c r="AN171" s="2085"/>
      <c r="AO171" s="2083"/>
      <c r="AP171" s="2084"/>
      <c r="AQ171" s="2084"/>
      <c r="AR171" s="2084"/>
      <c r="AS171" s="2084"/>
      <c r="AT171" s="2084"/>
      <c r="AU171" s="2085"/>
      <c r="AV171" s="2083"/>
      <c r="AW171" s="2084"/>
      <c r="AX171" s="2084"/>
      <c r="AY171" s="2084"/>
      <c r="AZ171" s="2084"/>
      <c r="BA171" s="2084"/>
      <c r="BB171" s="2085"/>
      <c r="BC171" s="2083"/>
      <c r="BD171" s="2084"/>
      <c r="BE171" s="2086"/>
      <c r="BF171" s="2087"/>
      <c r="BG171" s="2087"/>
      <c r="BH171" s="2088"/>
      <c r="BI171" s="2088"/>
      <c r="BJ171" s="2098"/>
      <c r="BK171" s="2098"/>
      <c r="BL171" s="2098"/>
      <c r="BM171" s="2098"/>
      <c r="BN171" s="2098"/>
    </row>
    <row r="172" customFormat="false" ht="20.25" hidden="false" customHeight="true" outlineLevel="0" collapsed="false">
      <c r="B172" s="2033"/>
      <c r="C172" s="2073"/>
      <c r="D172" s="2073"/>
      <c r="E172" s="2073"/>
      <c r="F172" s="2073"/>
      <c r="G172" s="2095"/>
      <c r="H172" s="2095"/>
      <c r="I172" s="2099"/>
      <c r="J172" s="2100" t="n">
        <f aca="false">G171</f>
        <v>0</v>
      </c>
      <c r="K172" s="2099"/>
      <c r="L172" s="2100" t="n">
        <f aca="false">M171</f>
        <v>0</v>
      </c>
      <c r="M172" s="2096"/>
      <c r="N172" s="2096"/>
      <c r="O172" s="2097"/>
      <c r="P172" s="2097"/>
      <c r="Q172" s="2097"/>
      <c r="R172" s="2097"/>
      <c r="S172" s="2079"/>
      <c r="T172" s="2079"/>
      <c r="U172" s="2079"/>
      <c r="V172" s="2079"/>
      <c r="W172" s="2079"/>
      <c r="X172" s="2090" t="s">
        <v>2203</v>
      </c>
      <c r="Y172" s="2091"/>
      <c r="Z172" s="2092"/>
      <c r="AA172" s="2068" t="str">
        <f aca="false">IF(AA171="","",VLOOKUP(AA171,'シフト記号表（従来型・ユニット型共通）'!$C$6:$L$47,10,FALSE()))</f>
        <v/>
      </c>
      <c r="AB172" s="2069" t="str">
        <f aca="false">IF(AB171="","",VLOOKUP(AB171,'シフト記号表（従来型・ユニット型共通）'!$C$6:$L$47,10,FALSE()))</f>
        <v/>
      </c>
      <c r="AC172" s="2069" t="str">
        <f aca="false">IF(AC171="","",VLOOKUP(AC171,'シフト記号表（従来型・ユニット型共通）'!$C$6:$L$47,10,FALSE()))</f>
        <v/>
      </c>
      <c r="AD172" s="2069" t="str">
        <f aca="false">IF(AD171="","",VLOOKUP(AD171,'シフト記号表（従来型・ユニット型共通）'!$C$6:$L$47,10,FALSE()))</f>
        <v/>
      </c>
      <c r="AE172" s="2069" t="str">
        <f aca="false">IF(AE171="","",VLOOKUP(AE171,'シフト記号表（従来型・ユニット型共通）'!$C$6:$L$47,10,FALSE()))</f>
        <v/>
      </c>
      <c r="AF172" s="2069" t="str">
        <f aca="false">IF(AF171="","",VLOOKUP(AF171,'シフト記号表（従来型・ユニット型共通）'!$C$6:$L$47,10,FALSE()))</f>
        <v/>
      </c>
      <c r="AG172" s="2070" t="str">
        <f aca="false">IF(AG171="","",VLOOKUP(AG171,'シフト記号表（従来型・ユニット型共通）'!$C$6:$L$47,10,FALSE()))</f>
        <v/>
      </c>
      <c r="AH172" s="2068" t="str">
        <f aca="false">IF(AH171="","",VLOOKUP(AH171,'シフト記号表（従来型・ユニット型共通）'!$C$6:$L$47,10,FALSE()))</f>
        <v/>
      </c>
      <c r="AI172" s="2069" t="str">
        <f aca="false">IF(AI171="","",VLOOKUP(AI171,'シフト記号表（従来型・ユニット型共通）'!$C$6:$L$47,10,FALSE()))</f>
        <v/>
      </c>
      <c r="AJ172" s="2069" t="str">
        <f aca="false">IF(AJ171="","",VLOOKUP(AJ171,'シフト記号表（従来型・ユニット型共通）'!$C$6:$L$47,10,FALSE()))</f>
        <v/>
      </c>
      <c r="AK172" s="2069" t="str">
        <f aca="false">IF(AK171="","",VLOOKUP(AK171,'シフト記号表（従来型・ユニット型共通）'!$C$6:$L$47,10,FALSE()))</f>
        <v/>
      </c>
      <c r="AL172" s="2069" t="str">
        <f aca="false">IF(AL171="","",VLOOKUP(AL171,'シフト記号表（従来型・ユニット型共通）'!$C$6:$L$47,10,FALSE()))</f>
        <v/>
      </c>
      <c r="AM172" s="2069" t="str">
        <f aca="false">IF(AM171="","",VLOOKUP(AM171,'シフト記号表（従来型・ユニット型共通）'!$C$6:$L$47,10,FALSE()))</f>
        <v/>
      </c>
      <c r="AN172" s="2070" t="str">
        <f aca="false">IF(AN171="","",VLOOKUP(AN171,'シフト記号表（従来型・ユニット型共通）'!$C$6:$L$47,10,FALSE()))</f>
        <v/>
      </c>
      <c r="AO172" s="2068" t="str">
        <f aca="false">IF(AO171="","",VLOOKUP(AO171,'シフト記号表（従来型・ユニット型共通）'!$C$6:$L$47,10,FALSE()))</f>
        <v/>
      </c>
      <c r="AP172" s="2069" t="str">
        <f aca="false">IF(AP171="","",VLOOKUP(AP171,'シフト記号表（従来型・ユニット型共通）'!$C$6:$L$47,10,FALSE()))</f>
        <v/>
      </c>
      <c r="AQ172" s="2069" t="str">
        <f aca="false">IF(AQ171="","",VLOOKUP(AQ171,'シフト記号表（従来型・ユニット型共通）'!$C$6:$L$47,10,FALSE()))</f>
        <v/>
      </c>
      <c r="AR172" s="2069" t="str">
        <f aca="false">IF(AR171="","",VLOOKUP(AR171,'シフト記号表（従来型・ユニット型共通）'!$C$6:$L$47,10,FALSE()))</f>
        <v/>
      </c>
      <c r="AS172" s="2069" t="str">
        <f aca="false">IF(AS171="","",VLOOKUP(AS171,'シフト記号表（従来型・ユニット型共通）'!$C$6:$L$47,10,FALSE()))</f>
        <v/>
      </c>
      <c r="AT172" s="2069" t="str">
        <f aca="false">IF(AT171="","",VLOOKUP(AT171,'シフト記号表（従来型・ユニット型共通）'!$C$6:$L$47,10,FALSE()))</f>
        <v/>
      </c>
      <c r="AU172" s="2070" t="str">
        <f aca="false">IF(AU171="","",VLOOKUP(AU171,'シフト記号表（従来型・ユニット型共通）'!$C$6:$L$47,10,FALSE()))</f>
        <v/>
      </c>
      <c r="AV172" s="2068" t="str">
        <f aca="false">IF(AV171="","",VLOOKUP(AV171,'シフト記号表（従来型・ユニット型共通）'!$C$6:$L$47,10,FALSE()))</f>
        <v/>
      </c>
      <c r="AW172" s="2069" t="str">
        <f aca="false">IF(AW171="","",VLOOKUP(AW171,'シフト記号表（従来型・ユニット型共通）'!$C$6:$L$47,10,FALSE()))</f>
        <v/>
      </c>
      <c r="AX172" s="2069" t="str">
        <f aca="false">IF(AX171="","",VLOOKUP(AX171,'シフト記号表（従来型・ユニット型共通）'!$C$6:$L$47,10,FALSE()))</f>
        <v/>
      </c>
      <c r="AY172" s="2069" t="str">
        <f aca="false">IF(AY171="","",VLOOKUP(AY171,'シフト記号表（従来型・ユニット型共通）'!$C$6:$L$47,10,FALSE()))</f>
        <v/>
      </c>
      <c r="AZ172" s="2069" t="str">
        <f aca="false">IF(AZ171="","",VLOOKUP(AZ171,'シフト記号表（従来型・ユニット型共通）'!$C$6:$L$47,10,FALSE()))</f>
        <v/>
      </c>
      <c r="BA172" s="2069" t="str">
        <f aca="false">IF(BA171="","",VLOOKUP(BA171,'シフト記号表（従来型・ユニット型共通）'!$C$6:$L$47,10,FALSE()))</f>
        <v/>
      </c>
      <c r="BB172" s="2070" t="str">
        <f aca="false">IF(BB171="","",VLOOKUP(BB171,'シフト記号表（従来型・ユニット型共通）'!$C$6:$L$47,10,FALSE()))</f>
        <v/>
      </c>
      <c r="BC172" s="2068" t="str">
        <f aca="false">IF(BC171="","",VLOOKUP(BC171,'シフト記号表（従来型・ユニット型共通）'!$C$6:$L$47,10,FALSE()))</f>
        <v/>
      </c>
      <c r="BD172" s="2069" t="str">
        <f aca="false">IF(BD171="","",VLOOKUP(BD171,'シフト記号表（従来型・ユニット型共通）'!$C$6:$L$47,10,FALSE()))</f>
        <v/>
      </c>
      <c r="BE172" s="2069" t="str">
        <f aca="false">IF(BE171="","",VLOOKUP(BE171,'シフト記号表（従来型・ユニット型共通）'!$C$6:$L$47,10,FALSE()))</f>
        <v/>
      </c>
      <c r="BF172" s="2101" t="n">
        <f aca="false">IF($BI$3="４週",SUM(AA172:BB172),IF($BI$3="暦月",SUM(AA172:BE172),""))</f>
        <v>0</v>
      </c>
      <c r="BG172" s="2101"/>
      <c r="BH172" s="2102" t="n">
        <f aca="false">IF($BI$3="４週",BF172/4,IF($BI$3="暦月",(BF172/($BI$8/7)),""))</f>
        <v>0</v>
      </c>
      <c r="BI172" s="2102"/>
      <c r="BJ172" s="2098"/>
      <c r="BK172" s="2098"/>
      <c r="BL172" s="2098"/>
      <c r="BM172" s="2098"/>
      <c r="BN172" s="2098"/>
    </row>
    <row r="173" customFormat="false" ht="20.25" hidden="false" customHeight="true" outlineLevel="0" collapsed="false">
      <c r="B173" s="2033" t="n">
        <f aca="false">B171+1</f>
        <v>79</v>
      </c>
      <c r="C173" s="2073"/>
      <c r="D173" s="2073"/>
      <c r="E173" s="2073"/>
      <c r="F173" s="2073"/>
      <c r="G173" s="2095"/>
      <c r="H173" s="2095"/>
      <c r="I173" s="2063"/>
      <c r="J173" s="2064"/>
      <c r="K173" s="2063"/>
      <c r="L173" s="2064"/>
      <c r="M173" s="2096"/>
      <c r="N173" s="2096"/>
      <c r="O173" s="2097"/>
      <c r="P173" s="2097"/>
      <c r="Q173" s="2097"/>
      <c r="R173" s="2097"/>
      <c r="S173" s="2079"/>
      <c r="T173" s="2079"/>
      <c r="U173" s="2079"/>
      <c r="V173" s="2079"/>
      <c r="W173" s="2079"/>
      <c r="X173" s="2093" t="s">
        <v>2202</v>
      </c>
      <c r="Z173" s="2094"/>
      <c r="AA173" s="2083"/>
      <c r="AB173" s="2084"/>
      <c r="AC173" s="2084"/>
      <c r="AD173" s="2084"/>
      <c r="AE173" s="2084"/>
      <c r="AF173" s="2084"/>
      <c r="AG173" s="2085"/>
      <c r="AH173" s="2083"/>
      <c r="AI173" s="2084"/>
      <c r="AJ173" s="2084"/>
      <c r="AK173" s="2084"/>
      <c r="AL173" s="2084"/>
      <c r="AM173" s="2084"/>
      <c r="AN173" s="2085"/>
      <c r="AO173" s="2083"/>
      <c r="AP173" s="2084"/>
      <c r="AQ173" s="2084"/>
      <c r="AR173" s="2084"/>
      <c r="AS173" s="2084"/>
      <c r="AT173" s="2084"/>
      <c r="AU173" s="2085"/>
      <c r="AV173" s="2083"/>
      <c r="AW173" s="2084"/>
      <c r="AX173" s="2084"/>
      <c r="AY173" s="2084"/>
      <c r="AZ173" s="2084"/>
      <c r="BA173" s="2084"/>
      <c r="BB173" s="2085"/>
      <c r="BC173" s="2083"/>
      <c r="BD173" s="2084"/>
      <c r="BE173" s="2086"/>
      <c r="BF173" s="2087"/>
      <c r="BG173" s="2087"/>
      <c r="BH173" s="2088"/>
      <c r="BI173" s="2088"/>
      <c r="BJ173" s="2098"/>
      <c r="BK173" s="2098"/>
      <c r="BL173" s="2098"/>
      <c r="BM173" s="2098"/>
      <c r="BN173" s="2098"/>
    </row>
    <row r="174" customFormat="false" ht="20.25" hidden="false" customHeight="true" outlineLevel="0" collapsed="false">
      <c r="B174" s="2033"/>
      <c r="C174" s="2073"/>
      <c r="D174" s="2073"/>
      <c r="E174" s="2073"/>
      <c r="F174" s="2073"/>
      <c r="G174" s="2095"/>
      <c r="H174" s="2095"/>
      <c r="I174" s="2099"/>
      <c r="J174" s="2100" t="n">
        <f aca="false">G173</f>
        <v>0</v>
      </c>
      <c r="K174" s="2099"/>
      <c r="L174" s="2100" t="n">
        <f aca="false">M173</f>
        <v>0</v>
      </c>
      <c r="M174" s="2096"/>
      <c r="N174" s="2096"/>
      <c r="O174" s="2097"/>
      <c r="P174" s="2097"/>
      <c r="Q174" s="2097"/>
      <c r="R174" s="2097"/>
      <c r="S174" s="2079"/>
      <c r="T174" s="2079"/>
      <c r="U174" s="2079"/>
      <c r="V174" s="2079"/>
      <c r="W174" s="2079"/>
      <c r="X174" s="2090" t="s">
        <v>2203</v>
      </c>
      <c r="Y174" s="2091"/>
      <c r="Z174" s="2092"/>
      <c r="AA174" s="2068" t="str">
        <f aca="false">IF(AA173="","",VLOOKUP(AA173,'シフト記号表（従来型・ユニット型共通）'!$C$6:$L$47,10,FALSE()))</f>
        <v/>
      </c>
      <c r="AB174" s="2069" t="str">
        <f aca="false">IF(AB173="","",VLOOKUP(AB173,'シフト記号表（従来型・ユニット型共通）'!$C$6:$L$47,10,FALSE()))</f>
        <v/>
      </c>
      <c r="AC174" s="2069" t="str">
        <f aca="false">IF(AC173="","",VLOOKUP(AC173,'シフト記号表（従来型・ユニット型共通）'!$C$6:$L$47,10,FALSE()))</f>
        <v/>
      </c>
      <c r="AD174" s="2069" t="str">
        <f aca="false">IF(AD173="","",VLOOKUP(AD173,'シフト記号表（従来型・ユニット型共通）'!$C$6:$L$47,10,FALSE()))</f>
        <v/>
      </c>
      <c r="AE174" s="2069" t="str">
        <f aca="false">IF(AE173="","",VLOOKUP(AE173,'シフト記号表（従来型・ユニット型共通）'!$C$6:$L$47,10,FALSE()))</f>
        <v/>
      </c>
      <c r="AF174" s="2069" t="str">
        <f aca="false">IF(AF173="","",VLOOKUP(AF173,'シフト記号表（従来型・ユニット型共通）'!$C$6:$L$47,10,FALSE()))</f>
        <v/>
      </c>
      <c r="AG174" s="2070" t="str">
        <f aca="false">IF(AG173="","",VLOOKUP(AG173,'シフト記号表（従来型・ユニット型共通）'!$C$6:$L$47,10,FALSE()))</f>
        <v/>
      </c>
      <c r="AH174" s="2068" t="str">
        <f aca="false">IF(AH173="","",VLOOKUP(AH173,'シフト記号表（従来型・ユニット型共通）'!$C$6:$L$47,10,FALSE()))</f>
        <v/>
      </c>
      <c r="AI174" s="2069" t="str">
        <f aca="false">IF(AI173="","",VLOOKUP(AI173,'シフト記号表（従来型・ユニット型共通）'!$C$6:$L$47,10,FALSE()))</f>
        <v/>
      </c>
      <c r="AJ174" s="2069" t="str">
        <f aca="false">IF(AJ173="","",VLOOKUP(AJ173,'シフト記号表（従来型・ユニット型共通）'!$C$6:$L$47,10,FALSE()))</f>
        <v/>
      </c>
      <c r="AK174" s="2069" t="str">
        <f aca="false">IF(AK173="","",VLOOKUP(AK173,'シフト記号表（従来型・ユニット型共通）'!$C$6:$L$47,10,FALSE()))</f>
        <v/>
      </c>
      <c r="AL174" s="2069" t="str">
        <f aca="false">IF(AL173="","",VLOOKUP(AL173,'シフト記号表（従来型・ユニット型共通）'!$C$6:$L$47,10,FALSE()))</f>
        <v/>
      </c>
      <c r="AM174" s="2069" t="str">
        <f aca="false">IF(AM173="","",VLOOKUP(AM173,'シフト記号表（従来型・ユニット型共通）'!$C$6:$L$47,10,FALSE()))</f>
        <v/>
      </c>
      <c r="AN174" s="2070" t="str">
        <f aca="false">IF(AN173="","",VLOOKUP(AN173,'シフト記号表（従来型・ユニット型共通）'!$C$6:$L$47,10,FALSE()))</f>
        <v/>
      </c>
      <c r="AO174" s="2068" t="str">
        <f aca="false">IF(AO173="","",VLOOKUP(AO173,'シフト記号表（従来型・ユニット型共通）'!$C$6:$L$47,10,FALSE()))</f>
        <v/>
      </c>
      <c r="AP174" s="2069" t="str">
        <f aca="false">IF(AP173="","",VLOOKUP(AP173,'シフト記号表（従来型・ユニット型共通）'!$C$6:$L$47,10,FALSE()))</f>
        <v/>
      </c>
      <c r="AQ174" s="2069" t="str">
        <f aca="false">IF(AQ173="","",VLOOKUP(AQ173,'シフト記号表（従来型・ユニット型共通）'!$C$6:$L$47,10,FALSE()))</f>
        <v/>
      </c>
      <c r="AR174" s="2069" t="str">
        <f aca="false">IF(AR173="","",VLOOKUP(AR173,'シフト記号表（従来型・ユニット型共通）'!$C$6:$L$47,10,FALSE()))</f>
        <v/>
      </c>
      <c r="AS174" s="2069" t="str">
        <f aca="false">IF(AS173="","",VLOOKUP(AS173,'シフト記号表（従来型・ユニット型共通）'!$C$6:$L$47,10,FALSE()))</f>
        <v/>
      </c>
      <c r="AT174" s="2069" t="str">
        <f aca="false">IF(AT173="","",VLOOKUP(AT173,'シフト記号表（従来型・ユニット型共通）'!$C$6:$L$47,10,FALSE()))</f>
        <v/>
      </c>
      <c r="AU174" s="2070" t="str">
        <f aca="false">IF(AU173="","",VLOOKUP(AU173,'シフト記号表（従来型・ユニット型共通）'!$C$6:$L$47,10,FALSE()))</f>
        <v/>
      </c>
      <c r="AV174" s="2068" t="str">
        <f aca="false">IF(AV173="","",VLOOKUP(AV173,'シフト記号表（従来型・ユニット型共通）'!$C$6:$L$47,10,FALSE()))</f>
        <v/>
      </c>
      <c r="AW174" s="2069" t="str">
        <f aca="false">IF(AW173="","",VLOOKUP(AW173,'シフト記号表（従来型・ユニット型共通）'!$C$6:$L$47,10,FALSE()))</f>
        <v/>
      </c>
      <c r="AX174" s="2069" t="str">
        <f aca="false">IF(AX173="","",VLOOKUP(AX173,'シフト記号表（従来型・ユニット型共通）'!$C$6:$L$47,10,FALSE()))</f>
        <v/>
      </c>
      <c r="AY174" s="2069" t="str">
        <f aca="false">IF(AY173="","",VLOOKUP(AY173,'シフト記号表（従来型・ユニット型共通）'!$C$6:$L$47,10,FALSE()))</f>
        <v/>
      </c>
      <c r="AZ174" s="2069" t="str">
        <f aca="false">IF(AZ173="","",VLOOKUP(AZ173,'シフト記号表（従来型・ユニット型共通）'!$C$6:$L$47,10,FALSE()))</f>
        <v/>
      </c>
      <c r="BA174" s="2069" t="str">
        <f aca="false">IF(BA173="","",VLOOKUP(BA173,'シフト記号表（従来型・ユニット型共通）'!$C$6:$L$47,10,FALSE()))</f>
        <v/>
      </c>
      <c r="BB174" s="2070" t="str">
        <f aca="false">IF(BB173="","",VLOOKUP(BB173,'シフト記号表（従来型・ユニット型共通）'!$C$6:$L$47,10,FALSE()))</f>
        <v/>
      </c>
      <c r="BC174" s="2068" t="str">
        <f aca="false">IF(BC173="","",VLOOKUP(BC173,'シフト記号表（従来型・ユニット型共通）'!$C$6:$L$47,10,FALSE()))</f>
        <v/>
      </c>
      <c r="BD174" s="2069" t="str">
        <f aca="false">IF(BD173="","",VLOOKUP(BD173,'シフト記号表（従来型・ユニット型共通）'!$C$6:$L$47,10,FALSE()))</f>
        <v/>
      </c>
      <c r="BE174" s="2069" t="str">
        <f aca="false">IF(BE173="","",VLOOKUP(BE173,'シフト記号表（従来型・ユニット型共通）'!$C$6:$L$47,10,FALSE()))</f>
        <v/>
      </c>
      <c r="BF174" s="2101" t="n">
        <f aca="false">IF($BI$3="４週",SUM(AA174:BB174),IF($BI$3="暦月",SUM(AA174:BE174),""))</f>
        <v>0</v>
      </c>
      <c r="BG174" s="2101"/>
      <c r="BH174" s="2102" t="n">
        <f aca="false">IF($BI$3="４週",BF174/4,IF($BI$3="暦月",(BF174/($BI$8/7)),""))</f>
        <v>0</v>
      </c>
      <c r="BI174" s="2102"/>
      <c r="BJ174" s="2098"/>
      <c r="BK174" s="2098"/>
      <c r="BL174" s="2098"/>
      <c r="BM174" s="2098"/>
      <c r="BN174" s="2098"/>
    </row>
    <row r="175" customFormat="false" ht="20.25" hidden="false" customHeight="true" outlineLevel="0" collapsed="false">
      <c r="B175" s="2033" t="n">
        <f aca="false">B173+1</f>
        <v>80</v>
      </c>
      <c r="C175" s="2073"/>
      <c r="D175" s="2073"/>
      <c r="E175" s="2073"/>
      <c r="F175" s="2073"/>
      <c r="G175" s="2095"/>
      <c r="H175" s="2095"/>
      <c r="I175" s="2063"/>
      <c r="J175" s="2064"/>
      <c r="K175" s="2063"/>
      <c r="L175" s="2064"/>
      <c r="M175" s="2096"/>
      <c r="N175" s="2096"/>
      <c r="O175" s="2097"/>
      <c r="P175" s="2097"/>
      <c r="Q175" s="2097"/>
      <c r="R175" s="2097"/>
      <c r="S175" s="2079"/>
      <c r="T175" s="2079"/>
      <c r="U175" s="2079"/>
      <c r="V175" s="2079"/>
      <c r="W175" s="2079"/>
      <c r="X175" s="2093" t="s">
        <v>2202</v>
      </c>
      <c r="Z175" s="2094"/>
      <c r="AA175" s="2083"/>
      <c r="AB175" s="2084"/>
      <c r="AC175" s="2084"/>
      <c r="AD175" s="2084"/>
      <c r="AE175" s="2084"/>
      <c r="AF175" s="2084"/>
      <c r="AG175" s="2085"/>
      <c r="AH175" s="2083"/>
      <c r="AI175" s="2084"/>
      <c r="AJ175" s="2084"/>
      <c r="AK175" s="2084"/>
      <c r="AL175" s="2084"/>
      <c r="AM175" s="2084"/>
      <c r="AN175" s="2085"/>
      <c r="AO175" s="2083"/>
      <c r="AP175" s="2084"/>
      <c r="AQ175" s="2084"/>
      <c r="AR175" s="2084"/>
      <c r="AS175" s="2084"/>
      <c r="AT175" s="2084"/>
      <c r="AU175" s="2085"/>
      <c r="AV175" s="2083"/>
      <c r="AW175" s="2084"/>
      <c r="AX175" s="2084"/>
      <c r="AY175" s="2084"/>
      <c r="AZ175" s="2084"/>
      <c r="BA175" s="2084"/>
      <c r="BB175" s="2085"/>
      <c r="BC175" s="2083"/>
      <c r="BD175" s="2084"/>
      <c r="BE175" s="2086"/>
      <c r="BF175" s="2087"/>
      <c r="BG175" s="2087"/>
      <c r="BH175" s="2088"/>
      <c r="BI175" s="2088"/>
      <c r="BJ175" s="2098"/>
      <c r="BK175" s="2098"/>
      <c r="BL175" s="2098"/>
      <c r="BM175" s="2098"/>
      <c r="BN175" s="2098"/>
    </row>
    <row r="176" customFormat="false" ht="20.25" hidden="false" customHeight="true" outlineLevel="0" collapsed="false">
      <c r="B176" s="2033"/>
      <c r="C176" s="2073"/>
      <c r="D176" s="2073"/>
      <c r="E176" s="2073"/>
      <c r="F176" s="2073"/>
      <c r="G176" s="2095"/>
      <c r="H176" s="2095"/>
      <c r="I176" s="2099"/>
      <c r="J176" s="2100" t="n">
        <f aca="false">G175</f>
        <v>0</v>
      </c>
      <c r="K176" s="2099"/>
      <c r="L176" s="2100" t="n">
        <f aca="false">M175</f>
        <v>0</v>
      </c>
      <c r="M176" s="2096"/>
      <c r="N176" s="2096"/>
      <c r="O176" s="2097"/>
      <c r="P176" s="2097"/>
      <c r="Q176" s="2097"/>
      <c r="R176" s="2097"/>
      <c r="S176" s="2079"/>
      <c r="T176" s="2079"/>
      <c r="U176" s="2079"/>
      <c r="V176" s="2079"/>
      <c r="W176" s="2079"/>
      <c r="X176" s="2090" t="s">
        <v>2203</v>
      </c>
      <c r="Y176" s="2091"/>
      <c r="Z176" s="2092"/>
      <c r="AA176" s="2068" t="str">
        <f aca="false">IF(AA175="","",VLOOKUP(AA175,'シフト記号表（従来型・ユニット型共通）'!$C$6:$L$47,10,FALSE()))</f>
        <v/>
      </c>
      <c r="AB176" s="2069" t="str">
        <f aca="false">IF(AB175="","",VLOOKUP(AB175,'シフト記号表（従来型・ユニット型共通）'!$C$6:$L$47,10,FALSE()))</f>
        <v/>
      </c>
      <c r="AC176" s="2069" t="str">
        <f aca="false">IF(AC175="","",VLOOKUP(AC175,'シフト記号表（従来型・ユニット型共通）'!$C$6:$L$47,10,FALSE()))</f>
        <v/>
      </c>
      <c r="AD176" s="2069" t="str">
        <f aca="false">IF(AD175="","",VLOOKUP(AD175,'シフト記号表（従来型・ユニット型共通）'!$C$6:$L$47,10,FALSE()))</f>
        <v/>
      </c>
      <c r="AE176" s="2069" t="str">
        <f aca="false">IF(AE175="","",VLOOKUP(AE175,'シフト記号表（従来型・ユニット型共通）'!$C$6:$L$47,10,FALSE()))</f>
        <v/>
      </c>
      <c r="AF176" s="2069" t="str">
        <f aca="false">IF(AF175="","",VLOOKUP(AF175,'シフト記号表（従来型・ユニット型共通）'!$C$6:$L$47,10,FALSE()))</f>
        <v/>
      </c>
      <c r="AG176" s="2070" t="str">
        <f aca="false">IF(AG175="","",VLOOKUP(AG175,'シフト記号表（従来型・ユニット型共通）'!$C$6:$L$47,10,FALSE()))</f>
        <v/>
      </c>
      <c r="AH176" s="2068" t="str">
        <f aca="false">IF(AH175="","",VLOOKUP(AH175,'シフト記号表（従来型・ユニット型共通）'!$C$6:$L$47,10,FALSE()))</f>
        <v/>
      </c>
      <c r="AI176" s="2069" t="str">
        <f aca="false">IF(AI175="","",VLOOKUP(AI175,'シフト記号表（従来型・ユニット型共通）'!$C$6:$L$47,10,FALSE()))</f>
        <v/>
      </c>
      <c r="AJ176" s="2069" t="str">
        <f aca="false">IF(AJ175="","",VLOOKUP(AJ175,'シフト記号表（従来型・ユニット型共通）'!$C$6:$L$47,10,FALSE()))</f>
        <v/>
      </c>
      <c r="AK176" s="2069" t="str">
        <f aca="false">IF(AK175="","",VLOOKUP(AK175,'シフト記号表（従来型・ユニット型共通）'!$C$6:$L$47,10,FALSE()))</f>
        <v/>
      </c>
      <c r="AL176" s="2069" t="str">
        <f aca="false">IF(AL175="","",VLOOKUP(AL175,'シフト記号表（従来型・ユニット型共通）'!$C$6:$L$47,10,FALSE()))</f>
        <v/>
      </c>
      <c r="AM176" s="2069" t="str">
        <f aca="false">IF(AM175="","",VLOOKUP(AM175,'シフト記号表（従来型・ユニット型共通）'!$C$6:$L$47,10,FALSE()))</f>
        <v/>
      </c>
      <c r="AN176" s="2070" t="str">
        <f aca="false">IF(AN175="","",VLOOKUP(AN175,'シフト記号表（従来型・ユニット型共通）'!$C$6:$L$47,10,FALSE()))</f>
        <v/>
      </c>
      <c r="AO176" s="2068" t="str">
        <f aca="false">IF(AO175="","",VLOOKUP(AO175,'シフト記号表（従来型・ユニット型共通）'!$C$6:$L$47,10,FALSE()))</f>
        <v/>
      </c>
      <c r="AP176" s="2069" t="str">
        <f aca="false">IF(AP175="","",VLOOKUP(AP175,'シフト記号表（従来型・ユニット型共通）'!$C$6:$L$47,10,FALSE()))</f>
        <v/>
      </c>
      <c r="AQ176" s="2069" t="str">
        <f aca="false">IF(AQ175="","",VLOOKUP(AQ175,'シフト記号表（従来型・ユニット型共通）'!$C$6:$L$47,10,FALSE()))</f>
        <v/>
      </c>
      <c r="AR176" s="2069" t="str">
        <f aca="false">IF(AR175="","",VLOOKUP(AR175,'シフト記号表（従来型・ユニット型共通）'!$C$6:$L$47,10,FALSE()))</f>
        <v/>
      </c>
      <c r="AS176" s="2069" t="str">
        <f aca="false">IF(AS175="","",VLOOKUP(AS175,'シフト記号表（従来型・ユニット型共通）'!$C$6:$L$47,10,FALSE()))</f>
        <v/>
      </c>
      <c r="AT176" s="2069" t="str">
        <f aca="false">IF(AT175="","",VLOOKUP(AT175,'シフト記号表（従来型・ユニット型共通）'!$C$6:$L$47,10,FALSE()))</f>
        <v/>
      </c>
      <c r="AU176" s="2070" t="str">
        <f aca="false">IF(AU175="","",VLOOKUP(AU175,'シフト記号表（従来型・ユニット型共通）'!$C$6:$L$47,10,FALSE()))</f>
        <v/>
      </c>
      <c r="AV176" s="2068" t="str">
        <f aca="false">IF(AV175="","",VLOOKUP(AV175,'シフト記号表（従来型・ユニット型共通）'!$C$6:$L$47,10,FALSE()))</f>
        <v/>
      </c>
      <c r="AW176" s="2069" t="str">
        <f aca="false">IF(AW175="","",VLOOKUP(AW175,'シフト記号表（従来型・ユニット型共通）'!$C$6:$L$47,10,FALSE()))</f>
        <v/>
      </c>
      <c r="AX176" s="2069" t="str">
        <f aca="false">IF(AX175="","",VLOOKUP(AX175,'シフト記号表（従来型・ユニット型共通）'!$C$6:$L$47,10,FALSE()))</f>
        <v/>
      </c>
      <c r="AY176" s="2069" t="str">
        <f aca="false">IF(AY175="","",VLOOKUP(AY175,'シフト記号表（従来型・ユニット型共通）'!$C$6:$L$47,10,FALSE()))</f>
        <v/>
      </c>
      <c r="AZ176" s="2069" t="str">
        <f aca="false">IF(AZ175="","",VLOOKUP(AZ175,'シフト記号表（従来型・ユニット型共通）'!$C$6:$L$47,10,FALSE()))</f>
        <v/>
      </c>
      <c r="BA176" s="2069" t="str">
        <f aca="false">IF(BA175="","",VLOOKUP(BA175,'シフト記号表（従来型・ユニット型共通）'!$C$6:$L$47,10,FALSE()))</f>
        <v/>
      </c>
      <c r="BB176" s="2070" t="str">
        <f aca="false">IF(BB175="","",VLOOKUP(BB175,'シフト記号表（従来型・ユニット型共通）'!$C$6:$L$47,10,FALSE()))</f>
        <v/>
      </c>
      <c r="BC176" s="2068" t="str">
        <f aca="false">IF(BC175="","",VLOOKUP(BC175,'シフト記号表（従来型・ユニット型共通）'!$C$6:$L$47,10,FALSE()))</f>
        <v/>
      </c>
      <c r="BD176" s="2069" t="str">
        <f aca="false">IF(BD175="","",VLOOKUP(BD175,'シフト記号表（従来型・ユニット型共通）'!$C$6:$L$47,10,FALSE()))</f>
        <v/>
      </c>
      <c r="BE176" s="2069" t="str">
        <f aca="false">IF(BE175="","",VLOOKUP(BE175,'シフト記号表（従来型・ユニット型共通）'!$C$6:$L$47,10,FALSE()))</f>
        <v/>
      </c>
      <c r="BF176" s="2101" t="n">
        <f aca="false">IF($BI$3="４週",SUM(AA176:BB176),IF($BI$3="暦月",SUM(AA176:BE176),""))</f>
        <v>0</v>
      </c>
      <c r="BG176" s="2101"/>
      <c r="BH176" s="2102" t="n">
        <f aca="false">IF($BI$3="４週",BF176/4,IF($BI$3="暦月",(BF176/($BI$8/7)),""))</f>
        <v>0</v>
      </c>
      <c r="BI176" s="2102"/>
      <c r="BJ176" s="2098"/>
      <c r="BK176" s="2098"/>
      <c r="BL176" s="2098"/>
      <c r="BM176" s="2098"/>
      <c r="BN176" s="2098"/>
    </row>
    <row r="177" customFormat="false" ht="20.25" hidden="false" customHeight="true" outlineLevel="0" collapsed="false">
      <c r="B177" s="2033" t="n">
        <f aca="false">B175+1</f>
        <v>81</v>
      </c>
      <c r="C177" s="2073"/>
      <c r="D177" s="2073"/>
      <c r="E177" s="2073"/>
      <c r="F177" s="2073"/>
      <c r="G177" s="2095"/>
      <c r="H177" s="2095"/>
      <c r="I177" s="2063"/>
      <c r="J177" s="2064"/>
      <c r="K177" s="2063"/>
      <c r="L177" s="2064"/>
      <c r="M177" s="2096"/>
      <c r="N177" s="2096"/>
      <c r="O177" s="2097"/>
      <c r="P177" s="2097"/>
      <c r="Q177" s="2097"/>
      <c r="R177" s="2097"/>
      <c r="S177" s="2079"/>
      <c r="T177" s="2079"/>
      <c r="U177" s="2079"/>
      <c r="V177" s="2079"/>
      <c r="W177" s="2079"/>
      <c r="X177" s="2093" t="s">
        <v>2202</v>
      </c>
      <c r="Z177" s="2094"/>
      <c r="AA177" s="2083"/>
      <c r="AB177" s="2084"/>
      <c r="AC177" s="2084"/>
      <c r="AD177" s="2084"/>
      <c r="AE177" s="2084"/>
      <c r="AF177" s="2084"/>
      <c r="AG177" s="2085"/>
      <c r="AH177" s="2083"/>
      <c r="AI177" s="2084"/>
      <c r="AJ177" s="2084"/>
      <c r="AK177" s="2084"/>
      <c r="AL177" s="2084"/>
      <c r="AM177" s="2084"/>
      <c r="AN177" s="2085"/>
      <c r="AO177" s="2083"/>
      <c r="AP177" s="2084"/>
      <c r="AQ177" s="2084"/>
      <c r="AR177" s="2084"/>
      <c r="AS177" s="2084"/>
      <c r="AT177" s="2084"/>
      <c r="AU177" s="2085"/>
      <c r="AV177" s="2083"/>
      <c r="AW177" s="2084"/>
      <c r="AX177" s="2084"/>
      <c r="AY177" s="2084"/>
      <c r="AZ177" s="2084"/>
      <c r="BA177" s="2084"/>
      <c r="BB177" s="2085"/>
      <c r="BC177" s="2083"/>
      <c r="BD177" s="2084"/>
      <c r="BE177" s="2086"/>
      <c r="BF177" s="2087"/>
      <c r="BG177" s="2087"/>
      <c r="BH177" s="2088"/>
      <c r="BI177" s="2088"/>
      <c r="BJ177" s="2098"/>
      <c r="BK177" s="2098"/>
      <c r="BL177" s="2098"/>
      <c r="BM177" s="2098"/>
      <c r="BN177" s="2098"/>
    </row>
    <row r="178" customFormat="false" ht="20.25" hidden="false" customHeight="true" outlineLevel="0" collapsed="false">
      <c r="B178" s="2033"/>
      <c r="C178" s="2073"/>
      <c r="D178" s="2073"/>
      <c r="E178" s="2073"/>
      <c r="F178" s="2073"/>
      <c r="G178" s="2095"/>
      <c r="H178" s="2095"/>
      <c r="I178" s="2099"/>
      <c r="J178" s="2100" t="n">
        <f aca="false">G177</f>
        <v>0</v>
      </c>
      <c r="K178" s="2099"/>
      <c r="L178" s="2100" t="n">
        <f aca="false">M177</f>
        <v>0</v>
      </c>
      <c r="M178" s="2096"/>
      <c r="N178" s="2096"/>
      <c r="O178" s="2097"/>
      <c r="P178" s="2097"/>
      <c r="Q178" s="2097"/>
      <c r="R178" s="2097"/>
      <c r="S178" s="2079"/>
      <c r="T178" s="2079"/>
      <c r="U178" s="2079"/>
      <c r="V178" s="2079"/>
      <c r="W178" s="2079"/>
      <c r="X178" s="2090" t="s">
        <v>2203</v>
      </c>
      <c r="Y178" s="2091"/>
      <c r="Z178" s="2092"/>
      <c r="AA178" s="2068" t="str">
        <f aca="false">IF(AA177="","",VLOOKUP(AA177,'シフト記号表（従来型・ユニット型共通）'!$C$6:$L$47,10,FALSE()))</f>
        <v/>
      </c>
      <c r="AB178" s="2069" t="str">
        <f aca="false">IF(AB177="","",VLOOKUP(AB177,'シフト記号表（従来型・ユニット型共通）'!$C$6:$L$47,10,FALSE()))</f>
        <v/>
      </c>
      <c r="AC178" s="2069" t="str">
        <f aca="false">IF(AC177="","",VLOOKUP(AC177,'シフト記号表（従来型・ユニット型共通）'!$C$6:$L$47,10,FALSE()))</f>
        <v/>
      </c>
      <c r="AD178" s="2069" t="str">
        <f aca="false">IF(AD177="","",VLOOKUP(AD177,'シフト記号表（従来型・ユニット型共通）'!$C$6:$L$47,10,FALSE()))</f>
        <v/>
      </c>
      <c r="AE178" s="2069" t="str">
        <f aca="false">IF(AE177="","",VLOOKUP(AE177,'シフト記号表（従来型・ユニット型共通）'!$C$6:$L$47,10,FALSE()))</f>
        <v/>
      </c>
      <c r="AF178" s="2069" t="str">
        <f aca="false">IF(AF177="","",VLOOKUP(AF177,'シフト記号表（従来型・ユニット型共通）'!$C$6:$L$47,10,FALSE()))</f>
        <v/>
      </c>
      <c r="AG178" s="2070" t="str">
        <f aca="false">IF(AG177="","",VLOOKUP(AG177,'シフト記号表（従来型・ユニット型共通）'!$C$6:$L$47,10,FALSE()))</f>
        <v/>
      </c>
      <c r="AH178" s="2068" t="str">
        <f aca="false">IF(AH177="","",VLOOKUP(AH177,'シフト記号表（従来型・ユニット型共通）'!$C$6:$L$47,10,FALSE()))</f>
        <v/>
      </c>
      <c r="AI178" s="2069" t="str">
        <f aca="false">IF(AI177="","",VLOOKUP(AI177,'シフト記号表（従来型・ユニット型共通）'!$C$6:$L$47,10,FALSE()))</f>
        <v/>
      </c>
      <c r="AJ178" s="2069" t="str">
        <f aca="false">IF(AJ177="","",VLOOKUP(AJ177,'シフト記号表（従来型・ユニット型共通）'!$C$6:$L$47,10,FALSE()))</f>
        <v/>
      </c>
      <c r="AK178" s="2069" t="str">
        <f aca="false">IF(AK177="","",VLOOKUP(AK177,'シフト記号表（従来型・ユニット型共通）'!$C$6:$L$47,10,FALSE()))</f>
        <v/>
      </c>
      <c r="AL178" s="2069" t="str">
        <f aca="false">IF(AL177="","",VLOOKUP(AL177,'シフト記号表（従来型・ユニット型共通）'!$C$6:$L$47,10,FALSE()))</f>
        <v/>
      </c>
      <c r="AM178" s="2069" t="str">
        <f aca="false">IF(AM177="","",VLOOKUP(AM177,'シフト記号表（従来型・ユニット型共通）'!$C$6:$L$47,10,FALSE()))</f>
        <v/>
      </c>
      <c r="AN178" s="2070" t="str">
        <f aca="false">IF(AN177="","",VLOOKUP(AN177,'シフト記号表（従来型・ユニット型共通）'!$C$6:$L$47,10,FALSE()))</f>
        <v/>
      </c>
      <c r="AO178" s="2068" t="str">
        <f aca="false">IF(AO177="","",VLOOKUP(AO177,'シフト記号表（従来型・ユニット型共通）'!$C$6:$L$47,10,FALSE()))</f>
        <v/>
      </c>
      <c r="AP178" s="2069" t="str">
        <f aca="false">IF(AP177="","",VLOOKUP(AP177,'シフト記号表（従来型・ユニット型共通）'!$C$6:$L$47,10,FALSE()))</f>
        <v/>
      </c>
      <c r="AQ178" s="2069" t="str">
        <f aca="false">IF(AQ177="","",VLOOKUP(AQ177,'シフト記号表（従来型・ユニット型共通）'!$C$6:$L$47,10,FALSE()))</f>
        <v/>
      </c>
      <c r="AR178" s="2069" t="str">
        <f aca="false">IF(AR177="","",VLOOKUP(AR177,'シフト記号表（従来型・ユニット型共通）'!$C$6:$L$47,10,FALSE()))</f>
        <v/>
      </c>
      <c r="AS178" s="2069" t="str">
        <f aca="false">IF(AS177="","",VLOOKUP(AS177,'シフト記号表（従来型・ユニット型共通）'!$C$6:$L$47,10,FALSE()))</f>
        <v/>
      </c>
      <c r="AT178" s="2069" t="str">
        <f aca="false">IF(AT177="","",VLOOKUP(AT177,'シフト記号表（従来型・ユニット型共通）'!$C$6:$L$47,10,FALSE()))</f>
        <v/>
      </c>
      <c r="AU178" s="2070" t="str">
        <f aca="false">IF(AU177="","",VLOOKUP(AU177,'シフト記号表（従来型・ユニット型共通）'!$C$6:$L$47,10,FALSE()))</f>
        <v/>
      </c>
      <c r="AV178" s="2068" t="str">
        <f aca="false">IF(AV177="","",VLOOKUP(AV177,'シフト記号表（従来型・ユニット型共通）'!$C$6:$L$47,10,FALSE()))</f>
        <v/>
      </c>
      <c r="AW178" s="2069" t="str">
        <f aca="false">IF(AW177="","",VLOOKUP(AW177,'シフト記号表（従来型・ユニット型共通）'!$C$6:$L$47,10,FALSE()))</f>
        <v/>
      </c>
      <c r="AX178" s="2069" t="str">
        <f aca="false">IF(AX177="","",VLOOKUP(AX177,'シフト記号表（従来型・ユニット型共通）'!$C$6:$L$47,10,FALSE()))</f>
        <v/>
      </c>
      <c r="AY178" s="2069" t="str">
        <f aca="false">IF(AY177="","",VLOOKUP(AY177,'シフト記号表（従来型・ユニット型共通）'!$C$6:$L$47,10,FALSE()))</f>
        <v/>
      </c>
      <c r="AZ178" s="2069" t="str">
        <f aca="false">IF(AZ177="","",VLOOKUP(AZ177,'シフト記号表（従来型・ユニット型共通）'!$C$6:$L$47,10,FALSE()))</f>
        <v/>
      </c>
      <c r="BA178" s="2069" t="str">
        <f aca="false">IF(BA177="","",VLOOKUP(BA177,'シフト記号表（従来型・ユニット型共通）'!$C$6:$L$47,10,FALSE()))</f>
        <v/>
      </c>
      <c r="BB178" s="2070" t="str">
        <f aca="false">IF(BB177="","",VLOOKUP(BB177,'シフト記号表（従来型・ユニット型共通）'!$C$6:$L$47,10,FALSE()))</f>
        <v/>
      </c>
      <c r="BC178" s="2068" t="str">
        <f aca="false">IF(BC177="","",VLOOKUP(BC177,'シフト記号表（従来型・ユニット型共通）'!$C$6:$L$47,10,FALSE()))</f>
        <v/>
      </c>
      <c r="BD178" s="2069" t="str">
        <f aca="false">IF(BD177="","",VLOOKUP(BD177,'シフト記号表（従来型・ユニット型共通）'!$C$6:$L$47,10,FALSE()))</f>
        <v/>
      </c>
      <c r="BE178" s="2069" t="str">
        <f aca="false">IF(BE177="","",VLOOKUP(BE177,'シフト記号表（従来型・ユニット型共通）'!$C$6:$L$47,10,FALSE()))</f>
        <v/>
      </c>
      <c r="BF178" s="2101" t="n">
        <f aca="false">IF($BI$3="４週",SUM(AA178:BB178),IF($BI$3="暦月",SUM(AA178:BE178),""))</f>
        <v>0</v>
      </c>
      <c r="BG178" s="2101"/>
      <c r="BH178" s="2102" t="n">
        <f aca="false">IF($BI$3="４週",BF178/4,IF($BI$3="暦月",(BF178/($BI$8/7)),""))</f>
        <v>0</v>
      </c>
      <c r="BI178" s="2102"/>
      <c r="BJ178" s="2098"/>
      <c r="BK178" s="2098"/>
      <c r="BL178" s="2098"/>
      <c r="BM178" s="2098"/>
      <c r="BN178" s="2098"/>
    </row>
    <row r="179" customFormat="false" ht="20.25" hidden="false" customHeight="true" outlineLevel="0" collapsed="false">
      <c r="B179" s="2033" t="n">
        <f aca="false">B177+1</f>
        <v>82</v>
      </c>
      <c r="C179" s="2073"/>
      <c r="D179" s="2073"/>
      <c r="E179" s="2073"/>
      <c r="F179" s="2073"/>
      <c r="G179" s="2095"/>
      <c r="H179" s="2095"/>
      <c r="I179" s="2063"/>
      <c r="J179" s="2064"/>
      <c r="K179" s="2063"/>
      <c r="L179" s="2064"/>
      <c r="M179" s="2096"/>
      <c r="N179" s="2096"/>
      <c r="O179" s="2097"/>
      <c r="P179" s="2097"/>
      <c r="Q179" s="2097"/>
      <c r="R179" s="2097"/>
      <c r="S179" s="2079"/>
      <c r="T179" s="2079"/>
      <c r="U179" s="2079"/>
      <c r="V179" s="2079"/>
      <c r="W179" s="2079"/>
      <c r="X179" s="2093" t="s">
        <v>2202</v>
      </c>
      <c r="Z179" s="2094"/>
      <c r="AA179" s="2083"/>
      <c r="AB179" s="2084"/>
      <c r="AC179" s="2084"/>
      <c r="AD179" s="2084"/>
      <c r="AE179" s="2084"/>
      <c r="AF179" s="2084"/>
      <c r="AG179" s="2085"/>
      <c r="AH179" s="2083"/>
      <c r="AI179" s="2084"/>
      <c r="AJ179" s="2084"/>
      <c r="AK179" s="2084"/>
      <c r="AL179" s="2084"/>
      <c r="AM179" s="2084"/>
      <c r="AN179" s="2085"/>
      <c r="AO179" s="2083"/>
      <c r="AP179" s="2084"/>
      <c r="AQ179" s="2084"/>
      <c r="AR179" s="2084"/>
      <c r="AS179" s="2084"/>
      <c r="AT179" s="2084"/>
      <c r="AU179" s="2085"/>
      <c r="AV179" s="2083"/>
      <c r="AW179" s="2084"/>
      <c r="AX179" s="2084"/>
      <c r="AY179" s="2084"/>
      <c r="AZ179" s="2084"/>
      <c r="BA179" s="2084"/>
      <c r="BB179" s="2085"/>
      <c r="BC179" s="2083"/>
      <c r="BD179" s="2084"/>
      <c r="BE179" s="2086"/>
      <c r="BF179" s="2087"/>
      <c r="BG179" s="2087"/>
      <c r="BH179" s="2088"/>
      <c r="BI179" s="2088"/>
      <c r="BJ179" s="2098"/>
      <c r="BK179" s="2098"/>
      <c r="BL179" s="2098"/>
      <c r="BM179" s="2098"/>
      <c r="BN179" s="2098"/>
    </row>
    <row r="180" customFormat="false" ht="20.25" hidden="false" customHeight="true" outlineLevel="0" collapsed="false">
      <c r="B180" s="2033"/>
      <c r="C180" s="2073"/>
      <c r="D180" s="2073"/>
      <c r="E180" s="2073"/>
      <c r="F180" s="2073"/>
      <c r="G180" s="2095"/>
      <c r="H180" s="2095"/>
      <c r="I180" s="2099"/>
      <c r="J180" s="2100" t="n">
        <f aca="false">G179</f>
        <v>0</v>
      </c>
      <c r="K180" s="2099"/>
      <c r="L180" s="2100" t="n">
        <f aca="false">M179</f>
        <v>0</v>
      </c>
      <c r="M180" s="2096"/>
      <c r="N180" s="2096"/>
      <c r="O180" s="2097"/>
      <c r="P180" s="2097"/>
      <c r="Q180" s="2097"/>
      <c r="R180" s="2097"/>
      <c r="S180" s="2079"/>
      <c r="T180" s="2079"/>
      <c r="U180" s="2079"/>
      <c r="V180" s="2079"/>
      <c r="W180" s="2079"/>
      <c r="X180" s="2090" t="s">
        <v>2203</v>
      </c>
      <c r="Y180" s="2091"/>
      <c r="Z180" s="2092"/>
      <c r="AA180" s="2068" t="str">
        <f aca="false">IF(AA179="","",VLOOKUP(AA179,'シフト記号表（従来型・ユニット型共通）'!$C$6:$L$47,10,FALSE()))</f>
        <v/>
      </c>
      <c r="AB180" s="2069" t="str">
        <f aca="false">IF(AB179="","",VLOOKUP(AB179,'シフト記号表（従来型・ユニット型共通）'!$C$6:$L$47,10,FALSE()))</f>
        <v/>
      </c>
      <c r="AC180" s="2069" t="str">
        <f aca="false">IF(AC179="","",VLOOKUP(AC179,'シフト記号表（従来型・ユニット型共通）'!$C$6:$L$47,10,FALSE()))</f>
        <v/>
      </c>
      <c r="AD180" s="2069" t="str">
        <f aca="false">IF(AD179="","",VLOOKUP(AD179,'シフト記号表（従来型・ユニット型共通）'!$C$6:$L$47,10,FALSE()))</f>
        <v/>
      </c>
      <c r="AE180" s="2069" t="str">
        <f aca="false">IF(AE179="","",VLOOKUP(AE179,'シフト記号表（従来型・ユニット型共通）'!$C$6:$L$47,10,FALSE()))</f>
        <v/>
      </c>
      <c r="AF180" s="2069" t="str">
        <f aca="false">IF(AF179="","",VLOOKUP(AF179,'シフト記号表（従来型・ユニット型共通）'!$C$6:$L$47,10,FALSE()))</f>
        <v/>
      </c>
      <c r="AG180" s="2070" t="str">
        <f aca="false">IF(AG179="","",VLOOKUP(AG179,'シフト記号表（従来型・ユニット型共通）'!$C$6:$L$47,10,FALSE()))</f>
        <v/>
      </c>
      <c r="AH180" s="2068" t="str">
        <f aca="false">IF(AH179="","",VLOOKUP(AH179,'シフト記号表（従来型・ユニット型共通）'!$C$6:$L$47,10,FALSE()))</f>
        <v/>
      </c>
      <c r="AI180" s="2069" t="str">
        <f aca="false">IF(AI179="","",VLOOKUP(AI179,'シフト記号表（従来型・ユニット型共通）'!$C$6:$L$47,10,FALSE()))</f>
        <v/>
      </c>
      <c r="AJ180" s="2069" t="str">
        <f aca="false">IF(AJ179="","",VLOOKUP(AJ179,'シフト記号表（従来型・ユニット型共通）'!$C$6:$L$47,10,FALSE()))</f>
        <v/>
      </c>
      <c r="AK180" s="2069" t="str">
        <f aca="false">IF(AK179="","",VLOOKUP(AK179,'シフト記号表（従来型・ユニット型共通）'!$C$6:$L$47,10,FALSE()))</f>
        <v/>
      </c>
      <c r="AL180" s="2069" t="str">
        <f aca="false">IF(AL179="","",VLOOKUP(AL179,'シフト記号表（従来型・ユニット型共通）'!$C$6:$L$47,10,FALSE()))</f>
        <v/>
      </c>
      <c r="AM180" s="2069" t="str">
        <f aca="false">IF(AM179="","",VLOOKUP(AM179,'シフト記号表（従来型・ユニット型共通）'!$C$6:$L$47,10,FALSE()))</f>
        <v/>
      </c>
      <c r="AN180" s="2070" t="str">
        <f aca="false">IF(AN179="","",VLOOKUP(AN179,'シフト記号表（従来型・ユニット型共通）'!$C$6:$L$47,10,FALSE()))</f>
        <v/>
      </c>
      <c r="AO180" s="2068" t="str">
        <f aca="false">IF(AO179="","",VLOOKUP(AO179,'シフト記号表（従来型・ユニット型共通）'!$C$6:$L$47,10,FALSE()))</f>
        <v/>
      </c>
      <c r="AP180" s="2069" t="str">
        <f aca="false">IF(AP179="","",VLOOKUP(AP179,'シフト記号表（従来型・ユニット型共通）'!$C$6:$L$47,10,FALSE()))</f>
        <v/>
      </c>
      <c r="AQ180" s="2069" t="str">
        <f aca="false">IF(AQ179="","",VLOOKUP(AQ179,'シフト記号表（従来型・ユニット型共通）'!$C$6:$L$47,10,FALSE()))</f>
        <v/>
      </c>
      <c r="AR180" s="2069" t="str">
        <f aca="false">IF(AR179="","",VLOOKUP(AR179,'シフト記号表（従来型・ユニット型共通）'!$C$6:$L$47,10,FALSE()))</f>
        <v/>
      </c>
      <c r="AS180" s="2069" t="str">
        <f aca="false">IF(AS179="","",VLOOKUP(AS179,'シフト記号表（従来型・ユニット型共通）'!$C$6:$L$47,10,FALSE()))</f>
        <v/>
      </c>
      <c r="AT180" s="2069" t="str">
        <f aca="false">IF(AT179="","",VLOOKUP(AT179,'シフト記号表（従来型・ユニット型共通）'!$C$6:$L$47,10,FALSE()))</f>
        <v/>
      </c>
      <c r="AU180" s="2070" t="str">
        <f aca="false">IF(AU179="","",VLOOKUP(AU179,'シフト記号表（従来型・ユニット型共通）'!$C$6:$L$47,10,FALSE()))</f>
        <v/>
      </c>
      <c r="AV180" s="2068" t="str">
        <f aca="false">IF(AV179="","",VLOOKUP(AV179,'シフト記号表（従来型・ユニット型共通）'!$C$6:$L$47,10,FALSE()))</f>
        <v/>
      </c>
      <c r="AW180" s="2069" t="str">
        <f aca="false">IF(AW179="","",VLOOKUP(AW179,'シフト記号表（従来型・ユニット型共通）'!$C$6:$L$47,10,FALSE()))</f>
        <v/>
      </c>
      <c r="AX180" s="2069" t="str">
        <f aca="false">IF(AX179="","",VLOOKUP(AX179,'シフト記号表（従来型・ユニット型共通）'!$C$6:$L$47,10,FALSE()))</f>
        <v/>
      </c>
      <c r="AY180" s="2069" t="str">
        <f aca="false">IF(AY179="","",VLOOKUP(AY179,'シフト記号表（従来型・ユニット型共通）'!$C$6:$L$47,10,FALSE()))</f>
        <v/>
      </c>
      <c r="AZ180" s="2069" t="str">
        <f aca="false">IF(AZ179="","",VLOOKUP(AZ179,'シフト記号表（従来型・ユニット型共通）'!$C$6:$L$47,10,FALSE()))</f>
        <v/>
      </c>
      <c r="BA180" s="2069" t="str">
        <f aca="false">IF(BA179="","",VLOOKUP(BA179,'シフト記号表（従来型・ユニット型共通）'!$C$6:$L$47,10,FALSE()))</f>
        <v/>
      </c>
      <c r="BB180" s="2070" t="str">
        <f aca="false">IF(BB179="","",VLOOKUP(BB179,'シフト記号表（従来型・ユニット型共通）'!$C$6:$L$47,10,FALSE()))</f>
        <v/>
      </c>
      <c r="BC180" s="2068" t="str">
        <f aca="false">IF(BC179="","",VLOOKUP(BC179,'シフト記号表（従来型・ユニット型共通）'!$C$6:$L$47,10,FALSE()))</f>
        <v/>
      </c>
      <c r="BD180" s="2069" t="str">
        <f aca="false">IF(BD179="","",VLOOKUP(BD179,'シフト記号表（従来型・ユニット型共通）'!$C$6:$L$47,10,FALSE()))</f>
        <v/>
      </c>
      <c r="BE180" s="2069" t="str">
        <f aca="false">IF(BE179="","",VLOOKUP(BE179,'シフト記号表（従来型・ユニット型共通）'!$C$6:$L$47,10,FALSE()))</f>
        <v/>
      </c>
      <c r="BF180" s="2101" t="n">
        <f aca="false">IF($BI$3="４週",SUM(AA180:BB180),IF($BI$3="暦月",SUM(AA180:BE180),""))</f>
        <v>0</v>
      </c>
      <c r="BG180" s="2101"/>
      <c r="BH180" s="2102" t="n">
        <f aca="false">IF($BI$3="４週",BF180/4,IF($BI$3="暦月",(BF180/($BI$8/7)),""))</f>
        <v>0</v>
      </c>
      <c r="BI180" s="2102"/>
      <c r="BJ180" s="2098"/>
      <c r="BK180" s="2098"/>
      <c r="BL180" s="2098"/>
      <c r="BM180" s="2098"/>
      <c r="BN180" s="2098"/>
    </row>
    <row r="181" customFormat="false" ht="20.25" hidden="false" customHeight="true" outlineLevel="0" collapsed="false">
      <c r="B181" s="2033" t="n">
        <f aca="false">B179+1</f>
        <v>83</v>
      </c>
      <c r="C181" s="2073"/>
      <c r="D181" s="2073"/>
      <c r="E181" s="2073"/>
      <c r="F181" s="2073"/>
      <c r="G181" s="2095"/>
      <c r="H181" s="2095"/>
      <c r="I181" s="2063"/>
      <c r="J181" s="2064"/>
      <c r="K181" s="2063"/>
      <c r="L181" s="2064"/>
      <c r="M181" s="2096"/>
      <c r="N181" s="2096"/>
      <c r="O181" s="2097"/>
      <c r="P181" s="2097"/>
      <c r="Q181" s="2097"/>
      <c r="R181" s="2097"/>
      <c r="S181" s="2079"/>
      <c r="T181" s="2079"/>
      <c r="U181" s="2079"/>
      <c r="V181" s="2079"/>
      <c r="W181" s="2079"/>
      <c r="X181" s="2093" t="s">
        <v>2202</v>
      </c>
      <c r="Z181" s="2094"/>
      <c r="AA181" s="2083"/>
      <c r="AB181" s="2084"/>
      <c r="AC181" s="2084"/>
      <c r="AD181" s="2084"/>
      <c r="AE181" s="2084"/>
      <c r="AF181" s="2084"/>
      <c r="AG181" s="2085"/>
      <c r="AH181" s="2083"/>
      <c r="AI181" s="2084"/>
      <c r="AJ181" s="2084"/>
      <c r="AK181" s="2084"/>
      <c r="AL181" s="2084"/>
      <c r="AM181" s="2084"/>
      <c r="AN181" s="2085"/>
      <c r="AO181" s="2083"/>
      <c r="AP181" s="2084"/>
      <c r="AQ181" s="2084"/>
      <c r="AR181" s="2084"/>
      <c r="AS181" s="2084"/>
      <c r="AT181" s="2084"/>
      <c r="AU181" s="2085"/>
      <c r="AV181" s="2083"/>
      <c r="AW181" s="2084"/>
      <c r="AX181" s="2084"/>
      <c r="AY181" s="2084"/>
      <c r="AZ181" s="2084"/>
      <c r="BA181" s="2084"/>
      <c r="BB181" s="2085"/>
      <c r="BC181" s="2083"/>
      <c r="BD181" s="2084"/>
      <c r="BE181" s="2086"/>
      <c r="BF181" s="2087"/>
      <c r="BG181" s="2087"/>
      <c r="BH181" s="2088"/>
      <c r="BI181" s="2088"/>
      <c r="BJ181" s="2098"/>
      <c r="BK181" s="2098"/>
      <c r="BL181" s="2098"/>
      <c r="BM181" s="2098"/>
      <c r="BN181" s="2098"/>
    </row>
    <row r="182" customFormat="false" ht="20.25" hidden="false" customHeight="true" outlineLevel="0" collapsed="false">
      <c r="B182" s="2033"/>
      <c r="C182" s="2073"/>
      <c r="D182" s="2073"/>
      <c r="E182" s="2073"/>
      <c r="F182" s="2073"/>
      <c r="G182" s="2095"/>
      <c r="H182" s="2095"/>
      <c r="I182" s="2099"/>
      <c r="J182" s="2100" t="n">
        <f aca="false">G181</f>
        <v>0</v>
      </c>
      <c r="K182" s="2099"/>
      <c r="L182" s="2100" t="n">
        <f aca="false">M181</f>
        <v>0</v>
      </c>
      <c r="M182" s="2096"/>
      <c r="N182" s="2096"/>
      <c r="O182" s="2097"/>
      <c r="P182" s="2097"/>
      <c r="Q182" s="2097"/>
      <c r="R182" s="2097"/>
      <c r="S182" s="2079"/>
      <c r="T182" s="2079"/>
      <c r="U182" s="2079"/>
      <c r="V182" s="2079"/>
      <c r="W182" s="2079"/>
      <c r="X182" s="2090" t="s">
        <v>2203</v>
      </c>
      <c r="Y182" s="2091"/>
      <c r="Z182" s="2092"/>
      <c r="AA182" s="2068" t="str">
        <f aca="false">IF(AA181="","",VLOOKUP(AA181,'シフト記号表（従来型・ユニット型共通）'!$C$6:$L$47,10,FALSE()))</f>
        <v/>
      </c>
      <c r="AB182" s="2069" t="str">
        <f aca="false">IF(AB181="","",VLOOKUP(AB181,'シフト記号表（従来型・ユニット型共通）'!$C$6:$L$47,10,FALSE()))</f>
        <v/>
      </c>
      <c r="AC182" s="2069" t="str">
        <f aca="false">IF(AC181="","",VLOOKUP(AC181,'シフト記号表（従来型・ユニット型共通）'!$C$6:$L$47,10,FALSE()))</f>
        <v/>
      </c>
      <c r="AD182" s="2069" t="str">
        <f aca="false">IF(AD181="","",VLOOKUP(AD181,'シフト記号表（従来型・ユニット型共通）'!$C$6:$L$47,10,FALSE()))</f>
        <v/>
      </c>
      <c r="AE182" s="2069" t="str">
        <f aca="false">IF(AE181="","",VLOOKUP(AE181,'シフト記号表（従来型・ユニット型共通）'!$C$6:$L$47,10,FALSE()))</f>
        <v/>
      </c>
      <c r="AF182" s="2069" t="str">
        <f aca="false">IF(AF181="","",VLOOKUP(AF181,'シフト記号表（従来型・ユニット型共通）'!$C$6:$L$47,10,FALSE()))</f>
        <v/>
      </c>
      <c r="AG182" s="2070" t="str">
        <f aca="false">IF(AG181="","",VLOOKUP(AG181,'シフト記号表（従来型・ユニット型共通）'!$C$6:$L$47,10,FALSE()))</f>
        <v/>
      </c>
      <c r="AH182" s="2068" t="str">
        <f aca="false">IF(AH181="","",VLOOKUP(AH181,'シフト記号表（従来型・ユニット型共通）'!$C$6:$L$47,10,FALSE()))</f>
        <v/>
      </c>
      <c r="AI182" s="2069" t="str">
        <f aca="false">IF(AI181="","",VLOOKUP(AI181,'シフト記号表（従来型・ユニット型共通）'!$C$6:$L$47,10,FALSE()))</f>
        <v/>
      </c>
      <c r="AJ182" s="2069" t="str">
        <f aca="false">IF(AJ181="","",VLOOKUP(AJ181,'シフト記号表（従来型・ユニット型共通）'!$C$6:$L$47,10,FALSE()))</f>
        <v/>
      </c>
      <c r="AK182" s="2069" t="str">
        <f aca="false">IF(AK181="","",VLOOKUP(AK181,'シフト記号表（従来型・ユニット型共通）'!$C$6:$L$47,10,FALSE()))</f>
        <v/>
      </c>
      <c r="AL182" s="2069" t="str">
        <f aca="false">IF(AL181="","",VLOOKUP(AL181,'シフト記号表（従来型・ユニット型共通）'!$C$6:$L$47,10,FALSE()))</f>
        <v/>
      </c>
      <c r="AM182" s="2069" t="str">
        <f aca="false">IF(AM181="","",VLOOKUP(AM181,'シフト記号表（従来型・ユニット型共通）'!$C$6:$L$47,10,FALSE()))</f>
        <v/>
      </c>
      <c r="AN182" s="2070" t="str">
        <f aca="false">IF(AN181="","",VLOOKUP(AN181,'シフト記号表（従来型・ユニット型共通）'!$C$6:$L$47,10,FALSE()))</f>
        <v/>
      </c>
      <c r="AO182" s="2068" t="str">
        <f aca="false">IF(AO181="","",VLOOKUP(AO181,'シフト記号表（従来型・ユニット型共通）'!$C$6:$L$47,10,FALSE()))</f>
        <v/>
      </c>
      <c r="AP182" s="2069" t="str">
        <f aca="false">IF(AP181="","",VLOOKUP(AP181,'シフト記号表（従来型・ユニット型共通）'!$C$6:$L$47,10,FALSE()))</f>
        <v/>
      </c>
      <c r="AQ182" s="2069" t="str">
        <f aca="false">IF(AQ181="","",VLOOKUP(AQ181,'シフト記号表（従来型・ユニット型共通）'!$C$6:$L$47,10,FALSE()))</f>
        <v/>
      </c>
      <c r="AR182" s="2069" t="str">
        <f aca="false">IF(AR181="","",VLOOKUP(AR181,'シフト記号表（従来型・ユニット型共通）'!$C$6:$L$47,10,FALSE()))</f>
        <v/>
      </c>
      <c r="AS182" s="2069" t="str">
        <f aca="false">IF(AS181="","",VLOOKUP(AS181,'シフト記号表（従来型・ユニット型共通）'!$C$6:$L$47,10,FALSE()))</f>
        <v/>
      </c>
      <c r="AT182" s="2069" t="str">
        <f aca="false">IF(AT181="","",VLOOKUP(AT181,'シフト記号表（従来型・ユニット型共通）'!$C$6:$L$47,10,FALSE()))</f>
        <v/>
      </c>
      <c r="AU182" s="2070" t="str">
        <f aca="false">IF(AU181="","",VLOOKUP(AU181,'シフト記号表（従来型・ユニット型共通）'!$C$6:$L$47,10,FALSE()))</f>
        <v/>
      </c>
      <c r="AV182" s="2068" t="str">
        <f aca="false">IF(AV181="","",VLOOKUP(AV181,'シフト記号表（従来型・ユニット型共通）'!$C$6:$L$47,10,FALSE()))</f>
        <v/>
      </c>
      <c r="AW182" s="2069" t="str">
        <f aca="false">IF(AW181="","",VLOOKUP(AW181,'シフト記号表（従来型・ユニット型共通）'!$C$6:$L$47,10,FALSE()))</f>
        <v/>
      </c>
      <c r="AX182" s="2069" t="str">
        <f aca="false">IF(AX181="","",VLOOKUP(AX181,'シフト記号表（従来型・ユニット型共通）'!$C$6:$L$47,10,FALSE()))</f>
        <v/>
      </c>
      <c r="AY182" s="2069" t="str">
        <f aca="false">IF(AY181="","",VLOOKUP(AY181,'シフト記号表（従来型・ユニット型共通）'!$C$6:$L$47,10,FALSE()))</f>
        <v/>
      </c>
      <c r="AZ182" s="2069" t="str">
        <f aca="false">IF(AZ181="","",VLOOKUP(AZ181,'シフト記号表（従来型・ユニット型共通）'!$C$6:$L$47,10,FALSE()))</f>
        <v/>
      </c>
      <c r="BA182" s="2069" t="str">
        <f aca="false">IF(BA181="","",VLOOKUP(BA181,'シフト記号表（従来型・ユニット型共通）'!$C$6:$L$47,10,FALSE()))</f>
        <v/>
      </c>
      <c r="BB182" s="2070" t="str">
        <f aca="false">IF(BB181="","",VLOOKUP(BB181,'シフト記号表（従来型・ユニット型共通）'!$C$6:$L$47,10,FALSE()))</f>
        <v/>
      </c>
      <c r="BC182" s="2068" t="str">
        <f aca="false">IF(BC181="","",VLOOKUP(BC181,'シフト記号表（従来型・ユニット型共通）'!$C$6:$L$47,10,FALSE()))</f>
        <v/>
      </c>
      <c r="BD182" s="2069" t="str">
        <f aca="false">IF(BD181="","",VLOOKUP(BD181,'シフト記号表（従来型・ユニット型共通）'!$C$6:$L$47,10,FALSE()))</f>
        <v/>
      </c>
      <c r="BE182" s="2069" t="str">
        <f aca="false">IF(BE181="","",VLOOKUP(BE181,'シフト記号表（従来型・ユニット型共通）'!$C$6:$L$47,10,FALSE()))</f>
        <v/>
      </c>
      <c r="BF182" s="2101" t="n">
        <f aca="false">IF($BI$3="４週",SUM(AA182:BB182),IF($BI$3="暦月",SUM(AA182:BE182),""))</f>
        <v>0</v>
      </c>
      <c r="BG182" s="2101"/>
      <c r="BH182" s="2102" t="n">
        <f aca="false">IF($BI$3="４週",BF182/4,IF($BI$3="暦月",(BF182/($BI$8/7)),""))</f>
        <v>0</v>
      </c>
      <c r="BI182" s="2102"/>
      <c r="BJ182" s="2098"/>
      <c r="BK182" s="2098"/>
      <c r="BL182" s="2098"/>
      <c r="BM182" s="2098"/>
      <c r="BN182" s="2098"/>
    </row>
    <row r="183" customFormat="false" ht="20.25" hidden="false" customHeight="true" outlineLevel="0" collapsed="false">
      <c r="B183" s="2033" t="n">
        <f aca="false">B181+1</f>
        <v>84</v>
      </c>
      <c r="C183" s="2073"/>
      <c r="D183" s="2073"/>
      <c r="E183" s="2073"/>
      <c r="F183" s="2073"/>
      <c r="G183" s="2095"/>
      <c r="H183" s="2095"/>
      <c r="I183" s="2063"/>
      <c r="J183" s="2064"/>
      <c r="K183" s="2063"/>
      <c r="L183" s="2064"/>
      <c r="M183" s="2096"/>
      <c r="N183" s="2096"/>
      <c r="O183" s="2097"/>
      <c r="P183" s="2097"/>
      <c r="Q183" s="2097"/>
      <c r="R183" s="2097"/>
      <c r="S183" s="2079"/>
      <c r="T183" s="2079"/>
      <c r="U183" s="2079"/>
      <c r="V183" s="2079"/>
      <c r="W183" s="2079"/>
      <c r="X183" s="2093" t="s">
        <v>2202</v>
      </c>
      <c r="Z183" s="2094"/>
      <c r="AA183" s="2083"/>
      <c r="AB183" s="2084"/>
      <c r="AC183" s="2084"/>
      <c r="AD183" s="2084"/>
      <c r="AE183" s="2084"/>
      <c r="AF183" s="2084"/>
      <c r="AG183" s="2085"/>
      <c r="AH183" s="2083"/>
      <c r="AI183" s="2084"/>
      <c r="AJ183" s="2084"/>
      <c r="AK183" s="2084"/>
      <c r="AL183" s="2084"/>
      <c r="AM183" s="2084"/>
      <c r="AN183" s="2085"/>
      <c r="AO183" s="2083"/>
      <c r="AP183" s="2084"/>
      <c r="AQ183" s="2084"/>
      <c r="AR183" s="2084"/>
      <c r="AS183" s="2084"/>
      <c r="AT183" s="2084"/>
      <c r="AU183" s="2085"/>
      <c r="AV183" s="2083"/>
      <c r="AW183" s="2084"/>
      <c r="AX183" s="2084"/>
      <c r="AY183" s="2084"/>
      <c r="AZ183" s="2084"/>
      <c r="BA183" s="2084"/>
      <c r="BB183" s="2085"/>
      <c r="BC183" s="2083"/>
      <c r="BD183" s="2084"/>
      <c r="BE183" s="2086"/>
      <c r="BF183" s="2087"/>
      <c r="BG183" s="2087"/>
      <c r="BH183" s="2088"/>
      <c r="BI183" s="2088"/>
      <c r="BJ183" s="2098"/>
      <c r="BK183" s="2098"/>
      <c r="BL183" s="2098"/>
      <c r="BM183" s="2098"/>
      <c r="BN183" s="2098"/>
    </row>
    <row r="184" customFormat="false" ht="20.25" hidden="false" customHeight="true" outlineLevel="0" collapsed="false">
      <c r="B184" s="2033"/>
      <c r="C184" s="2073"/>
      <c r="D184" s="2073"/>
      <c r="E184" s="2073"/>
      <c r="F184" s="2073"/>
      <c r="G184" s="2095"/>
      <c r="H184" s="2095"/>
      <c r="I184" s="2099"/>
      <c r="J184" s="2100" t="n">
        <f aca="false">G183</f>
        <v>0</v>
      </c>
      <c r="K184" s="2099"/>
      <c r="L184" s="2100" t="n">
        <f aca="false">M183</f>
        <v>0</v>
      </c>
      <c r="M184" s="2096"/>
      <c r="N184" s="2096"/>
      <c r="O184" s="2097"/>
      <c r="P184" s="2097"/>
      <c r="Q184" s="2097"/>
      <c r="R184" s="2097"/>
      <c r="S184" s="2079"/>
      <c r="T184" s="2079"/>
      <c r="U184" s="2079"/>
      <c r="V184" s="2079"/>
      <c r="W184" s="2079"/>
      <c r="X184" s="2090" t="s">
        <v>2203</v>
      </c>
      <c r="Y184" s="2091"/>
      <c r="Z184" s="2092"/>
      <c r="AA184" s="2068" t="str">
        <f aca="false">IF(AA183="","",VLOOKUP(AA183,'シフト記号表（従来型・ユニット型共通）'!$C$6:$L$47,10,FALSE()))</f>
        <v/>
      </c>
      <c r="AB184" s="2069" t="str">
        <f aca="false">IF(AB183="","",VLOOKUP(AB183,'シフト記号表（従来型・ユニット型共通）'!$C$6:$L$47,10,FALSE()))</f>
        <v/>
      </c>
      <c r="AC184" s="2069" t="str">
        <f aca="false">IF(AC183="","",VLOOKUP(AC183,'シフト記号表（従来型・ユニット型共通）'!$C$6:$L$47,10,FALSE()))</f>
        <v/>
      </c>
      <c r="AD184" s="2069" t="str">
        <f aca="false">IF(AD183="","",VLOOKUP(AD183,'シフト記号表（従来型・ユニット型共通）'!$C$6:$L$47,10,FALSE()))</f>
        <v/>
      </c>
      <c r="AE184" s="2069" t="str">
        <f aca="false">IF(AE183="","",VLOOKUP(AE183,'シフト記号表（従来型・ユニット型共通）'!$C$6:$L$47,10,FALSE()))</f>
        <v/>
      </c>
      <c r="AF184" s="2069" t="str">
        <f aca="false">IF(AF183="","",VLOOKUP(AF183,'シフト記号表（従来型・ユニット型共通）'!$C$6:$L$47,10,FALSE()))</f>
        <v/>
      </c>
      <c r="AG184" s="2070" t="str">
        <f aca="false">IF(AG183="","",VLOOKUP(AG183,'シフト記号表（従来型・ユニット型共通）'!$C$6:$L$47,10,FALSE()))</f>
        <v/>
      </c>
      <c r="AH184" s="2068" t="str">
        <f aca="false">IF(AH183="","",VLOOKUP(AH183,'シフト記号表（従来型・ユニット型共通）'!$C$6:$L$47,10,FALSE()))</f>
        <v/>
      </c>
      <c r="AI184" s="2069" t="str">
        <f aca="false">IF(AI183="","",VLOOKUP(AI183,'シフト記号表（従来型・ユニット型共通）'!$C$6:$L$47,10,FALSE()))</f>
        <v/>
      </c>
      <c r="AJ184" s="2069" t="str">
        <f aca="false">IF(AJ183="","",VLOOKUP(AJ183,'シフト記号表（従来型・ユニット型共通）'!$C$6:$L$47,10,FALSE()))</f>
        <v/>
      </c>
      <c r="AK184" s="2069" t="str">
        <f aca="false">IF(AK183="","",VLOOKUP(AK183,'シフト記号表（従来型・ユニット型共通）'!$C$6:$L$47,10,FALSE()))</f>
        <v/>
      </c>
      <c r="AL184" s="2069" t="str">
        <f aca="false">IF(AL183="","",VLOOKUP(AL183,'シフト記号表（従来型・ユニット型共通）'!$C$6:$L$47,10,FALSE()))</f>
        <v/>
      </c>
      <c r="AM184" s="2069" t="str">
        <f aca="false">IF(AM183="","",VLOOKUP(AM183,'シフト記号表（従来型・ユニット型共通）'!$C$6:$L$47,10,FALSE()))</f>
        <v/>
      </c>
      <c r="AN184" s="2070" t="str">
        <f aca="false">IF(AN183="","",VLOOKUP(AN183,'シフト記号表（従来型・ユニット型共通）'!$C$6:$L$47,10,FALSE()))</f>
        <v/>
      </c>
      <c r="AO184" s="2068" t="str">
        <f aca="false">IF(AO183="","",VLOOKUP(AO183,'シフト記号表（従来型・ユニット型共通）'!$C$6:$L$47,10,FALSE()))</f>
        <v/>
      </c>
      <c r="AP184" s="2069" t="str">
        <f aca="false">IF(AP183="","",VLOOKUP(AP183,'シフト記号表（従来型・ユニット型共通）'!$C$6:$L$47,10,FALSE()))</f>
        <v/>
      </c>
      <c r="AQ184" s="2069" t="str">
        <f aca="false">IF(AQ183="","",VLOOKUP(AQ183,'シフト記号表（従来型・ユニット型共通）'!$C$6:$L$47,10,FALSE()))</f>
        <v/>
      </c>
      <c r="AR184" s="2069" t="str">
        <f aca="false">IF(AR183="","",VLOOKUP(AR183,'シフト記号表（従来型・ユニット型共通）'!$C$6:$L$47,10,FALSE()))</f>
        <v/>
      </c>
      <c r="AS184" s="2069" t="str">
        <f aca="false">IF(AS183="","",VLOOKUP(AS183,'シフト記号表（従来型・ユニット型共通）'!$C$6:$L$47,10,FALSE()))</f>
        <v/>
      </c>
      <c r="AT184" s="2069" t="str">
        <f aca="false">IF(AT183="","",VLOOKUP(AT183,'シフト記号表（従来型・ユニット型共通）'!$C$6:$L$47,10,FALSE()))</f>
        <v/>
      </c>
      <c r="AU184" s="2070" t="str">
        <f aca="false">IF(AU183="","",VLOOKUP(AU183,'シフト記号表（従来型・ユニット型共通）'!$C$6:$L$47,10,FALSE()))</f>
        <v/>
      </c>
      <c r="AV184" s="2068" t="str">
        <f aca="false">IF(AV183="","",VLOOKUP(AV183,'シフト記号表（従来型・ユニット型共通）'!$C$6:$L$47,10,FALSE()))</f>
        <v/>
      </c>
      <c r="AW184" s="2069" t="str">
        <f aca="false">IF(AW183="","",VLOOKUP(AW183,'シフト記号表（従来型・ユニット型共通）'!$C$6:$L$47,10,FALSE()))</f>
        <v/>
      </c>
      <c r="AX184" s="2069" t="str">
        <f aca="false">IF(AX183="","",VLOOKUP(AX183,'シフト記号表（従来型・ユニット型共通）'!$C$6:$L$47,10,FALSE()))</f>
        <v/>
      </c>
      <c r="AY184" s="2069" t="str">
        <f aca="false">IF(AY183="","",VLOOKUP(AY183,'シフト記号表（従来型・ユニット型共通）'!$C$6:$L$47,10,FALSE()))</f>
        <v/>
      </c>
      <c r="AZ184" s="2069" t="str">
        <f aca="false">IF(AZ183="","",VLOOKUP(AZ183,'シフト記号表（従来型・ユニット型共通）'!$C$6:$L$47,10,FALSE()))</f>
        <v/>
      </c>
      <c r="BA184" s="2069" t="str">
        <f aca="false">IF(BA183="","",VLOOKUP(BA183,'シフト記号表（従来型・ユニット型共通）'!$C$6:$L$47,10,FALSE()))</f>
        <v/>
      </c>
      <c r="BB184" s="2070" t="str">
        <f aca="false">IF(BB183="","",VLOOKUP(BB183,'シフト記号表（従来型・ユニット型共通）'!$C$6:$L$47,10,FALSE()))</f>
        <v/>
      </c>
      <c r="BC184" s="2068" t="str">
        <f aca="false">IF(BC183="","",VLOOKUP(BC183,'シフト記号表（従来型・ユニット型共通）'!$C$6:$L$47,10,FALSE()))</f>
        <v/>
      </c>
      <c r="BD184" s="2069" t="str">
        <f aca="false">IF(BD183="","",VLOOKUP(BD183,'シフト記号表（従来型・ユニット型共通）'!$C$6:$L$47,10,FALSE()))</f>
        <v/>
      </c>
      <c r="BE184" s="2069" t="str">
        <f aca="false">IF(BE183="","",VLOOKUP(BE183,'シフト記号表（従来型・ユニット型共通）'!$C$6:$L$47,10,FALSE()))</f>
        <v/>
      </c>
      <c r="BF184" s="2101" t="n">
        <f aca="false">IF($BI$3="４週",SUM(AA184:BB184),IF($BI$3="暦月",SUM(AA184:BE184),""))</f>
        <v>0</v>
      </c>
      <c r="BG184" s="2101"/>
      <c r="BH184" s="2102" t="n">
        <f aca="false">IF($BI$3="４週",BF184/4,IF($BI$3="暦月",(BF184/($BI$8/7)),""))</f>
        <v>0</v>
      </c>
      <c r="BI184" s="2102"/>
      <c r="BJ184" s="2098"/>
      <c r="BK184" s="2098"/>
      <c r="BL184" s="2098"/>
      <c r="BM184" s="2098"/>
      <c r="BN184" s="2098"/>
    </row>
    <row r="185" customFormat="false" ht="20.25" hidden="false" customHeight="true" outlineLevel="0" collapsed="false">
      <c r="B185" s="2033" t="n">
        <f aca="false">B183+1</f>
        <v>85</v>
      </c>
      <c r="C185" s="2073"/>
      <c r="D185" s="2073"/>
      <c r="E185" s="2073"/>
      <c r="F185" s="2073"/>
      <c r="G185" s="2095"/>
      <c r="H185" s="2095"/>
      <c r="I185" s="2063"/>
      <c r="J185" s="2064"/>
      <c r="K185" s="2063"/>
      <c r="L185" s="2064"/>
      <c r="M185" s="2096"/>
      <c r="N185" s="2096"/>
      <c r="O185" s="2097"/>
      <c r="P185" s="2097"/>
      <c r="Q185" s="2097"/>
      <c r="R185" s="2097"/>
      <c r="S185" s="2079"/>
      <c r="T185" s="2079"/>
      <c r="U185" s="2079"/>
      <c r="V185" s="2079"/>
      <c r="W185" s="2079"/>
      <c r="X185" s="2093" t="s">
        <v>2202</v>
      </c>
      <c r="Z185" s="2094"/>
      <c r="AA185" s="2083"/>
      <c r="AB185" s="2084"/>
      <c r="AC185" s="2084"/>
      <c r="AD185" s="2084"/>
      <c r="AE185" s="2084"/>
      <c r="AF185" s="2084"/>
      <c r="AG185" s="2085"/>
      <c r="AH185" s="2083"/>
      <c r="AI185" s="2084"/>
      <c r="AJ185" s="2084"/>
      <c r="AK185" s="2084"/>
      <c r="AL185" s="2084"/>
      <c r="AM185" s="2084"/>
      <c r="AN185" s="2085"/>
      <c r="AO185" s="2083"/>
      <c r="AP185" s="2084"/>
      <c r="AQ185" s="2084"/>
      <c r="AR185" s="2084"/>
      <c r="AS185" s="2084"/>
      <c r="AT185" s="2084"/>
      <c r="AU185" s="2085"/>
      <c r="AV185" s="2083"/>
      <c r="AW185" s="2084"/>
      <c r="AX185" s="2084"/>
      <c r="AY185" s="2084"/>
      <c r="AZ185" s="2084"/>
      <c r="BA185" s="2084"/>
      <c r="BB185" s="2085"/>
      <c r="BC185" s="2083"/>
      <c r="BD185" s="2084"/>
      <c r="BE185" s="2086"/>
      <c r="BF185" s="2087"/>
      <c r="BG185" s="2087"/>
      <c r="BH185" s="2088"/>
      <c r="BI185" s="2088"/>
      <c r="BJ185" s="2098"/>
      <c r="BK185" s="2098"/>
      <c r="BL185" s="2098"/>
      <c r="BM185" s="2098"/>
      <c r="BN185" s="2098"/>
    </row>
    <row r="186" customFormat="false" ht="20.25" hidden="false" customHeight="true" outlineLevel="0" collapsed="false">
      <c r="B186" s="2033"/>
      <c r="C186" s="2073"/>
      <c r="D186" s="2073"/>
      <c r="E186" s="2073"/>
      <c r="F186" s="2073"/>
      <c r="G186" s="2095"/>
      <c r="H186" s="2095"/>
      <c r="I186" s="2099"/>
      <c r="J186" s="2100" t="n">
        <f aca="false">G185</f>
        <v>0</v>
      </c>
      <c r="K186" s="2099"/>
      <c r="L186" s="2100" t="n">
        <f aca="false">M185</f>
        <v>0</v>
      </c>
      <c r="M186" s="2096"/>
      <c r="N186" s="2096"/>
      <c r="O186" s="2097"/>
      <c r="P186" s="2097"/>
      <c r="Q186" s="2097"/>
      <c r="R186" s="2097"/>
      <c r="S186" s="2079"/>
      <c r="T186" s="2079"/>
      <c r="U186" s="2079"/>
      <c r="V186" s="2079"/>
      <c r="W186" s="2079"/>
      <c r="X186" s="2090" t="s">
        <v>2203</v>
      </c>
      <c r="Y186" s="2091"/>
      <c r="Z186" s="2092"/>
      <c r="AA186" s="2068" t="str">
        <f aca="false">IF(AA185="","",VLOOKUP(AA185,'シフト記号表（従来型・ユニット型共通）'!$C$6:$L$47,10,FALSE()))</f>
        <v/>
      </c>
      <c r="AB186" s="2069" t="str">
        <f aca="false">IF(AB185="","",VLOOKUP(AB185,'シフト記号表（従来型・ユニット型共通）'!$C$6:$L$47,10,FALSE()))</f>
        <v/>
      </c>
      <c r="AC186" s="2069" t="str">
        <f aca="false">IF(AC185="","",VLOOKUP(AC185,'シフト記号表（従来型・ユニット型共通）'!$C$6:$L$47,10,FALSE()))</f>
        <v/>
      </c>
      <c r="AD186" s="2069" t="str">
        <f aca="false">IF(AD185="","",VLOOKUP(AD185,'シフト記号表（従来型・ユニット型共通）'!$C$6:$L$47,10,FALSE()))</f>
        <v/>
      </c>
      <c r="AE186" s="2069" t="str">
        <f aca="false">IF(AE185="","",VLOOKUP(AE185,'シフト記号表（従来型・ユニット型共通）'!$C$6:$L$47,10,FALSE()))</f>
        <v/>
      </c>
      <c r="AF186" s="2069" t="str">
        <f aca="false">IF(AF185="","",VLOOKUP(AF185,'シフト記号表（従来型・ユニット型共通）'!$C$6:$L$47,10,FALSE()))</f>
        <v/>
      </c>
      <c r="AG186" s="2070" t="str">
        <f aca="false">IF(AG185="","",VLOOKUP(AG185,'シフト記号表（従来型・ユニット型共通）'!$C$6:$L$47,10,FALSE()))</f>
        <v/>
      </c>
      <c r="AH186" s="2068" t="str">
        <f aca="false">IF(AH185="","",VLOOKUP(AH185,'シフト記号表（従来型・ユニット型共通）'!$C$6:$L$47,10,FALSE()))</f>
        <v/>
      </c>
      <c r="AI186" s="2069" t="str">
        <f aca="false">IF(AI185="","",VLOOKUP(AI185,'シフト記号表（従来型・ユニット型共通）'!$C$6:$L$47,10,FALSE()))</f>
        <v/>
      </c>
      <c r="AJ186" s="2069" t="str">
        <f aca="false">IF(AJ185="","",VLOOKUP(AJ185,'シフト記号表（従来型・ユニット型共通）'!$C$6:$L$47,10,FALSE()))</f>
        <v/>
      </c>
      <c r="AK186" s="2069" t="str">
        <f aca="false">IF(AK185="","",VLOOKUP(AK185,'シフト記号表（従来型・ユニット型共通）'!$C$6:$L$47,10,FALSE()))</f>
        <v/>
      </c>
      <c r="AL186" s="2069" t="str">
        <f aca="false">IF(AL185="","",VLOOKUP(AL185,'シフト記号表（従来型・ユニット型共通）'!$C$6:$L$47,10,FALSE()))</f>
        <v/>
      </c>
      <c r="AM186" s="2069" t="str">
        <f aca="false">IF(AM185="","",VLOOKUP(AM185,'シフト記号表（従来型・ユニット型共通）'!$C$6:$L$47,10,FALSE()))</f>
        <v/>
      </c>
      <c r="AN186" s="2070" t="str">
        <f aca="false">IF(AN185="","",VLOOKUP(AN185,'シフト記号表（従来型・ユニット型共通）'!$C$6:$L$47,10,FALSE()))</f>
        <v/>
      </c>
      <c r="AO186" s="2068" t="str">
        <f aca="false">IF(AO185="","",VLOOKUP(AO185,'シフト記号表（従来型・ユニット型共通）'!$C$6:$L$47,10,FALSE()))</f>
        <v/>
      </c>
      <c r="AP186" s="2069" t="str">
        <f aca="false">IF(AP185="","",VLOOKUP(AP185,'シフト記号表（従来型・ユニット型共通）'!$C$6:$L$47,10,FALSE()))</f>
        <v/>
      </c>
      <c r="AQ186" s="2069" t="str">
        <f aca="false">IF(AQ185="","",VLOOKUP(AQ185,'シフト記号表（従来型・ユニット型共通）'!$C$6:$L$47,10,FALSE()))</f>
        <v/>
      </c>
      <c r="AR186" s="2069" t="str">
        <f aca="false">IF(AR185="","",VLOOKUP(AR185,'シフト記号表（従来型・ユニット型共通）'!$C$6:$L$47,10,FALSE()))</f>
        <v/>
      </c>
      <c r="AS186" s="2069" t="str">
        <f aca="false">IF(AS185="","",VLOOKUP(AS185,'シフト記号表（従来型・ユニット型共通）'!$C$6:$L$47,10,FALSE()))</f>
        <v/>
      </c>
      <c r="AT186" s="2069" t="str">
        <f aca="false">IF(AT185="","",VLOOKUP(AT185,'シフト記号表（従来型・ユニット型共通）'!$C$6:$L$47,10,FALSE()))</f>
        <v/>
      </c>
      <c r="AU186" s="2070" t="str">
        <f aca="false">IF(AU185="","",VLOOKUP(AU185,'シフト記号表（従来型・ユニット型共通）'!$C$6:$L$47,10,FALSE()))</f>
        <v/>
      </c>
      <c r="AV186" s="2068" t="str">
        <f aca="false">IF(AV185="","",VLOOKUP(AV185,'シフト記号表（従来型・ユニット型共通）'!$C$6:$L$47,10,FALSE()))</f>
        <v/>
      </c>
      <c r="AW186" s="2069" t="str">
        <f aca="false">IF(AW185="","",VLOOKUP(AW185,'シフト記号表（従来型・ユニット型共通）'!$C$6:$L$47,10,FALSE()))</f>
        <v/>
      </c>
      <c r="AX186" s="2069" t="str">
        <f aca="false">IF(AX185="","",VLOOKUP(AX185,'シフト記号表（従来型・ユニット型共通）'!$C$6:$L$47,10,FALSE()))</f>
        <v/>
      </c>
      <c r="AY186" s="2069" t="str">
        <f aca="false">IF(AY185="","",VLOOKUP(AY185,'シフト記号表（従来型・ユニット型共通）'!$C$6:$L$47,10,FALSE()))</f>
        <v/>
      </c>
      <c r="AZ186" s="2069" t="str">
        <f aca="false">IF(AZ185="","",VLOOKUP(AZ185,'シフト記号表（従来型・ユニット型共通）'!$C$6:$L$47,10,FALSE()))</f>
        <v/>
      </c>
      <c r="BA186" s="2069" t="str">
        <f aca="false">IF(BA185="","",VLOOKUP(BA185,'シフト記号表（従来型・ユニット型共通）'!$C$6:$L$47,10,FALSE()))</f>
        <v/>
      </c>
      <c r="BB186" s="2070" t="str">
        <f aca="false">IF(BB185="","",VLOOKUP(BB185,'シフト記号表（従来型・ユニット型共通）'!$C$6:$L$47,10,FALSE()))</f>
        <v/>
      </c>
      <c r="BC186" s="2068" t="str">
        <f aca="false">IF(BC185="","",VLOOKUP(BC185,'シフト記号表（従来型・ユニット型共通）'!$C$6:$L$47,10,FALSE()))</f>
        <v/>
      </c>
      <c r="BD186" s="2069" t="str">
        <f aca="false">IF(BD185="","",VLOOKUP(BD185,'シフト記号表（従来型・ユニット型共通）'!$C$6:$L$47,10,FALSE()))</f>
        <v/>
      </c>
      <c r="BE186" s="2069" t="str">
        <f aca="false">IF(BE185="","",VLOOKUP(BE185,'シフト記号表（従来型・ユニット型共通）'!$C$6:$L$47,10,FALSE()))</f>
        <v/>
      </c>
      <c r="BF186" s="2101" t="n">
        <f aca="false">IF($BI$3="４週",SUM(AA186:BB186),IF($BI$3="暦月",SUM(AA186:BE186),""))</f>
        <v>0</v>
      </c>
      <c r="BG186" s="2101"/>
      <c r="BH186" s="2102" t="n">
        <f aca="false">IF($BI$3="４週",BF186/4,IF($BI$3="暦月",(BF186/($BI$8/7)),""))</f>
        <v>0</v>
      </c>
      <c r="BI186" s="2102"/>
      <c r="BJ186" s="2098"/>
      <c r="BK186" s="2098"/>
      <c r="BL186" s="2098"/>
      <c r="BM186" s="2098"/>
      <c r="BN186" s="2098"/>
    </row>
    <row r="187" customFormat="false" ht="20.25" hidden="false" customHeight="true" outlineLevel="0" collapsed="false">
      <c r="B187" s="2033" t="n">
        <f aca="false">B185+1</f>
        <v>86</v>
      </c>
      <c r="C187" s="2073"/>
      <c r="D187" s="2073"/>
      <c r="E187" s="2073"/>
      <c r="F187" s="2073"/>
      <c r="G187" s="2095"/>
      <c r="H187" s="2095"/>
      <c r="I187" s="2063"/>
      <c r="J187" s="2064"/>
      <c r="K187" s="2063"/>
      <c r="L187" s="2064"/>
      <c r="M187" s="2096"/>
      <c r="N187" s="2096"/>
      <c r="O187" s="2097"/>
      <c r="P187" s="2097"/>
      <c r="Q187" s="2097"/>
      <c r="R187" s="2097"/>
      <c r="S187" s="2079"/>
      <c r="T187" s="2079"/>
      <c r="U187" s="2079"/>
      <c r="V187" s="2079"/>
      <c r="W187" s="2079"/>
      <c r="X187" s="2093" t="s">
        <v>2202</v>
      </c>
      <c r="Z187" s="2094"/>
      <c r="AA187" s="2083"/>
      <c r="AB187" s="2084"/>
      <c r="AC187" s="2084"/>
      <c r="AD187" s="2084"/>
      <c r="AE187" s="2084"/>
      <c r="AF187" s="2084"/>
      <c r="AG187" s="2085"/>
      <c r="AH187" s="2083"/>
      <c r="AI187" s="2084"/>
      <c r="AJ187" s="2084"/>
      <c r="AK187" s="2084"/>
      <c r="AL187" s="2084"/>
      <c r="AM187" s="2084"/>
      <c r="AN187" s="2085"/>
      <c r="AO187" s="2083"/>
      <c r="AP187" s="2084"/>
      <c r="AQ187" s="2084"/>
      <c r="AR187" s="2084"/>
      <c r="AS187" s="2084"/>
      <c r="AT187" s="2084"/>
      <c r="AU187" s="2085"/>
      <c r="AV187" s="2083"/>
      <c r="AW187" s="2084"/>
      <c r="AX187" s="2084"/>
      <c r="AY187" s="2084"/>
      <c r="AZ187" s="2084"/>
      <c r="BA187" s="2084"/>
      <c r="BB187" s="2085"/>
      <c r="BC187" s="2083"/>
      <c r="BD187" s="2084"/>
      <c r="BE187" s="2086"/>
      <c r="BF187" s="2087"/>
      <c r="BG187" s="2087"/>
      <c r="BH187" s="2088"/>
      <c r="BI187" s="2088"/>
      <c r="BJ187" s="2098"/>
      <c r="BK187" s="2098"/>
      <c r="BL187" s="2098"/>
      <c r="BM187" s="2098"/>
      <c r="BN187" s="2098"/>
    </row>
    <row r="188" customFormat="false" ht="20.25" hidden="false" customHeight="true" outlineLevel="0" collapsed="false">
      <c r="B188" s="2033"/>
      <c r="C188" s="2073"/>
      <c r="D188" s="2073"/>
      <c r="E188" s="2073"/>
      <c r="F188" s="2073"/>
      <c r="G188" s="2095"/>
      <c r="H188" s="2095"/>
      <c r="I188" s="2099"/>
      <c r="J188" s="2100" t="n">
        <f aca="false">G187</f>
        <v>0</v>
      </c>
      <c r="K188" s="2099"/>
      <c r="L188" s="2100" t="n">
        <f aca="false">M187</f>
        <v>0</v>
      </c>
      <c r="M188" s="2096"/>
      <c r="N188" s="2096"/>
      <c r="O188" s="2097"/>
      <c r="P188" s="2097"/>
      <c r="Q188" s="2097"/>
      <c r="R188" s="2097"/>
      <c r="S188" s="2079"/>
      <c r="T188" s="2079"/>
      <c r="U188" s="2079"/>
      <c r="V188" s="2079"/>
      <c r="W188" s="2079"/>
      <c r="X188" s="2090" t="s">
        <v>2203</v>
      </c>
      <c r="Y188" s="2091"/>
      <c r="Z188" s="2092"/>
      <c r="AA188" s="2068" t="str">
        <f aca="false">IF(AA187="","",VLOOKUP(AA187,'シフト記号表（従来型・ユニット型共通）'!$C$6:$L$47,10,FALSE()))</f>
        <v/>
      </c>
      <c r="AB188" s="2069" t="str">
        <f aca="false">IF(AB187="","",VLOOKUP(AB187,'シフト記号表（従来型・ユニット型共通）'!$C$6:$L$47,10,FALSE()))</f>
        <v/>
      </c>
      <c r="AC188" s="2069" t="str">
        <f aca="false">IF(AC187="","",VLOOKUP(AC187,'シフト記号表（従来型・ユニット型共通）'!$C$6:$L$47,10,FALSE()))</f>
        <v/>
      </c>
      <c r="AD188" s="2069" t="str">
        <f aca="false">IF(AD187="","",VLOOKUP(AD187,'シフト記号表（従来型・ユニット型共通）'!$C$6:$L$47,10,FALSE()))</f>
        <v/>
      </c>
      <c r="AE188" s="2069" t="str">
        <f aca="false">IF(AE187="","",VLOOKUP(AE187,'シフト記号表（従来型・ユニット型共通）'!$C$6:$L$47,10,FALSE()))</f>
        <v/>
      </c>
      <c r="AF188" s="2069" t="str">
        <f aca="false">IF(AF187="","",VLOOKUP(AF187,'シフト記号表（従来型・ユニット型共通）'!$C$6:$L$47,10,FALSE()))</f>
        <v/>
      </c>
      <c r="AG188" s="2070" t="str">
        <f aca="false">IF(AG187="","",VLOOKUP(AG187,'シフト記号表（従来型・ユニット型共通）'!$C$6:$L$47,10,FALSE()))</f>
        <v/>
      </c>
      <c r="AH188" s="2068" t="str">
        <f aca="false">IF(AH187="","",VLOOKUP(AH187,'シフト記号表（従来型・ユニット型共通）'!$C$6:$L$47,10,FALSE()))</f>
        <v/>
      </c>
      <c r="AI188" s="2069" t="str">
        <f aca="false">IF(AI187="","",VLOOKUP(AI187,'シフト記号表（従来型・ユニット型共通）'!$C$6:$L$47,10,FALSE()))</f>
        <v/>
      </c>
      <c r="AJ188" s="2069" t="str">
        <f aca="false">IF(AJ187="","",VLOOKUP(AJ187,'シフト記号表（従来型・ユニット型共通）'!$C$6:$L$47,10,FALSE()))</f>
        <v/>
      </c>
      <c r="AK188" s="2069" t="str">
        <f aca="false">IF(AK187="","",VLOOKUP(AK187,'シフト記号表（従来型・ユニット型共通）'!$C$6:$L$47,10,FALSE()))</f>
        <v/>
      </c>
      <c r="AL188" s="2069" t="str">
        <f aca="false">IF(AL187="","",VLOOKUP(AL187,'シフト記号表（従来型・ユニット型共通）'!$C$6:$L$47,10,FALSE()))</f>
        <v/>
      </c>
      <c r="AM188" s="2069" t="str">
        <f aca="false">IF(AM187="","",VLOOKUP(AM187,'シフト記号表（従来型・ユニット型共通）'!$C$6:$L$47,10,FALSE()))</f>
        <v/>
      </c>
      <c r="AN188" s="2070" t="str">
        <f aca="false">IF(AN187="","",VLOOKUP(AN187,'シフト記号表（従来型・ユニット型共通）'!$C$6:$L$47,10,FALSE()))</f>
        <v/>
      </c>
      <c r="AO188" s="2068" t="str">
        <f aca="false">IF(AO187="","",VLOOKUP(AO187,'シフト記号表（従来型・ユニット型共通）'!$C$6:$L$47,10,FALSE()))</f>
        <v/>
      </c>
      <c r="AP188" s="2069" t="str">
        <f aca="false">IF(AP187="","",VLOOKUP(AP187,'シフト記号表（従来型・ユニット型共通）'!$C$6:$L$47,10,FALSE()))</f>
        <v/>
      </c>
      <c r="AQ188" s="2069" t="str">
        <f aca="false">IF(AQ187="","",VLOOKUP(AQ187,'シフト記号表（従来型・ユニット型共通）'!$C$6:$L$47,10,FALSE()))</f>
        <v/>
      </c>
      <c r="AR188" s="2069" t="str">
        <f aca="false">IF(AR187="","",VLOOKUP(AR187,'シフト記号表（従来型・ユニット型共通）'!$C$6:$L$47,10,FALSE()))</f>
        <v/>
      </c>
      <c r="AS188" s="2069" t="str">
        <f aca="false">IF(AS187="","",VLOOKUP(AS187,'シフト記号表（従来型・ユニット型共通）'!$C$6:$L$47,10,FALSE()))</f>
        <v/>
      </c>
      <c r="AT188" s="2069" t="str">
        <f aca="false">IF(AT187="","",VLOOKUP(AT187,'シフト記号表（従来型・ユニット型共通）'!$C$6:$L$47,10,FALSE()))</f>
        <v/>
      </c>
      <c r="AU188" s="2070" t="str">
        <f aca="false">IF(AU187="","",VLOOKUP(AU187,'シフト記号表（従来型・ユニット型共通）'!$C$6:$L$47,10,FALSE()))</f>
        <v/>
      </c>
      <c r="AV188" s="2068" t="str">
        <f aca="false">IF(AV187="","",VLOOKUP(AV187,'シフト記号表（従来型・ユニット型共通）'!$C$6:$L$47,10,FALSE()))</f>
        <v/>
      </c>
      <c r="AW188" s="2069" t="str">
        <f aca="false">IF(AW187="","",VLOOKUP(AW187,'シフト記号表（従来型・ユニット型共通）'!$C$6:$L$47,10,FALSE()))</f>
        <v/>
      </c>
      <c r="AX188" s="2069" t="str">
        <f aca="false">IF(AX187="","",VLOOKUP(AX187,'シフト記号表（従来型・ユニット型共通）'!$C$6:$L$47,10,FALSE()))</f>
        <v/>
      </c>
      <c r="AY188" s="2069" t="str">
        <f aca="false">IF(AY187="","",VLOOKUP(AY187,'シフト記号表（従来型・ユニット型共通）'!$C$6:$L$47,10,FALSE()))</f>
        <v/>
      </c>
      <c r="AZ188" s="2069" t="str">
        <f aca="false">IF(AZ187="","",VLOOKUP(AZ187,'シフト記号表（従来型・ユニット型共通）'!$C$6:$L$47,10,FALSE()))</f>
        <v/>
      </c>
      <c r="BA188" s="2069" t="str">
        <f aca="false">IF(BA187="","",VLOOKUP(BA187,'シフト記号表（従来型・ユニット型共通）'!$C$6:$L$47,10,FALSE()))</f>
        <v/>
      </c>
      <c r="BB188" s="2070" t="str">
        <f aca="false">IF(BB187="","",VLOOKUP(BB187,'シフト記号表（従来型・ユニット型共通）'!$C$6:$L$47,10,FALSE()))</f>
        <v/>
      </c>
      <c r="BC188" s="2068" t="str">
        <f aca="false">IF(BC187="","",VLOOKUP(BC187,'シフト記号表（従来型・ユニット型共通）'!$C$6:$L$47,10,FALSE()))</f>
        <v/>
      </c>
      <c r="BD188" s="2069" t="str">
        <f aca="false">IF(BD187="","",VLOOKUP(BD187,'シフト記号表（従来型・ユニット型共通）'!$C$6:$L$47,10,FALSE()))</f>
        <v/>
      </c>
      <c r="BE188" s="2069" t="str">
        <f aca="false">IF(BE187="","",VLOOKUP(BE187,'シフト記号表（従来型・ユニット型共通）'!$C$6:$L$47,10,FALSE()))</f>
        <v/>
      </c>
      <c r="BF188" s="2101" t="n">
        <f aca="false">IF($BI$3="４週",SUM(AA188:BB188),IF($BI$3="暦月",SUM(AA188:BE188),""))</f>
        <v>0</v>
      </c>
      <c r="BG188" s="2101"/>
      <c r="BH188" s="2102" t="n">
        <f aca="false">IF($BI$3="４週",BF188/4,IF($BI$3="暦月",(BF188/($BI$8/7)),""))</f>
        <v>0</v>
      </c>
      <c r="BI188" s="2102"/>
      <c r="BJ188" s="2098"/>
      <c r="BK188" s="2098"/>
      <c r="BL188" s="2098"/>
      <c r="BM188" s="2098"/>
      <c r="BN188" s="2098"/>
    </row>
    <row r="189" customFormat="false" ht="20.25" hidden="false" customHeight="true" outlineLevel="0" collapsed="false">
      <c r="B189" s="2033" t="n">
        <f aca="false">B187+1</f>
        <v>87</v>
      </c>
      <c r="C189" s="2073"/>
      <c r="D189" s="2073"/>
      <c r="E189" s="2073"/>
      <c r="F189" s="2073"/>
      <c r="G189" s="2095"/>
      <c r="H189" s="2095"/>
      <c r="I189" s="2063"/>
      <c r="J189" s="2064"/>
      <c r="K189" s="2063"/>
      <c r="L189" s="2064"/>
      <c r="M189" s="2096"/>
      <c r="N189" s="2096"/>
      <c r="O189" s="2097"/>
      <c r="P189" s="2097"/>
      <c r="Q189" s="2097"/>
      <c r="R189" s="2097"/>
      <c r="S189" s="2079"/>
      <c r="T189" s="2079"/>
      <c r="U189" s="2079"/>
      <c r="V189" s="2079"/>
      <c r="W189" s="2079"/>
      <c r="X189" s="2093" t="s">
        <v>2202</v>
      </c>
      <c r="Z189" s="2094"/>
      <c r="AA189" s="2083"/>
      <c r="AB189" s="2084"/>
      <c r="AC189" s="2084"/>
      <c r="AD189" s="2084"/>
      <c r="AE189" s="2084"/>
      <c r="AF189" s="2084"/>
      <c r="AG189" s="2085"/>
      <c r="AH189" s="2083"/>
      <c r="AI189" s="2084"/>
      <c r="AJ189" s="2084"/>
      <c r="AK189" s="2084"/>
      <c r="AL189" s="2084"/>
      <c r="AM189" s="2084"/>
      <c r="AN189" s="2085"/>
      <c r="AO189" s="2083"/>
      <c r="AP189" s="2084"/>
      <c r="AQ189" s="2084"/>
      <c r="AR189" s="2084"/>
      <c r="AS189" s="2084"/>
      <c r="AT189" s="2084"/>
      <c r="AU189" s="2085"/>
      <c r="AV189" s="2083"/>
      <c r="AW189" s="2084"/>
      <c r="AX189" s="2084"/>
      <c r="AY189" s="2084"/>
      <c r="AZ189" s="2084"/>
      <c r="BA189" s="2084"/>
      <c r="BB189" s="2085"/>
      <c r="BC189" s="2083"/>
      <c r="BD189" s="2084"/>
      <c r="BE189" s="2086"/>
      <c r="BF189" s="2087"/>
      <c r="BG189" s="2087"/>
      <c r="BH189" s="2088"/>
      <c r="BI189" s="2088"/>
      <c r="BJ189" s="2098"/>
      <c r="BK189" s="2098"/>
      <c r="BL189" s="2098"/>
      <c r="BM189" s="2098"/>
      <c r="BN189" s="2098"/>
    </row>
    <row r="190" customFormat="false" ht="20.25" hidden="false" customHeight="true" outlineLevel="0" collapsed="false">
      <c r="B190" s="2033"/>
      <c r="C190" s="2073"/>
      <c r="D190" s="2073"/>
      <c r="E190" s="2073"/>
      <c r="F190" s="2073"/>
      <c r="G190" s="2095"/>
      <c r="H190" s="2095"/>
      <c r="I190" s="2099"/>
      <c r="J190" s="2100" t="n">
        <f aca="false">G189</f>
        <v>0</v>
      </c>
      <c r="K190" s="2099"/>
      <c r="L190" s="2100" t="n">
        <f aca="false">M189</f>
        <v>0</v>
      </c>
      <c r="M190" s="2096"/>
      <c r="N190" s="2096"/>
      <c r="O190" s="2097"/>
      <c r="P190" s="2097"/>
      <c r="Q190" s="2097"/>
      <c r="R190" s="2097"/>
      <c r="S190" s="2079"/>
      <c r="T190" s="2079"/>
      <c r="U190" s="2079"/>
      <c r="V190" s="2079"/>
      <c r="W190" s="2079"/>
      <c r="X190" s="2090" t="s">
        <v>2203</v>
      </c>
      <c r="Y190" s="2091"/>
      <c r="Z190" s="2092"/>
      <c r="AA190" s="2068" t="str">
        <f aca="false">IF(AA189="","",VLOOKUP(AA189,'シフト記号表（従来型・ユニット型共通）'!$C$6:$L$47,10,FALSE()))</f>
        <v/>
      </c>
      <c r="AB190" s="2069" t="str">
        <f aca="false">IF(AB189="","",VLOOKUP(AB189,'シフト記号表（従来型・ユニット型共通）'!$C$6:$L$47,10,FALSE()))</f>
        <v/>
      </c>
      <c r="AC190" s="2069" t="str">
        <f aca="false">IF(AC189="","",VLOOKUP(AC189,'シフト記号表（従来型・ユニット型共通）'!$C$6:$L$47,10,FALSE()))</f>
        <v/>
      </c>
      <c r="AD190" s="2069" t="str">
        <f aca="false">IF(AD189="","",VLOOKUP(AD189,'シフト記号表（従来型・ユニット型共通）'!$C$6:$L$47,10,FALSE()))</f>
        <v/>
      </c>
      <c r="AE190" s="2069" t="str">
        <f aca="false">IF(AE189="","",VLOOKUP(AE189,'シフト記号表（従来型・ユニット型共通）'!$C$6:$L$47,10,FALSE()))</f>
        <v/>
      </c>
      <c r="AF190" s="2069" t="str">
        <f aca="false">IF(AF189="","",VLOOKUP(AF189,'シフト記号表（従来型・ユニット型共通）'!$C$6:$L$47,10,FALSE()))</f>
        <v/>
      </c>
      <c r="AG190" s="2070" t="str">
        <f aca="false">IF(AG189="","",VLOOKUP(AG189,'シフト記号表（従来型・ユニット型共通）'!$C$6:$L$47,10,FALSE()))</f>
        <v/>
      </c>
      <c r="AH190" s="2068" t="str">
        <f aca="false">IF(AH189="","",VLOOKUP(AH189,'シフト記号表（従来型・ユニット型共通）'!$C$6:$L$47,10,FALSE()))</f>
        <v/>
      </c>
      <c r="AI190" s="2069" t="str">
        <f aca="false">IF(AI189="","",VLOOKUP(AI189,'シフト記号表（従来型・ユニット型共通）'!$C$6:$L$47,10,FALSE()))</f>
        <v/>
      </c>
      <c r="AJ190" s="2069" t="str">
        <f aca="false">IF(AJ189="","",VLOOKUP(AJ189,'シフト記号表（従来型・ユニット型共通）'!$C$6:$L$47,10,FALSE()))</f>
        <v/>
      </c>
      <c r="AK190" s="2069" t="str">
        <f aca="false">IF(AK189="","",VLOOKUP(AK189,'シフト記号表（従来型・ユニット型共通）'!$C$6:$L$47,10,FALSE()))</f>
        <v/>
      </c>
      <c r="AL190" s="2069" t="str">
        <f aca="false">IF(AL189="","",VLOOKUP(AL189,'シフト記号表（従来型・ユニット型共通）'!$C$6:$L$47,10,FALSE()))</f>
        <v/>
      </c>
      <c r="AM190" s="2069" t="str">
        <f aca="false">IF(AM189="","",VLOOKUP(AM189,'シフト記号表（従来型・ユニット型共通）'!$C$6:$L$47,10,FALSE()))</f>
        <v/>
      </c>
      <c r="AN190" s="2070" t="str">
        <f aca="false">IF(AN189="","",VLOOKUP(AN189,'シフト記号表（従来型・ユニット型共通）'!$C$6:$L$47,10,FALSE()))</f>
        <v/>
      </c>
      <c r="AO190" s="2068" t="str">
        <f aca="false">IF(AO189="","",VLOOKUP(AO189,'シフト記号表（従来型・ユニット型共通）'!$C$6:$L$47,10,FALSE()))</f>
        <v/>
      </c>
      <c r="AP190" s="2069" t="str">
        <f aca="false">IF(AP189="","",VLOOKUP(AP189,'シフト記号表（従来型・ユニット型共通）'!$C$6:$L$47,10,FALSE()))</f>
        <v/>
      </c>
      <c r="AQ190" s="2069" t="str">
        <f aca="false">IF(AQ189="","",VLOOKUP(AQ189,'シフト記号表（従来型・ユニット型共通）'!$C$6:$L$47,10,FALSE()))</f>
        <v/>
      </c>
      <c r="AR190" s="2069" t="str">
        <f aca="false">IF(AR189="","",VLOOKUP(AR189,'シフト記号表（従来型・ユニット型共通）'!$C$6:$L$47,10,FALSE()))</f>
        <v/>
      </c>
      <c r="AS190" s="2069" t="str">
        <f aca="false">IF(AS189="","",VLOOKUP(AS189,'シフト記号表（従来型・ユニット型共通）'!$C$6:$L$47,10,FALSE()))</f>
        <v/>
      </c>
      <c r="AT190" s="2069" t="str">
        <f aca="false">IF(AT189="","",VLOOKUP(AT189,'シフト記号表（従来型・ユニット型共通）'!$C$6:$L$47,10,FALSE()))</f>
        <v/>
      </c>
      <c r="AU190" s="2070" t="str">
        <f aca="false">IF(AU189="","",VLOOKUP(AU189,'シフト記号表（従来型・ユニット型共通）'!$C$6:$L$47,10,FALSE()))</f>
        <v/>
      </c>
      <c r="AV190" s="2068" t="str">
        <f aca="false">IF(AV189="","",VLOOKUP(AV189,'シフト記号表（従来型・ユニット型共通）'!$C$6:$L$47,10,FALSE()))</f>
        <v/>
      </c>
      <c r="AW190" s="2069" t="str">
        <f aca="false">IF(AW189="","",VLOOKUP(AW189,'シフト記号表（従来型・ユニット型共通）'!$C$6:$L$47,10,FALSE()))</f>
        <v/>
      </c>
      <c r="AX190" s="2069" t="str">
        <f aca="false">IF(AX189="","",VLOOKUP(AX189,'シフト記号表（従来型・ユニット型共通）'!$C$6:$L$47,10,FALSE()))</f>
        <v/>
      </c>
      <c r="AY190" s="2069" t="str">
        <f aca="false">IF(AY189="","",VLOOKUP(AY189,'シフト記号表（従来型・ユニット型共通）'!$C$6:$L$47,10,FALSE()))</f>
        <v/>
      </c>
      <c r="AZ190" s="2069" t="str">
        <f aca="false">IF(AZ189="","",VLOOKUP(AZ189,'シフト記号表（従来型・ユニット型共通）'!$C$6:$L$47,10,FALSE()))</f>
        <v/>
      </c>
      <c r="BA190" s="2069" t="str">
        <f aca="false">IF(BA189="","",VLOOKUP(BA189,'シフト記号表（従来型・ユニット型共通）'!$C$6:$L$47,10,FALSE()))</f>
        <v/>
      </c>
      <c r="BB190" s="2070" t="str">
        <f aca="false">IF(BB189="","",VLOOKUP(BB189,'シフト記号表（従来型・ユニット型共通）'!$C$6:$L$47,10,FALSE()))</f>
        <v/>
      </c>
      <c r="BC190" s="2068" t="str">
        <f aca="false">IF(BC189="","",VLOOKUP(BC189,'シフト記号表（従来型・ユニット型共通）'!$C$6:$L$47,10,FALSE()))</f>
        <v/>
      </c>
      <c r="BD190" s="2069" t="str">
        <f aca="false">IF(BD189="","",VLOOKUP(BD189,'シフト記号表（従来型・ユニット型共通）'!$C$6:$L$47,10,FALSE()))</f>
        <v/>
      </c>
      <c r="BE190" s="2069" t="str">
        <f aca="false">IF(BE189="","",VLOOKUP(BE189,'シフト記号表（従来型・ユニット型共通）'!$C$6:$L$47,10,FALSE()))</f>
        <v/>
      </c>
      <c r="BF190" s="2101" t="n">
        <f aca="false">IF($BI$3="４週",SUM(AA190:BB190),IF($BI$3="暦月",SUM(AA190:BE190),""))</f>
        <v>0</v>
      </c>
      <c r="BG190" s="2101"/>
      <c r="BH190" s="2102" t="n">
        <f aca="false">IF($BI$3="４週",BF190/4,IF($BI$3="暦月",(BF190/($BI$8/7)),""))</f>
        <v>0</v>
      </c>
      <c r="BI190" s="2102"/>
      <c r="BJ190" s="2098"/>
      <c r="BK190" s="2098"/>
      <c r="BL190" s="2098"/>
      <c r="BM190" s="2098"/>
      <c r="BN190" s="2098"/>
    </row>
    <row r="191" customFormat="false" ht="20.25" hidden="false" customHeight="true" outlineLevel="0" collapsed="false">
      <c r="B191" s="2033" t="n">
        <f aca="false">B189+1</f>
        <v>88</v>
      </c>
      <c r="C191" s="2073"/>
      <c r="D191" s="2073"/>
      <c r="E191" s="2073"/>
      <c r="F191" s="2073"/>
      <c r="G191" s="2095"/>
      <c r="H191" s="2095"/>
      <c r="I191" s="2063"/>
      <c r="J191" s="2064"/>
      <c r="K191" s="2063"/>
      <c r="L191" s="2064"/>
      <c r="M191" s="2096"/>
      <c r="N191" s="2096"/>
      <c r="O191" s="2097"/>
      <c r="P191" s="2097"/>
      <c r="Q191" s="2097"/>
      <c r="R191" s="2097"/>
      <c r="S191" s="2079"/>
      <c r="T191" s="2079"/>
      <c r="U191" s="2079"/>
      <c r="V191" s="2079"/>
      <c r="W191" s="2079"/>
      <c r="X191" s="2093" t="s">
        <v>2202</v>
      </c>
      <c r="Z191" s="2094"/>
      <c r="AA191" s="2083"/>
      <c r="AB191" s="2084"/>
      <c r="AC191" s="2084"/>
      <c r="AD191" s="2084"/>
      <c r="AE191" s="2084"/>
      <c r="AF191" s="2084"/>
      <c r="AG191" s="2085"/>
      <c r="AH191" s="2083"/>
      <c r="AI191" s="2084"/>
      <c r="AJ191" s="2084"/>
      <c r="AK191" s="2084"/>
      <c r="AL191" s="2084"/>
      <c r="AM191" s="2084"/>
      <c r="AN191" s="2085"/>
      <c r="AO191" s="2083"/>
      <c r="AP191" s="2084"/>
      <c r="AQ191" s="2084"/>
      <c r="AR191" s="2084"/>
      <c r="AS191" s="2084"/>
      <c r="AT191" s="2084"/>
      <c r="AU191" s="2085"/>
      <c r="AV191" s="2083"/>
      <c r="AW191" s="2084"/>
      <c r="AX191" s="2084"/>
      <c r="AY191" s="2084"/>
      <c r="AZ191" s="2084"/>
      <c r="BA191" s="2084"/>
      <c r="BB191" s="2085"/>
      <c r="BC191" s="2083"/>
      <c r="BD191" s="2084"/>
      <c r="BE191" s="2086"/>
      <c r="BF191" s="2087"/>
      <c r="BG191" s="2087"/>
      <c r="BH191" s="2088"/>
      <c r="BI191" s="2088"/>
      <c r="BJ191" s="2098"/>
      <c r="BK191" s="2098"/>
      <c r="BL191" s="2098"/>
      <c r="BM191" s="2098"/>
      <c r="BN191" s="2098"/>
    </row>
    <row r="192" customFormat="false" ht="20.25" hidden="false" customHeight="true" outlineLevel="0" collapsed="false">
      <c r="B192" s="2033"/>
      <c r="C192" s="2073"/>
      <c r="D192" s="2073"/>
      <c r="E192" s="2073"/>
      <c r="F192" s="2073"/>
      <c r="G192" s="2095"/>
      <c r="H192" s="2095"/>
      <c r="I192" s="2099"/>
      <c r="J192" s="2100" t="n">
        <f aca="false">G191</f>
        <v>0</v>
      </c>
      <c r="K192" s="2099"/>
      <c r="L192" s="2100" t="n">
        <f aca="false">M191</f>
        <v>0</v>
      </c>
      <c r="M192" s="2096"/>
      <c r="N192" s="2096"/>
      <c r="O192" s="2097"/>
      <c r="P192" s="2097"/>
      <c r="Q192" s="2097"/>
      <c r="R192" s="2097"/>
      <c r="S192" s="2079"/>
      <c r="T192" s="2079"/>
      <c r="U192" s="2079"/>
      <c r="V192" s="2079"/>
      <c r="W192" s="2079"/>
      <c r="X192" s="2090" t="s">
        <v>2203</v>
      </c>
      <c r="Y192" s="2091"/>
      <c r="Z192" s="2092"/>
      <c r="AA192" s="2068" t="str">
        <f aca="false">IF(AA191="","",VLOOKUP(AA191,'シフト記号表（従来型・ユニット型共通）'!$C$6:$L$47,10,FALSE()))</f>
        <v/>
      </c>
      <c r="AB192" s="2069" t="str">
        <f aca="false">IF(AB191="","",VLOOKUP(AB191,'シフト記号表（従来型・ユニット型共通）'!$C$6:$L$47,10,FALSE()))</f>
        <v/>
      </c>
      <c r="AC192" s="2069" t="str">
        <f aca="false">IF(AC191="","",VLOOKUP(AC191,'シフト記号表（従来型・ユニット型共通）'!$C$6:$L$47,10,FALSE()))</f>
        <v/>
      </c>
      <c r="AD192" s="2069" t="str">
        <f aca="false">IF(AD191="","",VLOOKUP(AD191,'シフト記号表（従来型・ユニット型共通）'!$C$6:$L$47,10,FALSE()))</f>
        <v/>
      </c>
      <c r="AE192" s="2069" t="str">
        <f aca="false">IF(AE191="","",VLOOKUP(AE191,'シフト記号表（従来型・ユニット型共通）'!$C$6:$L$47,10,FALSE()))</f>
        <v/>
      </c>
      <c r="AF192" s="2069" t="str">
        <f aca="false">IF(AF191="","",VLOOKUP(AF191,'シフト記号表（従来型・ユニット型共通）'!$C$6:$L$47,10,FALSE()))</f>
        <v/>
      </c>
      <c r="AG192" s="2070" t="str">
        <f aca="false">IF(AG191="","",VLOOKUP(AG191,'シフト記号表（従来型・ユニット型共通）'!$C$6:$L$47,10,FALSE()))</f>
        <v/>
      </c>
      <c r="AH192" s="2068" t="str">
        <f aca="false">IF(AH191="","",VLOOKUP(AH191,'シフト記号表（従来型・ユニット型共通）'!$C$6:$L$47,10,FALSE()))</f>
        <v/>
      </c>
      <c r="AI192" s="2069" t="str">
        <f aca="false">IF(AI191="","",VLOOKUP(AI191,'シフト記号表（従来型・ユニット型共通）'!$C$6:$L$47,10,FALSE()))</f>
        <v/>
      </c>
      <c r="AJ192" s="2069" t="str">
        <f aca="false">IF(AJ191="","",VLOOKUP(AJ191,'シフト記号表（従来型・ユニット型共通）'!$C$6:$L$47,10,FALSE()))</f>
        <v/>
      </c>
      <c r="AK192" s="2069" t="str">
        <f aca="false">IF(AK191="","",VLOOKUP(AK191,'シフト記号表（従来型・ユニット型共通）'!$C$6:$L$47,10,FALSE()))</f>
        <v/>
      </c>
      <c r="AL192" s="2069" t="str">
        <f aca="false">IF(AL191="","",VLOOKUP(AL191,'シフト記号表（従来型・ユニット型共通）'!$C$6:$L$47,10,FALSE()))</f>
        <v/>
      </c>
      <c r="AM192" s="2069" t="str">
        <f aca="false">IF(AM191="","",VLOOKUP(AM191,'シフト記号表（従来型・ユニット型共通）'!$C$6:$L$47,10,FALSE()))</f>
        <v/>
      </c>
      <c r="AN192" s="2070" t="str">
        <f aca="false">IF(AN191="","",VLOOKUP(AN191,'シフト記号表（従来型・ユニット型共通）'!$C$6:$L$47,10,FALSE()))</f>
        <v/>
      </c>
      <c r="AO192" s="2068" t="str">
        <f aca="false">IF(AO191="","",VLOOKUP(AO191,'シフト記号表（従来型・ユニット型共通）'!$C$6:$L$47,10,FALSE()))</f>
        <v/>
      </c>
      <c r="AP192" s="2069" t="str">
        <f aca="false">IF(AP191="","",VLOOKUP(AP191,'シフト記号表（従来型・ユニット型共通）'!$C$6:$L$47,10,FALSE()))</f>
        <v/>
      </c>
      <c r="AQ192" s="2069" t="str">
        <f aca="false">IF(AQ191="","",VLOOKUP(AQ191,'シフト記号表（従来型・ユニット型共通）'!$C$6:$L$47,10,FALSE()))</f>
        <v/>
      </c>
      <c r="AR192" s="2069" t="str">
        <f aca="false">IF(AR191="","",VLOOKUP(AR191,'シフト記号表（従来型・ユニット型共通）'!$C$6:$L$47,10,FALSE()))</f>
        <v/>
      </c>
      <c r="AS192" s="2069" t="str">
        <f aca="false">IF(AS191="","",VLOOKUP(AS191,'シフト記号表（従来型・ユニット型共通）'!$C$6:$L$47,10,FALSE()))</f>
        <v/>
      </c>
      <c r="AT192" s="2069" t="str">
        <f aca="false">IF(AT191="","",VLOOKUP(AT191,'シフト記号表（従来型・ユニット型共通）'!$C$6:$L$47,10,FALSE()))</f>
        <v/>
      </c>
      <c r="AU192" s="2070" t="str">
        <f aca="false">IF(AU191="","",VLOOKUP(AU191,'シフト記号表（従来型・ユニット型共通）'!$C$6:$L$47,10,FALSE()))</f>
        <v/>
      </c>
      <c r="AV192" s="2068" t="str">
        <f aca="false">IF(AV191="","",VLOOKUP(AV191,'シフト記号表（従来型・ユニット型共通）'!$C$6:$L$47,10,FALSE()))</f>
        <v/>
      </c>
      <c r="AW192" s="2069" t="str">
        <f aca="false">IF(AW191="","",VLOOKUP(AW191,'シフト記号表（従来型・ユニット型共通）'!$C$6:$L$47,10,FALSE()))</f>
        <v/>
      </c>
      <c r="AX192" s="2069" t="str">
        <f aca="false">IF(AX191="","",VLOOKUP(AX191,'シフト記号表（従来型・ユニット型共通）'!$C$6:$L$47,10,FALSE()))</f>
        <v/>
      </c>
      <c r="AY192" s="2069" t="str">
        <f aca="false">IF(AY191="","",VLOOKUP(AY191,'シフト記号表（従来型・ユニット型共通）'!$C$6:$L$47,10,FALSE()))</f>
        <v/>
      </c>
      <c r="AZ192" s="2069" t="str">
        <f aca="false">IF(AZ191="","",VLOOKUP(AZ191,'シフト記号表（従来型・ユニット型共通）'!$C$6:$L$47,10,FALSE()))</f>
        <v/>
      </c>
      <c r="BA192" s="2069" t="str">
        <f aca="false">IF(BA191="","",VLOOKUP(BA191,'シフト記号表（従来型・ユニット型共通）'!$C$6:$L$47,10,FALSE()))</f>
        <v/>
      </c>
      <c r="BB192" s="2070" t="str">
        <f aca="false">IF(BB191="","",VLOOKUP(BB191,'シフト記号表（従来型・ユニット型共通）'!$C$6:$L$47,10,FALSE()))</f>
        <v/>
      </c>
      <c r="BC192" s="2068" t="str">
        <f aca="false">IF(BC191="","",VLOOKUP(BC191,'シフト記号表（従来型・ユニット型共通）'!$C$6:$L$47,10,FALSE()))</f>
        <v/>
      </c>
      <c r="BD192" s="2069" t="str">
        <f aca="false">IF(BD191="","",VLOOKUP(BD191,'シフト記号表（従来型・ユニット型共通）'!$C$6:$L$47,10,FALSE()))</f>
        <v/>
      </c>
      <c r="BE192" s="2069" t="str">
        <f aca="false">IF(BE191="","",VLOOKUP(BE191,'シフト記号表（従来型・ユニット型共通）'!$C$6:$L$47,10,FALSE()))</f>
        <v/>
      </c>
      <c r="BF192" s="2101" t="n">
        <f aca="false">IF($BI$3="４週",SUM(AA192:BB192),IF($BI$3="暦月",SUM(AA192:BE192),""))</f>
        <v>0</v>
      </c>
      <c r="BG192" s="2101"/>
      <c r="BH192" s="2102" t="n">
        <f aca="false">IF($BI$3="４週",BF192/4,IF($BI$3="暦月",(BF192/($BI$8/7)),""))</f>
        <v>0</v>
      </c>
      <c r="BI192" s="2102"/>
      <c r="BJ192" s="2098"/>
      <c r="BK192" s="2098"/>
      <c r="BL192" s="2098"/>
      <c r="BM192" s="2098"/>
      <c r="BN192" s="2098"/>
    </row>
    <row r="193" customFormat="false" ht="20.25" hidden="false" customHeight="true" outlineLevel="0" collapsed="false">
      <c r="B193" s="2033" t="n">
        <f aca="false">B191+1</f>
        <v>89</v>
      </c>
      <c r="C193" s="2073"/>
      <c r="D193" s="2073"/>
      <c r="E193" s="2073"/>
      <c r="F193" s="2073"/>
      <c r="G193" s="2095"/>
      <c r="H193" s="2095"/>
      <c r="I193" s="2063"/>
      <c r="J193" s="2064"/>
      <c r="K193" s="2063"/>
      <c r="L193" s="2064"/>
      <c r="M193" s="2096"/>
      <c r="N193" s="2096"/>
      <c r="O193" s="2097"/>
      <c r="P193" s="2097"/>
      <c r="Q193" s="2097"/>
      <c r="R193" s="2097"/>
      <c r="S193" s="2079"/>
      <c r="T193" s="2079"/>
      <c r="U193" s="2079"/>
      <c r="V193" s="2079"/>
      <c r="W193" s="2079"/>
      <c r="X193" s="2093" t="s">
        <v>2202</v>
      </c>
      <c r="Z193" s="2094"/>
      <c r="AA193" s="2083"/>
      <c r="AB193" s="2084"/>
      <c r="AC193" s="2084"/>
      <c r="AD193" s="2084"/>
      <c r="AE193" s="2084"/>
      <c r="AF193" s="2084"/>
      <c r="AG193" s="2085"/>
      <c r="AH193" s="2083"/>
      <c r="AI193" s="2084"/>
      <c r="AJ193" s="2084"/>
      <c r="AK193" s="2084"/>
      <c r="AL193" s="2084"/>
      <c r="AM193" s="2084"/>
      <c r="AN193" s="2085"/>
      <c r="AO193" s="2083"/>
      <c r="AP193" s="2084"/>
      <c r="AQ193" s="2084"/>
      <c r="AR193" s="2084"/>
      <c r="AS193" s="2084"/>
      <c r="AT193" s="2084"/>
      <c r="AU193" s="2085"/>
      <c r="AV193" s="2083"/>
      <c r="AW193" s="2084"/>
      <c r="AX193" s="2084"/>
      <c r="AY193" s="2084"/>
      <c r="AZ193" s="2084"/>
      <c r="BA193" s="2084"/>
      <c r="BB193" s="2085"/>
      <c r="BC193" s="2083"/>
      <c r="BD193" s="2084"/>
      <c r="BE193" s="2086"/>
      <c r="BF193" s="2087"/>
      <c r="BG193" s="2087"/>
      <c r="BH193" s="2088"/>
      <c r="BI193" s="2088"/>
      <c r="BJ193" s="2098"/>
      <c r="BK193" s="2098"/>
      <c r="BL193" s="2098"/>
      <c r="BM193" s="2098"/>
      <c r="BN193" s="2098"/>
    </row>
    <row r="194" customFormat="false" ht="20.25" hidden="false" customHeight="true" outlineLevel="0" collapsed="false">
      <c r="B194" s="2033"/>
      <c r="C194" s="2073"/>
      <c r="D194" s="2073"/>
      <c r="E194" s="2073"/>
      <c r="F194" s="2073"/>
      <c r="G194" s="2095"/>
      <c r="H194" s="2095"/>
      <c r="I194" s="2099"/>
      <c r="J194" s="2100" t="n">
        <f aca="false">G193</f>
        <v>0</v>
      </c>
      <c r="K194" s="2099"/>
      <c r="L194" s="2100" t="n">
        <f aca="false">M193</f>
        <v>0</v>
      </c>
      <c r="M194" s="2096"/>
      <c r="N194" s="2096"/>
      <c r="O194" s="2097"/>
      <c r="P194" s="2097"/>
      <c r="Q194" s="2097"/>
      <c r="R194" s="2097"/>
      <c r="S194" s="2079"/>
      <c r="T194" s="2079"/>
      <c r="U194" s="2079"/>
      <c r="V194" s="2079"/>
      <c r="W194" s="2079"/>
      <c r="X194" s="2090" t="s">
        <v>2203</v>
      </c>
      <c r="Y194" s="2091"/>
      <c r="Z194" s="2092"/>
      <c r="AA194" s="2068" t="str">
        <f aca="false">IF(AA193="","",VLOOKUP(AA193,'シフト記号表（従来型・ユニット型共通）'!$C$6:$L$47,10,FALSE()))</f>
        <v/>
      </c>
      <c r="AB194" s="2069" t="str">
        <f aca="false">IF(AB193="","",VLOOKUP(AB193,'シフト記号表（従来型・ユニット型共通）'!$C$6:$L$47,10,FALSE()))</f>
        <v/>
      </c>
      <c r="AC194" s="2069" t="str">
        <f aca="false">IF(AC193="","",VLOOKUP(AC193,'シフト記号表（従来型・ユニット型共通）'!$C$6:$L$47,10,FALSE()))</f>
        <v/>
      </c>
      <c r="AD194" s="2069" t="str">
        <f aca="false">IF(AD193="","",VLOOKUP(AD193,'シフト記号表（従来型・ユニット型共通）'!$C$6:$L$47,10,FALSE()))</f>
        <v/>
      </c>
      <c r="AE194" s="2069" t="str">
        <f aca="false">IF(AE193="","",VLOOKUP(AE193,'シフト記号表（従来型・ユニット型共通）'!$C$6:$L$47,10,FALSE()))</f>
        <v/>
      </c>
      <c r="AF194" s="2069" t="str">
        <f aca="false">IF(AF193="","",VLOOKUP(AF193,'シフト記号表（従来型・ユニット型共通）'!$C$6:$L$47,10,FALSE()))</f>
        <v/>
      </c>
      <c r="AG194" s="2070" t="str">
        <f aca="false">IF(AG193="","",VLOOKUP(AG193,'シフト記号表（従来型・ユニット型共通）'!$C$6:$L$47,10,FALSE()))</f>
        <v/>
      </c>
      <c r="AH194" s="2068" t="str">
        <f aca="false">IF(AH193="","",VLOOKUP(AH193,'シフト記号表（従来型・ユニット型共通）'!$C$6:$L$47,10,FALSE()))</f>
        <v/>
      </c>
      <c r="AI194" s="2069" t="str">
        <f aca="false">IF(AI193="","",VLOOKUP(AI193,'シフト記号表（従来型・ユニット型共通）'!$C$6:$L$47,10,FALSE()))</f>
        <v/>
      </c>
      <c r="AJ194" s="2069" t="str">
        <f aca="false">IF(AJ193="","",VLOOKUP(AJ193,'シフト記号表（従来型・ユニット型共通）'!$C$6:$L$47,10,FALSE()))</f>
        <v/>
      </c>
      <c r="AK194" s="2069" t="str">
        <f aca="false">IF(AK193="","",VLOOKUP(AK193,'シフト記号表（従来型・ユニット型共通）'!$C$6:$L$47,10,FALSE()))</f>
        <v/>
      </c>
      <c r="AL194" s="2069" t="str">
        <f aca="false">IF(AL193="","",VLOOKUP(AL193,'シフト記号表（従来型・ユニット型共通）'!$C$6:$L$47,10,FALSE()))</f>
        <v/>
      </c>
      <c r="AM194" s="2069" t="str">
        <f aca="false">IF(AM193="","",VLOOKUP(AM193,'シフト記号表（従来型・ユニット型共通）'!$C$6:$L$47,10,FALSE()))</f>
        <v/>
      </c>
      <c r="AN194" s="2070" t="str">
        <f aca="false">IF(AN193="","",VLOOKUP(AN193,'シフト記号表（従来型・ユニット型共通）'!$C$6:$L$47,10,FALSE()))</f>
        <v/>
      </c>
      <c r="AO194" s="2068" t="str">
        <f aca="false">IF(AO193="","",VLOOKUP(AO193,'シフト記号表（従来型・ユニット型共通）'!$C$6:$L$47,10,FALSE()))</f>
        <v/>
      </c>
      <c r="AP194" s="2069" t="str">
        <f aca="false">IF(AP193="","",VLOOKUP(AP193,'シフト記号表（従来型・ユニット型共通）'!$C$6:$L$47,10,FALSE()))</f>
        <v/>
      </c>
      <c r="AQ194" s="2069" t="str">
        <f aca="false">IF(AQ193="","",VLOOKUP(AQ193,'シフト記号表（従来型・ユニット型共通）'!$C$6:$L$47,10,FALSE()))</f>
        <v/>
      </c>
      <c r="AR194" s="2069" t="str">
        <f aca="false">IF(AR193="","",VLOOKUP(AR193,'シフト記号表（従来型・ユニット型共通）'!$C$6:$L$47,10,FALSE()))</f>
        <v/>
      </c>
      <c r="AS194" s="2069" t="str">
        <f aca="false">IF(AS193="","",VLOOKUP(AS193,'シフト記号表（従来型・ユニット型共通）'!$C$6:$L$47,10,FALSE()))</f>
        <v/>
      </c>
      <c r="AT194" s="2069" t="str">
        <f aca="false">IF(AT193="","",VLOOKUP(AT193,'シフト記号表（従来型・ユニット型共通）'!$C$6:$L$47,10,FALSE()))</f>
        <v/>
      </c>
      <c r="AU194" s="2070" t="str">
        <f aca="false">IF(AU193="","",VLOOKUP(AU193,'シフト記号表（従来型・ユニット型共通）'!$C$6:$L$47,10,FALSE()))</f>
        <v/>
      </c>
      <c r="AV194" s="2068" t="str">
        <f aca="false">IF(AV193="","",VLOOKUP(AV193,'シフト記号表（従来型・ユニット型共通）'!$C$6:$L$47,10,FALSE()))</f>
        <v/>
      </c>
      <c r="AW194" s="2069" t="str">
        <f aca="false">IF(AW193="","",VLOOKUP(AW193,'シフト記号表（従来型・ユニット型共通）'!$C$6:$L$47,10,FALSE()))</f>
        <v/>
      </c>
      <c r="AX194" s="2069" t="str">
        <f aca="false">IF(AX193="","",VLOOKUP(AX193,'シフト記号表（従来型・ユニット型共通）'!$C$6:$L$47,10,FALSE()))</f>
        <v/>
      </c>
      <c r="AY194" s="2069" t="str">
        <f aca="false">IF(AY193="","",VLOOKUP(AY193,'シフト記号表（従来型・ユニット型共通）'!$C$6:$L$47,10,FALSE()))</f>
        <v/>
      </c>
      <c r="AZ194" s="2069" t="str">
        <f aca="false">IF(AZ193="","",VLOOKUP(AZ193,'シフト記号表（従来型・ユニット型共通）'!$C$6:$L$47,10,FALSE()))</f>
        <v/>
      </c>
      <c r="BA194" s="2069" t="str">
        <f aca="false">IF(BA193="","",VLOOKUP(BA193,'シフト記号表（従来型・ユニット型共通）'!$C$6:$L$47,10,FALSE()))</f>
        <v/>
      </c>
      <c r="BB194" s="2070" t="str">
        <f aca="false">IF(BB193="","",VLOOKUP(BB193,'シフト記号表（従来型・ユニット型共通）'!$C$6:$L$47,10,FALSE()))</f>
        <v/>
      </c>
      <c r="BC194" s="2068" t="str">
        <f aca="false">IF(BC193="","",VLOOKUP(BC193,'シフト記号表（従来型・ユニット型共通）'!$C$6:$L$47,10,FALSE()))</f>
        <v/>
      </c>
      <c r="BD194" s="2069" t="str">
        <f aca="false">IF(BD193="","",VLOOKUP(BD193,'シフト記号表（従来型・ユニット型共通）'!$C$6:$L$47,10,FALSE()))</f>
        <v/>
      </c>
      <c r="BE194" s="2069" t="str">
        <f aca="false">IF(BE193="","",VLOOKUP(BE193,'シフト記号表（従来型・ユニット型共通）'!$C$6:$L$47,10,FALSE()))</f>
        <v/>
      </c>
      <c r="BF194" s="2101" t="n">
        <f aca="false">IF($BI$3="４週",SUM(AA194:BB194),IF($BI$3="暦月",SUM(AA194:BE194),""))</f>
        <v>0</v>
      </c>
      <c r="BG194" s="2101"/>
      <c r="BH194" s="2102" t="n">
        <f aca="false">IF($BI$3="４週",BF194/4,IF($BI$3="暦月",(BF194/($BI$8/7)),""))</f>
        <v>0</v>
      </c>
      <c r="BI194" s="2102"/>
      <c r="BJ194" s="2098"/>
      <c r="BK194" s="2098"/>
      <c r="BL194" s="2098"/>
      <c r="BM194" s="2098"/>
      <c r="BN194" s="2098"/>
    </row>
    <row r="195" customFormat="false" ht="20.25" hidden="false" customHeight="true" outlineLevel="0" collapsed="false">
      <c r="B195" s="2033" t="n">
        <f aca="false">B193+1</f>
        <v>90</v>
      </c>
      <c r="C195" s="2073"/>
      <c r="D195" s="2073"/>
      <c r="E195" s="2073"/>
      <c r="F195" s="2073"/>
      <c r="G195" s="2095"/>
      <c r="H195" s="2095"/>
      <c r="I195" s="2063"/>
      <c r="J195" s="2064"/>
      <c r="K195" s="2063"/>
      <c r="L195" s="2064"/>
      <c r="M195" s="2096"/>
      <c r="N195" s="2096"/>
      <c r="O195" s="2097"/>
      <c r="P195" s="2097"/>
      <c r="Q195" s="2097"/>
      <c r="R195" s="2097"/>
      <c r="S195" s="2079"/>
      <c r="T195" s="2079"/>
      <c r="U195" s="2079"/>
      <c r="V195" s="2079"/>
      <c r="W195" s="2079"/>
      <c r="X195" s="2093" t="s">
        <v>2202</v>
      </c>
      <c r="Z195" s="2094"/>
      <c r="AA195" s="2083"/>
      <c r="AB195" s="2084"/>
      <c r="AC195" s="2084"/>
      <c r="AD195" s="2084"/>
      <c r="AE195" s="2084"/>
      <c r="AF195" s="2084"/>
      <c r="AG195" s="2085"/>
      <c r="AH195" s="2083"/>
      <c r="AI195" s="2084"/>
      <c r="AJ195" s="2084"/>
      <c r="AK195" s="2084"/>
      <c r="AL195" s="2084"/>
      <c r="AM195" s="2084"/>
      <c r="AN195" s="2085"/>
      <c r="AO195" s="2083"/>
      <c r="AP195" s="2084"/>
      <c r="AQ195" s="2084"/>
      <c r="AR195" s="2084"/>
      <c r="AS195" s="2084"/>
      <c r="AT195" s="2084"/>
      <c r="AU195" s="2085"/>
      <c r="AV195" s="2083"/>
      <c r="AW195" s="2084"/>
      <c r="AX195" s="2084"/>
      <c r="AY195" s="2084"/>
      <c r="AZ195" s="2084"/>
      <c r="BA195" s="2084"/>
      <c r="BB195" s="2085"/>
      <c r="BC195" s="2083"/>
      <c r="BD195" s="2084"/>
      <c r="BE195" s="2086"/>
      <c r="BF195" s="2087"/>
      <c r="BG195" s="2087"/>
      <c r="BH195" s="2088"/>
      <c r="BI195" s="2088"/>
      <c r="BJ195" s="2098"/>
      <c r="BK195" s="2098"/>
      <c r="BL195" s="2098"/>
      <c r="BM195" s="2098"/>
      <c r="BN195" s="2098"/>
    </row>
    <row r="196" customFormat="false" ht="20.25" hidden="false" customHeight="true" outlineLevel="0" collapsed="false">
      <c r="B196" s="2033"/>
      <c r="C196" s="2073"/>
      <c r="D196" s="2073"/>
      <c r="E196" s="2073"/>
      <c r="F196" s="2073"/>
      <c r="G196" s="2095"/>
      <c r="H196" s="2095"/>
      <c r="I196" s="2099"/>
      <c r="J196" s="2100" t="n">
        <f aca="false">G195</f>
        <v>0</v>
      </c>
      <c r="K196" s="2099"/>
      <c r="L196" s="2100" t="n">
        <f aca="false">M195</f>
        <v>0</v>
      </c>
      <c r="M196" s="2096"/>
      <c r="N196" s="2096"/>
      <c r="O196" s="2097"/>
      <c r="P196" s="2097"/>
      <c r="Q196" s="2097"/>
      <c r="R196" s="2097"/>
      <c r="S196" s="2079"/>
      <c r="T196" s="2079"/>
      <c r="U196" s="2079"/>
      <c r="V196" s="2079"/>
      <c r="W196" s="2079"/>
      <c r="X196" s="2090" t="s">
        <v>2203</v>
      </c>
      <c r="Y196" s="2091"/>
      <c r="Z196" s="2092"/>
      <c r="AA196" s="2068" t="str">
        <f aca="false">IF(AA195="","",VLOOKUP(AA195,'シフト記号表（従来型・ユニット型共通）'!$C$6:$L$47,10,FALSE()))</f>
        <v/>
      </c>
      <c r="AB196" s="2069" t="str">
        <f aca="false">IF(AB195="","",VLOOKUP(AB195,'シフト記号表（従来型・ユニット型共通）'!$C$6:$L$47,10,FALSE()))</f>
        <v/>
      </c>
      <c r="AC196" s="2069" t="str">
        <f aca="false">IF(AC195="","",VLOOKUP(AC195,'シフト記号表（従来型・ユニット型共通）'!$C$6:$L$47,10,FALSE()))</f>
        <v/>
      </c>
      <c r="AD196" s="2069" t="str">
        <f aca="false">IF(AD195="","",VLOOKUP(AD195,'シフト記号表（従来型・ユニット型共通）'!$C$6:$L$47,10,FALSE()))</f>
        <v/>
      </c>
      <c r="AE196" s="2069" t="str">
        <f aca="false">IF(AE195="","",VLOOKUP(AE195,'シフト記号表（従来型・ユニット型共通）'!$C$6:$L$47,10,FALSE()))</f>
        <v/>
      </c>
      <c r="AF196" s="2069" t="str">
        <f aca="false">IF(AF195="","",VLOOKUP(AF195,'シフト記号表（従来型・ユニット型共通）'!$C$6:$L$47,10,FALSE()))</f>
        <v/>
      </c>
      <c r="AG196" s="2070" t="str">
        <f aca="false">IF(AG195="","",VLOOKUP(AG195,'シフト記号表（従来型・ユニット型共通）'!$C$6:$L$47,10,FALSE()))</f>
        <v/>
      </c>
      <c r="AH196" s="2068" t="str">
        <f aca="false">IF(AH195="","",VLOOKUP(AH195,'シフト記号表（従来型・ユニット型共通）'!$C$6:$L$47,10,FALSE()))</f>
        <v/>
      </c>
      <c r="AI196" s="2069" t="str">
        <f aca="false">IF(AI195="","",VLOOKUP(AI195,'シフト記号表（従来型・ユニット型共通）'!$C$6:$L$47,10,FALSE()))</f>
        <v/>
      </c>
      <c r="AJ196" s="2069" t="str">
        <f aca="false">IF(AJ195="","",VLOOKUP(AJ195,'シフト記号表（従来型・ユニット型共通）'!$C$6:$L$47,10,FALSE()))</f>
        <v/>
      </c>
      <c r="AK196" s="2069" t="str">
        <f aca="false">IF(AK195="","",VLOOKUP(AK195,'シフト記号表（従来型・ユニット型共通）'!$C$6:$L$47,10,FALSE()))</f>
        <v/>
      </c>
      <c r="AL196" s="2069" t="str">
        <f aca="false">IF(AL195="","",VLOOKUP(AL195,'シフト記号表（従来型・ユニット型共通）'!$C$6:$L$47,10,FALSE()))</f>
        <v/>
      </c>
      <c r="AM196" s="2069" t="str">
        <f aca="false">IF(AM195="","",VLOOKUP(AM195,'シフト記号表（従来型・ユニット型共通）'!$C$6:$L$47,10,FALSE()))</f>
        <v/>
      </c>
      <c r="AN196" s="2070" t="str">
        <f aca="false">IF(AN195="","",VLOOKUP(AN195,'シフト記号表（従来型・ユニット型共通）'!$C$6:$L$47,10,FALSE()))</f>
        <v/>
      </c>
      <c r="AO196" s="2068" t="str">
        <f aca="false">IF(AO195="","",VLOOKUP(AO195,'シフト記号表（従来型・ユニット型共通）'!$C$6:$L$47,10,FALSE()))</f>
        <v/>
      </c>
      <c r="AP196" s="2069" t="str">
        <f aca="false">IF(AP195="","",VLOOKUP(AP195,'シフト記号表（従来型・ユニット型共通）'!$C$6:$L$47,10,FALSE()))</f>
        <v/>
      </c>
      <c r="AQ196" s="2069" t="str">
        <f aca="false">IF(AQ195="","",VLOOKUP(AQ195,'シフト記号表（従来型・ユニット型共通）'!$C$6:$L$47,10,FALSE()))</f>
        <v/>
      </c>
      <c r="AR196" s="2069" t="str">
        <f aca="false">IF(AR195="","",VLOOKUP(AR195,'シフト記号表（従来型・ユニット型共通）'!$C$6:$L$47,10,FALSE()))</f>
        <v/>
      </c>
      <c r="AS196" s="2069" t="str">
        <f aca="false">IF(AS195="","",VLOOKUP(AS195,'シフト記号表（従来型・ユニット型共通）'!$C$6:$L$47,10,FALSE()))</f>
        <v/>
      </c>
      <c r="AT196" s="2069" t="str">
        <f aca="false">IF(AT195="","",VLOOKUP(AT195,'シフト記号表（従来型・ユニット型共通）'!$C$6:$L$47,10,FALSE()))</f>
        <v/>
      </c>
      <c r="AU196" s="2070" t="str">
        <f aca="false">IF(AU195="","",VLOOKUP(AU195,'シフト記号表（従来型・ユニット型共通）'!$C$6:$L$47,10,FALSE()))</f>
        <v/>
      </c>
      <c r="AV196" s="2068" t="str">
        <f aca="false">IF(AV195="","",VLOOKUP(AV195,'シフト記号表（従来型・ユニット型共通）'!$C$6:$L$47,10,FALSE()))</f>
        <v/>
      </c>
      <c r="AW196" s="2069" t="str">
        <f aca="false">IF(AW195="","",VLOOKUP(AW195,'シフト記号表（従来型・ユニット型共通）'!$C$6:$L$47,10,FALSE()))</f>
        <v/>
      </c>
      <c r="AX196" s="2069" t="str">
        <f aca="false">IF(AX195="","",VLOOKUP(AX195,'シフト記号表（従来型・ユニット型共通）'!$C$6:$L$47,10,FALSE()))</f>
        <v/>
      </c>
      <c r="AY196" s="2069" t="str">
        <f aca="false">IF(AY195="","",VLOOKUP(AY195,'シフト記号表（従来型・ユニット型共通）'!$C$6:$L$47,10,FALSE()))</f>
        <v/>
      </c>
      <c r="AZ196" s="2069" t="str">
        <f aca="false">IF(AZ195="","",VLOOKUP(AZ195,'シフト記号表（従来型・ユニット型共通）'!$C$6:$L$47,10,FALSE()))</f>
        <v/>
      </c>
      <c r="BA196" s="2069" t="str">
        <f aca="false">IF(BA195="","",VLOOKUP(BA195,'シフト記号表（従来型・ユニット型共通）'!$C$6:$L$47,10,FALSE()))</f>
        <v/>
      </c>
      <c r="BB196" s="2070" t="str">
        <f aca="false">IF(BB195="","",VLOOKUP(BB195,'シフト記号表（従来型・ユニット型共通）'!$C$6:$L$47,10,FALSE()))</f>
        <v/>
      </c>
      <c r="BC196" s="2068" t="str">
        <f aca="false">IF(BC195="","",VLOOKUP(BC195,'シフト記号表（従来型・ユニット型共通）'!$C$6:$L$47,10,FALSE()))</f>
        <v/>
      </c>
      <c r="BD196" s="2069" t="str">
        <f aca="false">IF(BD195="","",VLOOKUP(BD195,'シフト記号表（従来型・ユニット型共通）'!$C$6:$L$47,10,FALSE()))</f>
        <v/>
      </c>
      <c r="BE196" s="2069" t="str">
        <f aca="false">IF(BE195="","",VLOOKUP(BE195,'シフト記号表（従来型・ユニット型共通）'!$C$6:$L$47,10,FALSE()))</f>
        <v/>
      </c>
      <c r="BF196" s="2101" t="n">
        <f aca="false">IF($BI$3="４週",SUM(AA196:BB196),IF($BI$3="暦月",SUM(AA196:BE196),""))</f>
        <v>0</v>
      </c>
      <c r="BG196" s="2101"/>
      <c r="BH196" s="2102" t="n">
        <f aca="false">IF($BI$3="４週",BF196/4,IF($BI$3="暦月",(BF196/($BI$8/7)),""))</f>
        <v>0</v>
      </c>
      <c r="BI196" s="2102"/>
      <c r="BJ196" s="2098"/>
      <c r="BK196" s="2098"/>
      <c r="BL196" s="2098"/>
      <c r="BM196" s="2098"/>
      <c r="BN196" s="2098"/>
    </row>
    <row r="197" customFormat="false" ht="20.25" hidden="false" customHeight="true" outlineLevel="0" collapsed="false">
      <c r="B197" s="2033" t="n">
        <f aca="false">B195+1</f>
        <v>91</v>
      </c>
      <c r="C197" s="2073"/>
      <c r="D197" s="2073"/>
      <c r="E197" s="2073"/>
      <c r="F197" s="2073"/>
      <c r="G197" s="2095"/>
      <c r="H197" s="2095"/>
      <c r="I197" s="2063"/>
      <c r="J197" s="2064"/>
      <c r="K197" s="2063"/>
      <c r="L197" s="2064"/>
      <c r="M197" s="2096"/>
      <c r="N197" s="2096"/>
      <c r="O197" s="2097"/>
      <c r="P197" s="2097"/>
      <c r="Q197" s="2097"/>
      <c r="R197" s="2097"/>
      <c r="S197" s="2079"/>
      <c r="T197" s="2079"/>
      <c r="U197" s="2079"/>
      <c r="V197" s="2079"/>
      <c r="W197" s="2079"/>
      <c r="X197" s="2093" t="s">
        <v>2202</v>
      </c>
      <c r="Z197" s="2094"/>
      <c r="AA197" s="2083"/>
      <c r="AB197" s="2084"/>
      <c r="AC197" s="2084"/>
      <c r="AD197" s="2084"/>
      <c r="AE197" s="2084"/>
      <c r="AF197" s="2084"/>
      <c r="AG197" s="2085"/>
      <c r="AH197" s="2083"/>
      <c r="AI197" s="2084"/>
      <c r="AJ197" s="2084"/>
      <c r="AK197" s="2084"/>
      <c r="AL197" s="2084"/>
      <c r="AM197" s="2084"/>
      <c r="AN197" s="2085"/>
      <c r="AO197" s="2083"/>
      <c r="AP197" s="2084"/>
      <c r="AQ197" s="2084"/>
      <c r="AR197" s="2084"/>
      <c r="AS197" s="2084"/>
      <c r="AT197" s="2084"/>
      <c r="AU197" s="2085"/>
      <c r="AV197" s="2083"/>
      <c r="AW197" s="2084"/>
      <c r="AX197" s="2084"/>
      <c r="AY197" s="2084"/>
      <c r="AZ197" s="2084"/>
      <c r="BA197" s="2084"/>
      <c r="BB197" s="2085"/>
      <c r="BC197" s="2083"/>
      <c r="BD197" s="2084"/>
      <c r="BE197" s="2086"/>
      <c r="BF197" s="2087"/>
      <c r="BG197" s="2087"/>
      <c r="BH197" s="2088"/>
      <c r="BI197" s="2088"/>
      <c r="BJ197" s="2098"/>
      <c r="BK197" s="2098"/>
      <c r="BL197" s="2098"/>
      <c r="BM197" s="2098"/>
      <c r="BN197" s="2098"/>
    </row>
    <row r="198" customFormat="false" ht="20.25" hidden="false" customHeight="true" outlineLevel="0" collapsed="false">
      <c r="B198" s="2033"/>
      <c r="C198" s="2073"/>
      <c r="D198" s="2073"/>
      <c r="E198" s="2073"/>
      <c r="F198" s="2073"/>
      <c r="G198" s="2095"/>
      <c r="H198" s="2095"/>
      <c r="I198" s="2099"/>
      <c r="J198" s="2100" t="n">
        <f aca="false">G197</f>
        <v>0</v>
      </c>
      <c r="K198" s="2099"/>
      <c r="L198" s="2100" t="n">
        <f aca="false">M197</f>
        <v>0</v>
      </c>
      <c r="M198" s="2096"/>
      <c r="N198" s="2096"/>
      <c r="O198" s="2097"/>
      <c r="P198" s="2097"/>
      <c r="Q198" s="2097"/>
      <c r="R198" s="2097"/>
      <c r="S198" s="2079"/>
      <c r="T198" s="2079"/>
      <c r="U198" s="2079"/>
      <c r="V198" s="2079"/>
      <c r="W198" s="2079"/>
      <c r="X198" s="2090" t="s">
        <v>2203</v>
      </c>
      <c r="Y198" s="2091"/>
      <c r="Z198" s="2092"/>
      <c r="AA198" s="2068" t="str">
        <f aca="false">IF(AA197="","",VLOOKUP(AA197,'シフト記号表（従来型・ユニット型共通）'!$C$6:$L$47,10,FALSE()))</f>
        <v/>
      </c>
      <c r="AB198" s="2069" t="str">
        <f aca="false">IF(AB197="","",VLOOKUP(AB197,'シフト記号表（従来型・ユニット型共通）'!$C$6:$L$47,10,FALSE()))</f>
        <v/>
      </c>
      <c r="AC198" s="2069" t="str">
        <f aca="false">IF(AC197="","",VLOOKUP(AC197,'シフト記号表（従来型・ユニット型共通）'!$C$6:$L$47,10,FALSE()))</f>
        <v/>
      </c>
      <c r="AD198" s="2069" t="str">
        <f aca="false">IF(AD197="","",VLOOKUP(AD197,'シフト記号表（従来型・ユニット型共通）'!$C$6:$L$47,10,FALSE()))</f>
        <v/>
      </c>
      <c r="AE198" s="2069" t="str">
        <f aca="false">IF(AE197="","",VLOOKUP(AE197,'シフト記号表（従来型・ユニット型共通）'!$C$6:$L$47,10,FALSE()))</f>
        <v/>
      </c>
      <c r="AF198" s="2069" t="str">
        <f aca="false">IF(AF197="","",VLOOKUP(AF197,'シフト記号表（従来型・ユニット型共通）'!$C$6:$L$47,10,FALSE()))</f>
        <v/>
      </c>
      <c r="AG198" s="2070" t="str">
        <f aca="false">IF(AG197="","",VLOOKUP(AG197,'シフト記号表（従来型・ユニット型共通）'!$C$6:$L$47,10,FALSE()))</f>
        <v/>
      </c>
      <c r="AH198" s="2068" t="str">
        <f aca="false">IF(AH197="","",VLOOKUP(AH197,'シフト記号表（従来型・ユニット型共通）'!$C$6:$L$47,10,FALSE()))</f>
        <v/>
      </c>
      <c r="AI198" s="2069" t="str">
        <f aca="false">IF(AI197="","",VLOOKUP(AI197,'シフト記号表（従来型・ユニット型共通）'!$C$6:$L$47,10,FALSE()))</f>
        <v/>
      </c>
      <c r="AJ198" s="2069" t="str">
        <f aca="false">IF(AJ197="","",VLOOKUP(AJ197,'シフト記号表（従来型・ユニット型共通）'!$C$6:$L$47,10,FALSE()))</f>
        <v/>
      </c>
      <c r="AK198" s="2069" t="str">
        <f aca="false">IF(AK197="","",VLOOKUP(AK197,'シフト記号表（従来型・ユニット型共通）'!$C$6:$L$47,10,FALSE()))</f>
        <v/>
      </c>
      <c r="AL198" s="2069" t="str">
        <f aca="false">IF(AL197="","",VLOOKUP(AL197,'シフト記号表（従来型・ユニット型共通）'!$C$6:$L$47,10,FALSE()))</f>
        <v/>
      </c>
      <c r="AM198" s="2069" t="str">
        <f aca="false">IF(AM197="","",VLOOKUP(AM197,'シフト記号表（従来型・ユニット型共通）'!$C$6:$L$47,10,FALSE()))</f>
        <v/>
      </c>
      <c r="AN198" s="2070" t="str">
        <f aca="false">IF(AN197="","",VLOOKUP(AN197,'シフト記号表（従来型・ユニット型共通）'!$C$6:$L$47,10,FALSE()))</f>
        <v/>
      </c>
      <c r="AO198" s="2068" t="str">
        <f aca="false">IF(AO197="","",VLOOKUP(AO197,'シフト記号表（従来型・ユニット型共通）'!$C$6:$L$47,10,FALSE()))</f>
        <v/>
      </c>
      <c r="AP198" s="2069" t="str">
        <f aca="false">IF(AP197="","",VLOOKUP(AP197,'シフト記号表（従来型・ユニット型共通）'!$C$6:$L$47,10,FALSE()))</f>
        <v/>
      </c>
      <c r="AQ198" s="2069" t="str">
        <f aca="false">IF(AQ197="","",VLOOKUP(AQ197,'シフト記号表（従来型・ユニット型共通）'!$C$6:$L$47,10,FALSE()))</f>
        <v/>
      </c>
      <c r="AR198" s="2069" t="str">
        <f aca="false">IF(AR197="","",VLOOKUP(AR197,'シフト記号表（従来型・ユニット型共通）'!$C$6:$L$47,10,FALSE()))</f>
        <v/>
      </c>
      <c r="AS198" s="2069" t="str">
        <f aca="false">IF(AS197="","",VLOOKUP(AS197,'シフト記号表（従来型・ユニット型共通）'!$C$6:$L$47,10,FALSE()))</f>
        <v/>
      </c>
      <c r="AT198" s="2069" t="str">
        <f aca="false">IF(AT197="","",VLOOKUP(AT197,'シフト記号表（従来型・ユニット型共通）'!$C$6:$L$47,10,FALSE()))</f>
        <v/>
      </c>
      <c r="AU198" s="2070" t="str">
        <f aca="false">IF(AU197="","",VLOOKUP(AU197,'シフト記号表（従来型・ユニット型共通）'!$C$6:$L$47,10,FALSE()))</f>
        <v/>
      </c>
      <c r="AV198" s="2068" t="str">
        <f aca="false">IF(AV197="","",VLOOKUP(AV197,'シフト記号表（従来型・ユニット型共通）'!$C$6:$L$47,10,FALSE()))</f>
        <v/>
      </c>
      <c r="AW198" s="2069" t="str">
        <f aca="false">IF(AW197="","",VLOOKUP(AW197,'シフト記号表（従来型・ユニット型共通）'!$C$6:$L$47,10,FALSE()))</f>
        <v/>
      </c>
      <c r="AX198" s="2069" t="str">
        <f aca="false">IF(AX197="","",VLOOKUP(AX197,'シフト記号表（従来型・ユニット型共通）'!$C$6:$L$47,10,FALSE()))</f>
        <v/>
      </c>
      <c r="AY198" s="2069" t="str">
        <f aca="false">IF(AY197="","",VLOOKUP(AY197,'シフト記号表（従来型・ユニット型共通）'!$C$6:$L$47,10,FALSE()))</f>
        <v/>
      </c>
      <c r="AZ198" s="2069" t="str">
        <f aca="false">IF(AZ197="","",VLOOKUP(AZ197,'シフト記号表（従来型・ユニット型共通）'!$C$6:$L$47,10,FALSE()))</f>
        <v/>
      </c>
      <c r="BA198" s="2069" t="str">
        <f aca="false">IF(BA197="","",VLOOKUP(BA197,'シフト記号表（従来型・ユニット型共通）'!$C$6:$L$47,10,FALSE()))</f>
        <v/>
      </c>
      <c r="BB198" s="2070" t="str">
        <f aca="false">IF(BB197="","",VLOOKUP(BB197,'シフト記号表（従来型・ユニット型共通）'!$C$6:$L$47,10,FALSE()))</f>
        <v/>
      </c>
      <c r="BC198" s="2068" t="str">
        <f aca="false">IF(BC197="","",VLOOKUP(BC197,'シフト記号表（従来型・ユニット型共通）'!$C$6:$L$47,10,FALSE()))</f>
        <v/>
      </c>
      <c r="BD198" s="2069" t="str">
        <f aca="false">IF(BD197="","",VLOOKUP(BD197,'シフト記号表（従来型・ユニット型共通）'!$C$6:$L$47,10,FALSE()))</f>
        <v/>
      </c>
      <c r="BE198" s="2069" t="str">
        <f aca="false">IF(BE197="","",VLOOKUP(BE197,'シフト記号表（従来型・ユニット型共通）'!$C$6:$L$47,10,FALSE()))</f>
        <v/>
      </c>
      <c r="BF198" s="2101" t="n">
        <f aca="false">IF($BI$3="４週",SUM(AA198:BB198),IF($BI$3="暦月",SUM(AA198:BE198),""))</f>
        <v>0</v>
      </c>
      <c r="BG198" s="2101"/>
      <c r="BH198" s="2102" t="n">
        <f aca="false">IF($BI$3="４週",BF198/4,IF($BI$3="暦月",(BF198/($BI$8/7)),""))</f>
        <v>0</v>
      </c>
      <c r="BI198" s="2102"/>
      <c r="BJ198" s="2098"/>
      <c r="BK198" s="2098"/>
      <c r="BL198" s="2098"/>
      <c r="BM198" s="2098"/>
      <c r="BN198" s="2098"/>
    </row>
    <row r="199" customFormat="false" ht="20.25" hidden="false" customHeight="true" outlineLevel="0" collapsed="false">
      <c r="B199" s="2033" t="n">
        <f aca="false">B197+1</f>
        <v>92</v>
      </c>
      <c r="C199" s="2073"/>
      <c r="D199" s="2073"/>
      <c r="E199" s="2073"/>
      <c r="F199" s="2073"/>
      <c r="G199" s="2095"/>
      <c r="H199" s="2095"/>
      <c r="I199" s="2063"/>
      <c r="J199" s="2064"/>
      <c r="K199" s="2063"/>
      <c r="L199" s="2064"/>
      <c r="M199" s="2096"/>
      <c r="N199" s="2096"/>
      <c r="O199" s="2097"/>
      <c r="P199" s="2097"/>
      <c r="Q199" s="2097"/>
      <c r="R199" s="2097"/>
      <c r="S199" s="2079"/>
      <c r="T199" s="2079"/>
      <c r="U199" s="2079"/>
      <c r="V199" s="2079"/>
      <c r="W199" s="2079"/>
      <c r="X199" s="2093" t="s">
        <v>2202</v>
      </c>
      <c r="Z199" s="2094"/>
      <c r="AA199" s="2083"/>
      <c r="AB199" s="2084"/>
      <c r="AC199" s="2084"/>
      <c r="AD199" s="2084"/>
      <c r="AE199" s="2084"/>
      <c r="AF199" s="2084"/>
      <c r="AG199" s="2085"/>
      <c r="AH199" s="2083"/>
      <c r="AI199" s="2084"/>
      <c r="AJ199" s="2084"/>
      <c r="AK199" s="2084"/>
      <c r="AL199" s="2084"/>
      <c r="AM199" s="2084"/>
      <c r="AN199" s="2085"/>
      <c r="AO199" s="2083"/>
      <c r="AP199" s="2084"/>
      <c r="AQ199" s="2084"/>
      <c r="AR199" s="2084"/>
      <c r="AS199" s="2084"/>
      <c r="AT199" s="2084"/>
      <c r="AU199" s="2085"/>
      <c r="AV199" s="2083"/>
      <c r="AW199" s="2084"/>
      <c r="AX199" s="2084"/>
      <c r="AY199" s="2084"/>
      <c r="AZ199" s="2084"/>
      <c r="BA199" s="2084"/>
      <c r="BB199" s="2085"/>
      <c r="BC199" s="2083"/>
      <c r="BD199" s="2084"/>
      <c r="BE199" s="2086"/>
      <c r="BF199" s="2087"/>
      <c r="BG199" s="2087"/>
      <c r="BH199" s="2088"/>
      <c r="BI199" s="2088"/>
      <c r="BJ199" s="2098"/>
      <c r="BK199" s="2098"/>
      <c r="BL199" s="2098"/>
      <c r="BM199" s="2098"/>
      <c r="BN199" s="2098"/>
    </row>
    <row r="200" customFormat="false" ht="20.25" hidden="false" customHeight="true" outlineLevel="0" collapsed="false">
      <c r="B200" s="2033"/>
      <c r="C200" s="2073"/>
      <c r="D200" s="2073"/>
      <c r="E200" s="2073"/>
      <c r="F200" s="2073"/>
      <c r="G200" s="2095"/>
      <c r="H200" s="2095"/>
      <c r="I200" s="2099"/>
      <c r="J200" s="2100" t="n">
        <f aca="false">G199</f>
        <v>0</v>
      </c>
      <c r="K200" s="2099"/>
      <c r="L200" s="2100" t="n">
        <f aca="false">M199</f>
        <v>0</v>
      </c>
      <c r="M200" s="2096"/>
      <c r="N200" s="2096"/>
      <c r="O200" s="2097"/>
      <c r="P200" s="2097"/>
      <c r="Q200" s="2097"/>
      <c r="R200" s="2097"/>
      <c r="S200" s="2079"/>
      <c r="T200" s="2079"/>
      <c r="U200" s="2079"/>
      <c r="V200" s="2079"/>
      <c r="W200" s="2079"/>
      <c r="X200" s="2090" t="s">
        <v>2203</v>
      </c>
      <c r="Y200" s="2091"/>
      <c r="Z200" s="2092"/>
      <c r="AA200" s="2068" t="str">
        <f aca="false">IF(AA199="","",VLOOKUP(AA199,'シフト記号表（従来型・ユニット型共通）'!$C$6:$L$47,10,FALSE()))</f>
        <v/>
      </c>
      <c r="AB200" s="2069" t="str">
        <f aca="false">IF(AB199="","",VLOOKUP(AB199,'シフト記号表（従来型・ユニット型共通）'!$C$6:$L$47,10,FALSE()))</f>
        <v/>
      </c>
      <c r="AC200" s="2069" t="str">
        <f aca="false">IF(AC199="","",VLOOKUP(AC199,'シフト記号表（従来型・ユニット型共通）'!$C$6:$L$47,10,FALSE()))</f>
        <v/>
      </c>
      <c r="AD200" s="2069" t="str">
        <f aca="false">IF(AD199="","",VLOOKUP(AD199,'シフト記号表（従来型・ユニット型共通）'!$C$6:$L$47,10,FALSE()))</f>
        <v/>
      </c>
      <c r="AE200" s="2069" t="str">
        <f aca="false">IF(AE199="","",VLOOKUP(AE199,'シフト記号表（従来型・ユニット型共通）'!$C$6:$L$47,10,FALSE()))</f>
        <v/>
      </c>
      <c r="AF200" s="2069" t="str">
        <f aca="false">IF(AF199="","",VLOOKUP(AF199,'シフト記号表（従来型・ユニット型共通）'!$C$6:$L$47,10,FALSE()))</f>
        <v/>
      </c>
      <c r="AG200" s="2070" t="str">
        <f aca="false">IF(AG199="","",VLOOKUP(AG199,'シフト記号表（従来型・ユニット型共通）'!$C$6:$L$47,10,FALSE()))</f>
        <v/>
      </c>
      <c r="AH200" s="2068" t="str">
        <f aca="false">IF(AH199="","",VLOOKUP(AH199,'シフト記号表（従来型・ユニット型共通）'!$C$6:$L$47,10,FALSE()))</f>
        <v/>
      </c>
      <c r="AI200" s="2069" t="str">
        <f aca="false">IF(AI199="","",VLOOKUP(AI199,'シフト記号表（従来型・ユニット型共通）'!$C$6:$L$47,10,FALSE()))</f>
        <v/>
      </c>
      <c r="AJ200" s="2069" t="str">
        <f aca="false">IF(AJ199="","",VLOOKUP(AJ199,'シフト記号表（従来型・ユニット型共通）'!$C$6:$L$47,10,FALSE()))</f>
        <v/>
      </c>
      <c r="AK200" s="2069" t="str">
        <f aca="false">IF(AK199="","",VLOOKUP(AK199,'シフト記号表（従来型・ユニット型共通）'!$C$6:$L$47,10,FALSE()))</f>
        <v/>
      </c>
      <c r="AL200" s="2069" t="str">
        <f aca="false">IF(AL199="","",VLOOKUP(AL199,'シフト記号表（従来型・ユニット型共通）'!$C$6:$L$47,10,FALSE()))</f>
        <v/>
      </c>
      <c r="AM200" s="2069" t="str">
        <f aca="false">IF(AM199="","",VLOOKUP(AM199,'シフト記号表（従来型・ユニット型共通）'!$C$6:$L$47,10,FALSE()))</f>
        <v/>
      </c>
      <c r="AN200" s="2070" t="str">
        <f aca="false">IF(AN199="","",VLOOKUP(AN199,'シフト記号表（従来型・ユニット型共通）'!$C$6:$L$47,10,FALSE()))</f>
        <v/>
      </c>
      <c r="AO200" s="2068" t="str">
        <f aca="false">IF(AO199="","",VLOOKUP(AO199,'シフト記号表（従来型・ユニット型共通）'!$C$6:$L$47,10,FALSE()))</f>
        <v/>
      </c>
      <c r="AP200" s="2069" t="str">
        <f aca="false">IF(AP199="","",VLOOKUP(AP199,'シフト記号表（従来型・ユニット型共通）'!$C$6:$L$47,10,FALSE()))</f>
        <v/>
      </c>
      <c r="AQ200" s="2069" t="str">
        <f aca="false">IF(AQ199="","",VLOOKUP(AQ199,'シフト記号表（従来型・ユニット型共通）'!$C$6:$L$47,10,FALSE()))</f>
        <v/>
      </c>
      <c r="AR200" s="2069" t="str">
        <f aca="false">IF(AR199="","",VLOOKUP(AR199,'シフト記号表（従来型・ユニット型共通）'!$C$6:$L$47,10,FALSE()))</f>
        <v/>
      </c>
      <c r="AS200" s="2069" t="str">
        <f aca="false">IF(AS199="","",VLOOKUP(AS199,'シフト記号表（従来型・ユニット型共通）'!$C$6:$L$47,10,FALSE()))</f>
        <v/>
      </c>
      <c r="AT200" s="2069" t="str">
        <f aca="false">IF(AT199="","",VLOOKUP(AT199,'シフト記号表（従来型・ユニット型共通）'!$C$6:$L$47,10,FALSE()))</f>
        <v/>
      </c>
      <c r="AU200" s="2070" t="str">
        <f aca="false">IF(AU199="","",VLOOKUP(AU199,'シフト記号表（従来型・ユニット型共通）'!$C$6:$L$47,10,FALSE()))</f>
        <v/>
      </c>
      <c r="AV200" s="2068" t="str">
        <f aca="false">IF(AV199="","",VLOOKUP(AV199,'シフト記号表（従来型・ユニット型共通）'!$C$6:$L$47,10,FALSE()))</f>
        <v/>
      </c>
      <c r="AW200" s="2069" t="str">
        <f aca="false">IF(AW199="","",VLOOKUP(AW199,'シフト記号表（従来型・ユニット型共通）'!$C$6:$L$47,10,FALSE()))</f>
        <v/>
      </c>
      <c r="AX200" s="2069" t="str">
        <f aca="false">IF(AX199="","",VLOOKUP(AX199,'シフト記号表（従来型・ユニット型共通）'!$C$6:$L$47,10,FALSE()))</f>
        <v/>
      </c>
      <c r="AY200" s="2069" t="str">
        <f aca="false">IF(AY199="","",VLOOKUP(AY199,'シフト記号表（従来型・ユニット型共通）'!$C$6:$L$47,10,FALSE()))</f>
        <v/>
      </c>
      <c r="AZ200" s="2069" t="str">
        <f aca="false">IF(AZ199="","",VLOOKUP(AZ199,'シフト記号表（従来型・ユニット型共通）'!$C$6:$L$47,10,FALSE()))</f>
        <v/>
      </c>
      <c r="BA200" s="2069" t="str">
        <f aca="false">IF(BA199="","",VLOOKUP(BA199,'シフト記号表（従来型・ユニット型共通）'!$C$6:$L$47,10,FALSE()))</f>
        <v/>
      </c>
      <c r="BB200" s="2070" t="str">
        <f aca="false">IF(BB199="","",VLOOKUP(BB199,'シフト記号表（従来型・ユニット型共通）'!$C$6:$L$47,10,FALSE()))</f>
        <v/>
      </c>
      <c r="BC200" s="2068" t="str">
        <f aca="false">IF(BC199="","",VLOOKUP(BC199,'シフト記号表（従来型・ユニット型共通）'!$C$6:$L$47,10,FALSE()))</f>
        <v/>
      </c>
      <c r="BD200" s="2069" t="str">
        <f aca="false">IF(BD199="","",VLOOKUP(BD199,'シフト記号表（従来型・ユニット型共通）'!$C$6:$L$47,10,FALSE()))</f>
        <v/>
      </c>
      <c r="BE200" s="2069" t="str">
        <f aca="false">IF(BE199="","",VLOOKUP(BE199,'シフト記号表（従来型・ユニット型共通）'!$C$6:$L$47,10,FALSE()))</f>
        <v/>
      </c>
      <c r="BF200" s="2101" t="n">
        <f aca="false">IF($BI$3="４週",SUM(AA200:BB200),IF($BI$3="暦月",SUM(AA200:BE200),""))</f>
        <v>0</v>
      </c>
      <c r="BG200" s="2101"/>
      <c r="BH200" s="2102" t="n">
        <f aca="false">IF($BI$3="４週",BF200/4,IF($BI$3="暦月",(BF200/($BI$8/7)),""))</f>
        <v>0</v>
      </c>
      <c r="BI200" s="2102"/>
      <c r="BJ200" s="2098"/>
      <c r="BK200" s="2098"/>
      <c r="BL200" s="2098"/>
      <c r="BM200" s="2098"/>
      <c r="BN200" s="2098"/>
    </row>
    <row r="201" customFormat="false" ht="20.25" hidden="false" customHeight="true" outlineLevel="0" collapsed="false">
      <c r="B201" s="2033" t="n">
        <f aca="false">B199+1</f>
        <v>93</v>
      </c>
      <c r="C201" s="2073"/>
      <c r="D201" s="2073"/>
      <c r="E201" s="2073"/>
      <c r="F201" s="2073"/>
      <c r="G201" s="2095"/>
      <c r="H201" s="2095"/>
      <c r="I201" s="2063"/>
      <c r="J201" s="2064"/>
      <c r="K201" s="2063"/>
      <c r="L201" s="2064"/>
      <c r="M201" s="2096"/>
      <c r="N201" s="2096"/>
      <c r="O201" s="2097"/>
      <c r="P201" s="2097"/>
      <c r="Q201" s="2097"/>
      <c r="R201" s="2097"/>
      <c r="S201" s="2079"/>
      <c r="T201" s="2079"/>
      <c r="U201" s="2079"/>
      <c r="V201" s="2079"/>
      <c r="W201" s="2079"/>
      <c r="X201" s="2093" t="s">
        <v>2202</v>
      </c>
      <c r="Z201" s="2094"/>
      <c r="AA201" s="2083"/>
      <c r="AB201" s="2084"/>
      <c r="AC201" s="2084"/>
      <c r="AD201" s="2084"/>
      <c r="AE201" s="2084"/>
      <c r="AF201" s="2084"/>
      <c r="AG201" s="2085"/>
      <c r="AH201" s="2083"/>
      <c r="AI201" s="2084"/>
      <c r="AJ201" s="2084"/>
      <c r="AK201" s="2084"/>
      <c r="AL201" s="2084"/>
      <c r="AM201" s="2084"/>
      <c r="AN201" s="2085"/>
      <c r="AO201" s="2083"/>
      <c r="AP201" s="2084"/>
      <c r="AQ201" s="2084"/>
      <c r="AR201" s="2084"/>
      <c r="AS201" s="2084"/>
      <c r="AT201" s="2084"/>
      <c r="AU201" s="2085"/>
      <c r="AV201" s="2083"/>
      <c r="AW201" s="2084"/>
      <c r="AX201" s="2084"/>
      <c r="AY201" s="2084"/>
      <c r="AZ201" s="2084"/>
      <c r="BA201" s="2084"/>
      <c r="BB201" s="2085"/>
      <c r="BC201" s="2083"/>
      <c r="BD201" s="2084"/>
      <c r="BE201" s="2086"/>
      <c r="BF201" s="2087"/>
      <c r="BG201" s="2087"/>
      <c r="BH201" s="2088"/>
      <c r="BI201" s="2088"/>
      <c r="BJ201" s="2098"/>
      <c r="BK201" s="2098"/>
      <c r="BL201" s="2098"/>
      <c r="BM201" s="2098"/>
      <c r="BN201" s="2098"/>
    </row>
    <row r="202" customFormat="false" ht="20.25" hidden="false" customHeight="true" outlineLevel="0" collapsed="false">
      <c r="B202" s="2033"/>
      <c r="C202" s="2073"/>
      <c r="D202" s="2073"/>
      <c r="E202" s="2073"/>
      <c r="F202" s="2073"/>
      <c r="G202" s="2095"/>
      <c r="H202" s="2095"/>
      <c r="I202" s="2099"/>
      <c r="J202" s="2100" t="n">
        <f aca="false">G201</f>
        <v>0</v>
      </c>
      <c r="K202" s="2099"/>
      <c r="L202" s="2100" t="n">
        <f aca="false">M201</f>
        <v>0</v>
      </c>
      <c r="M202" s="2096"/>
      <c r="N202" s="2096"/>
      <c r="O202" s="2097"/>
      <c r="P202" s="2097"/>
      <c r="Q202" s="2097"/>
      <c r="R202" s="2097"/>
      <c r="S202" s="2079"/>
      <c r="T202" s="2079"/>
      <c r="U202" s="2079"/>
      <c r="V202" s="2079"/>
      <c r="W202" s="2079"/>
      <c r="X202" s="2090" t="s">
        <v>2203</v>
      </c>
      <c r="Y202" s="2091"/>
      <c r="Z202" s="2092"/>
      <c r="AA202" s="2068" t="str">
        <f aca="false">IF(AA201="","",VLOOKUP(AA201,'シフト記号表（従来型・ユニット型共通）'!$C$6:$L$47,10,FALSE()))</f>
        <v/>
      </c>
      <c r="AB202" s="2069" t="str">
        <f aca="false">IF(AB201="","",VLOOKUP(AB201,'シフト記号表（従来型・ユニット型共通）'!$C$6:$L$47,10,FALSE()))</f>
        <v/>
      </c>
      <c r="AC202" s="2069" t="str">
        <f aca="false">IF(AC201="","",VLOOKUP(AC201,'シフト記号表（従来型・ユニット型共通）'!$C$6:$L$47,10,FALSE()))</f>
        <v/>
      </c>
      <c r="AD202" s="2069" t="str">
        <f aca="false">IF(AD201="","",VLOOKUP(AD201,'シフト記号表（従来型・ユニット型共通）'!$C$6:$L$47,10,FALSE()))</f>
        <v/>
      </c>
      <c r="AE202" s="2069" t="str">
        <f aca="false">IF(AE201="","",VLOOKUP(AE201,'シフト記号表（従来型・ユニット型共通）'!$C$6:$L$47,10,FALSE()))</f>
        <v/>
      </c>
      <c r="AF202" s="2069" t="str">
        <f aca="false">IF(AF201="","",VLOOKUP(AF201,'シフト記号表（従来型・ユニット型共通）'!$C$6:$L$47,10,FALSE()))</f>
        <v/>
      </c>
      <c r="AG202" s="2070" t="str">
        <f aca="false">IF(AG201="","",VLOOKUP(AG201,'シフト記号表（従来型・ユニット型共通）'!$C$6:$L$47,10,FALSE()))</f>
        <v/>
      </c>
      <c r="AH202" s="2068" t="str">
        <f aca="false">IF(AH201="","",VLOOKUP(AH201,'シフト記号表（従来型・ユニット型共通）'!$C$6:$L$47,10,FALSE()))</f>
        <v/>
      </c>
      <c r="AI202" s="2069" t="str">
        <f aca="false">IF(AI201="","",VLOOKUP(AI201,'シフト記号表（従来型・ユニット型共通）'!$C$6:$L$47,10,FALSE()))</f>
        <v/>
      </c>
      <c r="AJ202" s="2069" t="str">
        <f aca="false">IF(AJ201="","",VLOOKUP(AJ201,'シフト記号表（従来型・ユニット型共通）'!$C$6:$L$47,10,FALSE()))</f>
        <v/>
      </c>
      <c r="AK202" s="2069" t="str">
        <f aca="false">IF(AK201="","",VLOOKUP(AK201,'シフト記号表（従来型・ユニット型共通）'!$C$6:$L$47,10,FALSE()))</f>
        <v/>
      </c>
      <c r="AL202" s="2069" t="str">
        <f aca="false">IF(AL201="","",VLOOKUP(AL201,'シフト記号表（従来型・ユニット型共通）'!$C$6:$L$47,10,FALSE()))</f>
        <v/>
      </c>
      <c r="AM202" s="2069" t="str">
        <f aca="false">IF(AM201="","",VLOOKUP(AM201,'シフト記号表（従来型・ユニット型共通）'!$C$6:$L$47,10,FALSE()))</f>
        <v/>
      </c>
      <c r="AN202" s="2070" t="str">
        <f aca="false">IF(AN201="","",VLOOKUP(AN201,'シフト記号表（従来型・ユニット型共通）'!$C$6:$L$47,10,FALSE()))</f>
        <v/>
      </c>
      <c r="AO202" s="2068" t="str">
        <f aca="false">IF(AO201="","",VLOOKUP(AO201,'シフト記号表（従来型・ユニット型共通）'!$C$6:$L$47,10,FALSE()))</f>
        <v/>
      </c>
      <c r="AP202" s="2069" t="str">
        <f aca="false">IF(AP201="","",VLOOKUP(AP201,'シフト記号表（従来型・ユニット型共通）'!$C$6:$L$47,10,FALSE()))</f>
        <v/>
      </c>
      <c r="AQ202" s="2069" t="str">
        <f aca="false">IF(AQ201="","",VLOOKUP(AQ201,'シフト記号表（従来型・ユニット型共通）'!$C$6:$L$47,10,FALSE()))</f>
        <v/>
      </c>
      <c r="AR202" s="2069" t="str">
        <f aca="false">IF(AR201="","",VLOOKUP(AR201,'シフト記号表（従来型・ユニット型共通）'!$C$6:$L$47,10,FALSE()))</f>
        <v/>
      </c>
      <c r="AS202" s="2069" t="str">
        <f aca="false">IF(AS201="","",VLOOKUP(AS201,'シフト記号表（従来型・ユニット型共通）'!$C$6:$L$47,10,FALSE()))</f>
        <v/>
      </c>
      <c r="AT202" s="2069" t="str">
        <f aca="false">IF(AT201="","",VLOOKUP(AT201,'シフト記号表（従来型・ユニット型共通）'!$C$6:$L$47,10,FALSE()))</f>
        <v/>
      </c>
      <c r="AU202" s="2070" t="str">
        <f aca="false">IF(AU201="","",VLOOKUP(AU201,'シフト記号表（従来型・ユニット型共通）'!$C$6:$L$47,10,FALSE()))</f>
        <v/>
      </c>
      <c r="AV202" s="2068" t="str">
        <f aca="false">IF(AV201="","",VLOOKUP(AV201,'シフト記号表（従来型・ユニット型共通）'!$C$6:$L$47,10,FALSE()))</f>
        <v/>
      </c>
      <c r="AW202" s="2069" t="str">
        <f aca="false">IF(AW201="","",VLOOKUP(AW201,'シフト記号表（従来型・ユニット型共通）'!$C$6:$L$47,10,FALSE()))</f>
        <v/>
      </c>
      <c r="AX202" s="2069" t="str">
        <f aca="false">IF(AX201="","",VLOOKUP(AX201,'シフト記号表（従来型・ユニット型共通）'!$C$6:$L$47,10,FALSE()))</f>
        <v/>
      </c>
      <c r="AY202" s="2069" t="str">
        <f aca="false">IF(AY201="","",VLOOKUP(AY201,'シフト記号表（従来型・ユニット型共通）'!$C$6:$L$47,10,FALSE()))</f>
        <v/>
      </c>
      <c r="AZ202" s="2069" t="str">
        <f aca="false">IF(AZ201="","",VLOOKUP(AZ201,'シフト記号表（従来型・ユニット型共通）'!$C$6:$L$47,10,FALSE()))</f>
        <v/>
      </c>
      <c r="BA202" s="2069" t="str">
        <f aca="false">IF(BA201="","",VLOOKUP(BA201,'シフト記号表（従来型・ユニット型共通）'!$C$6:$L$47,10,FALSE()))</f>
        <v/>
      </c>
      <c r="BB202" s="2070" t="str">
        <f aca="false">IF(BB201="","",VLOOKUP(BB201,'シフト記号表（従来型・ユニット型共通）'!$C$6:$L$47,10,FALSE()))</f>
        <v/>
      </c>
      <c r="BC202" s="2068" t="str">
        <f aca="false">IF(BC201="","",VLOOKUP(BC201,'シフト記号表（従来型・ユニット型共通）'!$C$6:$L$47,10,FALSE()))</f>
        <v/>
      </c>
      <c r="BD202" s="2069" t="str">
        <f aca="false">IF(BD201="","",VLOOKUP(BD201,'シフト記号表（従来型・ユニット型共通）'!$C$6:$L$47,10,FALSE()))</f>
        <v/>
      </c>
      <c r="BE202" s="2069" t="str">
        <f aca="false">IF(BE201="","",VLOOKUP(BE201,'シフト記号表（従来型・ユニット型共通）'!$C$6:$L$47,10,FALSE()))</f>
        <v/>
      </c>
      <c r="BF202" s="2101" t="n">
        <f aca="false">IF($BI$3="４週",SUM(AA202:BB202),IF($BI$3="暦月",SUM(AA202:BE202),""))</f>
        <v>0</v>
      </c>
      <c r="BG202" s="2101"/>
      <c r="BH202" s="2102" t="n">
        <f aca="false">IF($BI$3="４週",BF202/4,IF($BI$3="暦月",(BF202/($BI$8/7)),""))</f>
        <v>0</v>
      </c>
      <c r="BI202" s="2102"/>
      <c r="BJ202" s="2098"/>
      <c r="BK202" s="2098"/>
      <c r="BL202" s="2098"/>
      <c r="BM202" s="2098"/>
      <c r="BN202" s="2098"/>
    </row>
    <row r="203" customFormat="false" ht="20.25" hidden="false" customHeight="true" outlineLevel="0" collapsed="false">
      <c r="B203" s="2033" t="n">
        <f aca="false">B201+1</f>
        <v>94</v>
      </c>
      <c r="C203" s="2073"/>
      <c r="D203" s="2073"/>
      <c r="E203" s="2073"/>
      <c r="F203" s="2073"/>
      <c r="G203" s="2095"/>
      <c r="H203" s="2095"/>
      <c r="I203" s="2063"/>
      <c r="J203" s="2064"/>
      <c r="K203" s="2063"/>
      <c r="L203" s="2064"/>
      <c r="M203" s="2096"/>
      <c r="N203" s="2096"/>
      <c r="O203" s="2097"/>
      <c r="P203" s="2097"/>
      <c r="Q203" s="2097"/>
      <c r="R203" s="2097"/>
      <c r="S203" s="2079"/>
      <c r="T203" s="2079"/>
      <c r="U203" s="2079"/>
      <c r="V203" s="2079"/>
      <c r="W203" s="2079"/>
      <c r="X203" s="2093" t="s">
        <v>2202</v>
      </c>
      <c r="Z203" s="2094"/>
      <c r="AA203" s="2083"/>
      <c r="AB203" s="2084"/>
      <c r="AC203" s="2084"/>
      <c r="AD203" s="2084"/>
      <c r="AE203" s="2084"/>
      <c r="AF203" s="2084"/>
      <c r="AG203" s="2085"/>
      <c r="AH203" s="2083"/>
      <c r="AI203" s="2084"/>
      <c r="AJ203" s="2084"/>
      <c r="AK203" s="2084"/>
      <c r="AL203" s="2084"/>
      <c r="AM203" s="2084"/>
      <c r="AN203" s="2085"/>
      <c r="AO203" s="2083"/>
      <c r="AP203" s="2084"/>
      <c r="AQ203" s="2084"/>
      <c r="AR203" s="2084"/>
      <c r="AS203" s="2084"/>
      <c r="AT203" s="2084"/>
      <c r="AU203" s="2085"/>
      <c r="AV203" s="2083"/>
      <c r="AW203" s="2084"/>
      <c r="AX203" s="2084"/>
      <c r="AY203" s="2084"/>
      <c r="AZ203" s="2084"/>
      <c r="BA203" s="2084"/>
      <c r="BB203" s="2085"/>
      <c r="BC203" s="2083"/>
      <c r="BD203" s="2084"/>
      <c r="BE203" s="2086"/>
      <c r="BF203" s="2087"/>
      <c r="BG203" s="2087"/>
      <c r="BH203" s="2088"/>
      <c r="BI203" s="2088"/>
      <c r="BJ203" s="2098"/>
      <c r="BK203" s="2098"/>
      <c r="BL203" s="2098"/>
      <c r="BM203" s="2098"/>
      <c r="BN203" s="2098"/>
    </row>
    <row r="204" customFormat="false" ht="20.25" hidden="false" customHeight="true" outlineLevel="0" collapsed="false">
      <c r="B204" s="2033"/>
      <c r="C204" s="2073"/>
      <c r="D204" s="2073"/>
      <c r="E204" s="2073"/>
      <c r="F204" s="2073"/>
      <c r="G204" s="2095"/>
      <c r="H204" s="2095"/>
      <c r="I204" s="2099"/>
      <c r="J204" s="2100" t="n">
        <f aca="false">G203</f>
        <v>0</v>
      </c>
      <c r="K204" s="2099"/>
      <c r="L204" s="2100" t="n">
        <f aca="false">M203</f>
        <v>0</v>
      </c>
      <c r="M204" s="2096"/>
      <c r="N204" s="2096"/>
      <c r="O204" s="2097"/>
      <c r="P204" s="2097"/>
      <c r="Q204" s="2097"/>
      <c r="R204" s="2097"/>
      <c r="S204" s="2079"/>
      <c r="T204" s="2079"/>
      <c r="U204" s="2079"/>
      <c r="V204" s="2079"/>
      <c r="W204" s="2079"/>
      <c r="X204" s="2090" t="s">
        <v>2203</v>
      </c>
      <c r="Y204" s="2091"/>
      <c r="Z204" s="2092"/>
      <c r="AA204" s="2068" t="str">
        <f aca="false">IF(AA203="","",VLOOKUP(AA203,'シフト記号表（従来型・ユニット型共通）'!$C$6:$L$47,10,FALSE()))</f>
        <v/>
      </c>
      <c r="AB204" s="2069" t="str">
        <f aca="false">IF(AB203="","",VLOOKUP(AB203,'シフト記号表（従来型・ユニット型共通）'!$C$6:$L$47,10,FALSE()))</f>
        <v/>
      </c>
      <c r="AC204" s="2069" t="str">
        <f aca="false">IF(AC203="","",VLOOKUP(AC203,'シフト記号表（従来型・ユニット型共通）'!$C$6:$L$47,10,FALSE()))</f>
        <v/>
      </c>
      <c r="AD204" s="2069" t="str">
        <f aca="false">IF(AD203="","",VLOOKUP(AD203,'シフト記号表（従来型・ユニット型共通）'!$C$6:$L$47,10,FALSE()))</f>
        <v/>
      </c>
      <c r="AE204" s="2069" t="str">
        <f aca="false">IF(AE203="","",VLOOKUP(AE203,'シフト記号表（従来型・ユニット型共通）'!$C$6:$L$47,10,FALSE()))</f>
        <v/>
      </c>
      <c r="AF204" s="2069" t="str">
        <f aca="false">IF(AF203="","",VLOOKUP(AF203,'シフト記号表（従来型・ユニット型共通）'!$C$6:$L$47,10,FALSE()))</f>
        <v/>
      </c>
      <c r="AG204" s="2070" t="str">
        <f aca="false">IF(AG203="","",VLOOKUP(AG203,'シフト記号表（従来型・ユニット型共通）'!$C$6:$L$47,10,FALSE()))</f>
        <v/>
      </c>
      <c r="AH204" s="2068" t="str">
        <f aca="false">IF(AH203="","",VLOOKUP(AH203,'シフト記号表（従来型・ユニット型共通）'!$C$6:$L$47,10,FALSE()))</f>
        <v/>
      </c>
      <c r="AI204" s="2069" t="str">
        <f aca="false">IF(AI203="","",VLOOKUP(AI203,'シフト記号表（従来型・ユニット型共通）'!$C$6:$L$47,10,FALSE()))</f>
        <v/>
      </c>
      <c r="AJ204" s="2069" t="str">
        <f aca="false">IF(AJ203="","",VLOOKUP(AJ203,'シフト記号表（従来型・ユニット型共通）'!$C$6:$L$47,10,FALSE()))</f>
        <v/>
      </c>
      <c r="AK204" s="2069" t="str">
        <f aca="false">IF(AK203="","",VLOOKUP(AK203,'シフト記号表（従来型・ユニット型共通）'!$C$6:$L$47,10,FALSE()))</f>
        <v/>
      </c>
      <c r="AL204" s="2069" t="str">
        <f aca="false">IF(AL203="","",VLOOKUP(AL203,'シフト記号表（従来型・ユニット型共通）'!$C$6:$L$47,10,FALSE()))</f>
        <v/>
      </c>
      <c r="AM204" s="2069" t="str">
        <f aca="false">IF(AM203="","",VLOOKUP(AM203,'シフト記号表（従来型・ユニット型共通）'!$C$6:$L$47,10,FALSE()))</f>
        <v/>
      </c>
      <c r="AN204" s="2070" t="str">
        <f aca="false">IF(AN203="","",VLOOKUP(AN203,'シフト記号表（従来型・ユニット型共通）'!$C$6:$L$47,10,FALSE()))</f>
        <v/>
      </c>
      <c r="AO204" s="2068" t="str">
        <f aca="false">IF(AO203="","",VLOOKUP(AO203,'シフト記号表（従来型・ユニット型共通）'!$C$6:$L$47,10,FALSE()))</f>
        <v/>
      </c>
      <c r="AP204" s="2069" t="str">
        <f aca="false">IF(AP203="","",VLOOKUP(AP203,'シフト記号表（従来型・ユニット型共通）'!$C$6:$L$47,10,FALSE()))</f>
        <v/>
      </c>
      <c r="AQ204" s="2069" t="str">
        <f aca="false">IF(AQ203="","",VLOOKUP(AQ203,'シフト記号表（従来型・ユニット型共通）'!$C$6:$L$47,10,FALSE()))</f>
        <v/>
      </c>
      <c r="AR204" s="2069" t="str">
        <f aca="false">IF(AR203="","",VLOOKUP(AR203,'シフト記号表（従来型・ユニット型共通）'!$C$6:$L$47,10,FALSE()))</f>
        <v/>
      </c>
      <c r="AS204" s="2069" t="str">
        <f aca="false">IF(AS203="","",VLOOKUP(AS203,'シフト記号表（従来型・ユニット型共通）'!$C$6:$L$47,10,FALSE()))</f>
        <v/>
      </c>
      <c r="AT204" s="2069" t="str">
        <f aca="false">IF(AT203="","",VLOOKUP(AT203,'シフト記号表（従来型・ユニット型共通）'!$C$6:$L$47,10,FALSE()))</f>
        <v/>
      </c>
      <c r="AU204" s="2070" t="str">
        <f aca="false">IF(AU203="","",VLOOKUP(AU203,'シフト記号表（従来型・ユニット型共通）'!$C$6:$L$47,10,FALSE()))</f>
        <v/>
      </c>
      <c r="AV204" s="2068" t="str">
        <f aca="false">IF(AV203="","",VLOOKUP(AV203,'シフト記号表（従来型・ユニット型共通）'!$C$6:$L$47,10,FALSE()))</f>
        <v/>
      </c>
      <c r="AW204" s="2069" t="str">
        <f aca="false">IF(AW203="","",VLOOKUP(AW203,'シフト記号表（従来型・ユニット型共通）'!$C$6:$L$47,10,FALSE()))</f>
        <v/>
      </c>
      <c r="AX204" s="2069" t="str">
        <f aca="false">IF(AX203="","",VLOOKUP(AX203,'シフト記号表（従来型・ユニット型共通）'!$C$6:$L$47,10,FALSE()))</f>
        <v/>
      </c>
      <c r="AY204" s="2069" t="str">
        <f aca="false">IF(AY203="","",VLOOKUP(AY203,'シフト記号表（従来型・ユニット型共通）'!$C$6:$L$47,10,FALSE()))</f>
        <v/>
      </c>
      <c r="AZ204" s="2069" t="str">
        <f aca="false">IF(AZ203="","",VLOOKUP(AZ203,'シフト記号表（従来型・ユニット型共通）'!$C$6:$L$47,10,FALSE()))</f>
        <v/>
      </c>
      <c r="BA204" s="2069" t="str">
        <f aca="false">IF(BA203="","",VLOOKUP(BA203,'シフト記号表（従来型・ユニット型共通）'!$C$6:$L$47,10,FALSE()))</f>
        <v/>
      </c>
      <c r="BB204" s="2070" t="str">
        <f aca="false">IF(BB203="","",VLOOKUP(BB203,'シフト記号表（従来型・ユニット型共通）'!$C$6:$L$47,10,FALSE()))</f>
        <v/>
      </c>
      <c r="BC204" s="2068" t="str">
        <f aca="false">IF(BC203="","",VLOOKUP(BC203,'シフト記号表（従来型・ユニット型共通）'!$C$6:$L$47,10,FALSE()))</f>
        <v/>
      </c>
      <c r="BD204" s="2069" t="str">
        <f aca="false">IF(BD203="","",VLOOKUP(BD203,'シフト記号表（従来型・ユニット型共通）'!$C$6:$L$47,10,FALSE()))</f>
        <v/>
      </c>
      <c r="BE204" s="2069" t="str">
        <f aca="false">IF(BE203="","",VLOOKUP(BE203,'シフト記号表（従来型・ユニット型共通）'!$C$6:$L$47,10,FALSE()))</f>
        <v/>
      </c>
      <c r="BF204" s="2101" t="n">
        <f aca="false">IF($BI$3="４週",SUM(AA204:BB204),IF($BI$3="暦月",SUM(AA204:BE204),""))</f>
        <v>0</v>
      </c>
      <c r="BG204" s="2101"/>
      <c r="BH204" s="2102" t="n">
        <f aca="false">IF($BI$3="４週",BF204/4,IF($BI$3="暦月",(BF204/($BI$8/7)),""))</f>
        <v>0</v>
      </c>
      <c r="BI204" s="2102"/>
      <c r="BJ204" s="2098"/>
      <c r="BK204" s="2098"/>
      <c r="BL204" s="2098"/>
      <c r="BM204" s="2098"/>
      <c r="BN204" s="2098"/>
    </row>
    <row r="205" customFormat="false" ht="20.25" hidden="false" customHeight="true" outlineLevel="0" collapsed="false">
      <c r="B205" s="2033" t="n">
        <f aca="false">B203+1</f>
        <v>95</v>
      </c>
      <c r="C205" s="2073"/>
      <c r="D205" s="2073"/>
      <c r="E205" s="2073"/>
      <c r="F205" s="2073"/>
      <c r="G205" s="2095"/>
      <c r="H205" s="2095"/>
      <c r="I205" s="2063"/>
      <c r="J205" s="2064"/>
      <c r="K205" s="2063"/>
      <c r="L205" s="2064"/>
      <c r="M205" s="2096"/>
      <c r="N205" s="2096"/>
      <c r="O205" s="2097"/>
      <c r="P205" s="2097"/>
      <c r="Q205" s="2097"/>
      <c r="R205" s="2097"/>
      <c r="S205" s="2079"/>
      <c r="T205" s="2079"/>
      <c r="U205" s="2079"/>
      <c r="V205" s="2079"/>
      <c r="W205" s="2079"/>
      <c r="X205" s="2093" t="s">
        <v>2202</v>
      </c>
      <c r="Z205" s="2094"/>
      <c r="AA205" s="2083"/>
      <c r="AB205" s="2084"/>
      <c r="AC205" s="2084"/>
      <c r="AD205" s="2084"/>
      <c r="AE205" s="2084"/>
      <c r="AF205" s="2084"/>
      <c r="AG205" s="2085"/>
      <c r="AH205" s="2083"/>
      <c r="AI205" s="2084"/>
      <c r="AJ205" s="2084"/>
      <c r="AK205" s="2084"/>
      <c r="AL205" s="2084"/>
      <c r="AM205" s="2084"/>
      <c r="AN205" s="2085"/>
      <c r="AO205" s="2083"/>
      <c r="AP205" s="2084"/>
      <c r="AQ205" s="2084"/>
      <c r="AR205" s="2084"/>
      <c r="AS205" s="2084"/>
      <c r="AT205" s="2084"/>
      <c r="AU205" s="2085"/>
      <c r="AV205" s="2083"/>
      <c r="AW205" s="2084"/>
      <c r="AX205" s="2084"/>
      <c r="AY205" s="2084"/>
      <c r="AZ205" s="2084"/>
      <c r="BA205" s="2084"/>
      <c r="BB205" s="2085"/>
      <c r="BC205" s="2083"/>
      <c r="BD205" s="2084"/>
      <c r="BE205" s="2086"/>
      <c r="BF205" s="2087"/>
      <c r="BG205" s="2087"/>
      <c r="BH205" s="2088"/>
      <c r="BI205" s="2088"/>
      <c r="BJ205" s="2098"/>
      <c r="BK205" s="2098"/>
      <c r="BL205" s="2098"/>
      <c r="BM205" s="2098"/>
      <c r="BN205" s="2098"/>
    </row>
    <row r="206" customFormat="false" ht="20.25" hidden="false" customHeight="true" outlineLevel="0" collapsed="false">
      <c r="B206" s="2033"/>
      <c r="C206" s="2073"/>
      <c r="D206" s="2073"/>
      <c r="E206" s="2073"/>
      <c r="F206" s="2073"/>
      <c r="G206" s="2095"/>
      <c r="H206" s="2095"/>
      <c r="I206" s="2099"/>
      <c r="J206" s="2100" t="n">
        <f aca="false">G205</f>
        <v>0</v>
      </c>
      <c r="K206" s="2099"/>
      <c r="L206" s="2100" t="n">
        <f aca="false">M205</f>
        <v>0</v>
      </c>
      <c r="M206" s="2096"/>
      <c r="N206" s="2096"/>
      <c r="O206" s="2097"/>
      <c r="P206" s="2097"/>
      <c r="Q206" s="2097"/>
      <c r="R206" s="2097"/>
      <c r="S206" s="2079"/>
      <c r="T206" s="2079"/>
      <c r="U206" s="2079"/>
      <c r="V206" s="2079"/>
      <c r="W206" s="2079"/>
      <c r="X206" s="2090" t="s">
        <v>2203</v>
      </c>
      <c r="Y206" s="2091"/>
      <c r="Z206" s="2092"/>
      <c r="AA206" s="2068" t="str">
        <f aca="false">IF(AA205="","",VLOOKUP(AA205,'シフト記号表（従来型・ユニット型共通）'!$C$6:$L$47,10,FALSE()))</f>
        <v/>
      </c>
      <c r="AB206" s="2069" t="str">
        <f aca="false">IF(AB205="","",VLOOKUP(AB205,'シフト記号表（従来型・ユニット型共通）'!$C$6:$L$47,10,FALSE()))</f>
        <v/>
      </c>
      <c r="AC206" s="2069" t="str">
        <f aca="false">IF(AC205="","",VLOOKUP(AC205,'シフト記号表（従来型・ユニット型共通）'!$C$6:$L$47,10,FALSE()))</f>
        <v/>
      </c>
      <c r="AD206" s="2069" t="str">
        <f aca="false">IF(AD205="","",VLOOKUP(AD205,'シフト記号表（従来型・ユニット型共通）'!$C$6:$L$47,10,FALSE()))</f>
        <v/>
      </c>
      <c r="AE206" s="2069" t="str">
        <f aca="false">IF(AE205="","",VLOOKUP(AE205,'シフト記号表（従来型・ユニット型共通）'!$C$6:$L$47,10,FALSE()))</f>
        <v/>
      </c>
      <c r="AF206" s="2069" t="str">
        <f aca="false">IF(AF205="","",VLOOKUP(AF205,'シフト記号表（従来型・ユニット型共通）'!$C$6:$L$47,10,FALSE()))</f>
        <v/>
      </c>
      <c r="AG206" s="2070" t="str">
        <f aca="false">IF(AG205="","",VLOOKUP(AG205,'シフト記号表（従来型・ユニット型共通）'!$C$6:$L$47,10,FALSE()))</f>
        <v/>
      </c>
      <c r="AH206" s="2068" t="str">
        <f aca="false">IF(AH205="","",VLOOKUP(AH205,'シフト記号表（従来型・ユニット型共通）'!$C$6:$L$47,10,FALSE()))</f>
        <v/>
      </c>
      <c r="AI206" s="2069" t="str">
        <f aca="false">IF(AI205="","",VLOOKUP(AI205,'シフト記号表（従来型・ユニット型共通）'!$C$6:$L$47,10,FALSE()))</f>
        <v/>
      </c>
      <c r="AJ206" s="2069" t="str">
        <f aca="false">IF(AJ205="","",VLOOKUP(AJ205,'シフト記号表（従来型・ユニット型共通）'!$C$6:$L$47,10,FALSE()))</f>
        <v/>
      </c>
      <c r="AK206" s="2069" t="str">
        <f aca="false">IF(AK205="","",VLOOKUP(AK205,'シフト記号表（従来型・ユニット型共通）'!$C$6:$L$47,10,FALSE()))</f>
        <v/>
      </c>
      <c r="AL206" s="2069" t="str">
        <f aca="false">IF(AL205="","",VLOOKUP(AL205,'シフト記号表（従来型・ユニット型共通）'!$C$6:$L$47,10,FALSE()))</f>
        <v/>
      </c>
      <c r="AM206" s="2069" t="str">
        <f aca="false">IF(AM205="","",VLOOKUP(AM205,'シフト記号表（従来型・ユニット型共通）'!$C$6:$L$47,10,FALSE()))</f>
        <v/>
      </c>
      <c r="AN206" s="2070" t="str">
        <f aca="false">IF(AN205="","",VLOOKUP(AN205,'シフト記号表（従来型・ユニット型共通）'!$C$6:$L$47,10,FALSE()))</f>
        <v/>
      </c>
      <c r="AO206" s="2068" t="str">
        <f aca="false">IF(AO205="","",VLOOKUP(AO205,'シフト記号表（従来型・ユニット型共通）'!$C$6:$L$47,10,FALSE()))</f>
        <v/>
      </c>
      <c r="AP206" s="2069" t="str">
        <f aca="false">IF(AP205="","",VLOOKUP(AP205,'シフト記号表（従来型・ユニット型共通）'!$C$6:$L$47,10,FALSE()))</f>
        <v/>
      </c>
      <c r="AQ206" s="2069" t="str">
        <f aca="false">IF(AQ205="","",VLOOKUP(AQ205,'シフト記号表（従来型・ユニット型共通）'!$C$6:$L$47,10,FALSE()))</f>
        <v/>
      </c>
      <c r="AR206" s="2069" t="str">
        <f aca="false">IF(AR205="","",VLOOKUP(AR205,'シフト記号表（従来型・ユニット型共通）'!$C$6:$L$47,10,FALSE()))</f>
        <v/>
      </c>
      <c r="AS206" s="2069" t="str">
        <f aca="false">IF(AS205="","",VLOOKUP(AS205,'シフト記号表（従来型・ユニット型共通）'!$C$6:$L$47,10,FALSE()))</f>
        <v/>
      </c>
      <c r="AT206" s="2069" t="str">
        <f aca="false">IF(AT205="","",VLOOKUP(AT205,'シフト記号表（従来型・ユニット型共通）'!$C$6:$L$47,10,FALSE()))</f>
        <v/>
      </c>
      <c r="AU206" s="2070" t="str">
        <f aca="false">IF(AU205="","",VLOOKUP(AU205,'シフト記号表（従来型・ユニット型共通）'!$C$6:$L$47,10,FALSE()))</f>
        <v/>
      </c>
      <c r="AV206" s="2068" t="str">
        <f aca="false">IF(AV205="","",VLOOKUP(AV205,'シフト記号表（従来型・ユニット型共通）'!$C$6:$L$47,10,FALSE()))</f>
        <v/>
      </c>
      <c r="AW206" s="2069" t="str">
        <f aca="false">IF(AW205="","",VLOOKUP(AW205,'シフト記号表（従来型・ユニット型共通）'!$C$6:$L$47,10,FALSE()))</f>
        <v/>
      </c>
      <c r="AX206" s="2069" t="str">
        <f aca="false">IF(AX205="","",VLOOKUP(AX205,'シフト記号表（従来型・ユニット型共通）'!$C$6:$L$47,10,FALSE()))</f>
        <v/>
      </c>
      <c r="AY206" s="2069" t="str">
        <f aca="false">IF(AY205="","",VLOOKUP(AY205,'シフト記号表（従来型・ユニット型共通）'!$C$6:$L$47,10,FALSE()))</f>
        <v/>
      </c>
      <c r="AZ206" s="2069" t="str">
        <f aca="false">IF(AZ205="","",VLOOKUP(AZ205,'シフト記号表（従来型・ユニット型共通）'!$C$6:$L$47,10,FALSE()))</f>
        <v/>
      </c>
      <c r="BA206" s="2069" t="str">
        <f aca="false">IF(BA205="","",VLOOKUP(BA205,'シフト記号表（従来型・ユニット型共通）'!$C$6:$L$47,10,FALSE()))</f>
        <v/>
      </c>
      <c r="BB206" s="2070" t="str">
        <f aca="false">IF(BB205="","",VLOOKUP(BB205,'シフト記号表（従来型・ユニット型共通）'!$C$6:$L$47,10,FALSE()))</f>
        <v/>
      </c>
      <c r="BC206" s="2068" t="str">
        <f aca="false">IF(BC205="","",VLOOKUP(BC205,'シフト記号表（従来型・ユニット型共通）'!$C$6:$L$47,10,FALSE()))</f>
        <v/>
      </c>
      <c r="BD206" s="2069" t="str">
        <f aca="false">IF(BD205="","",VLOOKUP(BD205,'シフト記号表（従来型・ユニット型共通）'!$C$6:$L$47,10,FALSE()))</f>
        <v/>
      </c>
      <c r="BE206" s="2069" t="str">
        <f aca="false">IF(BE205="","",VLOOKUP(BE205,'シフト記号表（従来型・ユニット型共通）'!$C$6:$L$47,10,FALSE()))</f>
        <v/>
      </c>
      <c r="BF206" s="2101" t="n">
        <f aca="false">IF($BI$3="４週",SUM(AA206:BB206),IF($BI$3="暦月",SUM(AA206:BE206),""))</f>
        <v>0</v>
      </c>
      <c r="BG206" s="2101"/>
      <c r="BH206" s="2102" t="n">
        <f aca="false">IF($BI$3="４週",BF206/4,IF($BI$3="暦月",(BF206/($BI$8/7)),""))</f>
        <v>0</v>
      </c>
      <c r="BI206" s="2102"/>
      <c r="BJ206" s="2098"/>
      <c r="BK206" s="2098"/>
      <c r="BL206" s="2098"/>
      <c r="BM206" s="2098"/>
      <c r="BN206" s="2098"/>
    </row>
    <row r="207" customFormat="false" ht="20.25" hidden="false" customHeight="true" outlineLevel="0" collapsed="false">
      <c r="B207" s="2033" t="n">
        <f aca="false">B205+1</f>
        <v>96</v>
      </c>
      <c r="C207" s="2073"/>
      <c r="D207" s="2073"/>
      <c r="E207" s="2073"/>
      <c r="F207" s="2073"/>
      <c r="G207" s="2095"/>
      <c r="H207" s="2095"/>
      <c r="I207" s="2063"/>
      <c r="J207" s="2064"/>
      <c r="K207" s="2063"/>
      <c r="L207" s="2064"/>
      <c r="M207" s="2096"/>
      <c r="N207" s="2096"/>
      <c r="O207" s="2097"/>
      <c r="P207" s="2097"/>
      <c r="Q207" s="2097"/>
      <c r="R207" s="2097"/>
      <c r="S207" s="2079"/>
      <c r="T207" s="2079"/>
      <c r="U207" s="2079"/>
      <c r="V207" s="2079"/>
      <c r="W207" s="2079"/>
      <c r="X207" s="2093" t="s">
        <v>2202</v>
      </c>
      <c r="Z207" s="2094"/>
      <c r="AA207" s="2083"/>
      <c r="AB207" s="2084"/>
      <c r="AC207" s="2084"/>
      <c r="AD207" s="2084"/>
      <c r="AE207" s="2084"/>
      <c r="AF207" s="2084"/>
      <c r="AG207" s="2085"/>
      <c r="AH207" s="2083"/>
      <c r="AI207" s="2084"/>
      <c r="AJ207" s="2084"/>
      <c r="AK207" s="2084"/>
      <c r="AL207" s="2084"/>
      <c r="AM207" s="2084"/>
      <c r="AN207" s="2085"/>
      <c r="AO207" s="2083"/>
      <c r="AP207" s="2084"/>
      <c r="AQ207" s="2084"/>
      <c r="AR207" s="2084"/>
      <c r="AS207" s="2084"/>
      <c r="AT207" s="2084"/>
      <c r="AU207" s="2085"/>
      <c r="AV207" s="2083"/>
      <c r="AW207" s="2084"/>
      <c r="AX207" s="2084"/>
      <c r="AY207" s="2084"/>
      <c r="AZ207" s="2084"/>
      <c r="BA207" s="2084"/>
      <c r="BB207" s="2085"/>
      <c r="BC207" s="2083"/>
      <c r="BD207" s="2084"/>
      <c r="BE207" s="2086"/>
      <c r="BF207" s="2087"/>
      <c r="BG207" s="2087"/>
      <c r="BH207" s="2088"/>
      <c r="BI207" s="2088"/>
      <c r="BJ207" s="2098"/>
      <c r="BK207" s="2098"/>
      <c r="BL207" s="2098"/>
      <c r="BM207" s="2098"/>
      <c r="BN207" s="2098"/>
    </row>
    <row r="208" customFormat="false" ht="20.25" hidden="false" customHeight="true" outlineLevel="0" collapsed="false">
      <c r="B208" s="2033"/>
      <c r="C208" s="2073"/>
      <c r="D208" s="2073"/>
      <c r="E208" s="2073"/>
      <c r="F208" s="2073"/>
      <c r="G208" s="2095"/>
      <c r="H208" s="2095"/>
      <c r="I208" s="2099"/>
      <c r="J208" s="2100" t="n">
        <f aca="false">G207</f>
        <v>0</v>
      </c>
      <c r="K208" s="2099"/>
      <c r="L208" s="2100" t="n">
        <f aca="false">M207</f>
        <v>0</v>
      </c>
      <c r="M208" s="2096"/>
      <c r="N208" s="2096"/>
      <c r="O208" s="2097"/>
      <c r="P208" s="2097"/>
      <c r="Q208" s="2097"/>
      <c r="R208" s="2097"/>
      <c r="S208" s="2079"/>
      <c r="T208" s="2079"/>
      <c r="U208" s="2079"/>
      <c r="V208" s="2079"/>
      <c r="W208" s="2079"/>
      <c r="X208" s="2090" t="s">
        <v>2203</v>
      </c>
      <c r="Y208" s="2091"/>
      <c r="Z208" s="2092"/>
      <c r="AA208" s="2068" t="str">
        <f aca="false">IF(AA207="","",VLOOKUP(AA207,'シフト記号表（従来型・ユニット型共通）'!$C$6:$L$47,10,FALSE()))</f>
        <v/>
      </c>
      <c r="AB208" s="2069" t="str">
        <f aca="false">IF(AB207="","",VLOOKUP(AB207,'シフト記号表（従来型・ユニット型共通）'!$C$6:$L$47,10,FALSE()))</f>
        <v/>
      </c>
      <c r="AC208" s="2069" t="str">
        <f aca="false">IF(AC207="","",VLOOKUP(AC207,'シフト記号表（従来型・ユニット型共通）'!$C$6:$L$47,10,FALSE()))</f>
        <v/>
      </c>
      <c r="AD208" s="2069" t="str">
        <f aca="false">IF(AD207="","",VLOOKUP(AD207,'シフト記号表（従来型・ユニット型共通）'!$C$6:$L$47,10,FALSE()))</f>
        <v/>
      </c>
      <c r="AE208" s="2069" t="str">
        <f aca="false">IF(AE207="","",VLOOKUP(AE207,'シフト記号表（従来型・ユニット型共通）'!$C$6:$L$47,10,FALSE()))</f>
        <v/>
      </c>
      <c r="AF208" s="2069" t="str">
        <f aca="false">IF(AF207="","",VLOOKUP(AF207,'シフト記号表（従来型・ユニット型共通）'!$C$6:$L$47,10,FALSE()))</f>
        <v/>
      </c>
      <c r="AG208" s="2070" t="str">
        <f aca="false">IF(AG207="","",VLOOKUP(AG207,'シフト記号表（従来型・ユニット型共通）'!$C$6:$L$47,10,FALSE()))</f>
        <v/>
      </c>
      <c r="AH208" s="2068" t="str">
        <f aca="false">IF(AH207="","",VLOOKUP(AH207,'シフト記号表（従来型・ユニット型共通）'!$C$6:$L$47,10,FALSE()))</f>
        <v/>
      </c>
      <c r="AI208" s="2069" t="str">
        <f aca="false">IF(AI207="","",VLOOKUP(AI207,'シフト記号表（従来型・ユニット型共通）'!$C$6:$L$47,10,FALSE()))</f>
        <v/>
      </c>
      <c r="AJ208" s="2069" t="str">
        <f aca="false">IF(AJ207="","",VLOOKUP(AJ207,'シフト記号表（従来型・ユニット型共通）'!$C$6:$L$47,10,FALSE()))</f>
        <v/>
      </c>
      <c r="AK208" s="2069" t="str">
        <f aca="false">IF(AK207="","",VLOOKUP(AK207,'シフト記号表（従来型・ユニット型共通）'!$C$6:$L$47,10,FALSE()))</f>
        <v/>
      </c>
      <c r="AL208" s="2069" t="str">
        <f aca="false">IF(AL207="","",VLOOKUP(AL207,'シフト記号表（従来型・ユニット型共通）'!$C$6:$L$47,10,FALSE()))</f>
        <v/>
      </c>
      <c r="AM208" s="2069" t="str">
        <f aca="false">IF(AM207="","",VLOOKUP(AM207,'シフト記号表（従来型・ユニット型共通）'!$C$6:$L$47,10,FALSE()))</f>
        <v/>
      </c>
      <c r="AN208" s="2070" t="str">
        <f aca="false">IF(AN207="","",VLOOKUP(AN207,'シフト記号表（従来型・ユニット型共通）'!$C$6:$L$47,10,FALSE()))</f>
        <v/>
      </c>
      <c r="AO208" s="2068" t="str">
        <f aca="false">IF(AO207="","",VLOOKUP(AO207,'シフト記号表（従来型・ユニット型共通）'!$C$6:$L$47,10,FALSE()))</f>
        <v/>
      </c>
      <c r="AP208" s="2069" t="str">
        <f aca="false">IF(AP207="","",VLOOKUP(AP207,'シフト記号表（従来型・ユニット型共通）'!$C$6:$L$47,10,FALSE()))</f>
        <v/>
      </c>
      <c r="AQ208" s="2069" t="str">
        <f aca="false">IF(AQ207="","",VLOOKUP(AQ207,'シフト記号表（従来型・ユニット型共通）'!$C$6:$L$47,10,FALSE()))</f>
        <v/>
      </c>
      <c r="AR208" s="2069" t="str">
        <f aca="false">IF(AR207="","",VLOOKUP(AR207,'シフト記号表（従来型・ユニット型共通）'!$C$6:$L$47,10,FALSE()))</f>
        <v/>
      </c>
      <c r="AS208" s="2069" t="str">
        <f aca="false">IF(AS207="","",VLOOKUP(AS207,'シフト記号表（従来型・ユニット型共通）'!$C$6:$L$47,10,FALSE()))</f>
        <v/>
      </c>
      <c r="AT208" s="2069" t="str">
        <f aca="false">IF(AT207="","",VLOOKUP(AT207,'シフト記号表（従来型・ユニット型共通）'!$C$6:$L$47,10,FALSE()))</f>
        <v/>
      </c>
      <c r="AU208" s="2070" t="str">
        <f aca="false">IF(AU207="","",VLOOKUP(AU207,'シフト記号表（従来型・ユニット型共通）'!$C$6:$L$47,10,FALSE()))</f>
        <v/>
      </c>
      <c r="AV208" s="2068" t="str">
        <f aca="false">IF(AV207="","",VLOOKUP(AV207,'シフト記号表（従来型・ユニット型共通）'!$C$6:$L$47,10,FALSE()))</f>
        <v/>
      </c>
      <c r="AW208" s="2069" t="str">
        <f aca="false">IF(AW207="","",VLOOKUP(AW207,'シフト記号表（従来型・ユニット型共通）'!$C$6:$L$47,10,FALSE()))</f>
        <v/>
      </c>
      <c r="AX208" s="2069" t="str">
        <f aca="false">IF(AX207="","",VLOOKUP(AX207,'シフト記号表（従来型・ユニット型共通）'!$C$6:$L$47,10,FALSE()))</f>
        <v/>
      </c>
      <c r="AY208" s="2069" t="str">
        <f aca="false">IF(AY207="","",VLOOKUP(AY207,'シフト記号表（従来型・ユニット型共通）'!$C$6:$L$47,10,FALSE()))</f>
        <v/>
      </c>
      <c r="AZ208" s="2069" t="str">
        <f aca="false">IF(AZ207="","",VLOOKUP(AZ207,'シフト記号表（従来型・ユニット型共通）'!$C$6:$L$47,10,FALSE()))</f>
        <v/>
      </c>
      <c r="BA208" s="2069" t="str">
        <f aca="false">IF(BA207="","",VLOOKUP(BA207,'シフト記号表（従来型・ユニット型共通）'!$C$6:$L$47,10,FALSE()))</f>
        <v/>
      </c>
      <c r="BB208" s="2070" t="str">
        <f aca="false">IF(BB207="","",VLOOKUP(BB207,'シフト記号表（従来型・ユニット型共通）'!$C$6:$L$47,10,FALSE()))</f>
        <v/>
      </c>
      <c r="BC208" s="2068" t="str">
        <f aca="false">IF(BC207="","",VLOOKUP(BC207,'シフト記号表（従来型・ユニット型共通）'!$C$6:$L$47,10,FALSE()))</f>
        <v/>
      </c>
      <c r="BD208" s="2069" t="str">
        <f aca="false">IF(BD207="","",VLOOKUP(BD207,'シフト記号表（従来型・ユニット型共通）'!$C$6:$L$47,10,FALSE()))</f>
        <v/>
      </c>
      <c r="BE208" s="2069" t="str">
        <f aca="false">IF(BE207="","",VLOOKUP(BE207,'シフト記号表（従来型・ユニット型共通）'!$C$6:$L$47,10,FALSE()))</f>
        <v/>
      </c>
      <c r="BF208" s="2101" t="n">
        <f aca="false">IF($BI$3="４週",SUM(AA208:BB208),IF($BI$3="暦月",SUM(AA208:BE208),""))</f>
        <v>0</v>
      </c>
      <c r="BG208" s="2101"/>
      <c r="BH208" s="2102" t="n">
        <f aca="false">IF($BI$3="４週",BF208/4,IF($BI$3="暦月",(BF208/($BI$8/7)),""))</f>
        <v>0</v>
      </c>
      <c r="BI208" s="2102"/>
      <c r="BJ208" s="2098"/>
      <c r="BK208" s="2098"/>
      <c r="BL208" s="2098"/>
      <c r="BM208" s="2098"/>
      <c r="BN208" s="2098"/>
    </row>
    <row r="209" customFormat="false" ht="20.25" hidden="false" customHeight="true" outlineLevel="0" collapsed="false">
      <c r="B209" s="2033" t="n">
        <f aca="false">B207+1</f>
        <v>97</v>
      </c>
      <c r="C209" s="2073"/>
      <c r="D209" s="2073"/>
      <c r="E209" s="2073"/>
      <c r="F209" s="2073"/>
      <c r="G209" s="2095"/>
      <c r="H209" s="2095"/>
      <c r="I209" s="2063"/>
      <c r="J209" s="2064"/>
      <c r="K209" s="2063"/>
      <c r="L209" s="2064"/>
      <c r="M209" s="2096"/>
      <c r="N209" s="2096"/>
      <c r="O209" s="2097"/>
      <c r="P209" s="2097"/>
      <c r="Q209" s="2097"/>
      <c r="R209" s="2097"/>
      <c r="S209" s="2079"/>
      <c r="T209" s="2079"/>
      <c r="U209" s="2079"/>
      <c r="V209" s="2079"/>
      <c r="W209" s="2079"/>
      <c r="X209" s="2093" t="s">
        <v>2202</v>
      </c>
      <c r="Z209" s="2094"/>
      <c r="AA209" s="2083"/>
      <c r="AB209" s="2084"/>
      <c r="AC209" s="2084"/>
      <c r="AD209" s="2084"/>
      <c r="AE209" s="2084"/>
      <c r="AF209" s="2084"/>
      <c r="AG209" s="2085"/>
      <c r="AH209" s="2083"/>
      <c r="AI209" s="2084"/>
      <c r="AJ209" s="2084"/>
      <c r="AK209" s="2084"/>
      <c r="AL209" s="2084"/>
      <c r="AM209" s="2084"/>
      <c r="AN209" s="2085"/>
      <c r="AO209" s="2083"/>
      <c r="AP209" s="2084"/>
      <c r="AQ209" s="2084"/>
      <c r="AR209" s="2084"/>
      <c r="AS209" s="2084"/>
      <c r="AT209" s="2084"/>
      <c r="AU209" s="2085"/>
      <c r="AV209" s="2083"/>
      <c r="AW209" s="2084"/>
      <c r="AX209" s="2084"/>
      <c r="AY209" s="2084"/>
      <c r="AZ209" s="2084"/>
      <c r="BA209" s="2084"/>
      <c r="BB209" s="2085"/>
      <c r="BC209" s="2083"/>
      <c r="BD209" s="2084"/>
      <c r="BE209" s="2086"/>
      <c r="BF209" s="2087"/>
      <c r="BG209" s="2087"/>
      <c r="BH209" s="2088"/>
      <c r="BI209" s="2088"/>
      <c r="BJ209" s="2098"/>
      <c r="BK209" s="2098"/>
      <c r="BL209" s="2098"/>
      <c r="BM209" s="2098"/>
      <c r="BN209" s="2098"/>
    </row>
    <row r="210" customFormat="false" ht="20.25" hidden="false" customHeight="true" outlineLevel="0" collapsed="false">
      <c r="B210" s="2033"/>
      <c r="C210" s="2073"/>
      <c r="D210" s="2073"/>
      <c r="E210" s="2073"/>
      <c r="F210" s="2073"/>
      <c r="G210" s="2095"/>
      <c r="H210" s="2095"/>
      <c r="I210" s="2099"/>
      <c r="J210" s="2100" t="n">
        <f aca="false">G209</f>
        <v>0</v>
      </c>
      <c r="K210" s="2099"/>
      <c r="L210" s="2100" t="n">
        <f aca="false">M209</f>
        <v>0</v>
      </c>
      <c r="M210" s="2096"/>
      <c r="N210" s="2096"/>
      <c r="O210" s="2097"/>
      <c r="P210" s="2097"/>
      <c r="Q210" s="2097"/>
      <c r="R210" s="2097"/>
      <c r="S210" s="2079"/>
      <c r="T210" s="2079"/>
      <c r="U210" s="2079"/>
      <c r="V210" s="2079"/>
      <c r="W210" s="2079"/>
      <c r="X210" s="2090" t="s">
        <v>2203</v>
      </c>
      <c r="Y210" s="2091"/>
      <c r="Z210" s="2092"/>
      <c r="AA210" s="2068" t="str">
        <f aca="false">IF(AA209="","",VLOOKUP(AA209,'シフト記号表（従来型・ユニット型共通）'!$C$6:$L$47,10,FALSE()))</f>
        <v/>
      </c>
      <c r="AB210" s="2069" t="str">
        <f aca="false">IF(AB209="","",VLOOKUP(AB209,'シフト記号表（従来型・ユニット型共通）'!$C$6:$L$47,10,FALSE()))</f>
        <v/>
      </c>
      <c r="AC210" s="2069" t="str">
        <f aca="false">IF(AC209="","",VLOOKUP(AC209,'シフト記号表（従来型・ユニット型共通）'!$C$6:$L$47,10,FALSE()))</f>
        <v/>
      </c>
      <c r="AD210" s="2069" t="str">
        <f aca="false">IF(AD209="","",VLOOKUP(AD209,'シフト記号表（従来型・ユニット型共通）'!$C$6:$L$47,10,FALSE()))</f>
        <v/>
      </c>
      <c r="AE210" s="2069" t="str">
        <f aca="false">IF(AE209="","",VLOOKUP(AE209,'シフト記号表（従来型・ユニット型共通）'!$C$6:$L$47,10,FALSE()))</f>
        <v/>
      </c>
      <c r="AF210" s="2069" t="str">
        <f aca="false">IF(AF209="","",VLOOKUP(AF209,'シフト記号表（従来型・ユニット型共通）'!$C$6:$L$47,10,FALSE()))</f>
        <v/>
      </c>
      <c r="AG210" s="2070" t="str">
        <f aca="false">IF(AG209="","",VLOOKUP(AG209,'シフト記号表（従来型・ユニット型共通）'!$C$6:$L$47,10,FALSE()))</f>
        <v/>
      </c>
      <c r="AH210" s="2068" t="str">
        <f aca="false">IF(AH209="","",VLOOKUP(AH209,'シフト記号表（従来型・ユニット型共通）'!$C$6:$L$47,10,FALSE()))</f>
        <v/>
      </c>
      <c r="AI210" s="2069" t="str">
        <f aca="false">IF(AI209="","",VLOOKUP(AI209,'シフト記号表（従来型・ユニット型共通）'!$C$6:$L$47,10,FALSE()))</f>
        <v/>
      </c>
      <c r="AJ210" s="2069" t="str">
        <f aca="false">IF(AJ209="","",VLOOKUP(AJ209,'シフト記号表（従来型・ユニット型共通）'!$C$6:$L$47,10,FALSE()))</f>
        <v/>
      </c>
      <c r="AK210" s="2069" t="str">
        <f aca="false">IF(AK209="","",VLOOKUP(AK209,'シフト記号表（従来型・ユニット型共通）'!$C$6:$L$47,10,FALSE()))</f>
        <v/>
      </c>
      <c r="AL210" s="2069" t="str">
        <f aca="false">IF(AL209="","",VLOOKUP(AL209,'シフト記号表（従来型・ユニット型共通）'!$C$6:$L$47,10,FALSE()))</f>
        <v/>
      </c>
      <c r="AM210" s="2069" t="str">
        <f aca="false">IF(AM209="","",VLOOKUP(AM209,'シフト記号表（従来型・ユニット型共通）'!$C$6:$L$47,10,FALSE()))</f>
        <v/>
      </c>
      <c r="AN210" s="2070" t="str">
        <f aca="false">IF(AN209="","",VLOOKUP(AN209,'シフト記号表（従来型・ユニット型共通）'!$C$6:$L$47,10,FALSE()))</f>
        <v/>
      </c>
      <c r="AO210" s="2068" t="str">
        <f aca="false">IF(AO209="","",VLOOKUP(AO209,'シフト記号表（従来型・ユニット型共通）'!$C$6:$L$47,10,FALSE()))</f>
        <v/>
      </c>
      <c r="AP210" s="2069" t="str">
        <f aca="false">IF(AP209="","",VLOOKUP(AP209,'シフト記号表（従来型・ユニット型共通）'!$C$6:$L$47,10,FALSE()))</f>
        <v/>
      </c>
      <c r="AQ210" s="2069" t="str">
        <f aca="false">IF(AQ209="","",VLOOKUP(AQ209,'シフト記号表（従来型・ユニット型共通）'!$C$6:$L$47,10,FALSE()))</f>
        <v/>
      </c>
      <c r="AR210" s="2069" t="str">
        <f aca="false">IF(AR209="","",VLOOKUP(AR209,'シフト記号表（従来型・ユニット型共通）'!$C$6:$L$47,10,FALSE()))</f>
        <v/>
      </c>
      <c r="AS210" s="2069" t="str">
        <f aca="false">IF(AS209="","",VLOOKUP(AS209,'シフト記号表（従来型・ユニット型共通）'!$C$6:$L$47,10,FALSE()))</f>
        <v/>
      </c>
      <c r="AT210" s="2069" t="str">
        <f aca="false">IF(AT209="","",VLOOKUP(AT209,'シフト記号表（従来型・ユニット型共通）'!$C$6:$L$47,10,FALSE()))</f>
        <v/>
      </c>
      <c r="AU210" s="2070" t="str">
        <f aca="false">IF(AU209="","",VLOOKUP(AU209,'シフト記号表（従来型・ユニット型共通）'!$C$6:$L$47,10,FALSE()))</f>
        <v/>
      </c>
      <c r="AV210" s="2068" t="str">
        <f aca="false">IF(AV209="","",VLOOKUP(AV209,'シフト記号表（従来型・ユニット型共通）'!$C$6:$L$47,10,FALSE()))</f>
        <v/>
      </c>
      <c r="AW210" s="2069" t="str">
        <f aca="false">IF(AW209="","",VLOOKUP(AW209,'シフト記号表（従来型・ユニット型共通）'!$C$6:$L$47,10,FALSE()))</f>
        <v/>
      </c>
      <c r="AX210" s="2069" t="str">
        <f aca="false">IF(AX209="","",VLOOKUP(AX209,'シフト記号表（従来型・ユニット型共通）'!$C$6:$L$47,10,FALSE()))</f>
        <v/>
      </c>
      <c r="AY210" s="2069" t="str">
        <f aca="false">IF(AY209="","",VLOOKUP(AY209,'シフト記号表（従来型・ユニット型共通）'!$C$6:$L$47,10,FALSE()))</f>
        <v/>
      </c>
      <c r="AZ210" s="2069" t="str">
        <f aca="false">IF(AZ209="","",VLOOKUP(AZ209,'シフト記号表（従来型・ユニット型共通）'!$C$6:$L$47,10,FALSE()))</f>
        <v/>
      </c>
      <c r="BA210" s="2069" t="str">
        <f aca="false">IF(BA209="","",VLOOKUP(BA209,'シフト記号表（従来型・ユニット型共通）'!$C$6:$L$47,10,FALSE()))</f>
        <v/>
      </c>
      <c r="BB210" s="2070" t="str">
        <f aca="false">IF(BB209="","",VLOOKUP(BB209,'シフト記号表（従来型・ユニット型共通）'!$C$6:$L$47,10,FALSE()))</f>
        <v/>
      </c>
      <c r="BC210" s="2068" t="str">
        <f aca="false">IF(BC209="","",VLOOKUP(BC209,'シフト記号表（従来型・ユニット型共通）'!$C$6:$L$47,10,FALSE()))</f>
        <v/>
      </c>
      <c r="BD210" s="2069" t="str">
        <f aca="false">IF(BD209="","",VLOOKUP(BD209,'シフト記号表（従来型・ユニット型共通）'!$C$6:$L$47,10,FALSE()))</f>
        <v/>
      </c>
      <c r="BE210" s="2069" t="str">
        <f aca="false">IF(BE209="","",VLOOKUP(BE209,'シフト記号表（従来型・ユニット型共通）'!$C$6:$L$47,10,FALSE()))</f>
        <v/>
      </c>
      <c r="BF210" s="2101" t="n">
        <f aca="false">IF($BI$3="４週",SUM(AA210:BB210),IF($BI$3="暦月",SUM(AA210:BE210),""))</f>
        <v>0</v>
      </c>
      <c r="BG210" s="2101"/>
      <c r="BH210" s="2102" t="n">
        <f aca="false">IF($BI$3="４週",BF210/4,IF($BI$3="暦月",(BF210/($BI$8/7)),""))</f>
        <v>0</v>
      </c>
      <c r="BI210" s="2102"/>
      <c r="BJ210" s="2098"/>
      <c r="BK210" s="2098"/>
      <c r="BL210" s="2098"/>
      <c r="BM210" s="2098"/>
      <c r="BN210" s="2098"/>
    </row>
    <row r="211" customFormat="false" ht="20.25" hidden="false" customHeight="true" outlineLevel="0" collapsed="false">
      <c r="B211" s="2033" t="n">
        <f aca="false">B209+1</f>
        <v>98</v>
      </c>
      <c r="C211" s="2073"/>
      <c r="D211" s="2073"/>
      <c r="E211" s="2073"/>
      <c r="F211" s="2073"/>
      <c r="G211" s="2095"/>
      <c r="H211" s="2095"/>
      <c r="I211" s="2063"/>
      <c r="J211" s="2064"/>
      <c r="K211" s="2063"/>
      <c r="L211" s="2064"/>
      <c r="M211" s="2096"/>
      <c r="N211" s="2096"/>
      <c r="O211" s="2097"/>
      <c r="P211" s="2097"/>
      <c r="Q211" s="2097"/>
      <c r="R211" s="2097"/>
      <c r="S211" s="2079"/>
      <c r="T211" s="2079"/>
      <c r="U211" s="2079"/>
      <c r="V211" s="2079"/>
      <c r="W211" s="2079"/>
      <c r="X211" s="2093" t="s">
        <v>2202</v>
      </c>
      <c r="Z211" s="2094"/>
      <c r="AA211" s="2083"/>
      <c r="AB211" s="2084"/>
      <c r="AC211" s="2084"/>
      <c r="AD211" s="2084"/>
      <c r="AE211" s="2084"/>
      <c r="AF211" s="2084"/>
      <c r="AG211" s="2085"/>
      <c r="AH211" s="2083"/>
      <c r="AI211" s="2084"/>
      <c r="AJ211" s="2084"/>
      <c r="AK211" s="2084"/>
      <c r="AL211" s="2084"/>
      <c r="AM211" s="2084"/>
      <c r="AN211" s="2085"/>
      <c r="AO211" s="2083"/>
      <c r="AP211" s="2084"/>
      <c r="AQ211" s="2084"/>
      <c r="AR211" s="2084"/>
      <c r="AS211" s="2084"/>
      <c r="AT211" s="2084"/>
      <c r="AU211" s="2085"/>
      <c r="AV211" s="2083"/>
      <c r="AW211" s="2084"/>
      <c r="AX211" s="2084"/>
      <c r="AY211" s="2084"/>
      <c r="AZ211" s="2084"/>
      <c r="BA211" s="2084"/>
      <c r="BB211" s="2085"/>
      <c r="BC211" s="2083"/>
      <c r="BD211" s="2084"/>
      <c r="BE211" s="2086"/>
      <c r="BF211" s="2087"/>
      <c r="BG211" s="2087"/>
      <c r="BH211" s="2088"/>
      <c r="BI211" s="2088"/>
      <c r="BJ211" s="2098"/>
      <c r="BK211" s="2098"/>
      <c r="BL211" s="2098"/>
      <c r="BM211" s="2098"/>
      <c r="BN211" s="2098"/>
    </row>
    <row r="212" customFormat="false" ht="20.25" hidden="false" customHeight="true" outlineLevel="0" collapsed="false">
      <c r="B212" s="2033"/>
      <c r="C212" s="2073"/>
      <c r="D212" s="2073"/>
      <c r="E212" s="2073"/>
      <c r="F212" s="2073"/>
      <c r="G212" s="2095"/>
      <c r="H212" s="2095"/>
      <c r="I212" s="2099"/>
      <c r="J212" s="2100" t="n">
        <f aca="false">G211</f>
        <v>0</v>
      </c>
      <c r="K212" s="2099"/>
      <c r="L212" s="2100" t="n">
        <f aca="false">M211</f>
        <v>0</v>
      </c>
      <c r="M212" s="2096"/>
      <c r="N212" s="2096"/>
      <c r="O212" s="2097"/>
      <c r="P212" s="2097"/>
      <c r="Q212" s="2097"/>
      <c r="R212" s="2097"/>
      <c r="S212" s="2079"/>
      <c r="T212" s="2079"/>
      <c r="U212" s="2079"/>
      <c r="V212" s="2079"/>
      <c r="W212" s="2079"/>
      <c r="X212" s="2090" t="s">
        <v>2203</v>
      </c>
      <c r="Y212" s="2091"/>
      <c r="Z212" s="2092"/>
      <c r="AA212" s="2068" t="str">
        <f aca="false">IF(AA211="","",VLOOKUP(AA211,'シフト記号表（従来型・ユニット型共通）'!$C$6:$L$47,10,FALSE()))</f>
        <v/>
      </c>
      <c r="AB212" s="2069" t="str">
        <f aca="false">IF(AB211="","",VLOOKUP(AB211,'シフト記号表（従来型・ユニット型共通）'!$C$6:$L$47,10,FALSE()))</f>
        <v/>
      </c>
      <c r="AC212" s="2069" t="str">
        <f aca="false">IF(AC211="","",VLOOKUP(AC211,'シフト記号表（従来型・ユニット型共通）'!$C$6:$L$47,10,FALSE()))</f>
        <v/>
      </c>
      <c r="AD212" s="2069" t="str">
        <f aca="false">IF(AD211="","",VLOOKUP(AD211,'シフト記号表（従来型・ユニット型共通）'!$C$6:$L$47,10,FALSE()))</f>
        <v/>
      </c>
      <c r="AE212" s="2069" t="str">
        <f aca="false">IF(AE211="","",VLOOKUP(AE211,'シフト記号表（従来型・ユニット型共通）'!$C$6:$L$47,10,FALSE()))</f>
        <v/>
      </c>
      <c r="AF212" s="2069" t="str">
        <f aca="false">IF(AF211="","",VLOOKUP(AF211,'シフト記号表（従来型・ユニット型共通）'!$C$6:$L$47,10,FALSE()))</f>
        <v/>
      </c>
      <c r="AG212" s="2070" t="str">
        <f aca="false">IF(AG211="","",VLOOKUP(AG211,'シフト記号表（従来型・ユニット型共通）'!$C$6:$L$47,10,FALSE()))</f>
        <v/>
      </c>
      <c r="AH212" s="2068" t="str">
        <f aca="false">IF(AH211="","",VLOOKUP(AH211,'シフト記号表（従来型・ユニット型共通）'!$C$6:$L$47,10,FALSE()))</f>
        <v/>
      </c>
      <c r="AI212" s="2069" t="str">
        <f aca="false">IF(AI211="","",VLOOKUP(AI211,'シフト記号表（従来型・ユニット型共通）'!$C$6:$L$47,10,FALSE()))</f>
        <v/>
      </c>
      <c r="AJ212" s="2069" t="str">
        <f aca="false">IF(AJ211="","",VLOOKUP(AJ211,'シフト記号表（従来型・ユニット型共通）'!$C$6:$L$47,10,FALSE()))</f>
        <v/>
      </c>
      <c r="AK212" s="2069" t="str">
        <f aca="false">IF(AK211="","",VLOOKUP(AK211,'シフト記号表（従来型・ユニット型共通）'!$C$6:$L$47,10,FALSE()))</f>
        <v/>
      </c>
      <c r="AL212" s="2069" t="str">
        <f aca="false">IF(AL211="","",VLOOKUP(AL211,'シフト記号表（従来型・ユニット型共通）'!$C$6:$L$47,10,FALSE()))</f>
        <v/>
      </c>
      <c r="AM212" s="2069" t="str">
        <f aca="false">IF(AM211="","",VLOOKUP(AM211,'シフト記号表（従来型・ユニット型共通）'!$C$6:$L$47,10,FALSE()))</f>
        <v/>
      </c>
      <c r="AN212" s="2070" t="str">
        <f aca="false">IF(AN211="","",VLOOKUP(AN211,'シフト記号表（従来型・ユニット型共通）'!$C$6:$L$47,10,FALSE()))</f>
        <v/>
      </c>
      <c r="AO212" s="2068" t="str">
        <f aca="false">IF(AO211="","",VLOOKUP(AO211,'シフト記号表（従来型・ユニット型共通）'!$C$6:$L$47,10,FALSE()))</f>
        <v/>
      </c>
      <c r="AP212" s="2069" t="str">
        <f aca="false">IF(AP211="","",VLOOKUP(AP211,'シフト記号表（従来型・ユニット型共通）'!$C$6:$L$47,10,FALSE()))</f>
        <v/>
      </c>
      <c r="AQ212" s="2069" t="str">
        <f aca="false">IF(AQ211="","",VLOOKUP(AQ211,'シフト記号表（従来型・ユニット型共通）'!$C$6:$L$47,10,FALSE()))</f>
        <v/>
      </c>
      <c r="AR212" s="2069" t="str">
        <f aca="false">IF(AR211="","",VLOOKUP(AR211,'シフト記号表（従来型・ユニット型共通）'!$C$6:$L$47,10,FALSE()))</f>
        <v/>
      </c>
      <c r="AS212" s="2069" t="str">
        <f aca="false">IF(AS211="","",VLOOKUP(AS211,'シフト記号表（従来型・ユニット型共通）'!$C$6:$L$47,10,FALSE()))</f>
        <v/>
      </c>
      <c r="AT212" s="2069" t="str">
        <f aca="false">IF(AT211="","",VLOOKUP(AT211,'シフト記号表（従来型・ユニット型共通）'!$C$6:$L$47,10,FALSE()))</f>
        <v/>
      </c>
      <c r="AU212" s="2070" t="str">
        <f aca="false">IF(AU211="","",VLOOKUP(AU211,'シフト記号表（従来型・ユニット型共通）'!$C$6:$L$47,10,FALSE()))</f>
        <v/>
      </c>
      <c r="AV212" s="2068" t="str">
        <f aca="false">IF(AV211="","",VLOOKUP(AV211,'シフト記号表（従来型・ユニット型共通）'!$C$6:$L$47,10,FALSE()))</f>
        <v/>
      </c>
      <c r="AW212" s="2069" t="str">
        <f aca="false">IF(AW211="","",VLOOKUP(AW211,'シフト記号表（従来型・ユニット型共通）'!$C$6:$L$47,10,FALSE()))</f>
        <v/>
      </c>
      <c r="AX212" s="2069" t="str">
        <f aca="false">IF(AX211="","",VLOOKUP(AX211,'シフト記号表（従来型・ユニット型共通）'!$C$6:$L$47,10,FALSE()))</f>
        <v/>
      </c>
      <c r="AY212" s="2069" t="str">
        <f aca="false">IF(AY211="","",VLOOKUP(AY211,'シフト記号表（従来型・ユニット型共通）'!$C$6:$L$47,10,FALSE()))</f>
        <v/>
      </c>
      <c r="AZ212" s="2069" t="str">
        <f aca="false">IF(AZ211="","",VLOOKUP(AZ211,'シフト記号表（従来型・ユニット型共通）'!$C$6:$L$47,10,FALSE()))</f>
        <v/>
      </c>
      <c r="BA212" s="2069" t="str">
        <f aca="false">IF(BA211="","",VLOOKUP(BA211,'シフト記号表（従来型・ユニット型共通）'!$C$6:$L$47,10,FALSE()))</f>
        <v/>
      </c>
      <c r="BB212" s="2070" t="str">
        <f aca="false">IF(BB211="","",VLOOKUP(BB211,'シフト記号表（従来型・ユニット型共通）'!$C$6:$L$47,10,FALSE()))</f>
        <v/>
      </c>
      <c r="BC212" s="2068" t="str">
        <f aca="false">IF(BC211="","",VLOOKUP(BC211,'シフト記号表（従来型・ユニット型共通）'!$C$6:$L$47,10,FALSE()))</f>
        <v/>
      </c>
      <c r="BD212" s="2069" t="str">
        <f aca="false">IF(BD211="","",VLOOKUP(BD211,'シフト記号表（従来型・ユニット型共通）'!$C$6:$L$47,10,FALSE()))</f>
        <v/>
      </c>
      <c r="BE212" s="2069" t="str">
        <f aca="false">IF(BE211="","",VLOOKUP(BE211,'シフト記号表（従来型・ユニット型共通）'!$C$6:$L$47,10,FALSE()))</f>
        <v/>
      </c>
      <c r="BF212" s="2101" t="n">
        <f aca="false">IF($BI$3="４週",SUM(AA212:BB212),IF($BI$3="暦月",SUM(AA212:BE212),""))</f>
        <v>0</v>
      </c>
      <c r="BG212" s="2101"/>
      <c r="BH212" s="2102" t="n">
        <f aca="false">IF($BI$3="４週",BF212/4,IF($BI$3="暦月",(BF212/($BI$8/7)),""))</f>
        <v>0</v>
      </c>
      <c r="BI212" s="2102"/>
      <c r="BJ212" s="2098"/>
      <c r="BK212" s="2098"/>
      <c r="BL212" s="2098"/>
      <c r="BM212" s="2098"/>
      <c r="BN212" s="2098"/>
    </row>
    <row r="213" customFormat="false" ht="20.25" hidden="false" customHeight="true" outlineLevel="0" collapsed="false">
      <c r="B213" s="2033" t="n">
        <f aca="false">B211+1</f>
        <v>99</v>
      </c>
      <c r="C213" s="2073"/>
      <c r="D213" s="2073"/>
      <c r="E213" s="2073"/>
      <c r="F213" s="2073"/>
      <c r="G213" s="2095"/>
      <c r="H213" s="2095"/>
      <c r="I213" s="2063"/>
      <c r="J213" s="2064"/>
      <c r="K213" s="2063"/>
      <c r="L213" s="2064"/>
      <c r="M213" s="2096"/>
      <c r="N213" s="2096"/>
      <c r="O213" s="2097"/>
      <c r="P213" s="2097"/>
      <c r="Q213" s="2097"/>
      <c r="R213" s="2097"/>
      <c r="S213" s="2079"/>
      <c r="T213" s="2079"/>
      <c r="U213" s="2079"/>
      <c r="V213" s="2079"/>
      <c r="W213" s="2079"/>
      <c r="X213" s="2093" t="s">
        <v>2202</v>
      </c>
      <c r="Z213" s="2094"/>
      <c r="AA213" s="2083"/>
      <c r="AB213" s="2084"/>
      <c r="AC213" s="2084"/>
      <c r="AD213" s="2084"/>
      <c r="AE213" s="2084"/>
      <c r="AF213" s="2084"/>
      <c r="AG213" s="2085"/>
      <c r="AH213" s="2083"/>
      <c r="AI213" s="2084"/>
      <c r="AJ213" s="2084"/>
      <c r="AK213" s="2084"/>
      <c r="AL213" s="2084"/>
      <c r="AM213" s="2084"/>
      <c r="AN213" s="2085"/>
      <c r="AO213" s="2083"/>
      <c r="AP213" s="2084"/>
      <c r="AQ213" s="2084"/>
      <c r="AR213" s="2084"/>
      <c r="AS213" s="2084"/>
      <c r="AT213" s="2084"/>
      <c r="AU213" s="2085"/>
      <c r="AV213" s="2083"/>
      <c r="AW213" s="2084"/>
      <c r="AX213" s="2084"/>
      <c r="AY213" s="2084"/>
      <c r="AZ213" s="2084"/>
      <c r="BA213" s="2084"/>
      <c r="BB213" s="2085"/>
      <c r="BC213" s="2083"/>
      <c r="BD213" s="2084"/>
      <c r="BE213" s="2086"/>
      <c r="BF213" s="2087"/>
      <c r="BG213" s="2087"/>
      <c r="BH213" s="2088"/>
      <c r="BI213" s="2088"/>
      <c r="BJ213" s="2098"/>
      <c r="BK213" s="2098"/>
      <c r="BL213" s="2098"/>
      <c r="BM213" s="2098"/>
      <c r="BN213" s="2098"/>
    </row>
    <row r="214" customFormat="false" ht="20.25" hidden="false" customHeight="true" outlineLevel="0" collapsed="false">
      <c r="B214" s="2033"/>
      <c r="C214" s="2073"/>
      <c r="D214" s="2073"/>
      <c r="E214" s="2073"/>
      <c r="F214" s="2073"/>
      <c r="G214" s="2095"/>
      <c r="H214" s="2095"/>
      <c r="I214" s="2099"/>
      <c r="J214" s="2100" t="n">
        <f aca="false">G213</f>
        <v>0</v>
      </c>
      <c r="K214" s="2099"/>
      <c r="L214" s="2100" t="n">
        <f aca="false">M213</f>
        <v>0</v>
      </c>
      <c r="M214" s="2096"/>
      <c r="N214" s="2096"/>
      <c r="O214" s="2097"/>
      <c r="P214" s="2097"/>
      <c r="Q214" s="2097"/>
      <c r="R214" s="2097"/>
      <c r="S214" s="2079"/>
      <c r="T214" s="2079"/>
      <c r="U214" s="2079"/>
      <c r="V214" s="2079"/>
      <c r="W214" s="2079"/>
      <c r="X214" s="2090" t="s">
        <v>2203</v>
      </c>
      <c r="Y214" s="2091"/>
      <c r="Z214" s="2092"/>
      <c r="AA214" s="2068" t="str">
        <f aca="false">IF(AA213="","",VLOOKUP(AA213,'シフト記号表（従来型・ユニット型共通）'!$C$6:$L$47,10,FALSE()))</f>
        <v/>
      </c>
      <c r="AB214" s="2069" t="str">
        <f aca="false">IF(AB213="","",VLOOKUP(AB213,'シフト記号表（従来型・ユニット型共通）'!$C$6:$L$47,10,FALSE()))</f>
        <v/>
      </c>
      <c r="AC214" s="2069" t="str">
        <f aca="false">IF(AC213="","",VLOOKUP(AC213,'シフト記号表（従来型・ユニット型共通）'!$C$6:$L$47,10,FALSE()))</f>
        <v/>
      </c>
      <c r="AD214" s="2069" t="str">
        <f aca="false">IF(AD213="","",VLOOKUP(AD213,'シフト記号表（従来型・ユニット型共通）'!$C$6:$L$47,10,FALSE()))</f>
        <v/>
      </c>
      <c r="AE214" s="2069" t="str">
        <f aca="false">IF(AE213="","",VLOOKUP(AE213,'シフト記号表（従来型・ユニット型共通）'!$C$6:$L$47,10,FALSE()))</f>
        <v/>
      </c>
      <c r="AF214" s="2069" t="str">
        <f aca="false">IF(AF213="","",VLOOKUP(AF213,'シフト記号表（従来型・ユニット型共通）'!$C$6:$L$47,10,FALSE()))</f>
        <v/>
      </c>
      <c r="AG214" s="2070" t="str">
        <f aca="false">IF(AG213="","",VLOOKUP(AG213,'シフト記号表（従来型・ユニット型共通）'!$C$6:$L$47,10,FALSE()))</f>
        <v/>
      </c>
      <c r="AH214" s="2068" t="str">
        <f aca="false">IF(AH213="","",VLOOKUP(AH213,'シフト記号表（従来型・ユニット型共通）'!$C$6:$L$47,10,FALSE()))</f>
        <v/>
      </c>
      <c r="AI214" s="2069" t="str">
        <f aca="false">IF(AI213="","",VLOOKUP(AI213,'シフト記号表（従来型・ユニット型共通）'!$C$6:$L$47,10,FALSE()))</f>
        <v/>
      </c>
      <c r="AJ214" s="2069" t="str">
        <f aca="false">IF(AJ213="","",VLOOKUP(AJ213,'シフト記号表（従来型・ユニット型共通）'!$C$6:$L$47,10,FALSE()))</f>
        <v/>
      </c>
      <c r="AK214" s="2069" t="str">
        <f aca="false">IF(AK213="","",VLOOKUP(AK213,'シフト記号表（従来型・ユニット型共通）'!$C$6:$L$47,10,FALSE()))</f>
        <v/>
      </c>
      <c r="AL214" s="2069" t="str">
        <f aca="false">IF(AL213="","",VLOOKUP(AL213,'シフト記号表（従来型・ユニット型共通）'!$C$6:$L$47,10,FALSE()))</f>
        <v/>
      </c>
      <c r="AM214" s="2069" t="str">
        <f aca="false">IF(AM213="","",VLOOKUP(AM213,'シフト記号表（従来型・ユニット型共通）'!$C$6:$L$47,10,FALSE()))</f>
        <v/>
      </c>
      <c r="AN214" s="2070" t="str">
        <f aca="false">IF(AN213="","",VLOOKUP(AN213,'シフト記号表（従来型・ユニット型共通）'!$C$6:$L$47,10,FALSE()))</f>
        <v/>
      </c>
      <c r="AO214" s="2068" t="str">
        <f aca="false">IF(AO213="","",VLOOKUP(AO213,'シフト記号表（従来型・ユニット型共通）'!$C$6:$L$47,10,FALSE()))</f>
        <v/>
      </c>
      <c r="AP214" s="2069" t="str">
        <f aca="false">IF(AP213="","",VLOOKUP(AP213,'シフト記号表（従来型・ユニット型共通）'!$C$6:$L$47,10,FALSE()))</f>
        <v/>
      </c>
      <c r="AQ214" s="2069" t="str">
        <f aca="false">IF(AQ213="","",VLOOKUP(AQ213,'シフト記号表（従来型・ユニット型共通）'!$C$6:$L$47,10,FALSE()))</f>
        <v/>
      </c>
      <c r="AR214" s="2069" t="str">
        <f aca="false">IF(AR213="","",VLOOKUP(AR213,'シフト記号表（従来型・ユニット型共通）'!$C$6:$L$47,10,FALSE()))</f>
        <v/>
      </c>
      <c r="AS214" s="2069" t="str">
        <f aca="false">IF(AS213="","",VLOOKUP(AS213,'シフト記号表（従来型・ユニット型共通）'!$C$6:$L$47,10,FALSE()))</f>
        <v/>
      </c>
      <c r="AT214" s="2069" t="str">
        <f aca="false">IF(AT213="","",VLOOKUP(AT213,'シフト記号表（従来型・ユニット型共通）'!$C$6:$L$47,10,FALSE()))</f>
        <v/>
      </c>
      <c r="AU214" s="2070" t="str">
        <f aca="false">IF(AU213="","",VLOOKUP(AU213,'シフト記号表（従来型・ユニット型共通）'!$C$6:$L$47,10,FALSE()))</f>
        <v/>
      </c>
      <c r="AV214" s="2068" t="str">
        <f aca="false">IF(AV213="","",VLOOKUP(AV213,'シフト記号表（従来型・ユニット型共通）'!$C$6:$L$47,10,FALSE()))</f>
        <v/>
      </c>
      <c r="AW214" s="2069" t="str">
        <f aca="false">IF(AW213="","",VLOOKUP(AW213,'シフト記号表（従来型・ユニット型共通）'!$C$6:$L$47,10,FALSE()))</f>
        <v/>
      </c>
      <c r="AX214" s="2069" t="str">
        <f aca="false">IF(AX213="","",VLOOKUP(AX213,'シフト記号表（従来型・ユニット型共通）'!$C$6:$L$47,10,FALSE()))</f>
        <v/>
      </c>
      <c r="AY214" s="2069" t="str">
        <f aca="false">IF(AY213="","",VLOOKUP(AY213,'シフト記号表（従来型・ユニット型共通）'!$C$6:$L$47,10,FALSE()))</f>
        <v/>
      </c>
      <c r="AZ214" s="2069" t="str">
        <f aca="false">IF(AZ213="","",VLOOKUP(AZ213,'シフト記号表（従来型・ユニット型共通）'!$C$6:$L$47,10,FALSE()))</f>
        <v/>
      </c>
      <c r="BA214" s="2069" t="str">
        <f aca="false">IF(BA213="","",VLOOKUP(BA213,'シフト記号表（従来型・ユニット型共通）'!$C$6:$L$47,10,FALSE()))</f>
        <v/>
      </c>
      <c r="BB214" s="2070" t="str">
        <f aca="false">IF(BB213="","",VLOOKUP(BB213,'シフト記号表（従来型・ユニット型共通）'!$C$6:$L$47,10,FALSE()))</f>
        <v/>
      </c>
      <c r="BC214" s="2068" t="str">
        <f aca="false">IF(BC213="","",VLOOKUP(BC213,'シフト記号表（従来型・ユニット型共通）'!$C$6:$L$47,10,FALSE()))</f>
        <v/>
      </c>
      <c r="BD214" s="2069" t="str">
        <f aca="false">IF(BD213="","",VLOOKUP(BD213,'シフト記号表（従来型・ユニット型共通）'!$C$6:$L$47,10,FALSE()))</f>
        <v/>
      </c>
      <c r="BE214" s="2069" t="str">
        <f aca="false">IF(BE213="","",VLOOKUP(BE213,'シフト記号表（従来型・ユニット型共通）'!$C$6:$L$47,10,FALSE()))</f>
        <v/>
      </c>
      <c r="BF214" s="2101" t="n">
        <f aca="false">IF($BI$3="４週",SUM(AA214:BB214),IF($BI$3="暦月",SUM(AA214:BE214),""))</f>
        <v>0</v>
      </c>
      <c r="BG214" s="2101"/>
      <c r="BH214" s="2102" t="n">
        <f aca="false">IF($BI$3="４週",BF214/4,IF($BI$3="暦月",(BF214/($BI$8/7)),""))</f>
        <v>0</v>
      </c>
      <c r="BI214" s="2102"/>
      <c r="BJ214" s="2098"/>
      <c r="BK214" s="2098"/>
      <c r="BL214" s="2098"/>
      <c r="BM214" s="2098"/>
      <c r="BN214" s="2098"/>
    </row>
    <row r="215" customFormat="false" ht="20.25" hidden="false" customHeight="true" outlineLevel="0" collapsed="false">
      <c r="B215" s="2103" t="n">
        <f aca="false">B213+1</f>
        <v>100</v>
      </c>
      <c r="C215" s="2104"/>
      <c r="D215" s="2104"/>
      <c r="E215" s="2104"/>
      <c r="F215" s="2104"/>
      <c r="G215" s="2105"/>
      <c r="H215" s="2105"/>
      <c r="I215" s="2075"/>
      <c r="J215" s="2076"/>
      <c r="K215" s="2075"/>
      <c r="L215" s="2076"/>
      <c r="M215" s="2106"/>
      <c r="N215" s="2106"/>
      <c r="O215" s="2107"/>
      <c r="P215" s="2107"/>
      <c r="Q215" s="2107"/>
      <c r="R215" s="2107"/>
      <c r="S215" s="2108"/>
      <c r="T215" s="2108"/>
      <c r="U215" s="2108"/>
      <c r="V215" s="2108"/>
      <c r="W215" s="2108"/>
      <c r="X215" s="2080" t="s">
        <v>2202</v>
      </c>
      <c r="Y215" s="2081"/>
      <c r="Z215" s="2082"/>
      <c r="AA215" s="2083"/>
      <c r="AB215" s="2084"/>
      <c r="AC215" s="2084"/>
      <c r="AD215" s="2084"/>
      <c r="AE215" s="2084"/>
      <c r="AF215" s="2084"/>
      <c r="AG215" s="2085"/>
      <c r="AH215" s="2083"/>
      <c r="AI215" s="2084"/>
      <c r="AJ215" s="2084"/>
      <c r="AK215" s="2084"/>
      <c r="AL215" s="2084"/>
      <c r="AM215" s="2084"/>
      <c r="AN215" s="2085"/>
      <c r="AO215" s="2083"/>
      <c r="AP215" s="2084"/>
      <c r="AQ215" s="2084"/>
      <c r="AR215" s="2084"/>
      <c r="AS215" s="2084"/>
      <c r="AT215" s="2084"/>
      <c r="AU215" s="2085"/>
      <c r="AV215" s="2083"/>
      <c r="AW215" s="2084"/>
      <c r="AX215" s="2084"/>
      <c r="AY215" s="2084"/>
      <c r="AZ215" s="2084"/>
      <c r="BA215" s="2084"/>
      <c r="BB215" s="2085"/>
      <c r="BC215" s="2083"/>
      <c r="BD215" s="2084"/>
      <c r="BE215" s="2086"/>
      <c r="BF215" s="2087"/>
      <c r="BG215" s="2087"/>
      <c r="BH215" s="2088"/>
      <c r="BI215" s="2088"/>
      <c r="BJ215" s="2112"/>
      <c r="BK215" s="2112"/>
      <c r="BL215" s="2112"/>
      <c r="BM215" s="2112"/>
      <c r="BN215" s="2112"/>
    </row>
    <row r="216" customFormat="false" ht="20.25" hidden="false" customHeight="true" outlineLevel="0" collapsed="false">
      <c r="B216" s="2103"/>
      <c r="C216" s="2104"/>
      <c r="D216" s="2104"/>
      <c r="E216" s="2104"/>
      <c r="F216" s="2104"/>
      <c r="G216" s="2105"/>
      <c r="H216" s="2105"/>
      <c r="I216" s="2113"/>
      <c r="J216" s="2114" t="n">
        <f aca="false">G215</f>
        <v>0</v>
      </c>
      <c r="K216" s="2113"/>
      <c r="L216" s="2114" t="n">
        <f aca="false">M215</f>
        <v>0</v>
      </c>
      <c r="M216" s="2106"/>
      <c r="N216" s="2106"/>
      <c r="O216" s="2107"/>
      <c r="P216" s="2107"/>
      <c r="Q216" s="2107"/>
      <c r="R216" s="2107"/>
      <c r="S216" s="2108"/>
      <c r="T216" s="2108"/>
      <c r="U216" s="2108"/>
      <c r="V216" s="2108"/>
      <c r="W216" s="2108"/>
      <c r="X216" s="2115" t="s">
        <v>2203</v>
      </c>
      <c r="Y216" s="2116"/>
      <c r="Z216" s="2117"/>
      <c r="AA216" s="2118" t="str">
        <f aca="false">IF(AA215="","",VLOOKUP(AA215,'シフト記号表（従来型・ユニット型共通）'!$C$6:$L$47,10,FALSE()))</f>
        <v/>
      </c>
      <c r="AB216" s="2119" t="str">
        <f aca="false">IF(AB215="","",VLOOKUP(AB215,'シフト記号表（従来型・ユニット型共通）'!$C$6:$L$47,10,FALSE()))</f>
        <v/>
      </c>
      <c r="AC216" s="2119" t="str">
        <f aca="false">IF(AC215="","",VLOOKUP(AC215,'シフト記号表（従来型・ユニット型共通）'!$C$6:$L$47,10,FALSE()))</f>
        <v/>
      </c>
      <c r="AD216" s="2119" t="str">
        <f aca="false">IF(AD215="","",VLOOKUP(AD215,'シフト記号表（従来型・ユニット型共通）'!$C$6:$L$47,10,FALSE()))</f>
        <v/>
      </c>
      <c r="AE216" s="2119" t="str">
        <f aca="false">IF(AE215="","",VLOOKUP(AE215,'シフト記号表（従来型・ユニット型共通）'!$C$6:$L$47,10,FALSE()))</f>
        <v/>
      </c>
      <c r="AF216" s="2119" t="str">
        <f aca="false">IF(AF215="","",VLOOKUP(AF215,'シフト記号表（従来型・ユニット型共通）'!$C$6:$L$47,10,FALSE()))</f>
        <v/>
      </c>
      <c r="AG216" s="2120" t="str">
        <f aca="false">IF(AG215="","",VLOOKUP(AG215,'シフト記号表（従来型・ユニット型共通）'!$C$6:$L$47,10,FALSE()))</f>
        <v/>
      </c>
      <c r="AH216" s="2118" t="str">
        <f aca="false">IF(AH215="","",VLOOKUP(AH215,'シフト記号表（従来型・ユニット型共通）'!$C$6:$L$47,10,FALSE()))</f>
        <v/>
      </c>
      <c r="AI216" s="2119" t="str">
        <f aca="false">IF(AI215="","",VLOOKUP(AI215,'シフト記号表（従来型・ユニット型共通）'!$C$6:$L$47,10,FALSE()))</f>
        <v/>
      </c>
      <c r="AJ216" s="2119" t="str">
        <f aca="false">IF(AJ215="","",VLOOKUP(AJ215,'シフト記号表（従来型・ユニット型共通）'!$C$6:$L$47,10,FALSE()))</f>
        <v/>
      </c>
      <c r="AK216" s="2119" t="str">
        <f aca="false">IF(AK215="","",VLOOKUP(AK215,'シフト記号表（従来型・ユニット型共通）'!$C$6:$L$47,10,FALSE()))</f>
        <v/>
      </c>
      <c r="AL216" s="2119" t="str">
        <f aca="false">IF(AL215="","",VLOOKUP(AL215,'シフト記号表（従来型・ユニット型共通）'!$C$6:$L$47,10,FALSE()))</f>
        <v/>
      </c>
      <c r="AM216" s="2119" t="str">
        <f aca="false">IF(AM215="","",VLOOKUP(AM215,'シフト記号表（従来型・ユニット型共通）'!$C$6:$L$47,10,FALSE()))</f>
        <v/>
      </c>
      <c r="AN216" s="2120" t="str">
        <f aca="false">IF(AN215="","",VLOOKUP(AN215,'シフト記号表（従来型・ユニット型共通）'!$C$6:$L$47,10,FALSE()))</f>
        <v/>
      </c>
      <c r="AO216" s="2118" t="str">
        <f aca="false">IF(AO215="","",VLOOKUP(AO215,'シフト記号表（従来型・ユニット型共通）'!$C$6:$L$47,10,FALSE()))</f>
        <v/>
      </c>
      <c r="AP216" s="2119" t="str">
        <f aca="false">IF(AP215="","",VLOOKUP(AP215,'シフト記号表（従来型・ユニット型共通）'!$C$6:$L$47,10,FALSE()))</f>
        <v/>
      </c>
      <c r="AQ216" s="2119" t="str">
        <f aca="false">IF(AQ215="","",VLOOKUP(AQ215,'シフト記号表（従来型・ユニット型共通）'!$C$6:$L$47,10,FALSE()))</f>
        <v/>
      </c>
      <c r="AR216" s="2119" t="str">
        <f aca="false">IF(AR215="","",VLOOKUP(AR215,'シフト記号表（従来型・ユニット型共通）'!$C$6:$L$47,10,FALSE()))</f>
        <v/>
      </c>
      <c r="AS216" s="2119" t="str">
        <f aca="false">IF(AS215="","",VLOOKUP(AS215,'シフト記号表（従来型・ユニット型共通）'!$C$6:$L$47,10,FALSE()))</f>
        <v/>
      </c>
      <c r="AT216" s="2119" t="str">
        <f aca="false">IF(AT215="","",VLOOKUP(AT215,'シフト記号表（従来型・ユニット型共通）'!$C$6:$L$47,10,FALSE()))</f>
        <v/>
      </c>
      <c r="AU216" s="2120" t="str">
        <f aca="false">IF(AU215="","",VLOOKUP(AU215,'シフト記号表（従来型・ユニット型共通）'!$C$6:$L$47,10,FALSE()))</f>
        <v/>
      </c>
      <c r="AV216" s="2118" t="str">
        <f aca="false">IF(AV215="","",VLOOKUP(AV215,'シフト記号表（従来型・ユニット型共通）'!$C$6:$L$47,10,FALSE()))</f>
        <v/>
      </c>
      <c r="AW216" s="2119" t="str">
        <f aca="false">IF(AW215="","",VLOOKUP(AW215,'シフト記号表（従来型・ユニット型共通）'!$C$6:$L$47,10,FALSE()))</f>
        <v/>
      </c>
      <c r="AX216" s="2119" t="str">
        <f aca="false">IF(AX215="","",VLOOKUP(AX215,'シフト記号表（従来型・ユニット型共通）'!$C$6:$L$47,10,FALSE()))</f>
        <v/>
      </c>
      <c r="AY216" s="2119" t="str">
        <f aca="false">IF(AY215="","",VLOOKUP(AY215,'シフト記号表（従来型・ユニット型共通）'!$C$6:$L$47,10,FALSE()))</f>
        <v/>
      </c>
      <c r="AZ216" s="2119" t="str">
        <f aca="false">IF(AZ215="","",VLOOKUP(AZ215,'シフト記号表（従来型・ユニット型共通）'!$C$6:$L$47,10,FALSE()))</f>
        <v/>
      </c>
      <c r="BA216" s="2119" t="str">
        <f aca="false">IF(BA215="","",VLOOKUP(BA215,'シフト記号表（従来型・ユニット型共通）'!$C$6:$L$47,10,FALSE()))</f>
        <v/>
      </c>
      <c r="BB216" s="2120" t="str">
        <f aca="false">IF(BB215="","",VLOOKUP(BB215,'シフト記号表（従来型・ユニット型共通）'!$C$6:$L$47,10,FALSE()))</f>
        <v/>
      </c>
      <c r="BC216" s="2118" t="str">
        <f aca="false">IF(BC215="","",VLOOKUP(BC215,'シフト記号表（従来型・ユニット型共通）'!$C$6:$L$47,10,FALSE()))</f>
        <v/>
      </c>
      <c r="BD216" s="2119" t="str">
        <f aca="false">IF(BD215="","",VLOOKUP(BD215,'シフト記号表（従来型・ユニット型共通）'!$C$6:$L$47,10,FALSE()))</f>
        <v/>
      </c>
      <c r="BE216" s="2119" t="str">
        <f aca="false">IF(BE215="","",VLOOKUP(BE215,'シフト記号表（従来型・ユニット型共通）'!$C$6:$L$47,10,FALSE()))</f>
        <v/>
      </c>
      <c r="BF216" s="2122" t="n">
        <f aca="false">IF($BI$3="４週",SUM(AA216:BB216),IF($BI$3="暦月",SUM(AA216:BE216),""))</f>
        <v>0</v>
      </c>
      <c r="BG216" s="2122"/>
      <c r="BH216" s="2123" t="n">
        <f aca="false">IF($BI$3="４週",BF216/4,IF($BI$3="暦月",(BF216/($BI$8/7)),""))</f>
        <v>0</v>
      </c>
      <c r="BI216" s="2123"/>
      <c r="BJ216" s="2112"/>
      <c r="BK216" s="2112"/>
      <c r="BL216" s="2112"/>
      <c r="BM216" s="2112"/>
      <c r="BN216" s="2112"/>
    </row>
    <row r="217" customFormat="false" ht="20.25" hidden="false" customHeight="true" outlineLevel="0" collapsed="false">
      <c r="B217" s="2124"/>
      <c r="C217" s="2124"/>
      <c r="D217" s="2124"/>
      <c r="E217" s="2124"/>
      <c r="F217" s="2124"/>
      <c r="G217" s="2125"/>
      <c r="H217" s="2125"/>
      <c r="I217" s="2125"/>
      <c r="J217" s="2125"/>
      <c r="K217" s="2125"/>
      <c r="L217" s="2125"/>
      <c r="M217" s="2126"/>
      <c r="N217" s="2126"/>
      <c r="O217" s="2125"/>
      <c r="P217" s="2125"/>
      <c r="Q217" s="2125"/>
      <c r="R217" s="2125"/>
      <c r="S217" s="2127"/>
      <c r="T217" s="2127"/>
      <c r="U217" s="2127"/>
      <c r="V217" s="2128"/>
      <c r="W217" s="2128"/>
      <c r="X217" s="2128"/>
      <c r="Y217" s="2129"/>
      <c r="Z217" s="2130"/>
      <c r="AA217" s="2131"/>
      <c r="AB217" s="2131"/>
      <c r="AC217" s="2131"/>
      <c r="AD217" s="2131"/>
      <c r="AE217" s="2131"/>
      <c r="AF217" s="2131"/>
      <c r="AG217" s="2131"/>
      <c r="AH217" s="2131"/>
      <c r="AI217" s="2131"/>
      <c r="AJ217" s="2131"/>
      <c r="AK217" s="2131"/>
      <c r="AL217" s="2131"/>
      <c r="AM217" s="2131"/>
      <c r="AN217" s="2131"/>
      <c r="AO217" s="2131"/>
      <c r="AP217" s="2131"/>
      <c r="AQ217" s="2131"/>
      <c r="AR217" s="2131"/>
      <c r="AS217" s="2131"/>
      <c r="AT217" s="2131"/>
      <c r="AU217" s="2131"/>
      <c r="AV217" s="2131"/>
      <c r="AW217" s="2131"/>
      <c r="AX217" s="2131"/>
      <c r="AY217" s="2131"/>
      <c r="AZ217" s="2131"/>
      <c r="BA217" s="2131"/>
      <c r="BB217" s="2131"/>
      <c r="BC217" s="2131"/>
      <c r="BD217" s="2131"/>
      <c r="BE217" s="2131"/>
      <c r="BF217" s="2131"/>
      <c r="BG217" s="2131"/>
      <c r="BH217" s="2132"/>
      <c r="BI217" s="2132"/>
      <c r="BJ217" s="2127"/>
      <c r="BK217" s="2127"/>
      <c r="BL217" s="2127"/>
      <c r="BM217" s="2127"/>
      <c r="BN217" s="2127"/>
    </row>
    <row r="218" customFormat="false" ht="20.25" hidden="false" customHeight="true" outlineLevel="0" collapsed="false">
      <c r="B218" s="2124"/>
      <c r="C218" s="2124"/>
      <c r="D218" s="2124"/>
      <c r="E218" s="2124"/>
      <c r="F218" s="2124"/>
      <c r="G218" s="2125"/>
      <c r="H218" s="2125"/>
      <c r="I218" s="2125"/>
      <c r="J218" s="2125"/>
      <c r="K218" s="2125"/>
      <c r="L218" s="2125"/>
      <c r="M218" s="2133"/>
      <c r="N218" s="2005" t="s">
        <v>2248</v>
      </c>
      <c r="O218" s="2005"/>
      <c r="P218" s="2005"/>
      <c r="Q218" s="2005"/>
      <c r="R218" s="2005"/>
      <c r="S218" s="2005"/>
      <c r="T218" s="2005"/>
      <c r="U218" s="2005"/>
      <c r="V218" s="2005"/>
      <c r="W218" s="2005"/>
      <c r="X218" s="2011"/>
      <c r="Y218" s="2005"/>
      <c r="Z218" s="2005"/>
      <c r="AA218" s="2005"/>
      <c r="AB218" s="2005"/>
      <c r="AC218" s="2005"/>
      <c r="AD218" s="2134"/>
      <c r="AE218" s="2134"/>
      <c r="AF218" s="2134"/>
      <c r="AG218" s="2134"/>
      <c r="AH218" s="2134"/>
      <c r="AI218" s="2134"/>
      <c r="AJ218" s="2134"/>
      <c r="AK218" s="2134"/>
      <c r="AL218" s="2134"/>
      <c r="AM218" s="2134"/>
      <c r="AN218" s="2134"/>
      <c r="AO218" s="2134"/>
      <c r="AP218" s="2134"/>
      <c r="AQ218" s="2134"/>
      <c r="AR218" s="2134"/>
      <c r="AS218" s="2134"/>
      <c r="AT218" s="2134"/>
      <c r="AU218" s="2134"/>
      <c r="AV218" s="2134"/>
      <c r="AW218" s="2134"/>
      <c r="AX218" s="2134"/>
      <c r="AY218" s="2134"/>
      <c r="AZ218" s="2134"/>
      <c r="BA218" s="2134"/>
      <c r="BB218" s="2134"/>
      <c r="BC218" s="2134"/>
      <c r="BD218" s="2134"/>
      <c r="BE218" s="2134"/>
      <c r="BF218" s="2134"/>
      <c r="BG218" s="2134"/>
      <c r="BH218" s="2135"/>
      <c r="BI218" s="2132"/>
      <c r="BJ218" s="2127"/>
      <c r="BK218" s="2127"/>
      <c r="BL218" s="2127"/>
      <c r="BM218" s="2127"/>
      <c r="BN218" s="2127"/>
    </row>
    <row r="219" customFormat="false" ht="20.25" hidden="false" customHeight="true" outlineLevel="0" collapsed="false">
      <c r="B219" s="2124"/>
      <c r="C219" s="2124"/>
      <c r="D219" s="2124"/>
      <c r="E219" s="2124"/>
      <c r="F219" s="2124"/>
      <c r="G219" s="2125"/>
      <c r="H219" s="2125"/>
      <c r="I219" s="2125"/>
      <c r="J219" s="2125"/>
      <c r="K219" s="2125"/>
      <c r="L219" s="2125"/>
      <c r="M219" s="2133"/>
      <c r="N219" s="2005"/>
      <c r="O219" s="2005" t="s">
        <v>2249</v>
      </c>
      <c r="P219" s="2005"/>
      <c r="Q219" s="2005"/>
      <c r="R219" s="2005"/>
      <c r="S219" s="2005"/>
      <c r="T219" s="2005"/>
      <c r="U219" s="2005"/>
      <c r="V219" s="2005"/>
      <c r="W219" s="2005"/>
      <c r="X219" s="2011"/>
      <c r="Y219" s="2005"/>
      <c r="Z219" s="2005"/>
      <c r="AA219" s="2005"/>
      <c r="AB219" s="2005"/>
      <c r="AC219" s="2005"/>
      <c r="AD219" s="2134"/>
      <c r="AE219" s="2005" t="s">
        <v>2250</v>
      </c>
      <c r="AF219" s="2005"/>
      <c r="AG219" s="2005"/>
      <c r="AH219" s="2005"/>
      <c r="AI219" s="2005"/>
      <c r="AJ219" s="2005"/>
      <c r="AK219" s="2005"/>
      <c r="AL219" s="2005"/>
      <c r="AM219" s="2005"/>
      <c r="AN219" s="2011"/>
      <c r="AO219" s="2005"/>
      <c r="AP219" s="2005"/>
      <c r="AQ219" s="2005"/>
      <c r="AR219" s="2005"/>
      <c r="AS219" s="2134"/>
      <c r="AT219" s="2134"/>
      <c r="AU219" s="2005" t="s">
        <v>2251</v>
      </c>
      <c r="AV219" s="2134"/>
      <c r="AW219" s="2134"/>
      <c r="AX219" s="2134"/>
      <c r="AY219" s="2134"/>
      <c r="AZ219" s="2134"/>
      <c r="BA219" s="2134"/>
      <c r="BB219" s="2134"/>
      <c r="BC219" s="2134"/>
      <c r="BD219" s="2134"/>
      <c r="BE219" s="2134"/>
      <c r="BF219" s="2134"/>
      <c r="BG219" s="2134"/>
      <c r="BH219" s="2135"/>
      <c r="BI219" s="2132"/>
      <c r="BJ219" s="2136"/>
      <c r="BK219" s="2136"/>
      <c r="BL219" s="2136"/>
      <c r="BM219" s="2136"/>
      <c r="BN219" s="2127"/>
    </row>
    <row r="220" customFormat="false" ht="20.25" hidden="false" customHeight="true" outlineLevel="0" collapsed="false">
      <c r="B220" s="2124"/>
      <c r="C220" s="2124"/>
      <c r="D220" s="2124"/>
      <c r="E220" s="2124"/>
      <c r="F220" s="2124"/>
      <c r="G220" s="2125"/>
      <c r="H220" s="2125"/>
      <c r="I220" s="2125"/>
      <c r="J220" s="2125"/>
      <c r="K220" s="2125"/>
      <c r="L220" s="2125"/>
      <c r="M220" s="2133"/>
      <c r="N220" s="2005"/>
      <c r="O220" s="2137" t="s">
        <v>2252</v>
      </c>
      <c r="P220" s="2137"/>
      <c r="Q220" s="2138" t="s">
        <v>2253</v>
      </c>
      <c r="R220" s="2138"/>
      <c r="S220" s="2138"/>
      <c r="T220" s="2138"/>
      <c r="U220" s="2005"/>
      <c r="V220" s="2139" t="s">
        <v>2254</v>
      </c>
      <c r="W220" s="2139"/>
      <c r="X220" s="2139"/>
      <c r="Y220" s="2139"/>
      <c r="Z220" s="2005"/>
      <c r="AA220" s="2138" t="s">
        <v>2255</v>
      </c>
      <c r="AB220" s="2138"/>
      <c r="AC220" s="2005"/>
      <c r="AD220" s="2134"/>
      <c r="AE220" s="2137" t="s">
        <v>2252</v>
      </c>
      <c r="AF220" s="2137"/>
      <c r="AG220" s="2138" t="s">
        <v>2253</v>
      </c>
      <c r="AH220" s="2138"/>
      <c r="AI220" s="2138"/>
      <c r="AJ220" s="2138"/>
      <c r="AK220" s="2005"/>
      <c r="AL220" s="2139" t="s">
        <v>2254</v>
      </c>
      <c r="AM220" s="2139"/>
      <c r="AN220" s="2139"/>
      <c r="AO220" s="2139"/>
      <c r="AP220" s="2005"/>
      <c r="AQ220" s="2138" t="s">
        <v>2255</v>
      </c>
      <c r="AR220" s="2138"/>
      <c r="AS220" s="2134"/>
      <c r="AT220" s="2134"/>
      <c r="AU220" s="2134"/>
      <c r="AV220" s="2134"/>
      <c r="AW220" s="2134"/>
      <c r="AX220" s="2134"/>
      <c r="AY220" s="2134"/>
      <c r="AZ220" s="2134"/>
      <c r="BA220" s="2134"/>
      <c r="BB220" s="2134"/>
      <c r="BC220" s="2134"/>
      <c r="BD220" s="2134"/>
      <c r="BE220" s="2134"/>
      <c r="BF220" s="2134"/>
      <c r="BG220" s="2134"/>
      <c r="BH220" s="2135"/>
      <c r="BI220" s="2132"/>
      <c r="BJ220" s="2140"/>
      <c r="BK220" s="2140"/>
      <c r="BL220" s="2140"/>
      <c r="BM220" s="2140"/>
      <c r="BN220" s="2127"/>
    </row>
    <row r="221" customFormat="false" ht="20.25" hidden="false" customHeight="true" outlineLevel="0" collapsed="false">
      <c r="B221" s="2124"/>
      <c r="C221" s="2124"/>
      <c r="D221" s="2124"/>
      <c r="E221" s="2124"/>
      <c r="F221" s="2124"/>
      <c r="G221" s="2125"/>
      <c r="H221" s="2125"/>
      <c r="I221" s="2125"/>
      <c r="J221" s="2125"/>
      <c r="K221" s="2125"/>
      <c r="L221" s="2125"/>
      <c r="M221" s="2133"/>
      <c r="N221" s="2005"/>
      <c r="O221" s="2137"/>
      <c r="P221" s="2137"/>
      <c r="Q221" s="2137" t="s">
        <v>2256</v>
      </c>
      <c r="R221" s="2137"/>
      <c r="S221" s="2137" t="s">
        <v>2257</v>
      </c>
      <c r="T221" s="2137"/>
      <c r="U221" s="2005"/>
      <c r="V221" s="2137" t="s">
        <v>2256</v>
      </c>
      <c r="W221" s="2137"/>
      <c r="X221" s="2137" t="s">
        <v>2257</v>
      </c>
      <c r="Y221" s="2137"/>
      <c r="Z221" s="2005"/>
      <c r="AA221" s="2138" t="s">
        <v>2258</v>
      </c>
      <c r="AB221" s="2138"/>
      <c r="AC221" s="2005"/>
      <c r="AD221" s="2134"/>
      <c r="AE221" s="2137"/>
      <c r="AF221" s="2137"/>
      <c r="AG221" s="2137" t="s">
        <v>2256</v>
      </c>
      <c r="AH221" s="2137"/>
      <c r="AI221" s="2137" t="s">
        <v>2257</v>
      </c>
      <c r="AJ221" s="2137"/>
      <c r="AK221" s="2005"/>
      <c r="AL221" s="2137" t="s">
        <v>2256</v>
      </c>
      <c r="AM221" s="2137"/>
      <c r="AN221" s="2137" t="s">
        <v>2257</v>
      </c>
      <c r="AO221" s="2137"/>
      <c r="AP221" s="2005"/>
      <c r="AQ221" s="2138" t="s">
        <v>2258</v>
      </c>
      <c r="AR221" s="2138"/>
      <c r="AS221" s="2134"/>
      <c r="AT221" s="2134"/>
      <c r="AU221" s="2138" t="s">
        <v>2217</v>
      </c>
      <c r="AV221" s="2138"/>
      <c r="AW221" s="2138"/>
      <c r="AX221" s="2138"/>
      <c r="AY221" s="2005"/>
      <c r="AZ221" s="2138" t="s">
        <v>1024</v>
      </c>
      <c r="BA221" s="2138"/>
      <c r="BB221" s="2138"/>
      <c r="BC221" s="2138"/>
      <c r="BD221" s="2005"/>
      <c r="BE221" s="2137" t="s">
        <v>1055</v>
      </c>
      <c r="BF221" s="2137"/>
      <c r="BG221" s="2137"/>
      <c r="BH221" s="2137"/>
      <c r="BI221" s="2132"/>
      <c r="BJ221" s="2141"/>
      <c r="BK221" s="2141"/>
      <c r="BL221" s="2141"/>
      <c r="BM221" s="2141"/>
      <c r="BN221" s="2127"/>
    </row>
    <row r="222" customFormat="false" ht="20.25" hidden="false" customHeight="true" outlineLevel="0" collapsed="false">
      <c r="B222" s="2124"/>
      <c r="C222" s="2124"/>
      <c r="D222" s="2124"/>
      <c r="E222" s="2124"/>
      <c r="F222" s="2124"/>
      <c r="G222" s="2125"/>
      <c r="H222" s="2125"/>
      <c r="I222" s="2125"/>
      <c r="J222" s="2125"/>
      <c r="K222" s="2125"/>
      <c r="L222" s="2125"/>
      <c r="M222" s="2133"/>
      <c r="N222" s="2005"/>
      <c r="O222" s="2036" t="s">
        <v>2199</v>
      </c>
      <c r="P222" s="2036"/>
      <c r="Q222" s="2142" t="n">
        <f aca="false">SUMIFS($BF$17:$BF$216,$J$17:$J$216,"看護職員",$L$17:$L$216,"A")</f>
        <v>0</v>
      </c>
      <c r="R222" s="2142"/>
      <c r="S222" s="2143" t="n">
        <f aca="false">SUMIFS($BH$17:$BH$216,$J$17:$J$216,"看護職員",$L$17:$L$216,"A")</f>
        <v>0</v>
      </c>
      <c r="T222" s="2143"/>
      <c r="U222" s="2144"/>
      <c r="V222" s="2145" t="n">
        <v>0</v>
      </c>
      <c r="W222" s="2145"/>
      <c r="X222" s="2145" t="n">
        <v>0</v>
      </c>
      <c r="Y222" s="2145"/>
      <c r="Z222" s="2144"/>
      <c r="AA222" s="2145" t="n">
        <v>0</v>
      </c>
      <c r="AB222" s="2145"/>
      <c r="AC222" s="2005"/>
      <c r="AD222" s="2134"/>
      <c r="AE222" s="2036" t="s">
        <v>2199</v>
      </c>
      <c r="AF222" s="2036"/>
      <c r="AG222" s="2142" t="n">
        <f aca="false">SUMIFS($BF$17:$BF$216,$J$17:$J$216,"介護職員",$L$17:$L$216,"A")</f>
        <v>0</v>
      </c>
      <c r="AH222" s="2142"/>
      <c r="AI222" s="2143" t="n">
        <f aca="false">SUMIFS($BH$17:$BH$216,$J$17:$J$216,"介護職員",$L$17:$L$216,"A")</f>
        <v>0</v>
      </c>
      <c r="AJ222" s="2143"/>
      <c r="AK222" s="2144"/>
      <c r="AL222" s="2145" t="n">
        <v>0</v>
      </c>
      <c r="AM222" s="2145"/>
      <c r="AN222" s="2145" t="n">
        <v>0</v>
      </c>
      <c r="AO222" s="2145"/>
      <c r="AP222" s="2144"/>
      <c r="AQ222" s="2145" t="n">
        <v>0</v>
      </c>
      <c r="AR222" s="2145"/>
      <c r="AS222" s="2134"/>
      <c r="AT222" s="2134"/>
      <c r="AU222" s="2146" t="n">
        <f aca="false">Y236</f>
        <v>0</v>
      </c>
      <c r="AV222" s="2146"/>
      <c r="AW222" s="2146"/>
      <c r="AX222" s="2146"/>
      <c r="AY222" s="2147" t="s">
        <v>2259</v>
      </c>
      <c r="AZ222" s="2146" t="n">
        <f aca="false">AO236</f>
        <v>0</v>
      </c>
      <c r="BA222" s="2146"/>
      <c r="BB222" s="2146"/>
      <c r="BC222" s="2146"/>
      <c r="BD222" s="2147" t="s">
        <v>2260</v>
      </c>
      <c r="BE222" s="2148" t="n">
        <f aca="false">ROUNDDOWN(AU222+AZ222,1)</f>
        <v>0</v>
      </c>
      <c r="BF222" s="2148"/>
      <c r="BG222" s="2148"/>
      <c r="BH222" s="2148"/>
      <c r="BI222" s="2132"/>
      <c r="BJ222" s="2149"/>
      <c r="BK222" s="2149"/>
      <c r="BL222" s="2149"/>
      <c r="BM222" s="2149"/>
      <c r="BN222" s="2127"/>
    </row>
    <row r="223" customFormat="false" ht="20.25" hidden="false" customHeight="true" outlineLevel="0" collapsed="false">
      <c r="B223" s="2124"/>
      <c r="C223" s="2124"/>
      <c r="D223" s="2124"/>
      <c r="E223" s="2124"/>
      <c r="F223" s="2124"/>
      <c r="G223" s="2125"/>
      <c r="H223" s="2125"/>
      <c r="I223" s="2125"/>
      <c r="J223" s="2125"/>
      <c r="K223" s="2125"/>
      <c r="L223" s="2125"/>
      <c r="M223" s="2133"/>
      <c r="N223" s="2005"/>
      <c r="O223" s="2036" t="s">
        <v>2210</v>
      </c>
      <c r="P223" s="2036"/>
      <c r="Q223" s="2142" t="n">
        <f aca="false">SUMIFS($BF$17:$BF$216,$J$17:$J$216,"看護職員",$L$17:$L$216,"B")</f>
        <v>0</v>
      </c>
      <c r="R223" s="2142"/>
      <c r="S223" s="2143" t="n">
        <f aca="false">SUMIFS($BH$17:$BH$216,$J$17:$J$216,"看護職員",$L$17:$L$216,"B")</f>
        <v>0</v>
      </c>
      <c r="T223" s="2143"/>
      <c r="U223" s="2144"/>
      <c r="V223" s="2145" t="n">
        <v>0</v>
      </c>
      <c r="W223" s="2145"/>
      <c r="X223" s="2145" t="n">
        <v>0</v>
      </c>
      <c r="Y223" s="2145"/>
      <c r="Z223" s="2144"/>
      <c r="AA223" s="2145" t="n">
        <v>0</v>
      </c>
      <c r="AB223" s="2145"/>
      <c r="AC223" s="2005"/>
      <c r="AD223" s="2134"/>
      <c r="AE223" s="2036" t="s">
        <v>2210</v>
      </c>
      <c r="AF223" s="2036"/>
      <c r="AG223" s="2142" t="n">
        <f aca="false">SUMIFS($BF$17:$BF$216,$J$17:$J$216,"介護職員",$L$17:$L$216,"B")</f>
        <v>0</v>
      </c>
      <c r="AH223" s="2142"/>
      <c r="AI223" s="2143" t="n">
        <f aca="false">SUMIFS($BH$17:$BH$216,$J$17:$J$216,"介護職員",$L$17:$L$216,"B")</f>
        <v>0</v>
      </c>
      <c r="AJ223" s="2143"/>
      <c r="AK223" s="2144"/>
      <c r="AL223" s="2145" t="n">
        <v>0</v>
      </c>
      <c r="AM223" s="2145"/>
      <c r="AN223" s="2145" t="n">
        <v>0</v>
      </c>
      <c r="AO223" s="2145"/>
      <c r="AP223" s="2144"/>
      <c r="AQ223" s="2145" t="n">
        <v>0</v>
      </c>
      <c r="AR223" s="2145"/>
      <c r="AS223" s="2134"/>
      <c r="AT223" s="2134"/>
      <c r="AU223" s="2134"/>
      <c r="AV223" s="2134"/>
      <c r="AW223" s="2134"/>
      <c r="AX223" s="2134"/>
      <c r="AY223" s="2134"/>
      <c r="AZ223" s="2134"/>
      <c r="BA223" s="2134"/>
      <c r="BB223" s="2134"/>
      <c r="BC223" s="2134"/>
      <c r="BD223" s="2134"/>
      <c r="BE223" s="2134"/>
      <c r="BF223" s="2134"/>
      <c r="BG223" s="2134"/>
      <c r="BH223" s="2135"/>
      <c r="BI223" s="2132"/>
      <c r="BJ223" s="2127"/>
      <c r="BK223" s="2127"/>
      <c r="BL223" s="2127"/>
      <c r="BM223" s="2127"/>
      <c r="BN223" s="2127"/>
    </row>
    <row r="224" customFormat="false" ht="20.25" hidden="false" customHeight="true" outlineLevel="0" collapsed="false">
      <c r="B224" s="2124"/>
      <c r="C224" s="2124"/>
      <c r="D224" s="2124"/>
      <c r="E224" s="2124"/>
      <c r="F224" s="2124"/>
      <c r="G224" s="2125"/>
      <c r="H224" s="2125"/>
      <c r="I224" s="2125"/>
      <c r="J224" s="2125"/>
      <c r="K224" s="2125"/>
      <c r="L224" s="2125"/>
      <c r="M224" s="2133"/>
      <c r="N224" s="2005"/>
      <c r="O224" s="2036" t="s">
        <v>2205</v>
      </c>
      <c r="P224" s="2036"/>
      <c r="Q224" s="2142" t="n">
        <f aca="false">SUMIFS($BF$17:$BF$216,$J$17:$J$216,"看護職員",$L$17:$L$216,"C")</f>
        <v>0</v>
      </c>
      <c r="R224" s="2142"/>
      <c r="S224" s="2143" t="n">
        <f aca="false">SUMIFS($BH$17:$BH$216,$J$17:$J$216,"看護職員",$L$17:$L$216,"C")</f>
        <v>0</v>
      </c>
      <c r="T224" s="2143"/>
      <c r="U224" s="2144"/>
      <c r="V224" s="2145" t="n">
        <v>0</v>
      </c>
      <c r="W224" s="2145"/>
      <c r="X224" s="2150" t="n">
        <v>0</v>
      </c>
      <c r="Y224" s="2150"/>
      <c r="Z224" s="2144"/>
      <c r="AA224" s="2151" t="s">
        <v>1045</v>
      </c>
      <c r="AB224" s="2151"/>
      <c r="AC224" s="2005"/>
      <c r="AD224" s="2134"/>
      <c r="AE224" s="2036" t="s">
        <v>2205</v>
      </c>
      <c r="AF224" s="2036"/>
      <c r="AG224" s="2142" t="n">
        <f aca="false">SUMIFS($BF$17:$BF$216,$J$17:$J$216,"介護職員",$L$17:$L$216,"C")</f>
        <v>0</v>
      </c>
      <c r="AH224" s="2142"/>
      <c r="AI224" s="2143" t="n">
        <f aca="false">SUMIFS($BH$17:$BH$216,$J$17:$J$216,"介護職員",$L$17:$L$216,"C")</f>
        <v>0</v>
      </c>
      <c r="AJ224" s="2143"/>
      <c r="AK224" s="2144"/>
      <c r="AL224" s="2145" t="n">
        <v>0</v>
      </c>
      <c r="AM224" s="2145"/>
      <c r="AN224" s="2150" t="n">
        <v>0</v>
      </c>
      <c r="AO224" s="2150"/>
      <c r="AP224" s="2144"/>
      <c r="AQ224" s="2151" t="s">
        <v>1045</v>
      </c>
      <c r="AR224" s="2151"/>
      <c r="AS224" s="2134"/>
      <c r="AT224" s="2134"/>
      <c r="AU224" s="2134"/>
      <c r="AV224" s="2134"/>
      <c r="AW224" s="2134"/>
      <c r="AX224" s="2134"/>
      <c r="AY224" s="2134"/>
      <c r="AZ224" s="2134"/>
      <c r="BA224" s="2134"/>
      <c r="BB224" s="2134"/>
      <c r="BC224" s="2134"/>
      <c r="BD224" s="2134"/>
      <c r="BE224" s="2134"/>
      <c r="BF224" s="2134"/>
      <c r="BG224" s="2134"/>
      <c r="BH224" s="2135"/>
      <c r="BI224" s="2132"/>
      <c r="BJ224" s="2127"/>
      <c r="BK224" s="2127"/>
      <c r="BL224" s="2127"/>
      <c r="BM224" s="2127"/>
      <c r="BN224" s="2127"/>
    </row>
    <row r="225" customFormat="false" ht="20.25" hidden="false" customHeight="true" outlineLevel="0" collapsed="false">
      <c r="B225" s="2124"/>
      <c r="C225" s="2124"/>
      <c r="D225" s="2124"/>
      <c r="E225" s="2124"/>
      <c r="F225" s="2124"/>
      <c r="G225" s="2125"/>
      <c r="H225" s="2125"/>
      <c r="I225" s="2125"/>
      <c r="J225" s="2125"/>
      <c r="K225" s="2125"/>
      <c r="L225" s="2125"/>
      <c r="M225" s="2133"/>
      <c r="N225" s="2005"/>
      <c r="O225" s="2036" t="s">
        <v>2261</v>
      </c>
      <c r="P225" s="2036"/>
      <c r="Q225" s="2142" t="n">
        <f aca="false">SUMIFS($BF$17:$BF$216,$J$17:$J$216,"看護職員",$L$17:$L$216,"D")</f>
        <v>0</v>
      </c>
      <c r="R225" s="2142"/>
      <c r="S225" s="2143" t="n">
        <f aca="false">SUMIFS($BH$17:$BH$216,$J$17:$J$216,"看護職員",$L$17:$L$216,"D")</f>
        <v>0</v>
      </c>
      <c r="T225" s="2143"/>
      <c r="U225" s="2144"/>
      <c r="V225" s="2145" t="n">
        <v>0</v>
      </c>
      <c r="W225" s="2145"/>
      <c r="X225" s="2150" t="n">
        <v>0</v>
      </c>
      <c r="Y225" s="2150"/>
      <c r="Z225" s="2144"/>
      <c r="AA225" s="2151" t="s">
        <v>1045</v>
      </c>
      <c r="AB225" s="2151"/>
      <c r="AC225" s="2005"/>
      <c r="AD225" s="2134"/>
      <c r="AE225" s="2036" t="s">
        <v>2261</v>
      </c>
      <c r="AF225" s="2036"/>
      <c r="AG225" s="2142" t="n">
        <f aca="false">SUMIFS($BF$17:$BF$216,$J$17:$J$216,"介護職員",$L$17:$L$216,"D")</f>
        <v>0</v>
      </c>
      <c r="AH225" s="2142"/>
      <c r="AI225" s="2143" t="n">
        <f aca="false">SUMIFS($BH$17:$BH$216,$J$17:$J$216,"介護職員",$L$17:$L$216,"D")</f>
        <v>0</v>
      </c>
      <c r="AJ225" s="2143"/>
      <c r="AK225" s="2144"/>
      <c r="AL225" s="2145" t="n">
        <v>0</v>
      </c>
      <c r="AM225" s="2145"/>
      <c r="AN225" s="2150" t="n">
        <v>0</v>
      </c>
      <c r="AO225" s="2150"/>
      <c r="AP225" s="2144"/>
      <c r="AQ225" s="2151" t="s">
        <v>1045</v>
      </c>
      <c r="AR225" s="2151"/>
      <c r="AS225" s="2134"/>
      <c r="AT225" s="2134"/>
      <c r="AU225" s="2005" t="s">
        <v>2262</v>
      </c>
      <c r="AV225" s="2005"/>
      <c r="AW225" s="2005"/>
      <c r="AX225" s="2005"/>
      <c r="AY225" s="2005"/>
      <c r="AZ225" s="2005"/>
      <c r="BA225" s="2134"/>
      <c r="BB225" s="2134"/>
      <c r="BC225" s="2134"/>
      <c r="BD225" s="2134"/>
      <c r="BE225" s="2134"/>
      <c r="BF225" s="2134"/>
      <c r="BG225" s="2134"/>
      <c r="BH225" s="2135"/>
      <c r="BI225" s="2132"/>
      <c r="BJ225" s="2127"/>
      <c r="BK225" s="2127"/>
      <c r="BL225" s="2127"/>
      <c r="BM225" s="2127"/>
      <c r="BN225" s="2127"/>
    </row>
    <row r="226" customFormat="false" ht="20.25" hidden="false" customHeight="true" outlineLevel="0" collapsed="false">
      <c r="B226" s="2124"/>
      <c r="C226" s="2124"/>
      <c r="D226" s="2124"/>
      <c r="E226" s="2124"/>
      <c r="F226" s="2124"/>
      <c r="G226" s="2125"/>
      <c r="H226" s="2125"/>
      <c r="I226" s="2125"/>
      <c r="J226" s="2125"/>
      <c r="K226" s="2125"/>
      <c r="L226" s="2125"/>
      <c r="M226" s="2133"/>
      <c r="N226" s="2005"/>
      <c r="O226" s="2036" t="s">
        <v>1055</v>
      </c>
      <c r="P226" s="2036"/>
      <c r="Q226" s="2142" t="n">
        <f aca="false">SUM(Q222:R225)</f>
        <v>0</v>
      </c>
      <c r="R226" s="2142"/>
      <c r="S226" s="2143" t="n">
        <f aca="false">SUM(S222:T225)</f>
        <v>0</v>
      </c>
      <c r="T226" s="2143"/>
      <c r="U226" s="2144"/>
      <c r="V226" s="2142" t="n">
        <f aca="false">SUM(V222:W225)</f>
        <v>0</v>
      </c>
      <c r="W226" s="2142"/>
      <c r="X226" s="2143" t="n">
        <f aca="false">SUM(X222:Y225)</f>
        <v>0</v>
      </c>
      <c r="Y226" s="2143"/>
      <c r="Z226" s="2144"/>
      <c r="AA226" s="2142" t="n">
        <f aca="false">SUM(AA222:AB223)</f>
        <v>0</v>
      </c>
      <c r="AB226" s="2142"/>
      <c r="AC226" s="2005"/>
      <c r="AD226" s="2134"/>
      <c r="AE226" s="2036" t="s">
        <v>1055</v>
      </c>
      <c r="AF226" s="2036"/>
      <c r="AG226" s="2142" t="n">
        <f aca="false">SUM(AG222:AH225)</f>
        <v>0</v>
      </c>
      <c r="AH226" s="2142"/>
      <c r="AI226" s="2143" t="n">
        <f aca="false">SUM(AI222:AJ225)</f>
        <v>0</v>
      </c>
      <c r="AJ226" s="2143"/>
      <c r="AK226" s="2144"/>
      <c r="AL226" s="2142" t="n">
        <f aca="false">SUM(AL222:AM225)</f>
        <v>0</v>
      </c>
      <c r="AM226" s="2142"/>
      <c r="AN226" s="2143" t="n">
        <f aca="false">SUM(AN222:AO225)</f>
        <v>0</v>
      </c>
      <c r="AO226" s="2143"/>
      <c r="AP226" s="2144"/>
      <c r="AQ226" s="2142" t="n">
        <f aca="false">SUM(AQ222:AR223)</f>
        <v>0</v>
      </c>
      <c r="AR226" s="2142"/>
      <c r="AS226" s="2134"/>
      <c r="AT226" s="2134"/>
      <c r="AU226" s="2036" t="s">
        <v>2263</v>
      </c>
      <c r="AV226" s="2036"/>
      <c r="AW226" s="2036" t="s">
        <v>2264</v>
      </c>
      <c r="AX226" s="2036"/>
      <c r="AY226" s="2036"/>
      <c r="AZ226" s="2036"/>
      <c r="BA226" s="2134"/>
      <c r="BB226" s="2134"/>
      <c r="BC226" s="2134"/>
      <c r="BD226" s="2134"/>
      <c r="BE226" s="2134"/>
      <c r="BF226" s="2134"/>
      <c r="BG226" s="2134"/>
      <c r="BH226" s="2135"/>
      <c r="BI226" s="2132"/>
      <c r="BJ226" s="2127"/>
      <c r="BK226" s="2127"/>
      <c r="BL226" s="2127"/>
      <c r="BM226" s="2127"/>
      <c r="BN226" s="2127"/>
    </row>
    <row r="227" customFormat="false" ht="20.25" hidden="false" customHeight="true" outlineLevel="0" collapsed="false">
      <c r="B227" s="2124"/>
      <c r="C227" s="2124"/>
      <c r="D227" s="2124"/>
      <c r="E227" s="2124"/>
      <c r="F227" s="2124"/>
      <c r="G227" s="2125"/>
      <c r="H227" s="2125"/>
      <c r="I227" s="2125"/>
      <c r="J227" s="2125"/>
      <c r="K227" s="2125"/>
      <c r="L227" s="2125"/>
      <c r="M227" s="2133"/>
      <c r="N227" s="2133"/>
      <c r="O227" s="2152"/>
      <c r="P227" s="2152"/>
      <c r="Q227" s="2152"/>
      <c r="R227" s="2152"/>
      <c r="S227" s="2153"/>
      <c r="T227" s="2153"/>
      <c r="U227" s="2153"/>
      <c r="V227" s="2154"/>
      <c r="W227" s="2154"/>
      <c r="X227" s="2154"/>
      <c r="Y227" s="2154"/>
      <c r="Z227" s="2155"/>
      <c r="AA227" s="2134"/>
      <c r="AB227" s="2134"/>
      <c r="AC227" s="2134"/>
      <c r="AD227" s="2134"/>
      <c r="AE227" s="2152"/>
      <c r="AF227" s="2152"/>
      <c r="AG227" s="2152"/>
      <c r="AH227" s="2152"/>
      <c r="AI227" s="2153"/>
      <c r="AJ227" s="2153"/>
      <c r="AK227" s="2153"/>
      <c r="AL227" s="2154"/>
      <c r="AM227" s="2154"/>
      <c r="AN227" s="2154"/>
      <c r="AO227" s="2154"/>
      <c r="AP227" s="2155"/>
      <c r="AQ227" s="2134"/>
      <c r="AR227" s="2134"/>
      <c r="AS227" s="2134"/>
      <c r="AT227" s="2134"/>
      <c r="AU227" s="2036" t="s">
        <v>2199</v>
      </c>
      <c r="AV227" s="2036"/>
      <c r="AW227" s="2036" t="s">
        <v>2265</v>
      </c>
      <c r="AX227" s="2036"/>
      <c r="AY227" s="2036"/>
      <c r="AZ227" s="2036"/>
      <c r="BA227" s="2134"/>
      <c r="BB227" s="2134"/>
      <c r="BC227" s="2134"/>
      <c r="BD227" s="2134"/>
      <c r="BE227" s="2134"/>
      <c r="BF227" s="2134"/>
      <c r="BG227" s="2134"/>
      <c r="BH227" s="2135"/>
      <c r="BI227" s="2132"/>
      <c r="BJ227" s="2127"/>
      <c r="BK227" s="2127"/>
      <c r="BL227" s="2127"/>
      <c r="BM227" s="2127"/>
      <c r="BN227" s="2127"/>
    </row>
    <row r="228" customFormat="false" ht="20.25" hidden="false" customHeight="true" outlineLevel="0" collapsed="false">
      <c r="B228" s="2124"/>
      <c r="C228" s="2124"/>
      <c r="D228" s="2124"/>
      <c r="E228" s="2124"/>
      <c r="F228" s="2124"/>
      <c r="G228" s="2125"/>
      <c r="H228" s="2125"/>
      <c r="I228" s="2125"/>
      <c r="J228" s="2125"/>
      <c r="K228" s="2125"/>
      <c r="L228" s="2125"/>
      <c r="M228" s="2133"/>
      <c r="N228" s="2133"/>
      <c r="O228" s="2011" t="s">
        <v>2266</v>
      </c>
      <c r="P228" s="2005"/>
      <c r="Q228" s="2005"/>
      <c r="R228" s="2005"/>
      <c r="S228" s="2005"/>
      <c r="T228" s="2005"/>
      <c r="U228" s="2156" t="s">
        <v>2267</v>
      </c>
      <c r="V228" s="2157" t="s">
        <v>2268</v>
      </c>
      <c r="W228" s="2157"/>
      <c r="X228" s="2156"/>
      <c r="Y228" s="2156"/>
      <c r="Z228" s="2005"/>
      <c r="AA228" s="2005"/>
      <c r="AB228" s="2005"/>
      <c r="AC228" s="2134"/>
      <c r="AD228" s="2134"/>
      <c r="AE228" s="2011" t="s">
        <v>2266</v>
      </c>
      <c r="AF228" s="2005"/>
      <c r="AG228" s="2005"/>
      <c r="AH228" s="2005"/>
      <c r="AI228" s="2005"/>
      <c r="AJ228" s="2005"/>
      <c r="AK228" s="2156" t="s">
        <v>2267</v>
      </c>
      <c r="AL228" s="2158" t="str">
        <f aca="false">V228</f>
        <v>週</v>
      </c>
      <c r="AM228" s="2158"/>
      <c r="AN228" s="2156"/>
      <c r="AO228" s="2156"/>
      <c r="AP228" s="2005"/>
      <c r="AQ228" s="2005"/>
      <c r="AR228" s="2005"/>
      <c r="AS228" s="2134"/>
      <c r="AT228" s="2134"/>
      <c r="AU228" s="2036" t="s">
        <v>2210</v>
      </c>
      <c r="AV228" s="2036"/>
      <c r="AW228" s="2036" t="s">
        <v>2269</v>
      </c>
      <c r="AX228" s="2036"/>
      <c r="AY228" s="2036"/>
      <c r="AZ228" s="2036"/>
      <c r="BA228" s="2134"/>
      <c r="BB228" s="2134"/>
      <c r="BC228" s="2134"/>
      <c r="BD228" s="2134"/>
      <c r="BE228" s="2134"/>
      <c r="BF228" s="2134"/>
      <c r="BG228" s="2134"/>
      <c r="BH228" s="2135"/>
      <c r="BI228" s="2132"/>
      <c r="BJ228" s="2127"/>
      <c r="BK228" s="2127"/>
      <c r="BL228" s="2127"/>
      <c r="BM228" s="2127"/>
      <c r="BN228" s="2127"/>
    </row>
    <row r="229" customFormat="false" ht="20.25" hidden="false" customHeight="true" outlineLevel="0" collapsed="false">
      <c r="B229" s="2124"/>
      <c r="C229" s="2124"/>
      <c r="D229" s="2124"/>
      <c r="E229" s="2124"/>
      <c r="F229" s="2124"/>
      <c r="G229" s="2125"/>
      <c r="H229" s="2125"/>
      <c r="I229" s="2125"/>
      <c r="J229" s="2125"/>
      <c r="K229" s="2125"/>
      <c r="L229" s="2125"/>
      <c r="M229" s="2133"/>
      <c r="N229" s="2133"/>
      <c r="O229" s="2005" t="s">
        <v>2270</v>
      </c>
      <c r="P229" s="2005"/>
      <c r="Q229" s="2005"/>
      <c r="R229" s="2005"/>
      <c r="S229" s="2005"/>
      <c r="T229" s="2005" t="s">
        <v>2271</v>
      </c>
      <c r="U229" s="2005"/>
      <c r="V229" s="2005"/>
      <c r="W229" s="2005"/>
      <c r="X229" s="2011"/>
      <c r="Y229" s="2005"/>
      <c r="Z229" s="2005"/>
      <c r="AA229" s="2005"/>
      <c r="AB229" s="2005"/>
      <c r="AC229" s="2134"/>
      <c r="AD229" s="2134"/>
      <c r="AE229" s="2005" t="s">
        <v>2270</v>
      </c>
      <c r="AF229" s="2005"/>
      <c r="AG229" s="2005"/>
      <c r="AH229" s="2005"/>
      <c r="AI229" s="2005"/>
      <c r="AJ229" s="2005" t="s">
        <v>2271</v>
      </c>
      <c r="AK229" s="2005"/>
      <c r="AL229" s="2005"/>
      <c r="AM229" s="2005"/>
      <c r="AN229" s="2011"/>
      <c r="AO229" s="2005"/>
      <c r="AP229" s="2005"/>
      <c r="AQ229" s="2005"/>
      <c r="AR229" s="2005"/>
      <c r="AS229" s="2134"/>
      <c r="AT229" s="2134"/>
      <c r="AU229" s="2036" t="s">
        <v>2205</v>
      </c>
      <c r="AV229" s="2036"/>
      <c r="AW229" s="2036" t="s">
        <v>2272</v>
      </c>
      <c r="AX229" s="2036"/>
      <c r="AY229" s="2036"/>
      <c r="AZ229" s="2036"/>
      <c r="BA229" s="2134"/>
      <c r="BB229" s="2134"/>
      <c r="BC229" s="2134"/>
      <c r="BD229" s="2134"/>
      <c r="BE229" s="2134"/>
      <c r="BF229" s="2134"/>
      <c r="BG229" s="2134"/>
      <c r="BH229" s="2135"/>
      <c r="BI229" s="2132"/>
      <c r="BJ229" s="2127"/>
      <c r="BK229" s="2127"/>
      <c r="BL229" s="2127"/>
      <c r="BM229" s="2127"/>
      <c r="BN229" s="2127"/>
    </row>
    <row r="230" customFormat="false" ht="20.25" hidden="false" customHeight="true" outlineLevel="0" collapsed="false">
      <c r="B230" s="2124"/>
      <c r="C230" s="2124"/>
      <c r="D230" s="2124"/>
      <c r="E230" s="2124"/>
      <c r="F230" s="2124"/>
      <c r="G230" s="2125"/>
      <c r="H230" s="2125"/>
      <c r="I230" s="2125"/>
      <c r="J230" s="2125"/>
      <c r="K230" s="2125"/>
      <c r="L230" s="2125"/>
      <c r="M230" s="2133"/>
      <c r="N230" s="2133"/>
      <c r="O230" s="2005" t="str">
        <f aca="false">IF($V$228="週","対象時間数（週平均）","対象時間数（当月合計）")</f>
        <v>対象時間数（週平均）</v>
      </c>
      <c r="P230" s="2005"/>
      <c r="Q230" s="2005"/>
      <c r="R230" s="2005"/>
      <c r="S230" s="2005"/>
      <c r="T230" s="2005" t="str">
        <f aca="false">IF($V$228="週","週に勤務すべき時間数","当月に勤務すべき時間数")</f>
        <v>週に勤務すべき時間数</v>
      </c>
      <c r="U230" s="2005"/>
      <c r="V230" s="2005"/>
      <c r="W230" s="2005"/>
      <c r="X230" s="2011"/>
      <c r="Y230" s="2005" t="s">
        <v>2273</v>
      </c>
      <c r="Z230" s="2005"/>
      <c r="AA230" s="2005"/>
      <c r="AB230" s="2005"/>
      <c r="AC230" s="2134"/>
      <c r="AD230" s="2134"/>
      <c r="AE230" s="2005" t="str">
        <f aca="false">IF(AL228="週","対象時間数（週平均）","対象時間数（当月合計）")</f>
        <v>対象時間数（週平均）</v>
      </c>
      <c r="AF230" s="2005"/>
      <c r="AG230" s="2005"/>
      <c r="AH230" s="2005"/>
      <c r="AI230" s="2005"/>
      <c r="AJ230" s="2005" t="str">
        <f aca="false">IF($AL$228="週","週に勤務すべき時間数","当月に勤務すべき時間数")</f>
        <v>週に勤務すべき時間数</v>
      </c>
      <c r="AK230" s="2005"/>
      <c r="AL230" s="2005"/>
      <c r="AM230" s="2005"/>
      <c r="AN230" s="2011"/>
      <c r="AO230" s="2005" t="s">
        <v>2273</v>
      </c>
      <c r="AP230" s="2005"/>
      <c r="AQ230" s="2005"/>
      <c r="AR230" s="2005"/>
      <c r="AS230" s="2134"/>
      <c r="AT230" s="2134"/>
      <c r="AU230" s="2036" t="s">
        <v>2261</v>
      </c>
      <c r="AV230" s="2036"/>
      <c r="AW230" s="2036" t="s">
        <v>2274</v>
      </c>
      <c r="AX230" s="2036"/>
      <c r="AY230" s="2036"/>
      <c r="AZ230" s="2036"/>
      <c r="BA230" s="2134"/>
      <c r="BB230" s="2134"/>
      <c r="BC230" s="2134"/>
      <c r="BD230" s="2134"/>
      <c r="BE230" s="2134"/>
      <c r="BF230" s="2134"/>
      <c r="BG230" s="2134"/>
      <c r="BH230" s="2135"/>
      <c r="BI230" s="2132"/>
      <c r="BJ230" s="2127"/>
      <c r="BK230" s="2127"/>
      <c r="BL230" s="2127"/>
      <c r="BM230" s="2127"/>
      <c r="BN230" s="2127"/>
    </row>
    <row r="231" customFormat="false" ht="20.25" hidden="false" customHeight="true" outlineLevel="0" collapsed="false">
      <c r="M231" s="2005"/>
      <c r="N231" s="2005"/>
      <c r="O231" s="2151" t="n">
        <f aca="false">IF($V$228="週",X226,V226)</f>
        <v>0</v>
      </c>
      <c r="P231" s="2151"/>
      <c r="Q231" s="2151"/>
      <c r="R231" s="2151"/>
      <c r="S231" s="2147" t="s">
        <v>2275</v>
      </c>
      <c r="T231" s="2036" t="n">
        <f aca="false">IF($V$228="週",$BE$6,$BI$6)</f>
        <v>40</v>
      </c>
      <c r="U231" s="2036"/>
      <c r="V231" s="2036"/>
      <c r="W231" s="2036"/>
      <c r="X231" s="2147" t="s">
        <v>2260</v>
      </c>
      <c r="Y231" s="2159" t="n">
        <f aca="false">ROUNDDOWN(O231/T231,1)</f>
        <v>0</v>
      </c>
      <c r="Z231" s="2159"/>
      <c r="AA231" s="2159"/>
      <c r="AB231" s="2159"/>
      <c r="AC231" s="2005"/>
      <c r="AD231" s="2005"/>
      <c r="AE231" s="2151" t="n">
        <f aca="false">IF($AL$228="週",AN226,AL226)</f>
        <v>0</v>
      </c>
      <c r="AF231" s="2151"/>
      <c r="AG231" s="2151"/>
      <c r="AH231" s="2151"/>
      <c r="AI231" s="2147" t="s">
        <v>2275</v>
      </c>
      <c r="AJ231" s="2036" t="n">
        <f aca="false">IF($AL$228="週",$BE$6,$BI$6)</f>
        <v>40</v>
      </c>
      <c r="AK231" s="2036"/>
      <c r="AL231" s="2036"/>
      <c r="AM231" s="2036"/>
      <c r="AN231" s="2147" t="s">
        <v>2260</v>
      </c>
      <c r="AO231" s="2159" t="n">
        <f aca="false">ROUNDDOWN(AE231/AJ231,1)</f>
        <v>0</v>
      </c>
      <c r="AP231" s="2159"/>
      <c r="AQ231" s="2159"/>
      <c r="AR231" s="2159"/>
      <c r="AS231" s="2005"/>
      <c r="AT231" s="2005"/>
      <c r="AU231" s="2005"/>
      <c r="AV231" s="2005"/>
      <c r="AW231" s="2005"/>
      <c r="AX231" s="2005"/>
      <c r="AY231" s="2005"/>
      <c r="AZ231" s="2005"/>
      <c r="BA231" s="2005"/>
      <c r="BB231" s="2005"/>
      <c r="BC231" s="2005"/>
      <c r="BD231" s="2005"/>
      <c r="BE231" s="2005"/>
      <c r="BF231" s="2005"/>
      <c r="BG231" s="2005"/>
      <c r="BH231" s="2005"/>
    </row>
    <row r="232" customFormat="false" ht="20.25" hidden="false" customHeight="true" outlineLevel="0" collapsed="false">
      <c r="M232" s="2005"/>
      <c r="N232" s="2005"/>
      <c r="O232" s="2005"/>
      <c r="P232" s="2005"/>
      <c r="Q232" s="2005"/>
      <c r="R232" s="2005"/>
      <c r="S232" s="2005"/>
      <c r="T232" s="2005"/>
      <c r="U232" s="2005"/>
      <c r="V232" s="2005"/>
      <c r="W232" s="2005"/>
      <c r="X232" s="2011"/>
      <c r="Y232" s="2005" t="s">
        <v>2276</v>
      </c>
      <c r="Z232" s="2005"/>
      <c r="AA232" s="2005"/>
      <c r="AB232" s="2005"/>
      <c r="AC232" s="2005"/>
      <c r="AD232" s="2005"/>
      <c r="AE232" s="2005"/>
      <c r="AF232" s="2005"/>
      <c r="AG232" s="2005"/>
      <c r="AH232" s="2005"/>
      <c r="AI232" s="2005"/>
      <c r="AJ232" s="2005"/>
      <c r="AK232" s="2005"/>
      <c r="AL232" s="2005"/>
      <c r="AM232" s="2005"/>
      <c r="AN232" s="2011"/>
      <c r="AO232" s="2005" t="s">
        <v>2276</v>
      </c>
      <c r="AP232" s="2005"/>
      <c r="AQ232" s="2005"/>
      <c r="AR232" s="2005"/>
      <c r="AS232" s="2005"/>
      <c r="AT232" s="2005"/>
      <c r="AU232" s="2005"/>
      <c r="AV232" s="2005"/>
      <c r="AW232" s="2005"/>
      <c r="AX232" s="2005"/>
      <c r="AY232" s="2005"/>
      <c r="AZ232" s="2005"/>
      <c r="BA232" s="2005"/>
      <c r="BB232" s="2005"/>
      <c r="BC232" s="2005"/>
      <c r="BD232" s="2005"/>
      <c r="BE232" s="2005"/>
      <c r="BF232" s="2005"/>
      <c r="BG232" s="2005"/>
      <c r="BH232" s="2005"/>
    </row>
    <row r="233" customFormat="false" ht="20.25" hidden="false" customHeight="true" outlineLevel="0" collapsed="false">
      <c r="M233" s="2005"/>
      <c r="N233" s="2005"/>
      <c r="O233" s="2005" t="s">
        <v>2277</v>
      </c>
      <c r="P233" s="2005"/>
      <c r="Q233" s="2005"/>
      <c r="R233" s="2005"/>
      <c r="S233" s="2005"/>
      <c r="T233" s="2005"/>
      <c r="U233" s="2005"/>
      <c r="V233" s="2005"/>
      <c r="W233" s="2005"/>
      <c r="X233" s="2011"/>
      <c r="Y233" s="2005"/>
      <c r="Z233" s="2005"/>
      <c r="AA233" s="2005"/>
      <c r="AB233" s="2005"/>
      <c r="AC233" s="2005"/>
      <c r="AD233" s="2005"/>
      <c r="AE233" s="2005" t="s">
        <v>2278</v>
      </c>
      <c r="AF233" s="2005"/>
      <c r="AG233" s="2005"/>
      <c r="AH233" s="2005"/>
      <c r="AI233" s="2005"/>
      <c r="AJ233" s="2005"/>
      <c r="AK233" s="2005"/>
      <c r="AL233" s="2005"/>
      <c r="AM233" s="2005"/>
      <c r="AN233" s="2011"/>
      <c r="AO233" s="2005"/>
      <c r="AP233" s="2005"/>
      <c r="AQ233" s="2005"/>
      <c r="AR233" s="2005"/>
      <c r="AS233" s="2005"/>
      <c r="AT233" s="2005"/>
      <c r="AU233" s="2005"/>
      <c r="AV233" s="2005"/>
      <c r="AW233" s="2005"/>
      <c r="AX233" s="2005"/>
      <c r="AY233" s="2005"/>
      <c r="AZ233" s="2005"/>
      <c r="BA233" s="2005"/>
      <c r="BB233" s="2005"/>
      <c r="BC233" s="2005"/>
      <c r="BD233" s="2005"/>
      <c r="BE233" s="2005"/>
      <c r="BF233" s="2005"/>
      <c r="BG233" s="2005"/>
      <c r="BH233" s="2005"/>
    </row>
    <row r="234" customFormat="false" ht="20.25" hidden="false" customHeight="true" outlineLevel="0" collapsed="false">
      <c r="M234" s="2005"/>
      <c r="N234" s="2005"/>
      <c r="O234" s="2005" t="s">
        <v>2255</v>
      </c>
      <c r="P234" s="2005"/>
      <c r="Q234" s="2005"/>
      <c r="R234" s="2005"/>
      <c r="S234" s="2005"/>
      <c r="T234" s="2005"/>
      <c r="U234" s="2005"/>
      <c r="V234" s="2005"/>
      <c r="W234" s="2005"/>
      <c r="X234" s="2011"/>
      <c r="Y234" s="2138"/>
      <c r="Z234" s="2138"/>
      <c r="AA234" s="2138"/>
      <c r="AB234" s="2138"/>
      <c r="AC234" s="2005"/>
      <c r="AD234" s="2005"/>
      <c r="AE234" s="2005" t="s">
        <v>2255</v>
      </c>
      <c r="AF234" s="2005"/>
      <c r="AG234" s="2005"/>
      <c r="AH234" s="2005"/>
      <c r="AI234" s="2005"/>
      <c r="AJ234" s="2005"/>
      <c r="AK234" s="2005"/>
      <c r="AL234" s="2005"/>
      <c r="AM234" s="2005"/>
      <c r="AN234" s="2011"/>
      <c r="AO234" s="2138"/>
      <c r="AP234" s="2138"/>
      <c r="AQ234" s="2138"/>
      <c r="AR234" s="2138"/>
      <c r="AS234" s="2005"/>
      <c r="AT234" s="2005"/>
      <c r="AU234" s="2005"/>
      <c r="AV234" s="2005"/>
      <c r="AW234" s="2005"/>
      <c r="AX234" s="2005"/>
      <c r="AY234" s="2005"/>
      <c r="AZ234" s="2005"/>
      <c r="BA234" s="2005"/>
      <c r="BB234" s="2005"/>
      <c r="BC234" s="2005"/>
      <c r="BD234" s="2005"/>
      <c r="BE234" s="2005"/>
      <c r="BF234" s="2005"/>
      <c r="BG234" s="2005"/>
      <c r="BH234" s="2005"/>
    </row>
    <row r="235" customFormat="false" ht="20.25" hidden="false" customHeight="true" outlineLevel="0" collapsed="false">
      <c r="M235" s="2005"/>
      <c r="N235" s="2005"/>
      <c r="O235" s="2005" t="s">
        <v>2258</v>
      </c>
      <c r="P235" s="2005"/>
      <c r="Q235" s="2005"/>
      <c r="R235" s="2005"/>
      <c r="S235" s="2005"/>
      <c r="T235" s="2005" t="s">
        <v>2279</v>
      </c>
      <c r="U235" s="2005"/>
      <c r="V235" s="2005"/>
      <c r="W235" s="2005"/>
      <c r="X235" s="2005"/>
      <c r="Y235" s="2137" t="s">
        <v>1055</v>
      </c>
      <c r="Z235" s="2137"/>
      <c r="AA235" s="2137"/>
      <c r="AB235" s="2137"/>
      <c r="AC235" s="2005"/>
      <c r="AD235" s="2005"/>
      <c r="AE235" s="2005" t="s">
        <v>2258</v>
      </c>
      <c r="AF235" s="2005"/>
      <c r="AG235" s="2005"/>
      <c r="AH235" s="2005"/>
      <c r="AI235" s="2005"/>
      <c r="AJ235" s="2005" t="s">
        <v>2279</v>
      </c>
      <c r="AK235" s="2005"/>
      <c r="AL235" s="2005"/>
      <c r="AM235" s="2005"/>
      <c r="AN235" s="2005"/>
      <c r="AO235" s="2137" t="s">
        <v>1055</v>
      </c>
      <c r="AP235" s="2137"/>
      <c r="AQ235" s="2137"/>
      <c r="AR235" s="2137"/>
      <c r="AS235" s="2005"/>
      <c r="AT235" s="2005"/>
      <c r="AU235" s="2005"/>
      <c r="AV235" s="2005"/>
      <c r="AW235" s="2005"/>
      <c r="AX235" s="2005"/>
      <c r="AY235" s="2005"/>
      <c r="AZ235" s="2005"/>
      <c r="BA235" s="2005"/>
      <c r="BB235" s="2005"/>
      <c r="BC235" s="2005"/>
      <c r="BD235" s="2005"/>
      <c r="BE235" s="2005"/>
      <c r="BF235" s="2005"/>
      <c r="BG235" s="2005"/>
      <c r="BH235" s="2005"/>
    </row>
    <row r="236" customFormat="false" ht="20.25" hidden="false" customHeight="true" outlineLevel="0" collapsed="false">
      <c r="M236" s="2005"/>
      <c r="N236" s="2005"/>
      <c r="O236" s="2036" t="n">
        <f aca="false">AA226</f>
        <v>0</v>
      </c>
      <c r="P236" s="2036"/>
      <c r="Q236" s="2036"/>
      <c r="R236" s="2036"/>
      <c r="S236" s="2147" t="s">
        <v>2259</v>
      </c>
      <c r="T236" s="2159" t="n">
        <f aca="false">Y231</f>
        <v>0</v>
      </c>
      <c r="U236" s="2159"/>
      <c r="V236" s="2159"/>
      <c r="W236" s="2159"/>
      <c r="X236" s="2147" t="s">
        <v>2260</v>
      </c>
      <c r="Y236" s="2148" t="n">
        <f aca="false">ROUNDDOWN(O236+T236,1)</f>
        <v>0</v>
      </c>
      <c r="Z236" s="2148"/>
      <c r="AA236" s="2148"/>
      <c r="AB236" s="2148"/>
      <c r="AC236" s="2154"/>
      <c r="AD236" s="2154"/>
      <c r="AE236" s="2158" t="n">
        <f aca="false">AQ226</f>
        <v>0</v>
      </c>
      <c r="AF236" s="2158"/>
      <c r="AG236" s="2158"/>
      <c r="AH236" s="2158"/>
      <c r="AI236" s="2155" t="s">
        <v>2259</v>
      </c>
      <c r="AJ236" s="2160" t="n">
        <f aca="false">AO231</f>
        <v>0</v>
      </c>
      <c r="AK236" s="2160"/>
      <c r="AL236" s="2160"/>
      <c r="AM236" s="2160"/>
      <c r="AN236" s="2155" t="s">
        <v>2260</v>
      </c>
      <c r="AO236" s="2148" t="n">
        <f aca="false">ROUNDDOWN(AE236+AJ236,1)</f>
        <v>0</v>
      </c>
      <c r="AP236" s="2148"/>
      <c r="AQ236" s="2148"/>
      <c r="AR236" s="2148"/>
      <c r="AS236" s="2005"/>
      <c r="AT236" s="2005"/>
      <c r="AU236" s="2005"/>
      <c r="AV236" s="2005"/>
      <c r="AW236" s="2005"/>
      <c r="AX236" s="2005"/>
      <c r="AY236" s="2005"/>
      <c r="AZ236" s="2005"/>
      <c r="BA236" s="2005"/>
      <c r="BB236" s="2005"/>
      <c r="BC236" s="2005"/>
      <c r="BD236" s="2005"/>
      <c r="BE236" s="2005"/>
      <c r="BF236" s="2005"/>
      <c r="BG236" s="2005"/>
      <c r="BH236" s="2005"/>
    </row>
    <row r="237" customFormat="false" ht="20.25" hidden="false" customHeight="true" outlineLevel="0" collapsed="false"/>
    <row r="238" customFormat="false" ht="20.25" hidden="false" customHeight="true" outlineLevel="0" collapsed="false"/>
    <row r="239" customFormat="false" ht="20.25" hidden="false" customHeight="true" outlineLevel="0" collapsed="false"/>
    <row r="240" customFormat="false" ht="20.25" hidden="false" customHeight="true" outlineLevel="0" collapsed="false"/>
    <row r="241" customFormat="false" ht="20.25" hidden="false" customHeight="true" outlineLevel="0" collapsed="false"/>
    <row r="242" customFormat="false" ht="20.25" hidden="false" customHeight="true" outlineLevel="0" collapsed="false"/>
    <row r="243" customFormat="false" ht="20.25" hidden="false" customHeight="true" outlineLevel="0" collapsed="false"/>
    <row r="244" customFormat="false" ht="20.25" hidden="false" customHeight="true" outlineLevel="0" collapsed="false"/>
    <row r="245" customFormat="false" ht="20.25" hidden="false" customHeight="true" outlineLevel="0" collapsed="false"/>
    <row r="246" customFormat="false" ht="20.25" hidden="false" customHeight="true" outlineLevel="0" collapsed="false"/>
    <row r="247" customFormat="false" ht="20.25" hidden="false" customHeight="true" outlineLevel="0" collapsed="false"/>
    <row r="248" customFormat="false" ht="20.25" hidden="false" customHeight="true" outlineLevel="0" collapsed="false"/>
    <row r="249" customFormat="false" ht="20.25" hidden="false" customHeight="true" outlineLevel="0" collapsed="false"/>
    <row r="250" customFormat="false" ht="20.25" hidden="false" customHeight="true" outlineLevel="0" collapsed="false"/>
    <row r="251" customFormat="false" ht="20.25" hidden="false" customHeight="true" outlineLevel="0" collapsed="false"/>
    <row r="252" customFormat="false" ht="20.25" hidden="false" customHeight="true" outlineLevel="0" collapsed="false"/>
    <row r="253" customFormat="false" ht="20.25" hidden="false" customHeight="true" outlineLevel="0" collapsed="false"/>
    <row r="254" customFormat="false" ht="20.25" hidden="false" customHeight="true" outlineLevel="0" collapsed="false"/>
    <row r="255" customFormat="false" ht="20.25" hidden="false" customHeight="true" outlineLevel="0" collapsed="false"/>
    <row r="256" customFormat="false" ht="20.25" hidden="false" customHeight="true" outlineLevel="0" collapsed="false"/>
    <row r="283" customFormat="false" ht="14.25" hidden="false" customHeight="false" outlineLevel="0" collapsed="false">
      <c r="G283" s="2013"/>
      <c r="H283" s="2013"/>
      <c r="I283" s="2013"/>
      <c r="J283" s="2013"/>
      <c r="K283" s="2013"/>
      <c r="L283" s="2013"/>
      <c r="M283" s="2013"/>
      <c r="N283" s="2013"/>
      <c r="O283" s="2161"/>
      <c r="P283" s="2161"/>
      <c r="Q283" s="2161"/>
      <c r="R283" s="2161"/>
      <c r="S283" s="2161"/>
      <c r="T283" s="2161"/>
      <c r="U283" s="2161"/>
      <c r="V283" s="2161"/>
      <c r="W283" s="2161"/>
      <c r="X283" s="2161"/>
      <c r="Y283" s="2161"/>
      <c r="Z283" s="2161"/>
      <c r="AA283" s="2161"/>
      <c r="AB283" s="2161"/>
      <c r="AC283" s="2161"/>
      <c r="AD283" s="2161"/>
      <c r="AE283" s="2161"/>
      <c r="AF283" s="2161"/>
      <c r="AG283" s="2161"/>
      <c r="AH283" s="2161"/>
      <c r="AI283" s="2161"/>
      <c r="AJ283" s="2161"/>
      <c r="AK283" s="2161"/>
      <c r="AL283" s="2161"/>
      <c r="AM283" s="2161"/>
      <c r="AN283" s="2161"/>
      <c r="AO283" s="2161"/>
      <c r="AP283" s="2161"/>
      <c r="AQ283" s="2161"/>
      <c r="AR283" s="2161"/>
      <c r="AS283" s="2161"/>
      <c r="AT283" s="2161"/>
      <c r="AU283" s="2161"/>
      <c r="AV283" s="2161"/>
      <c r="AW283" s="2161"/>
      <c r="AX283" s="2161"/>
      <c r="AY283" s="2161"/>
      <c r="AZ283" s="2161"/>
      <c r="BA283" s="2161"/>
      <c r="BB283" s="2161"/>
      <c r="BC283" s="2161"/>
      <c r="BD283" s="2161"/>
      <c r="BE283" s="2161"/>
      <c r="BF283" s="2161"/>
      <c r="BG283" s="2161"/>
      <c r="BH283" s="2161"/>
      <c r="BI283" s="2161"/>
      <c r="BJ283" s="2161"/>
      <c r="BK283" s="2161"/>
    </row>
    <row r="284" customFormat="false" ht="14.25" hidden="false" customHeight="false" outlineLevel="0" collapsed="false">
      <c r="G284" s="2013"/>
      <c r="H284" s="2013"/>
      <c r="I284" s="2013"/>
      <c r="J284" s="2013"/>
      <c r="K284" s="2013"/>
      <c r="L284" s="2013"/>
      <c r="M284" s="2013"/>
      <c r="N284" s="2013"/>
      <c r="O284" s="2161"/>
      <c r="P284" s="2161"/>
      <c r="Q284" s="2161"/>
      <c r="R284" s="2161"/>
      <c r="S284" s="2161"/>
      <c r="T284" s="2161"/>
      <c r="U284" s="2161"/>
      <c r="V284" s="2161"/>
      <c r="W284" s="2161"/>
      <c r="X284" s="2161"/>
      <c r="Y284" s="2161"/>
      <c r="Z284" s="2161"/>
      <c r="AA284" s="2161"/>
      <c r="AB284" s="2161"/>
      <c r="AC284" s="2161"/>
      <c r="AD284" s="2161"/>
      <c r="AE284" s="2161"/>
      <c r="AF284" s="2161"/>
      <c r="AG284" s="2161"/>
      <c r="AH284" s="2161"/>
      <c r="AI284" s="2161"/>
      <c r="AJ284" s="2161"/>
      <c r="AK284" s="2161"/>
      <c r="AL284" s="2161"/>
      <c r="AM284" s="2161"/>
      <c r="AN284" s="2161"/>
      <c r="AO284" s="2161"/>
      <c r="AP284" s="2161"/>
      <c r="AQ284" s="2161"/>
      <c r="AR284" s="2161"/>
      <c r="AS284" s="2161"/>
      <c r="AT284" s="2161"/>
      <c r="AU284" s="2161"/>
      <c r="AV284" s="2161"/>
      <c r="AW284" s="2161"/>
      <c r="AX284" s="2161"/>
      <c r="AY284" s="2161"/>
      <c r="AZ284" s="2161"/>
      <c r="BA284" s="2161"/>
      <c r="BB284" s="2161"/>
      <c r="BC284" s="2161"/>
      <c r="BD284" s="2161"/>
      <c r="BE284" s="2161"/>
      <c r="BF284" s="2161"/>
      <c r="BG284" s="2161"/>
      <c r="BH284" s="2161"/>
      <c r="BI284" s="2161"/>
      <c r="BJ284" s="2161"/>
      <c r="BK284" s="2161"/>
    </row>
    <row r="285" customFormat="false" ht="14.25" hidden="false" customHeight="false" outlineLevel="0" collapsed="false">
      <c r="G285" s="2162"/>
      <c r="H285" s="2162"/>
      <c r="I285" s="2162"/>
      <c r="J285" s="2162"/>
      <c r="K285" s="2162"/>
      <c r="L285" s="2162"/>
      <c r="M285" s="2162"/>
      <c r="N285" s="2162"/>
      <c r="O285" s="2013"/>
      <c r="P285" s="2013"/>
    </row>
    <row r="286" customFormat="false" ht="14.25" hidden="false" customHeight="false" outlineLevel="0" collapsed="false">
      <c r="G286" s="2162"/>
      <c r="H286" s="2162"/>
      <c r="I286" s="2162"/>
      <c r="J286" s="2162"/>
      <c r="K286" s="2162"/>
      <c r="L286" s="2162"/>
      <c r="M286" s="2162"/>
      <c r="N286" s="2162"/>
      <c r="O286" s="2013"/>
      <c r="P286" s="2013"/>
    </row>
    <row r="287" customFormat="false" ht="14.25" hidden="false" customHeight="false" outlineLevel="0" collapsed="false">
      <c r="G287" s="2013"/>
      <c r="H287" s="2013"/>
      <c r="I287" s="2013"/>
      <c r="J287" s="2013"/>
      <c r="K287" s="2013"/>
      <c r="L287" s="2013"/>
      <c r="M287" s="2013"/>
      <c r="N287" s="2013"/>
    </row>
    <row r="288" customFormat="false" ht="14.25" hidden="false" customHeight="false" outlineLevel="0" collapsed="false">
      <c r="G288" s="2013"/>
      <c r="H288" s="2013"/>
      <c r="I288" s="2013"/>
      <c r="J288" s="2013"/>
      <c r="K288" s="2013"/>
      <c r="L288" s="2013"/>
      <c r="M288" s="2013"/>
      <c r="N288" s="2013"/>
    </row>
    <row r="289" customFormat="false" ht="14.25" hidden="false" customHeight="false" outlineLevel="0" collapsed="false">
      <c r="G289" s="2013"/>
      <c r="H289" s="2013"/>
      <c r="I289" s="2013"/>
      <c r="J289" s="2013"/>
      <c r="K289" s="2013"/>
      <c r="L289" s="2013"/>
      <c r="M289" s="2013"/>
      <c r="N289" s="2013"/>
    </row>
    <row r="290" customFormat="false" ht="14.25" hidden="false" customHeight="false" outlineLevel="0" collapsed="false">
      <c r="G290" s="2013"/>
      <c r="H290" s="2013"/>
      <c r="I290" s="2013"/>
      <c r="J290" s="2013"/>
      <c r="K290" s="2013"/>
      <c r="L290" s="2013"/>
      <c r="M290" s="2013"/>
      <c r="N290" s="2013"/>
    </row>
  </sheetData>
  <mergeCells count="1342">
    <mergeCell ref="AX1:BM1"/>
    <mergeCell ref="AG2:AH2"/>
    <mergeCell ref="AJ2:AK2"/>
    <mergeCell ref="AN2:AO2"/>
    <mergeCell ref="AX2:BM2"/>
    <mergeCell ref="BI3:BL3"/>
    <mergeCell ref="BI4:BL4"/>
    <mergeCell ref="BE6:BF6"/>
    <mergeCell ref="BI6:BJ6"/>
    <mergeCell ref="BI8:BJ8"/>
    <mergeCell ref="BI10:BJ10"/>
    <mergeCell ref="B12:B16"/>
    <mergeCell ref="C12:C16"/>
    <mergeCell ref="D12:F16"/>
    <mergeCell ref="G12:H16"/>
    <mergeCell ref="M12:N16"/>
    <mergeCell ref="O12:R16"/>
    <mergeCell ref="S12:W16"/>
    <mergeCell ref="AA12:BE12"/>
    <mergeCell ref="BF12:BG16"/>
    <mergeCell ref="BH12:BI16"/>
    <mergeCell ref="BJ12:BN16"/>
    <mergeCell ref="AA13:AG13"/>
    <mergeCell ref="AH13:AN13"/>
    <mergeCell ref="AO13:AU13"/>
    <mergeCell ref="AV13:BB13"/>
    <mergeCell ref="BC13:BE13"/>
    <mergeCell ref="B17:B18"/>
    <mergeCell ref="C17:C18"/>
    <mergeCell ref="D17:F18"/>
    <mergeCell ref="G17:H18"/>
    <mergeCell ref="M17:N18"/>
    <mergeCell ref="O17:R18"/>
    <mergeCell ref="S17:W18"/>
    <mergeCell ref="BF17:BG17"/>
    <mergeCell ref="BH17:BI17"/>
    <mergeCell ref="BJ17:BN18"/>
    <mergeCell ref="BF18:BG18"/>
    <mergeCell ref="BH18:BI18"/>
    <mergeCell ref="B19:B20"/>
    <mergeCell ref="C19:C20"/>
    <mergeCell ref="D19:F20"/>
    <mergeCell ref="G19:H20"/>
    <mergeCell ref="M19:N20"/>
    <mergeCell ref="O19:R20"/>
    <mergeCell ref="S19:W20"/>
    <mergeCell ref="BF19:BG19"/>
    <mergeCell ref="BH19:BI19"/>
    <mergeCell ref="BJ19:BN20"/>
    <mergeCell ref="BF20:BG20"/>
    <mergeCell ref="BH20:BI20"/>
    <mergeCell ref="B21:B22"/>
    <mergeCell ref="C21:C22"/>
    <mergeCell ref="D21:F22"/>
    <mergeCell ref="G21:H22"/>
    <mergeCell ref="M21:N22"/>
    <mergeCell ref="O21:R22"/>
    <mergeCell ref="S21:W22"/>
    <mergeCell ref="BF21:BG21"/>
    <mergeCell ref="BH21:BI21"/>
    <mergeCell ref="BJ21:BN22"/>
    <mergeCell ref="BF22:BG22"/>
    <mergeCell ref="BH22:BI22"/>
    <mergeCell ref="B23:B24"/>
    <mergeCell ref="C23:C24"/>
    <mergeCell ref="D23:F24"/>
    <mergeCell ref="G23:H24"/>
    <mergeCell ref="M23:N24"/>
    <mergeCell ref="O23:R24"/>
    <mergeCell ref="S23:W24"/>
    <mergeCell ref="BF23:BG23"/>
    <mergeCell ref="BH23:BI23"/>
    <mergeCell ref="BJ23:BN24"/>
    <mergeCell ref="BF24:BG24"/>
    <mergeCell ref="BH24:BI24"/>
    <mergeCell ref="B25:B26"/>
    <mergeCell ref="C25:C26"/>
    <mergeCell ref="D25:F26"/>
    <mergeCell ref="G25:H26"/>
    <mergeCell ref="M25:N26"/>
    <mergeCell ref="O25:R26"/>
    <mergeCell ref="S25:W26"/>
    <mergeCell ref="BF25:BG25"/>
    <mergeCell ref="BH25:BI25"/>
    <mergeCell ref="BJ25:BN26"/>
    <mergeCell ref="BF26:BG26"/>
    <mergeCell ref="BH26:BI26"/>
    <mergeCell ref="B27:B28"/>
    <mergeCell ref="C27:C28"/>
    <mergeCell ref="D27:F28"/>
    <mergeCell ref="G27:H28"/>
    <mergeCell ref="M27:N28"/>
    <mergeCell ref="O27:R28"/>
    <mergeCell ref="S27:W28"/>
    <mergeCell ref="BF27:BG27"/>
    <mergeCell ref="BH27:BI27"/>
    <mergeCell ref="BJ27:BN28"/>
    <mergeCell ref="BF28:BG28"/>
    <mergeCell ref="BH28:BI28"/>
    <mergeCell ref="B29:B30"/>
    <mergeCell ref="C29:C30"/>
    <mergeCell ref="D29:F30"/>
    <mergeCell ref="G29:H30"/>
    <mergeCell ref="M29:N30"/>
    <mergeCell ref="O29:R30"/>
    <mergeCell ref="S29:W30"/>
    <mergeCell ref="BF29:BG29"/>
    <mergeCell ref="BH29:BI29"/>
    <mergeCell ref="BJ29:BN30"/>
    <mergeCell ref="BF30:BG30"/>
    <mergeCell ref="BH30:BI30"/>
    <mergeCell ref="B31:B32"/>
    <mergeCell ref="C31:C32"/>
    <mergeCell ref="D31:F32"/>
    <mergeCell ref="G31:H32"/>
    <mergeCell ref="M31:N32"/>
    <mergeCell ref="O31:R32"/>
    <mergeCell ref="S31:W32"/>
    <mergeCell ref="BF31:BG31"/>
    <mergeCell ref="BH31:BI31"/>
    <mergeCell ref="BJ31:BN32"/>
    <mergeCell ref="BF32:BG32"/>
    <mergeCell ref="BH32:BI32"/>
    <mergeCell ref="B33:B34"/>
    <mergeCell ref="C33:C34"/>
    <mergeCell ref="D33:F34"/>
    <mergeCell ref="G33:H34"/>
    <mergeCell ref="M33:N34"/>
    <mergeCell ref="O33:R34"/>
    <mergeCell ref="S33:W34"/>
    <mergeCell ref="BF33:BG33"/>
    <mergeCell ref="BH33:BI33"/>
    <mergeCell ref="BJ33:BN34"/>
    <mergeCell ref="BF34:BG34"/>
    <mergeCell ref="BH34:BI34"/>
    <mergeCell ref="B35:B36"/>
    <mergeCell ref="C35:C36"/>
    <mergeCell ref="D35:F36"/>
    <mergeCell ref="G35:H36"/>
    <mergeCell ref="M35:N36"/>
    <mergeCell ref="O35:R36"/>
    <mergeCell ref="S35:W36"/>
    <mergeCell ref="BF35:BG35"/>
    <mergeCell ref="BH35:BI35"/>
    <mergeCell ref="BJ35:BN36"/>
    <mergeCell ref="BF36:BG36"/>
    <mergeCell ref="BH36:BI36"/>
    <mergeCell ref="B37:B38"/>
    <mergeCell ref="C37:C38"/>
    <mergeCell ref="D37:F38"/>
    <mergeCell ref="G37:H38"/>
    <mergeCell ref="M37:N38"/>
    <mergeCell ref="O37:R38"/>
    <mergeCell ref="S37:W38"/>
    <mergeCell ref="BF37:BG37"/>
    <mergeCell ref="BH37:BI37"/>
    <mergeCell ref="BJ37:BN38"/>
    <mergeCell ref="BF38:BG38"/>
    <mergeCell ref="BH38:BI38"/>
    <mergeCell ref="B39:B40"/>
    <mergeCell ref="C39:C40"/>
    <mergeCell ref="D39:F40"/>
    <mergeCell ref="G39:H40"/>
    <mergeCell ref="M39:N40"/>
    <mergeCell ref="O39:R40"/>
    <mergeCell ref="S39:W40"/>
    <mergeCell ref="BF39:BG39"/>
    <mergeCell ref="BH39:BI39"/>
    <mergeCell ref="BJ39:BN40"/>
    <mergeCell ref="BF40:BG40"/>
    <mergeCell ref="BH40:BI40"/>
    <mergeCell ref="B41:B42"/>
    <mergeCell ref="C41:C42"/>
    <mergeCell ref="D41:F42"/>
    <mergeCell ref="G41:H42"/>
    <mergeCell ref="M41:N42"/>
    <mergeCell ref="O41:R42"/>
    <mergeCell ref="S41:W42"/>
    <mergeCell ref="BF41:BG41"/>
    <mergeCell ref="BH41:BI41"/>
    <mergeCell ref="BJ41:BN42"/>
    <mergeCell ref="BF42:BG42"/>
    <mergeCell ref="BH42:BI42"/>
    <mergeCell ref="B43:B44"/>
    <mergeCell ref="C43:C44"/>
    <mergeCell ref="D43:F44"/>
    <mergeCell ref="G43:H44"/>
    <mergeCell ref="M43:N44"/>
    <mergeCell ref="O43:R44"/>
    <mergeCell ref="S43:W44"/>
    <mergeCell ref="BF43:BG43"/>
    <mergeCell ref="BH43:BI43"/>
    <mergeCell ref="BJ43:BN44"/>
    <mergeCell ref="BF44:BG44"/>
    <mergeCell ref="BH44:BI44"/>
    <mergeCell ref="B45:B46"/>
    <mergeCell ref="C45:C46"/>
    <mergeCell ref="D45:F46"/>
    <mergeCell ref="G45:H46"/>
    <mergeCell ref="M45:N46"/>
    <mergeCell ref="O45:R46"/>
    <mergeCell ref="S45:W46"/>
    <mergeCell ref="BF45:BG45"/>
    <mergeCell ref="BH45:BI45"/>
    <mergeCell ref="BJ45:BN46"/>
    <mergeCell ref="BF46:BG46"/>
    <mergeCell ref="BH46:BI46"/>
    <mergeCell ref="B47:B48"/>
    <mergeCell ref="C47:C48"/>
    <mergeCell ref="D47:F48"/>
    <mergeCell ref="G47:H48"/>
    <mergeCell ref="M47:N48"/>
    <mergeCell ref="O47:R48"/>
    <mergeCell ref="S47:W48"/>
    <mergeCell ref="BF47:BG47"/>
    <mergeCell ref="BH47:BI47"/>
    <mergeCell ref="BJ47:BN48"/>
    <mergeCell ref="BF48:BG48"/>
    <mergeCell ref="BH48:BI48"/>
    <mergeCell ref="B49:B50"/>
    <mergeCell ref="C49:C50"/>
    <mergeCell ref="D49:F50"/>
    <mergeCell ref="G49:H50"/>
    <mergeCell ref="M49:N50"/>
    <mergeCell ref="O49:R50"/>
    <mergeCell ref="S49:W50"/>
    <mergeCell ref="BF49:BG49"/>
    <mergeCell ref="BH49:BI49"/>
    <mergeCell ref="BJ49:BN50"/>
    <mergeCell ref="BF50:BG50"/>
    <mergeCell ref="BH50:BI50"/>
    <mergeCell ref="B51:B52"/>
    <mergeCell ref="C51:C52"/>
    <mergeCell ref="D51:F52"/>
    <mergeCell ref="G51:H52"/>
    <mergeCell ref="M51:N52"/>
    <mergeCell ref="O51:R52"/>
    <mergeCell ref="S51:W52"/>
    <mergeCell ref="BF51:BG51"/>
    <mergeCell ref="BH51:BI51"/>
    <mergeCell ref="BJ51:BN52"/>
    <mergeCell ref="BF52:BG52"/>
    <mergeCell ref="BH52:BI52"/>
    <mergeCell ref="B53:B54"/>
    <mergeCell ref="C53:C54"/>
    <mergeCell ref="D53:F54"/>
    <mergeCell ref="G53:H54"/>
    <mergeCell ref="M53:N54"/>
    <mergeCell ref="O53:R54"/>
    <mergeCell ref="S53:W54"/>
    <mergeCell ref="BF53:BG53"/>
    <mergeCell ref="BH53:BI53"/>
    <mergeCell ref="BJ53:BN54"/>
    <mergeCell ref="BF54:BG54"/>
    <mergeCell ref="BH54:BI54"/>
    <mergeCell ref="B55:B56"/>
    <mergeCell ref="C55:C56"/>
    <mergeCell ref="D55:F56"/>
    <mergeCell ref="G55:H56"/>
    <mergeCell ref="M55:N56"/>
    <mergeCell ref="O55:R56"/>
    <mergeCell ref="S55:W56"/>
    <mergeCell ref="BF55:BG55"/>
    <mergeCell ref="BH55:BI55"/>
    <mergeCell ref="BJ55:BN56"/>
    <mergeCell ref="BF56:BG56"/>
    <mergeCell ref="BH56:BI56"/>
    <mergeCell ref="B57:B58"/>
    <mergeCell ref="C57:C58"/>
    <mergeCell ref="D57:F58"/>
    <mergeCell ref="G57:H58"/>
    <mergeCell ref="M57:N58"/>
    <mergeCell ref="O57:R58"/>
    <mergeCell ref="S57:W58"/>
    <mergeCell ref="BF57:BG57"/>
    <mergeCell ref="BH57:BI57"/>
    <mergeCell ref="BJ57:BN58"/>
    <mergeCell ref="BF58:BG58"/>
    <mergeCell ref="BH58:BI58"/>
    <mergeCell ref="B59:B60"/>
    <mergeCell ref="C59:C60"/>
    <mergeCell ref="D59:F60"/>
    <mergeCell ref="G59:H60"/>
    <mergeCell ref="M59:N60"/>
    <mergeCell ref="O59:R60"/>
    <mergeCell ref="S59:W60"/>
    <mergeCell ref="BF59:BG59"/>
    <mergeCell ref="BH59:BI59"/>
    <mergeCell ref="BJ59:BN60"/>
    <mergeCell ref="BF60:BG60"/>
    <mergeCell ref="BH60:BI60"/>
    <mergeCell ref="B61:B62"/>
    <mergeCell ref="C61:C62"/>
    <mergeCell ref="D61:F62"/>
    <mergeCell ref="G61:H62"/>
    <mergeCell ref="M61:N62"/>
    <mergeCell ref="O61:R62"/>
    <mergeCell ref="S61:W62"/>
    <mergeCell ref="BF61:BG61"/>
    <mergeCell ref="BH61:BI61"/>
    <mergeCell ref="BJ61:BN62"/>
    <mergeCell ref="BF62:BG62"/>
    <mergeCell ref="BH62:BI62"/>
    <mergeCell ref="B63:B64"/>
    <mergeCell ref="C63:C64"/>
    <mergeCell ref="D63:F64"/>
    <mergeCell ref="G63:H64"/>
    <mergeCell ref="M63:N64"/>
    <mergeCell ref="O63:R64"/>
    <mergeCell ref="S63:W64"/>
    <mergeCell ref="BF63:BG63"/>
    <mergeCell ref="BH63:BI63"/>
    <mergeCell ref="BJ63:BN64"/>
    <mergeCell ref="BF64:BG64"/>
    <mergeCell ref="BH64:BI64"/>
    <mergeCell ref="B65:B66"/>
    <mergeCell ref="C65:C66"/>
    <mergeCell ref="D65:F66"/>
    <mergeCell ref="G65:H66"/>
    <mergeCell ref="M65:N66"/>
    <mergeCell ref="O65:R66"/>
    <mergeCell ref="S65:W66"/>
    <mergeCell ref="BF65:BG65"/>
    <mergeCell ref="BH65:BI65"/>
    <mergeCell ref="BJ65:BN66"/>
    <mergeCell ref="BF66:BG66"/>
    <mergeCell ref="BH66:BI66"/>
    <mergeCell ref="B67:B68"/>
    <mergeCell ref="C67:C68"/>
    <mergeCell ref="D67:F68"/>
    <mergeCell ref="G67:H68"/>
    <mergeCell ref="M67:N68"/>
    <mergeCell ref="O67:R68"/>
    <mergeCell ref="S67:W68"/>
    <mergeCell ref="BF67:BG67"/>
    <mergeCell ref="BH67:BI67"/>
    <mergeCell ref="BJ67:BN68"/>
    <mergeCell ref="BF68:BG68"/>
    <mergeCell ref="BH68:BI68"/>
    <mergeCell ref="B69:B70"/>
    <mergeCell ref="C69:C70"/>
    <mergeCell ref="D69:F70"/>
    <mergeCell ref="G69:H70"/>
    <mergeCell ref="M69:N70"/>
    <mergeCell ref="O69:R70"/>
    <mergeCell ref="S69:W70"/>
    <mergeCell ref="BF69:BG69"/>
    <mergeCell ref="BH69:BI69"/>
    <mergeCell ref="BJ69:BN70"/>
    <mergeCell ref="BF70:BG70"/>
    <mergeCell ref="BH70:BI70"/>
    <mergeCell ref="B71:B72"/>
    <mergeCell ref="C71:C72"/>
    <mergeCell ref="D71:F72"/>
    <mergeCell ref="G71:H72"/>
    <mergeCell ref="M71:N72"/>
    <mergeCell ref="O71:R72"/>
    <mergeCell ref="S71:W72"/>
    <mergeCell ref="BF71:BG71"/>
    <mergeCell ref="BH71:BI71"/>
    <mergeCell ref="BJ71:BN72"/>
    <mergeCell ref="BF72:BG72"/>
    <mergeCell ref="BH72:BI72"/>
    <mergeCell ref="B73:B74"/>
    <mergeCell ref="C73:C74"/>
    <mergeCell ref="D73:F74"/>
    <mergeCell ref="G73:H74"/>
    <mergeCell ref="M73:N74"/>
    <mergeCell ref="O73:R74"/>
    <mergeCell ref="S73:W74"/>
    <mergeCell ref="BF73:BG73"/>
    <mergeCell ref="BH73:BI73"/>
    <mergeCell ref="BJ73:BN74"/>
    <mergeCell ref="BF74:BG74"/>
    <mergeCell ref="BH74:BI74"/>
    <mergeCell ref="B75:B76"/>
    <mergeCell ref="C75:C76"/>
    <mergeCell ref="D75:F76"/>
    <mergeCell ref="G75:H76"/>
    <mergeCell ref="M75:N76"/>
    <mergeCell ref="O75:R76"/>
    <mergeCell ref="S75:W76"/>
    <mergeCell ref="BF75:BG75"/>
    <mergeCell ref="BH75:BI75"/>
    <mergeCell ref="BJ75:BN76"/>
    <mergeCell ref="BF76:BG76"/>
    <mergeCell ref="BH76:BI76"/>
    <mergeCell ref="B77:B78"/>
    <mergeCell ref="C77:C78"/>
    <mergeCell ref="D77:F78"/>
    <mergeCell ref="G77:H78"/>
    <mergeCell ref="M77:N78"/>
    <mergeCell ref="O77:R78"/>
    <mergeCell ref="S77:W78"/>
    <mergeCell ref="BF77:BG77"/>
    <mergeCell ref="BH77:BI77"/>
    <mergeCell ref="BJ77:BN78"/>
    <mergeCell ref="BF78:BG78"/>
    <mergeCell ref="BH78:BI78"/>
    <mergeCell ref="B79:B80"/>
    <mergeCell ref="C79:C80"/>
    <mergeCell ref="D79:F80"/>
    <mergeCell ref="G79:H80"/>
    <mergeCell ref="M79:N80"/>
    <mergeCell ref="O79:R80"/>
    <mergeCell ref="S79:W80"/>
    <mergeCell ref="BF79:BG79"/>
    <mergeCell ref="BH79:BI79"/>
    <mergeCell ref="BJ79:BN80"/>
    <mergeCell ref="BF80:BG80"/>
    <mergeCell ref="BH80:BI80"/>
    <mergeCell ref="B81:B82"/>
    <mergeCell ref="C81:C82"/>
    <mergeCell ref="D81:F82"/>
    <mergeCell ref="G81:H82"/>
    <mergeCell ref="M81:N82"/>
    <mergeCell ref="O81:R82"/>
    <mergeCell ref="S81:W82"/>
    <mergeCell ref="BF81:BG81"/>
    <mergeCell ref="BH81:BI81"/>
    <mergeCell ref="BJ81:BN82"/>
    <mergeCell ref="BF82:BG82"/>
    <mergeCell ref="BH82:BI82"/>
    <mergeCell ref="B83:B84"/>
    <mergeCell ref="C83:C84"/>
    <mergeCell ref="D83:F84"/>
    <mergeCell ref="G83:H84"/>
    <mergeCell ref="M83:N84"/>
    <mergeCell ref="O83:R84"/>
    <mergeCell ref="S83:W84"/>
    <mergeCell ref="BF83:BG83"/>
    <mergeCell ref="BH83:BI83"/>
    <mergeCell ref="BJ83:BN84"/>
    <mergeCell ref="BF84:BG84"/>
    <mergeCell ref="BH84:BI84"/>
    <mergeCell ref="B85:B86"/>
    <mergeCell ref="C85:C86"/>
    <mergeCell ref="D85:F86"/>
    <mergeCell ref="G85:H86"/>
    <mergeCell ref="M85:N86"/>
    <mergeCell ref="O85:R86"/>
    <mergeCell ref="S85:W86"/>
    <mergeCell ref="BF85:BG85"/>
    <mergeCell ref="BH85:BI85"/>
    <mergeCell ref="BJ85:BN86"/>
    <mergeCell ref="BF86:BG86"/>
    <mergeCell ref="BH86:BI86"/>
    <mergeCell ref="B87:B88"/>
    <mergeCell ref="C87:C88"/>
    <mergeCell ref="D87:F88"/>
    <mergeCell ref="G87:H88"/>
    <mergeCell ref="M87:N88"/>
    <mergeCell ref="O87:R88"/>
    <mergeCell ref="S87:W88"/>
    <mergeCell ref="BF87:BG87"/>
    <mergeCell ref="BH87:BI87"/>
    <mergeCell ref="BJ87:BN88"/>
    <mergeCell ref="BF88:BG88"/>
    <mergeCell ref="BH88:BI88"/>
    <mergeCell ref="B89:B90"/>
    <mergeCell ref="C89:C90"/>
    <mergeCell ref="D89:F90"/>
    <mergeCell ref="G89:H90"/>
    <mergeCell ref="M89:N90"/>
    <mergeCell ref="O89:R90"/>
    <mergeCell ref="S89:W90"/>
    <mergeCell ref="BF89:BG89"/>
    <mergeCell ref="BH89:BI89"/>
    <mergeCell ref="BJ89:BN90"/>
    <mergeCell ref="BF90:BG90"/>
    <mergeCell ref="BH90:BI90"/>
    <mergeCell ref="B91:B92"/>
    <mergeCell ref="C91:C92"/>
    <mergeCell ref="D91:F92"/>
    <mergeCell ref="G91:H92"/>
    <mergeCell ref="M91:N92"/>
    <mergeCell ref="O91:R92"/>
    <mergeCell ref="S91:W92"/>
    <mergeCell ref="BF91:BG91"/>
    <mergeCell ref="BH91:BI91"/>
    <mergeCell ref="BJ91:BN92"/>
    <mergeCell ref="BF92:BG92"/>
    <mergeCell ref="BH92:BI92"/>
    <mergeCell ref="B93:B94"/>
    <mergeCell ref="C93:C94"/>
    <mergeCell ref="D93:F94"/>
    <mergeCell ref="G93:H94"/>
    <mergeCell ref="M93:N94"/>
    <mergeCell ref="O93:R94"/>
    <mergeCell ref="S93:W94"/>
    <mergeCell ref="BF93:BG93"/>
    <mergeCell ref="BH93:BI93"/>
    <mergeCell ref="BJ93:BN94"/>
    <mergeCell ref="BF94:BG94"/>
    <mergeCell ref="BH94:BI94"/>
    <mergeCell ref="B95:B96"/>
    <mergeCell ref="C95:C96"/>
    <mergeCell ref="D95:F96"/>
    <mergeCell ref="G95:H96"/>
    <mergeCell ref="M95:N96"/>
    <mergeCell ref="O95:R96"/>
    <mergeCell ref="S95:W96"/>
    <mergeCell ref="BF95:BG95"/>
    <mergeCell ref="BH95:BI95"/>
    <mergeCell ref="BJ95:BN96"/>
    <mergeCell ref="BF96:BG96"/>
    <mergeCell ref="BH96:BI96"/>
    <mergeCell ref="B97:B98"/>
    <mergeCell ref="C97:C98"/>
    <mergeCell ref="D97:F98"/>
    <mergeCell ref="G97:H98"/>
    <mergeCell ref="M97:N98"/>
    <mergeCell ref="O97:R98"/>
    <mergeCell ref="S97:W98"/>
    <mergeCell ref="BF97:BG97"/>
    <mergeCell ref="BH97:BI97"/>
    <mergeCell ref="BJ97:BN98"/>
    <mergeCell ref="BF98:BG98"/>
    <mergeCell ref="BH98:BI98"/>
    <mergeCell ref="B99:B100"/>
    <mergeCell ref="C99:C100"/>
    <mergeCell ref="D99:F100"/>
    <mergeCell ref="G99:H100"/>
    <mergeCell ref="M99:N100"/>
    <mergeCell ref="O99:R100"/>
    <mergeCell ref="S99:W100"/>
    <mergeCell ref="BF99:BG99"/>
    <mergeCell ref="BH99:BI99"/>
    <mergeCell ref="BJ99:BN100"/>
    <mergeCell ref="BF100:BG100"/>
    <mergeCell ref="BH100:BI100"/>
    <mergeCell ref="B101:B102"/>
    <mergeCell ref="C101:C102"/>
    <mergeCell ref="D101:F102"/>
    <mergeCell ref="G101:H102"/>
    <mergeCell ref="M101:N102"/>
    <mergeCell ref="O101:R102"/>
    <mergeCell ref="S101:W102"/>
    <mergeCell ref="BF101:BG101"/>
    <mergeCell ref="BH101:BI101"/>
    <mergeCell ref="BJ101:BN102"/>
    <mergeCell ref="BF102:BG102"/>
    <mergeCell ref="BH102:BI102"/>
    <mergeCell ref="B103:B104"/>
    <mergeCell ref="C103:C104"/>
    <mergeCell ref="D103:F104"/>
    <mergeCell ref="G103:H104"/>
    <mergeCell ref="M103:N104"/>
    <mergeCell ref="O103:R104"/>
    <mergeCell ref="S103:W104"/>
    <mergeCell ref="BF103:BG103"/>
    <mergeCell ref="BH103:BI103"/>
    <mergeCell ref="BJ103:BN104"/>
    <mergeCell ref="BF104:BG104"/>
    <mergeCell ref="BH104:BI104"/>
    <mergeCell ref="B105:B106"/>
    <mergeCell ref="C105:C106"/>
    <mergeCell ref="D105:F106"/>
    <mergeCell ref="G105:H106"/>
    <mergeCell ref="M105:N106"/>
    <mergeCell ref="O105:R106"/>
    <mergeCell ref="S105:W106"/>
    <mergeCell ref="BF105:BG105"/>
    <mergeCell ref="BH105:BI105"/>
    <mergeCell ref="BJ105:BN106"/>
    <mergeCell ref="BF106:BG106"/>
    <mergeCell ref="BH106:BI106"/>
    <mergeCell ref="B107:B108"/>
    <mergeCell ref="C107:C108"/>
    <mergeCell ref="D107:F108"/>
    <mergeCell ref="G107:H108"/>
    <mergeCell ref="M107:N108"/>
    <mergeCell ref="O107:R108"/>
    <mergeCell ref="S107:W108"/>
    <mergeCell ref="BF107:BG107"/>
    <mergeCell ref="BH107:BI107"/>
    <mergeCell ref="BJ107:BN108"/>
    <mergeCell ref="BF108:BG108"/>
    <mergeCell ref="BH108:BI108"/>
    <mergeCell ref="B109:B110"/>
    <mergeCell ref="C109:C110"/>
    <mergeCell ref="D109:F110"/>
    <mergeCell ref="G109:H110"/>
    <mergeCell ref="M109:N110"/>
    <mergeCell ref="O109:R110"/>
    <mergeCell ref="S109:W110"/>
    <mergeCell ref="BF109:BG109"/>
    <mergeCell ref="BH109:BI109"/>
    <mergeCell ref="BJ109:BN110"/>
    <mergeCell ref="BF110:BG110"/>
    <mergeCell ref="BH110:BI110"/>
    <mergeCell ref="B111:B112"/>
    <mergeCell ref="C111:C112"/>
    <mergeCell ref="D111:F112"/>
    <mergeCell ref="G111:H112"/>
    <mergeCell ref="M111:N112"/>
    <mergeCell ref="O111:R112"/>
    <mergeCell ref="S111:W112"/>
    <mergeCell ref="BF111:BG111"/>
    <mergeCell ref="BH111:BI111"/>
    <mergeCell ref="BJ111:BN112"/>
    <mergeCell ref="BF112:BG112"/>
    <mergeCell ref="BH112:BI112"/>
    <mergeCell ref="B113:B114"/>
    <mergeCell ref="C113:C114"/>
    <mergeCell ref="D113:F114"/>
    <mergeCell ref="G113:H114"/>
    <mergeCell ref="M113:N114"/>
    <mergeCell ref="O113:R114"/>
    <mergeCell ref="S113:W114"/>
    <mergeCell ref="BF113:BG113"/>
    <mergeCell ref="BH113:BI113"/>
    <mergeCell ref="BJ113:BN114"/>
    <mergeCell ref="BF114:BG114"/>
    <mergeCell ref="BH114:BI114"/>
    <mergeCell ref="B115:B116"/>
    <mergeCell ref="C115:C116"/>
    <mergeCell ref="D115:F116"/>
    <mergeCell ref="G115:H116"/>
    <mergeCell ref="M115:N116"/>
    <mergeCell ref="O115:R116"/>
    <mergeCell ref="S115:W116"/>
    <mergeCell ref="BF115:BG115"/>
    <mergeCell ref="BH115:BI115"/>
    <mergeCell ref="BJ115:BN116"/>
    <mergeCell ref="BF116:BG116"/>
    <mergeCell ref="BH116:BI116"/>
    <mergeCell ref="B117:B118"/>
    <mergeCell ref="C117:C118"/>
    <mergeCell ref="D117:F118"/>
    <mergeCell ref="G117:H118"/>
    <mergeCell ref="M117:N118"/>
    <mergeCell ref="O117:R118"/>
    <mergeCell ref="S117:W118"/>
    <mergeCell ref="BF117:BG117"/>
    <mergeCell ref="BH117:BI117"/>
    <mergeCell ref="BJ117:BN118"/>
    <mergeCell ref="BF118:BG118"/>
    <mergeCell ref="BH118:BI118"/>
    <mergeCell ref="B119:B120"/>
    <mergeCell ref="C119:C120"/>
    <mergeCell ref="D119:F120"/>
    <mergeCell ref="G119:H120"/>
    <mergeCell ref="M119:N120"/>
    <mergeCell ref="O119:R120"/>
    <mergeCell ref="S119:W120"/>
    <mergeCell ref="BF119:BG119"/>
    <mergeCell ref="BH119:BI119"/>
    <mergeCell ref="BJ119:BN120"/>
    <mergeCell ref="BF120:BG120"/>
    <mergeCell ref="BH120:BI120"/>
    <mergeCell ref="B121:B122"/>
    <mergeCell ref="C121:C122"/>
    <mergeCell ref="D121:F122"/>
    <mergeCell ref="G121:H122"/>
    <mergeCell ref="M121:N122"/>
    <mergeCell ref="O121:R122"/>
    <mergeCell ref="S121:W122"/>
    <mergeCell ref="BF121:BG121"/>
    <mergeCell ref="BH121:BI121"/>
    <mergeCell ref="BJ121:BN122"/>
    <mergeCell ref="BF122:BG122"/>
    <mergeCell ref="BH122:BI122"/>
    <mergeCell ref="B123:B124"/>
    <mergeCell ref="C123:C124"/>
    <mergeCell ref="D123:F124"/>
    <mergeCell ref="G123:H124"/>
    <mergeCell ref="M123:N124"/>
    <mergeCell ref="O123:R124"/>
    <mergeCell ref="S123:W124"/>
    <mergeCell ref="BF123:BG123"/>
    <mergeCell ref="BH123:BI123"/>
    <mergeCell ref="BJ123:BN124"/>
    <mergeCell ref="BF124:BG124"/>
    <mergeCell ref="BH124:BI124"/>
    <mergeCell ref="B125:B126"/>
    <mergeCell ref="C125:C126"/>
    <mergeCell ref="D125:F126"/>
    <mergeCell ref="G125:H126"/>
    <mergeCell ref="M125:N126"/>
    <mergeCell ref="O125:R126"/>
    <mergeCell ref="S125:W126"/>
    <mergeCell ref="BF125:BG125"/>
    <mergeCell ref="BH125:BI125"/>
    <mergeCell ref="BJ125:BN126"/>
    <mergeCell ref="BF126:BG126"/>
    <mergeCell ref="BH126:BI126"/>
    <mergeCell ref="B127:B128"/>
    <mergeCell ref="C127:C128"/>
    <mergeCell ref="D127:F128"/>
    <mergeCell ref="G127:H128"/>
    <mergeCell ref="M127:N128"/>
    <mergeCell ref="O127:R128"/>
    <mergeCell ref="S127:W128"/>
    <mergeCell ref="BF127:BG127"/>
    <mergeCell ref="BH127:BI127"/>
    <mergeCell ref="BJ127:BN128"/>
    <mergeCell ref="BF128:BG128"/>
    <mergeCell ref="BH128:BI128"/>
    <mergeCell ref="B129:B130"/>
    <mergeCell ref="C129:C130"/>
    <mergeCell ref="D129:F130"/>
    <mergeCell ref="G129:H130"/>
    <mergeCell ref="M129:N130"/>
    <mergeCell ref="O129:R130"/>
    <mergeCell ref="S129:W130"/>
    <mergeCell ref="BF129:BG129"/>
    <mergeCell ref="BH129:BI129"/>
    <mergeCell ref="BJ129:BN130"/>
    <mergeCell ref="BF130:BG130"/>
    <mergeCell ref="BH130:BI130"/>
    <mergeCell ref="B131:B132"/>
    <mergeCell ref="C131:C132"/>
    <mergeCell ref="D131:F132"/>
    <mergeCell ref="G131:H132"/>
    <mergeCell ref="M131:N132"/>
    <mergeCell ref="O131:R132"/>
    <mergeCell ref="S131:W132"/>
    <mergeCell ref="BF131:BG131"/>
    <mergeCell ref="BH131:BI131"/>
    <mergeCell ref="BJ131:BN132"/>
    <mergeCell ref="BF132:BG132"/>
    <mergeCell ref="BH132:BI132"/>
    <mergeCell ref="B133:B134"/>
    <mergeCell ref="C133:C134"/>
    <mergeCell ref="D133:F134"/>
    <mergeCell ref="G133:H134"/>
    <mergeCell ref="M133:N134"/>
    <mergeCell ref="O133:R134"/>
    <mergeCell ref="S133:W134"/>
    <mergeCell ref="BF133:BG133"/>
    <mergeCell ref="BH133:BI133"/>
    <mergeCell ref="BJ133:BN134"/>
    <mergeCell ref="BF134:BG134"/>
    <mergeCell ref="BH134:BI134"/>
    <mergeCell ref="B135:B136"/>
    <mergeCell ref="C135:C136"/>
    <mergeCell ref="D135:F136"/>
    <mergeCell ref="G135:H136"/>
    <mergeCell ref="M135:N136"/>
    <mergeCell ref="O135:R136"/>
    <mergeCell ref="S135:W136"/>
    <mergeCell ref="BF135:BG135"/>
    <mergeCell ref="BH135:BI135"/>
    <mergeCell ref="BJ135:BN136"/>
    <mergeCell ref="BF136:BG136"/>
    <mergeCell ref="BH136:BI136"/>
    <mergeCell ref="B137:B138"/>
    <mergeCell ref="C137:C138"/>
    <mergeCell ref="D137:F138"/>
    <mergeCell ref="G137:H138"/>
    <mergeCell ref="M137:N138"/>
    <mergeCell ref="O137:R138"/>
    <mergeCell ref="S137:W138"/>
    <mergeCell ref="BF137:BG137"/>
    <mergeCell ref="BH137:BI137"/>
    <mergeCell ref="BJ137:BN138"/>
    <mergeCell ref="BF138:BG138"/>
    <mergeCell ref="BH138:BI138"/>
    <mergeCell ref="B139:B140"/>
    <mergeCell ref="C139:C140"/>
    <mergeCell ref="D139:F140"/>
    <mergeCell ref="G139:H140"/>
    <mergeCell ref="M139:N140"/>
    <mergeCell ref="O139:R140"/>
    <mergeCell ref="S139:W140"/>
    <mergeCell ref="BF139:BG139"/>
    <mergeCell ref="BH139:BI139"/>
    <mergeCell ref="BJ139:BN140"/>
    <mergeCell ref="BF140:BG140"/>
    <mergeCell ref="BH140:BI140"/>
    <mergeCell ref="B141:B142"/>
    <mergeCell ref="C141:C142"/>
    <mergeCell ref="D141:F142"/>
    <mergeCell ref="G141:H142"/>
    <mergeCell ref="M141:N142"/>
    <mergeCell ref="O141:R142"/>
    <mergeCell ref="S141:W142"/>
    <mergeCell ref="BF141:BG141"/>
    <mergeCell ref="BH141:BI141"/>
    <mergeCell ref="BJ141:BN142"/>
    <mergeCell ref="BF142:BG142"/>
    <mergeCell ref="BH142:BI142"/>
    <mergeCell ref="B143:B144"/>
    <mergeCell ref="C143:C144"/>
    <mergeCell ref="D143:F144"/>
    <mergeCell ref="G143:H144"/>
    <mergeCell ref="M143:N144"/>
    <mergeCell ref="O143:R144"/>
    <mergeCell ref="S143:W144"/>
    <mergeCell ref="BF143:BG143"/>
    <mergeCell ref="BH143:BI143"/>
    <mergeCell ref="BJ143:BN144"/>
    <mergeCell ref="BF144:BG144"/>
    <mergeCell ref="BH144:BI144"/>
    <mergeCell ref="B145:B146"/>
    <mergeCell ref="C145:C146"/>
    <mergeCell ref="D145:F146"/>
    <mergeCell ref="G145:H146"/>
    <mergeCell ref="M145:N146"/>
    <mergeCell ref="O145:R146"/>
    <mergeCell ref="S145:W146"/>
    <mergeCell ref="BF145:BG145"/>
    <mergeCell ref="BH145:BI145"/>
    <mergeCell ref="BJ145:BN146"/>
    <mergeCell ref="BF146:BG146"/>
    <mergeCell ref="BH146:BI146"/>
    <mergeCell ref="B147:B148"/>
    <mergeCell ref="C147:C148"/>
    <mergeCell ref="D147:F148"/>
    <mergeCell ref="G147:H148"/>
    <mergeCell ref="M147:N148"/>
    <mergeCell ref="O147:R148"/>
    <mergeCell ref="S147:W148"/>
    <mergeCell ref="BF147:BG147"/>
    <mergeCell ref="BH147:BI147"/>
    <mergeCell ref="BJ147:BN148"/>
    <mergeCell ref="BF148:BG148"/>
    <mergeCell ref="BH148:BI148"/>
    <mergeCell ref="B149:B150"/>
    <mergeCell ref="C149:C150"/>
    <mergeCell ref="D149:F150"/>
    <mergeCell ref="G149:H150"/>
    <mergeCell ref="M149:N150"/>
    <mergeCell ref="O149:R150"/>
    <mergeCell ref="S149:W150"/>
    <mergeCell ref="BF149:BG149"/>
    <mergeCell ref="BH149:BI149"/>
    <mergeCell ref="BJ149:BN150"/>
    <mergeCell ref="BF150:BG150"/>
    <mergeCell ref="BH150:BI150"/>
    <mergeCell ref="B151:B152"/>
    <mergeCell ref="C151:C152"/>
    <mergeCell ref="D151:F152"/>
    <mergeCell ref="G151:H152"/>
    <mergeCell ref="M151:N152"/>
    <mergeCell ref="O151:R152"/>
    <mergeCell ref="S151:W152"/>
    <mergeCell ref="BF151:BG151"/>
    <mergeCell ref="BH151:BI151"/>
    <mergeCell ref="BJ151:BN152"/>
    <mergeCell ref="BF152:BG152"/>
    <mergeCell ref="BH152:BI152"/>
    <mergeCell ref="B153:B154"/>
    <mergeCell ref="C153:C154"/>
    <mergeCell ref="D153:F154"/>
    <mergeCell ref="G153:H154"/>
    <mergeCell ref="M153:N154"/>
    <mergeCell ref="O153:R154"/>
    <mergeCell ref="S153:W154"/>
    <mergeCell ref="BF153:BG153"/>
    <mergeCell ref="BH153:BI153"/>
    <mergeCell ref="BJ153:BN154"/>
    <mergeCell ref="BF154:BG154"/>
    <mergeCell ref="BH154:BI154"/>
    <mergeCell ref="B155:B156"/>
    <mergeCell ref="C155:C156"/>
    <mergeCell ref="D155:F156"/>
    <mergeCell ref="G155:H156"/>
    <mergeCell ref="M155:N156"/>
    <mergeCell ref="O155:R156"/>
    <mergeCell ref="S155:W156"/>
    <mergeCell ref="BF155:BG155"/>
    <mergeCell ref="BH155:BI155"/>
    <mergeCell ref="BJ155:BN156"/>
    <mergeCell ref="BF156:BG156"/>
    <mergeCell ref="BH156:BI156"/>
    <mergeCell ref="B157:B158"/>
    <mergeCell ref="C157:C158"/>
    <mergeCell ref="D157:F158"/>
    <mergeCell ref="G157:H158"/>
    <mergeCell ref="M157:N158"/>
    <mergeCell ref="O157:R158"/>
    <mergeCell ref="S157:W158"/>
    <mergeCell ref="BF157:BG157"/>
    <mergeCell ref="BH157:BI157"/>
    <mergeCell ref="BJ157:BN158"/>
    <mergeCell ref="BF158:BG158"/>
    <mergeCell ref="BH158:BI158"/>
    <mergeCell ref="B159:B160"/>
    <mergeCell ref="C159:C160"/>
    <mergeCell ref="D159:F160"/>
    <mergeCell ref="G159:H160"/>
    <mergeCell ref="M159:N160"/>
    <mergeCell ref="O159:R160"/>
    <mergeCell ref="S159:W160"/>
    <mergeCell ref="BF159:BG159"/>
    <mergeCell ref="BH159:BI159"/>
    <mergeCell ref="BJ159:BN160"/>
    <mergeCell ref="BF160:BG160"/>
    <mergeCell ref="BH160:BI160"/>
    <mergeCell ref="B161:B162"/>
    <mergeCell ref="C161:C162"/>
    <mergeCell ref="D161:F162"/>
    <mergeCell ref="G161:H162"/>
    <mergeCell ref="M161:N162"/>
    <mergeCell ref="O161:R162"/>
    <mergeCell ref="S161:W162"/>
    <mergeCell ref="BF161:BG161"/>
    <mergeCell ref="BH161:BI161"/>
    <mergeCell ref="BJ161:BN162"/>
    <mergeCell ref="BF162:BG162"/>
    <mergeCell ref="BH162:BI162"/>
    <mergeCell ref="B163:B164"/>
    <mergeCell ref="C163:C164"/>
    <mergeCell ref="D163:F164"/>
    <mergeCell ref="G163:H164"/>
    <mergeCell ref="M163:N164"/>
    <mergeCell ref="O163:R164"/>
    <mergeCell ref="S163:W164"/>
    <mergeCell ref="BF163:BG163"/>
    <mergeCell ref="BH163:BI163"/>
    <mergeCell ref="BJ163:BN164"/>
    <mergeCell ref="BF164:BG164"/>
    <mergeCell ref="BH164:BI164"/>
    <mergeCell ref="B165:B166"/>
    <mergeCell ref="C165:C166"/>
    <mergeCell ref="D165:F166"/>
    <mergeCell ref="G165:H166"/>
    <mergeCell ref="M165:N166"/>
    <mergeCell ref="O165:R166"/>
    <mergeCell ref="S165:W166"/>
    <mergeCell ref="BF165:BG165"/>
    <mergeCell ref="BH165:BI165"/>
    <mergeCell ref="BJ165:BN166"/>
    <mergeCell ref="BF166:BG166"/>
    <mergeCell ref="BH166:BI166"/>
    <mergeCell ref="B167:B168"/>
    <mergeCell ref="C167:C168"/>
    <mergeCell ref="D167:F168"/>
    <mergeCell ref="G167:H168"/>
    <mergeCell ref="M167:N168"/>
    <mergeCell ref="O167:R168"/>
    <mergeCell ref="S167:W168"/>
    <mergeCell ref="BF167:BG167"/>
    <mergeCell ref="BH167:BI167"/>
    <mergeCell ref="BJ167:BN168"/>
    <mergeCell ref="BF168:BG168"/>
    <mergeCell ref="BH168:BI168"/>
    <mergeCell ref="B169:B170"/>
    <mergeCell ref="C169:C170"/>
    <mergeCell ref="D169:F170"/>
    <mergeCell ref="G169:H170"/>
    <mergeCell ref="M169:N170"/>
    <mergeCell ref="O169:R170"/>
    <mergeCell ref="S169:W170"/>
    <mergeCell ref="BF169:BG169"/>
    <mergeCell ref="BH169:BI169"/>
    <mergeCell ref="BJ169:BN170"/>
    <mergeCell ref="BF170:BG170"/>
    <mergeCell ref="BH170:BI170"/>
    <mergeCell ref="B171:B172"/>
    <mergeCell ref="C171:C172"/>
    <mergeCell ref="D171:F172"/>
    <mergeCell ref="G171:H172"/>
    <mergeCell ref="M171:N172"/>
    <mergeCell ref="O171:R172"/>
    <mergeCell ref="S171:W172"/>
    <mergeCell ref="BF171:BG171"/>
    <mergeCell ref="BH171:BI171"/>
    <mergeCell ref="BJ171:BN172"/>
    <mergeCell ref="BF172:BG172"/>
    <mergeCell ref="BH172:BI172"/>
    <mergeCell ref="B173:B174"/>
    <mergeCell ref="C173:C174"/>
    <mergeCell ref="D173:F174"/>
    <mergeCell ref="G173:H174"/>
    <mergeCell ref="M173:N174"/>
    <mergeCell ref="O173:R174"/>
    <mergeCell ref="S173:W174"/>
    <mergeCell ref="BF173:BG173"/>
    <mergeCell ref="BH173:BI173"/>
    <mergeCell ref="BJ173:BN174"/>
    <mergeCell ref="BF174:BG174"/>
    <mergeCell ref="BH174:BI174"/>
    <mergeCell ref="B175:B176"/>
    <mergeCell ref="C175:C176"/>
    <mergeCell ref="D175:F176"/>
    <mergeCell ref="G175:H176"/>
    <mergeCell ref="M175:N176"/>
    <mergeCell ref="O175:R176"/>
    <mergeCell ref="S175:W176"/>
    <mergeCell ref="BF175:BG175"/>
    <mergeCell ref="BH175:BI175"/>
    <mergeCell ref="BJ175:BN176"/>
    <mergeCell ref="BF176:BG176"/>
    <mergeCell ref="BH176:BI176"/>
    <mergeCell ref="B177:B178"/>
    <mergeCell ref="C177:C178"/>
    <mergeCell ref="D177:F178"/>
    <mergeCell ref="G177:H178"/>
    <mergeCell ref="M177:N178"/>
    <mergeCell ref="O177:R178"/>
    <mergeCell ref="S177:W178"/>
    <mergeCell ref="BF177:BG177"/>
    <mergeCell ref="BH177:BI177"/>
    <mergeCell ref="BJ177:BN178"/>
    <mergeCell ref="BF178:BG178"/>
    <mergeCell ref="BH178:BI178"/>
    <mergeCell ref="B179:B180"/>
    <mergeCell ref="C179:C180"/>
    <mergeCell ref="D179:F180"/>
    <mergeCell ref="G179:H180"/>
    <mergeCell ref="M179:N180"/>
    <mergeCell ref="O179:R180"/>
    <mergeCell ref="S179:W180"/>
    <mergeCell ref="BF179:BG179"/>
    <mergeCell ref="BH179:BI179"/>
    <mergeCell ref="BJ179:BN180"/>
    <mergeCell ref="BF180:BG180"/>
    <mergeCell ref="BH180:BI180"/>
    <mergeCell ref="B181:B182"/>
    <mergeCell ref="C181:C182"/>
    <mergeCell ref="D181:F182"/>
    <mergeCell ref="G181:H182"/>
    <mergeCell ref="M181:N182"/>
    <mergeCell ref="O181:R182"/>
    <mergeCell ref="S181:W182"/>
    <mergeCell ref="BF181:BG181"/>
    <mergeCell ref="BH181:BI181"/>
    <mergeCell ref="BJ181:BN182"/>
    <mergeCell ref="BF182:BG182"/>
    <mergeCell ref="BH182:BI182"/>
    <mergeCell ref="B183:B184"/>
    <mergeCell ref="C183:C184"/>
    <mergeCell ref="D183:F184"/>
    <mergeCell ref="G183:H184"/>
    <mergeCell ref="M183:N184"/>
    <mergeCell ref="O183:R184"/>
    <mergeCell ref="S183:W184"/>
    <mergeCell ref="BF183:BG183"/>
    <mergeCell ref="BH183:BI183"/>
    <mergeCell ref="BJ183:BN184"/>
    <mergeCell ref="BF184:BG184"/>
    <mergeCell ref="BH184:BI184"/>
    <mergeCell ref="B185:B186"/>
    <mergeCell ref="C185:C186"/>
    <mergeCell ref="D185:F186"/>
    <mergeCell ref="G185:H186"/>
    <mergeCell ref="M185:N186"/>
    <mergeCell ref="O185:R186"/>
    <mergeCell ref="S185:W186"/>
    <mergeCell ref="BF185:BG185"/>
    <mergeCell ref="BH185:BI185"/>
    <mergeCell ref="BJ185:BN186"/>
    <mergeCell ref="BF186:BG186"/>
    <mergeCell ref="BH186:BI186"/>
    <mergeCell ref="B187:B188"/>
    <mergeCell ref="C187:C188"/>
    <mergeCell ref="D187:F188"/>
    <mergeCell ref="G187:H188"/>
    <mergeCell ref="M187:N188"/>
    <mergeCell ref="O187:R188"/>
    <mergeCell ref="S187:W188"/>
    <mergeCell ref="BF187:BG187"/>
    <mergeCell ref="BH187:BI187"/>
    <mergeCell ref="BJ187:BN188"/>
    <mergeCell ref="BF188:BG188"/>
    <mergeCell ref="BH188:BI188"/>
    <mergeCell ref="B189:B190"/>
    <mergeCell ref="C189:C190"/>
    <mergeCell ref="D189:F190"/>
    <mergeCell ref="G189:H190"/>
    <mergeCell ref="M189:N190"/>
    <mergeCell ref="O189:R190"/>
    <mergeCell ref="S189:W190"/>
    <mergeCell ref="BF189:BG189"/>
    <mergeCell ref="BH189:BI189"/>
    <mergeCell ref="BJ189:BN190"/>
    <mergeCell ref="BF190:BG190"/>
    <mergeCell ref="BH190:BI190"/>
    <mergeCell ref="B191:B192"/>
    <mergeCell ref="C191:C192"/>
    <mergeCell ref="D191:F192"/>
    <mergeCell ref="G191:H192"/>
    <mergeCell ref="M191:N192"/>
    <mergeCell ref="O191:R192"/>
    <mergeCell ref="S191:W192"/>
    <mergeCell ref="BF191:BG191"/>
    <mergeCell ref="BH191:BI191"/>
    <mergeCell ref="BJ191:BN192"/>
    <mergeCell ref="BF192:BG192"/>
    <mergeCell ref="BH192:BI192"/>
    <mergeCell ref="B193:B194"/>
    <mergeCell ref="C193:C194"/>
    <mergeCell ref="D193:F194"/>
    <mergeCell ref="G193:H194"/>
    <mergeCell ref="M193:N194"/>
    <mergeCell ref="O193:R194"/>
    <mergeCell ref="S193:W194"/>
    <mergeCell ref="BF193:BG193"/>
    <mergeCell ref="BH193:BI193"/>
    <mergeCell ref="BJ193:BN194"/>
    <mergeCell ref="BF194:BG194"/>
    <mergeCell ref="BH194:BI194"/>
    <mergeCell ref="B195:B196"/>
    <mergeCell ref="C195:C196"/>
    <mergeCell ref="D195:F196"/>
    <mergeCell ref="G195:H196"/>
    <mergeCell ref="M195:N196"/>
    <mergeCell ref="O195:R196"/>
    <mergeCell ref="S195:W196"/>
    <mergeCell ref="BF195:BG195"/>
    <mergeCell ref="BH195:BI195"/>
    <mergeCell ref="BJ195:BN196"/>
    <mergeCell ref="BF196:BG196"/>
    <mergeCell ref="BH196:BI196"/>
    <mergeCell ref="B197:B198"/>
    <mergeCell ref="C197:C198"/>
    <mergeCell ref="D197:F198"/>
    <mergeCell ref="G197:H198"/>
    <mergeCell ref="M197:N198"/>
    <mergeCell ref="O197:R198"/>
    <mergeCell ref="S197:W198"/>
    <mergeCell ref="BF197:BG197"/>
    <mergeCell ref="BH197:BI197"/>
    <mergeCell ref="BJ197:BN198"/>
    <mergeCell ref="BF198:BG198"/>
    <mergeCell ref="BH198:BI198"/>
    <mergeCell ref="B199:B200"/>
    <mergeCell ref="C199:C200"/>
    <mergeCell ref="D199:F200"/>
    <mergeCell ref="G199:H200"/>
    <mergeCell ref="M199:N200"/>
    <mergeCell ref="O199:R200"/>
    <mergeCell ref="S199:W200"/>
    <mergeCell ref="BF199:BG199"/>
    <mergeCell ref="BH199:BI199"/>
    <mergeCell ref="BJ199:BN200"/>
    <mergeCell ref="BF200:BG200"/>
    <mergeCell ref="BH200:BI200"/>
    <mergeCell ref="B201:B202"/>
    <mergeCell ref="C201:C202"/>
    <mergeCell ref="D201:F202"/>
    <mergeCell ref="G201:H202"/>
    <mergeCell ref="M201:N202"/>
    <mergeCell ref="O201:R202"/>
    <mergeCell ref="S201:W202"/>
    <mergeCell ref="BF201:BG201"/>
    <mergeCell ref="BH201:BI201"/>
    <mergeCell ref="BJ201:BN202"/>
    <mergeCell ref="BF202:BG202"/>
    <mergeCell ref="BH202:BI202"/>
    <mergeCell ref="B203:B204"/>
    <mergeCell ref="C203:C204"/>
    <mergeCell ref="D203:F204"/>
    <mergeCell ref="G203:H204"/>
    <mergeCell ref="M203:N204"/>
    <mergeCell ref="O203:R204"/>
    <mergeCell ref="S203:W204"/>
    <mergeCell ref="BF203:BG203"/>
    <mergeCell ref="BH203:BI203"/>
    <mergeCell ref="BJ203:BN204"/>
    <mergeCell ref="BF204:BG204"/>
    <mergeCell ref="BH204:BI204"/>
    <mergeCell ref="B205:B206"/>
    <mergeCell ref="C205:C206"/>
    <mergeCell ref="D205:F206"/>
    <mergeCell ref="G205:H206"/>
    <mergeCell ref="M205:N206"/>
    <mergeCell ref="O205:R206"/>
    <mergeCell ref="S205:W206"/>
    <mergeCell ref="BF205:BG205"/>
    <mergeCell ref="BH205:BI205"/>
    <mergeCell ref="BJ205:BN206"/>
    <mergeCell ref="BF206:BG206"/>
    <mergeCell ref="BH206:BI206"/>
    <mergeCell ref="B207:B208"/>
    <mergeCell ref="C207:C208"/>
    <mergeCell ref="D207:F208"/>
    <mergeCell ref="G207:H208"/>
    <mergeCell ref="M207:N208"/>
    <mergeCell ref="O207:R208"/>
    <mergeCell ref="S207:W208"/>
    <mergeCell ref="BF207:BG207"/>
    <mergeCell ref="BH207:BI207"/>
    <mergeCell ref="BJ207:BN208"/>
    <mergeCell ref="BF208:BG208"/>
    <mergeCell ref="BH208:BI208"/>
    <mergeCell ref="B209:B210"/>
    <mergeCell ref="C209:C210"/>
    <mergeCell ref="D209:F210"/>
    <mergeCell ref="G209:H210"/>
    <mergeCell ref="M209:N210"/>
    <mergeCell ref="O209:R210"/>
    <mergeCell ref="S209:W210"/>
    <mergeCell ref="BF209:BG209"/>
    <mergeCell ref="BH209:BI209"/>
    <mergeCell ref="BJ209:BN210"/>
    <mergeCell ref="BF210:BG210"/>
    <mergeCell ref="BH210:BI210"/>
    <mergeCell ref="B211:B212"/>
    <mergeCell ref="C211:C212"/>
    <mergeCell ref="D211:F212"/>
    <mergeCell ref="G211:H212"/>
    <mergeCell ref="M211:N212"/>
    <mergeCell ref="O211:R212"/>
    <mergeCell ref="S211:W212"/>
    <mergeCell ref="BF211:BG211"/>
    <mergeCell ref="BH211:BI211"/>
    <mergeCell ref="BJ211:BN212"/>
    <mergeCell ref="BF212:BG212"/>
    <mergeCell ref="BH212:BI212"/>
    <mergeCell ref="B213:B214"/>
    <mergeCell ref="C213:C214"/>
    <mergeCell ref="D213:F214"/>
    <mergeCell ref="G213:H214"/>
    <mergeCell ref="M213:N214"/>
    <mergeCell ref="O213:R214"/>
    <mergeCell ref="S213:W214"/>
    <mergeCell ref="BF213:BG213"/>
    <mergeCell ref="BH213:BI213"/>
    <mergeCell ref="BJ213:BN214"/>
    <mergeCell ref="BF214:BG214"/>
    <mergeCell ref="BH214:BI214"/>
    <mergeCell ref="B215:B216"/>
    <mergeCell ref="C215:C216"/>
    <mergeCell ref="D215:F216"/>
    <mergeCell ref="G215:H216"/>
    <mergeCell ref="M215:N216"/>
    <mergeCell ref="O215:R216"/>
    <mergeCell ref="S215:W216"/>
    <mergeCell ref="BF215:BG215"/>
    <mergeCell ref="BH215:BI215"/>
    <mergeCell ref="BJ215:BN216"/>
    <mergeCell ref="BF216:BG216"/>
    <mergeCell ref="BH216:BI216"/>
    <mergeCell ref="BJ219:BM219"/>
    <mergeCell ref="O220:P221"/>
    <mergeCell ref="Q220:T220"/>
    <mergeCell ref="V220:Y220"/>
    <mergeCell ref="AA220:AB220"/>
    <mergeCell ref="AE220:AF221"/>
    <mergeCell ref="AG220:AJ220"/>
    <mergeCell ref="AL220:AO220"/>
    <mergeCell ref="AQ220:AR220"/>
    <mergeCell ref="BJ220:BM220"/>
    <mergeCell ref="Q221:R221"/>
    <mergeCell ref="S221:T221"/>
    <mergeCell ref="V221:W221"/>
    <mergeCell ref="X221:Y221"/>
    <mergeCell ref="AA221:AB221"/>
    <mergeCell ref="AG221:AH221"/>
    <mergeCell ref="AI221:AJ221"/>
    <mergeCell ref="AL221:AM221"/>
    <mergeCell ref="AN221:AO221"/>
    <mergeCell ref="AQ221:AR221"/>
    <mergeCell ref="AU221:AX221"/>
    <mergeCell ref="AZ221:BC221"/>
    <mergeCell ref="BE221:BH221"/>
    <mergeCell ref="BJ221:BM221"/>
    <mergeCell ref="O222:P222"/>
    <mergeCell ref="Q222:R222"/>
    <mergeCell ref="S222:T222"/>
    <mergeCell ref="V222:W222"/>
    <mergeCell ref="X222:Y222"/>
    <mergeCell ref="AA222:AB222"/>
    <mergeCell ref="AE222:AF222"/>
    <mergeCell ref="AG222:AH222"/>
    <mergeCell ref="AI222:AJ222"/>
    <mergeCell ref="AL222:AM222"/>
    <mergeCell ref="AN222:AO222"/>
    <mergeCell ref="AQ222:AR222"/>
    <mergeCell ref="AU222:AX222"/>
    <mergeCell ref="AZ222:BC222"/>
    <mergeCell ref="BE222:BH222"/>
    <mergeCell ref="O223:P223"/>
    <mergeCell ref="Q223:R223"/>
    <mergeCell ref="S223:T223"/>
    <mergeCell ref="V223:W223"/>
    <mergeCell ref="X223:Y223"/>
    <mergeCell ref="AA223:AB223"/>
    <mergeCell ref="AE223:AF223"/>
    <mergeCell ref="AG223:AH223"/>
    <mergeCell ref="AI223:AJ223"/>
    <mergeCell ref="AL223:AM223"/>
    <mergeCell ref="AN223:AO223"/>
    <mergeCell ref="AQ223:AR223"/>
    <mergeCell ref="O224:P224"/>
    <mergeCell ref="Q224:R224"/>
    <mergeCell ref="S224:T224"/>
    <mergeCell ref="V224:W224"/>
    <mergeCell ref="X224:Y224"/>
    <mergeCell ref="AA224:AB224"/>
    <mergeCell ref="AE224:AF224"/>
    <mergeCell ref="AG224:AH224"/>
    <mergeCell ref="AI224:AJ224"/>
    <mergeCell ref="AL224:AM224"/>
    <mergeCell ref="AN224:AO224"/>
    <mergeCell ref="AQ224:AR224"/>
    <mergeCell ref="O225:P225"/>
    <mergeCell ref="Q225:R225"/>
    <mergeCell ref="S225:T225"/>
    <mergeCell ref="V225:W225"/>
    <mergeCell ref="X225:Y225"/>
    <mergeCell ref="AA225:AB225"/>
    <mergeCell ref="AE225:AF225"/>
    <mergeCell ref="AG225:AH225"/>
    <mergeCell ref="AI225:AJ225"/>
    <mergeCell ref="AL225:AM225"/>
    <mergeCell ref="AN225:AO225"/>
    <mergeCell ref="AQ225:AR225"/>
    <mergeCell ref="O226:P226"/>
    <mergeCell ref="Q226:R226"/>
    <mergeCell ref="S226:T226"/>
    <mergeCell ref="V226:W226"/>
    <mergeCell ref="X226:Y226"/>
    <mergeCell ref="AA226:AB226"/>
    <mergeCell ref="AE226:AF226"/>
    <mergeCell ref="AG226:AH226"/>
    <mergeCell ref="AI226:AJ226"/>
    <mergeCell ref="AL226:AM226"/>
    <mergeCell ref="AN226:AO226"/>
    <mergeCell ref="AQ226:AR226"/>
    <mergeCell ref="AU226:AV226"/>
    <mergeCell ref="AW226:AZ226"/>
    <mergeCell ref="AU227:AV227"/>
    <mergeCell ref="AW227:AZ227"/>
    <mergeCell ref="V228:W228"/>
    <mergeCell ref="AL228:AM228"/>
    <mergeCell ref="AU228:AV228"/>
    <mergeCell ref="AW228:AZ228"/>
    <mergeCell ref="AU229:AV229"/>
    <mergeCell ref="AW229:AZ229"/>
    <mergeCell ref="AU230:AV230"/>
    <mergeCell ref="AW230:AZ230"/>
    <mergeCell ref="O231:R231"/>
    <mergeCell ref="T231:W231"/>
    <mergeCell ref="Y231:AB231"/>
    <mergeCell ref="AE231:AH231"/>
    <mergeCell ref="AJ231:AM231"/>
    <mergeCell ref="AO231:AR231"/>
    <mergeCell ref="Y234:AB234"/>
    <mergeCell ref="AO234:AR234"/>
    <mergeCell ref="Y235:AB235"/>
    <mergeCell ref="AO235:AR235"/>
    <mergeCell ref="O236:R236"/>
    <mergeCell ref="T236:W236"/>
    <mergeCell ref="Y236:AB236"/>
    <mergeCell ref="AE236:AH236"/>
    <mergeCell ref="AJ236:AM236"/>
    <mergeCell ref="AO236:AR236"/>
  </mergeCells>
  <conditionalFormatting sqref="O231:R231 Q222:AB226 AA18:BI18 AA20:BI20 AA22:BI22 AA24:BI24 AA26:BI26 AA28:BI28 AA30:BI30 AA32:BI32 AA34:BI34 AA36:BI36 AA38:BI38 AA40:BI40 AA42:BI42 AA44:BI44 AA46:BI46 AA48:BI48 AA50:BI50 AA52:BI52 AA54:BI54 AA56:BI56 AA58:BI58 AA60:BI60 AA62:BI62 AA64:BI64 AA66:BI66 AA68:BI68 AA70:BI70 AA72:BI72 AA74:BI74 AA76:BI76 AA78:BI78 AA80:BI80 AA82:BI82 AA84:BI84 AA86:BI86 AA88:BI88 AA90:BI90 AA92:BI92 AA94:BI94 AA96:BI96 AA98:BI98 AA100:BI100 AA102:BI102 AA104:BI104 AA106:BI106 AA108:BI108 AA110:BI110 AA112:BI112 AA114:BI114 AA116:BI116 AA118:BI118 AA120:BI120 AA122:BI122 AA124:BI124 AA126:BI126 AA128:BI128 AA130:BI130 AA132:BI132 AA134:BI134 AA136:BI136 AA138:BI138 AA140:BI140 AA142:BI142 AA144:BI144 AA146:BI146 AA148:BI148 AA150:BI150 AA152:BI152 AA154:BI154 AA156:BI156 AA158:BI158 AA160:BI160 AA162:BI162 AA164:BI164 AA166:BI166 AA168:BI168 AA170:BI170 AA172:BI172 AA174:BI174 AA176:BI176 AA178:BI178 AA180:BI180 AA182:BI182 AA184:BI184 AA186:BI186 AA188:BI188 AA190:BI190 AA192:BI192 AA194:BI194 AA196:BI196 AA198:BI198 AA200:BI200 AA202:BI202 AA204:BI204 AA206:BI206 AA208:BI208 AA210:BI210 AA212:BI212 AA214:BI214 AA216:BI216 AE231:AH231 AG222:AR226">
    <cfRule type="expression" priority="2" aboveAverage="0" equalAverage="0" bottom="0" percent="0" rank="0" text="" dxfId="6">
      <formula>INDIRECT(ADDRESS(ROW(),COLUMN()))=TRUNC(INDIRECT(ADDRESS(ROW(),COLUMN())))</formula>
    </cfRule>
  </conditionalFormatting>
  <conditionalFormatting sqref="AA230:AD230 AQ230:BE230">
    <cfRule type="expression" priority="3" aboveAverage="0" equalAverage="0" bottom="0" percent="0" rank="0" text="" dxfId="7">
      <formula>OR(#ref!=$B217,#ref!=$B217)</formula>
    </cfRule>
  </conditionalFormatting>
  <conditionalFormatting sqref="AA220:AB220 AD220 AA229:AD229 AQ220:BE220 AQ229:BE229">
    <cfRule type="expression" priority="4" aboveAverage="0" equalAverage="0" bottom="0" percent="0" rank="0" text="" dxfId="8">
      <formula>OR(#ref!=$B218,#ref!=$B218)</formula>
    </cfRule>
  </conditionalFormatting>
  <dataValidations count="12">
    <dataValidation allowBlank="true" error="入力可能範囲　32～40" errorStyle="stop" operator="between" showDropDown="false" showErrorMessage="true" showInputMessage="true" sqref="BI10" type="none">
      <formula1>0</formula1>
      <formula2>0</formula2>
    </dataValidation>
    <dataValidation allowBlank="true" errorStyle="stop" operator="between" showDropDown="false" showErrorMessage="false" showInputMessage="true" sqref="M17:N216" type="list">
      <formula1>"A,B,C,D"</formula1>
      <formula2>0</formula2>
    </dataValidation>
    <dataValidation allowBlank="true" errorStyle="stop" operator="between" showDropDown="false" showErrorMessage="false" showInputMessage="true"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type="list">
      <formula1>シフト記号表</formula1>
      <formula2>0</formula2>
    </dataValidation>
    <dataValidation allowBlank="true" error="リストにない場合のみ、入力してください。" errorStyle="warning" operator="between" showDropDown="false" showErrorMessage="false" showInputMessage="true" sqref="O17:R216" type="list">
      <formula1>INDIRECT(G17)</formula1>
      <formula2>0</formula2>
    </dataValidation>
    <dataValidation allowBlank="true" errorStyle="stop" operator="between" showDropDown="false" showErrorMessage="false" showInputMessage="true" sqref="G17:H216" type="list">
      <formula1>職種</formula1>
      <formula2>0</formula2>
    </dataValidation>
    <dataValidation allowBlank="true" errorStyle="stop" operator="between" showDropDown="false" showErrorMessage="true" showInputMessage="true" sqref="BI4:BL4" type="list">
      <formula1>"予定,実績,予定・実績"</formula1>
      <formula2>0</formula2>
    </dataValidation>
    <dataValidation allowBlank="true" error="入力可能範囲　32～40" errorStyle="stop" operator="between" showDropDown="false" showErrorMessage="true" showInputMessage="true" sqref="BE6:BF6" type="decimal">
      <formula1>32</formula1>
      <formula2>40</formula2>
    </dataValidation>
    <dataValidation allowBlank="true" errorStyle="stop" operator="between" showDropDown="false" showErrorMessage="true" showInputMessage="true" sqref="AJ3:AJ4" type="list">
      <formula1>#ref!</formula1>
      <formula2>0</formula2>
    </dataValidation>
    <dataValidation allowBlank="true" errorStyle="stop" operator="between" showDropDown="false" showErrorMessage="true" showInputMessage="true" sqref="BI3:BL3" type="list">
      <formula1>"４週,暦月"</formula1>
      <formula2>0</formula2>
    </dataValidation>
    <dataValidation allowBlank="true" errorStyle="stop" operator="between" showDropDown="false" showErrorMessage="true" showInputMessage="true" sqref="V228:W228" type="list">
      <formula1>"週,暦月"</formula1>
      <formula2>0</formula2>
    </dataValidation>
    <dataValidation allowBlank="true" errorStyle="stop" operator="between" showDropDown="false" showErrorMessage="false" showInputMessage="true" sqref="C17:C230" type="list">
      <formula1>"◎,○"</formula1>
      <formula2>0</formula2>
    </dataValidation>
    <dataValidation allowBlank="true" error="プルダウンにないケースは直接入力してください。" errorStyle="information" operator="between" showDropDown="false" showErrorMessage="false" showInputMessage="true" sqref="AX1:BM1" type="list">
      <formula1>'プルダウン・リスト（従来型・ユニット型共通）'!$C$4:$C$17</formula1>
      <formula2>0</formula2>
    </dataValidation>
  </dataValidations>
  <printOptions headings="false" gridLines="false" gridLinesSet="true" horizontalCentered="true" verticalCentered="false"/>
  <pageMargins left="0.157638888888889" right="0.157638888888889" top="0.590277777777778" bottom="0.275694444444444" header="0.511811023622047" footer="0.157638888888889"/>
  <pageSetup paperSize="9" scale="100" fitToWidth="1" fitToHeight="0" pageOrder="downThenOver" orientation="landscape" blackAndWhite="false" draft="false" cellComments="none" horizontalDpi="300" verticalDpi="300" copies="1"/>
  <headerFooter differentFirst="false" differentOddEven="false">
    <oddHeader/>
    <oddFooter>&amp;R&amp;16&amp;P/&amp;N</odd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N54"/>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8.75" customHeight="false" zeroHeight="false" outlineLevelRow="0" outlineLevelCol="0"/>
  <cols>
    <col collapsed="false" customWidth="true" hidden="false" outlineLevel="0" max="1" min="1" style="2163" width="1.66"/>
    <col collapsed="false" customWidth="true" hidden="false" outlineLevel="0" max="2" min="2" style="2164" width="5.66"/>
    <col collapsed="false" customWidth="true" hidden="false" outlineLevel="0" max="3" min="3" style="2164" width="10.66"/>
    <col collapsed="false" customWidth="true" hidden="true" outlineLevel="0" max="4" min="4" style="2164" width="10.66"/>
    <col collapsed="false" customWidth="true" hidden="false" outlineLevel="0" max="5" min="5" style="2164" width="3.33"/>
    <col collapsed="false" customWidth="true" hidden="false" outlineLevel="0" max="6" min="6" style="2163" width="15.66"/>
    <col collapsed="false" customWidth="true" hidden="false" outlineLevel="0" max="7" min="7" style="2163" width="3.33"/>
    <col collapsed="false" customWidth="true" hidden="false" outlineLevel="0" max="8" min="8" style="2163" width="15.66"/>
    <col collapsed="false" customWidth="true" hidden="false" outlineLevel="0" max="9" min="9" style="2163" width="3.33"/>
    <col collapsed="false" customWidth="true" hidden="false" outlineLevel="0" max="10" min="10" style="2164" width="15.66"/>
    <col collapsed="false" customWidth="true" hidden="false" outlineLevel="0" max="11" min="11" style="2163" width="3.33"/>
    <col collapsed="false" customWidth="true" hidden="false" outlineLevel="0" max="12" min="12" style="2163" width="15.66"/>
    <col collapsed="false" customWidth="true" hidden="false" outlineLevel="0" max="13" min="13" style="2163" width="3.33"/>
    <col collapsed="false" customWidth="true" hidden="false" outlineLevel="0" max="14" min="14" style="2163" width="50.66"/>
    <col collapsed="false" customWidth="false" hidden="false" outlineLevel="0" max="16384" min="15" style="2163" width="9"/>
  </cols>
  <sheetData>
    <row r="1" customFormat="false" ht="19.7" hidden="false" customHeight="false" outlineLevel="0" collapsed="false">
      <c r="B1" s="2165" t="s">
        <v>2280</v>
      </c>
    </row>
    <row r="2" customFormat="false" ht="19.7" hidden="false" customHeight="false" outlineLevel="0" collapsed="false">
      <c r="B2" s="2166" t="s">
        <v>2281</v>
      </c>
      <c r="F2" s="2167"/>
      <c r="J2" s="2168"/>
    </row>
    <row r="3" customFormat="false" ht="19.7" hidden="false" customHeight="false" outlineLevel="0" collapsed="false">
      <c r="B3" s="2167" t="s">
        <v>2282</v>
      </c>
      <c r="F3" s="2168" t="s">
        <v>2283</v>
      </c>
      <c r="J3" s="2168"/>
    </row>
    <row r="4" customFormat="false" ht="19.7" hidden="false" customHeight="false" outlineLevel="0" collapsed="false">
      <c r="B4" s="2166"/>
      <c r="F4" s="2169" t="s">
        <v>2284</v>
      </c>
      <c r="G4" s="2169"/>
      <c r="H4" s="2169"/>
      <c r="I4" s="2169"/>
      <c r="J4" s="2169"/>
      <c r="K4" s="2169"/>
      <c r="L4" s="2169"/>
      <c r="N4" s="2169" t="s">
        <v>2285</v>
      </c>
    </row>
    <row r="5" customFormat="false" ht="19.7" hidden="false" customHeight="false" outlineLevel="0" collapsed="false">
      <c r="B5" s="2164" t="s">
        <v>2183</v>
      </c>
      <c r="C5" s="2164" t="s">
        <v>2263</v>
      </c>
      <c r="F5" s="2164" t="s">
        <v>2286</v>
      </c>
      <c r="G5" s="2164"/>
      <c r="H5" s="2164" t="s">
        <v>2287</v>
      </c>
      <c r="J5" s="2164" t="s">
        <v>2288</v>
      </c>
      <c r="L5" s="2164" t="s">
        <v>2284</v>
      </c>
      <c r="N5" s="2169"/>
    </row>
    <row r="6" customFormat="false" ht="19.7" hidden="false" customHeight="false" outlineLevel="0" collapsed="false">
      <c r="B6" s="2170" t="n">
        <v>1</v>
      </c>
      <c r="C6" s="2171" t="s">
        <v>2122</v>
      </c>
      <c r="D6" s="2172" t="str">
        <f aca="false">C6</f>
        <v>a</v>
      </c>
      <c r="E6" s="2170" t="s">
        <v>2011</v>
      </c>
      <c r="F6" s="2173" t="n">
        <v>0.291666666666667</v>
      </c>
      <c r="G6" s="2170" t="s">
        <v>1171</v>
      </c>
      <c r="H6" s="2173" t="n">
        <v>0.666666666666667</v>
      </c>
      <c r="I6" s="2174" t="s">
        <v>2010</v>
      </c>
      <c r="J6" s="2173" t="n">
        <v>0.0416666666666667</v>
      </c>
      <c r="K6" s="2175" t="s">
        <v>404</v>
      </c>
      <c r="L6" s="2169" t="n">
        <f aca="false">IF(OR(F6="",H6=""),"",(H6+IF(F6&gt;H6,1,0)-F6-J6)*24)</f>
        <v>8</v>
      </c>
      <c r="N6" s="2176"/>
    </row>
    <row r="7" customFormat="false" ht="19.7" hidden="false" customHeight="false" outlineLevel="0" collapsed="false">
      <c r="B7" s="2170" t="n">
        <v>2</v>
      </c>
      <c r="C7" s="2171" t="s">
        <v>2124</v>
      </c>
      <c r="D7" s="2172" t="str">
        <f aca="false">C7</f>
        <v>b</v>
      </c>
      <c r="E7" s="2170" t="s">
        <v>2011</v>
      </c>
      <c r="F7" s="2173" t="n">
        <v>0.375</v>
      </c>
      <c r="G7" s="2170" t="s">
        <v>1171</v>
      </c>
      <c r="H7" s="2173" t="n">
        <v>0.75</v>
      </c>
      <c r="I7" s="2174" t="s">
        <v>2010</v>
      </c>
      <c r="J7" s="2173" t="n">
        <v>0.0416666666666667</v>
      </c>
      <c r="K7" s="2175" t="s">
        <v>404</v>
      </c>
      <c r="L7" s="2169" t="n">
        <f aca="false">IF(OR(F7="",H7=""),"",(H7+IF(F7&gt;H7,1,0)-F7-J7)*24)</f>
        <v>8</v>
      </c>
      <c r="N7" s="2176"/>
    </row>
    <row r="8" customFormat="false" ht="19.7" hidden="false" customHeight="false" outlineLevel="0" collapsed="false">
      <c r="B8" s="2170" t="n">
        <v>3</v>
      </c>
      <c r="C8" s="2171" t="s">
        <v>2126</v>
      </c>
      <c r="D8" s="2172" t="str">
        <f aca="false">C8</f>
        <v>c</v>
      </c>
      <c r="E8" s="2170" t="s">
        <v>2011</v>
      </c>
      <c r="F8" s="2173" t="n">
        <v>0.416666666666667</v>
      </c>
      <c r="G8" s="2170" t="s">
        <v>1171</v>
      </c>
      <c r="H8" s="2173" t="n">
        <v>0.791666666666667</v>
      </c>
      <c r="I8" s="2174" t="s">
        <v>2010</v>
      </c>
      <c r="J8" s="2173" t="n">
        <v>0.0416666666666667</v>
      </c>
      <c r="K8" s="2175" t="s">
        <v>404</v>
      </c>
      <c r="L8" s="2169" t="n">
        <f aca="false">IF(OR(F8="",H8=""),"",(H8+IF(F8&gt;H8,1,0)-F8-J8)*24)</f>
        <v>8</v>
      </c>
      <c r="N8" s="2176"/>
    </row>
    <row r="9" customFormat="false" ht="19.7" hidden="false" customHeight="false" outlineLevel="0" collapsed="false">
      <c r="B9" s="2170" t="n">
        <v>4</v>
      </c>
      <c r="C9" s="2171" t="s">
        <v>2128</v>
      </c>
      <c r="D9" s="2172" t="str">
        <f aca="false">C9</f>
        <v>d</v>
      </c>
      <c r="E9" s="2170" t="s">
        <v>2011</v>
      </c>
      <c r="F9" s="2173" t="n">
        <v>0.5</v>
      </c>
      <c r="G9" s="2170" t="s">
        <v>1171</v>
      </c>
      <c r="H9" s="2173" t="n">
        <v>0.875</v>
      </c>
      <c r="I9" s="2174" t="s">
        <v>2010</v>
      </c>
      <c r="J9" s="2173" t="n">
        <v>0.0416666666666667</v>
      </c>
      <c r="K9" s="2175" t="s">
        <v>404</v>
      </c>
      <c r="L9" s="2169" t="n">
        <f aca="false">IF(OR(F9="",H9=""),"",(H9+IF(F9&gt;H9,1,0)-F9-J9)*24)</f>
        <v>8</v>
      </c>
      <c r="N9" s="2176"/>
    </row>
    <row r="10" customFormat="false" ht="19.7" hidden="false" customHeight="false" outlineLevel="0" collapsed="false">
      <c r="B10" s="2170" t="n">
        <v>5</v>
      </c>
      <c r="C10" s="2171" t="s">
        <v>988</v>
      </c>
      <c r="D10" s="2172" t="str">
        <f aca="false">C10</f>
        <v>e</v>
      </c>
      <c r="E10" s="2170" t="s">
        <v>2011</v>
      </c>
      <c r="F10" s="2173" t="n">
        <v>0.375</v>
      </c>
      <c r="G10" s="2170" t="s">
        <v>1171</v>
      </c>
      <c r="H10" s="2173" t="n">
        <v>0.541666666666667</v>
      </c>
      <c r="I10" s="2174" t="s">
        <v>2010</v>
      </c>
      <c r="J10" s="2173" t="n">
        <v>0</v>
      </c>
      <c r="K10" s="2175" t="s">
        <v>404</v>
      </c>
      <c r="L10" s="2169" t="n">
        <f aca="false">IF(OR(F10="",H10=""),"",(H10+IF(F10&gt;H10,1,0)-F10-J10)*24)</f>
        <v>4</v>
      </c>
      <c r="N10" s="2176"/>
    </row>
    <row r="11" customFormat="false" ht="19.7" hidden="false" customHeight="false" outlineLevel="0" collapsed="false">
      <c r="B11" s="2170" t="n">
        <v>6</v>
      </c>
      <c r="C11" s="2171" t="s">
        <v>2212</v>
      </c>
      <c r="D11" s="2172" t="str">
        <f aca="false">C11</f>
        <v>f</v>
      </c>
      <c r="E11" s="2170" t="s">
        <v>2011</v>
      </c>
      <c r="F11" s="2173" t="n">
        <v>0.541666666666667</v>
      </c>
      <c r="G11" s="2170" t="s">
        <v>1171</v>
      </c>
      <c r="H11" s="2173" t="n">
        <v>0.770833333333333</v>
      </c>
      <c r="I11" s="2174" t="s">
        <v>2010</v>
      </c>
      <c r="J11" s="2173" t="n">
        <v>0</v>
      </c>
      <c r="K11" s="2175" t="s">
        <v>404</v>
      </c>
      <c r="L11" s="2169" t="n">
        <f aca="false">IF(OR(F11="",H11=""),"",(H11+IF(F11&gt;H11,1,0)-F11-J11)*24)</f>
        <v>5.5</v>
      </c>
      <c r="N11" s="2176"/>
    </row>
    <row r="12" customFormat="false" ht="19.7" hidden="false" customHeight="false" outlineLevel="0" collapsed="false">
      <c r="B12" s="2170" t="n">
        <v>7</v>
      </c>
      <c r="C12" s="2171" t="s">
        <v>2289</v>
      </c>
      <c r="D12" s="2172" t="str">
        <f aca="false">C12</f>
        <v>g</v>
      </c>
      <c r="E12" s="2170" t="s">
        <v>2011</v>
      </c>
      <c r="F12" s="2173" t="n">
        <v>0.583333333333333</v>
      </c>
      <c r="G12" s="2170" t="s">
        <v>1171</v>
      </c>
      <c r="H12" s="2173" t="n">
        <v>0.833333333333333</v>
      </c>
      <c r="I12" s="2174" t="s">
        <v>2010</v>
      </c>
      <c r="J12" s="2173" t="n">
        <v>0</v>
      </c>
      <c r="K12" s="2175" t="s">
        <v>404</v>
      </c>
      <c r="L12" s="2169" t="n">
        <f aca="false">IF(OR(F12="",H12=""),"",(H12+IF(F12&gt;H12,1,0)-F12-J12)*24)</f>
        <v>6</v>
      </c>
      <c r="N12" s="2176"/>
    </row>
    <row r="13" customFormat="false" ht="19.7" hidden="false" customHeight="false" outlineLevel="0" collapsed="false">
      <c r="B13" s="2170" t="n">
        <v>8</v>
      </c>
      <c r="C13" s="2171" t="s">
        <v>2224</v>
      </c>
      <c r="D13" s="2172" t="str">
        <f aca="false">C13</f>
        <v>h</v>
      </c>
      <c r="E13" s="2170" t="s">
        <v>2011</v>
      </c>
      <c r="F13" s="2173" t="n">
        <v>0.666666666666667</v>
      </c>
      <c r="G13" s="2170" t="s">
        <v>1171</v>
      </c>
      <c r="H13" s="2173" t="n">
        <v>0</v>
      </c>
      <c r="I13" s="2174" t="s">
        <v>2010</v>
      </c>
      <c r="J13" s="2173" t="n">
        <v>0.0208333333333333</v>
      </c>
      <c r="K13" s="2175" t="s">
        <v>404</v>
      </c>
      <c r="L13" s="2169" t="n">
        <f aca="false">IF(OR(F13="",H13=""),"",(H13+IF(F13&gt;H13,1,0)-F13-J13)*24)</f>
        <v>7.5</v>
      </c>
      <c r="N13" s="2176" t="s">
        <v>2290</v>
      </c>
    </row>
    <row r="14" customFormat="false" ht="19.7" hidden="false" customHeight="false" outlineLevel="0" collapsed="false">
      <c r="B14" s="2170" t="n">
        <v>9</v>
      </c>
      <c r="C14" s="2171" t="s">
        <v>2225</v>
      </c>
      <c r="D14" s="2172" t="str">
        <f aca="false">C14</f>
        <v>i</v>
      </c>
      <c r="E14" s="2170" t="s">
        <v>2011</v>
      </c>
      <c r="F14" s="2173" t="n">
        <v>0</v>
      </c>
      <c r="G14" s="2170" t="s">
        <v>1171</v>
      </c>
      <c r="H14" s="2173" t="n">
        <v>0.375</v>
      </c>
      <c r="I14" s="2174" t="s">
        <v>2010</v>
      </c>
      <c r="J14" s="2173" t="n">
        <v>0.0208333333333333</v>
      </c>
      <c r="K14" s="2175" t="s">
        <v>404</v>
      </c>
      <c r="L14" s="2169" t="n">
        <f aca="false">IF(OR(F14="",H14=""),"",(H14+IF(F14&gt;H14,1,0)-F14-J14)*24)</f>
        <v>8.5</v>
      </c>
      <c r="N14" s="2176" t="s">
        <v>2290</v>
      </c>
    </row>
    <row r="15" customFormat="false" ht="19.7" hidden="false" customHeight="false" outlineLevel="0" collapsed="false">
      <c r="B15" s="2170" t="n">
        <v>10</v>
      </c>
      <c r="C15" s="2171" t="s">
        <v>2291</v>
      </c>
      <c r="D15" s="2172" t="str">
        <f aca="false">C15</f>
        <v>j</v>
      </c>
      <c r="E15" s="2170" t="s">
        <v>2011</v>
      </c>
      <c r="F15" s="2173"/>
      <c r="G15" s="2170" t="s">
        <v>1171</v>
      </c>
      <c r="H15" s="2173"/>
      <c r="I15" s="2174" t="s">
        <v>2010</v>
      </c>
      <c r="J15" s="2173" t="n">
        <v>0</v>
      </c>
      <c r="K15" s="2175" t="s">
        <v>404</v>
      </c>
      <c r="L15" s="2169" t="str">
        <f aca="false">IF(OR(F15="",H15=""),"",(H15+IF(F15&gt;H15,1,0)-F15-J15)*24)</f>
        <v/>
      </c>
      <c r="N15" s="2176"/>
    </row>
    <row r="16" customFormat="false" ht="19.7" hidden="false" customHeight="false" outlineLevel="0" collapsed="false">
      <c r="B16" s="2170" t="n">
        <v>11</v>
      </c>
      <c r="C16" s="2171" t="s">
        <v>2292</v>
      </c>
      <c r="D16" s="2172" t="str">
        <f aca="false">C16</f>
        <v>k</v>
      </c>
      <c r="E16" s="2170" t="s">
        <v>2011</v>
      </c>
      <c r="F16" s="2173"/>
      <c r="G16" s="2170" t="s">
        <v>1171</v>
      </c>
      <c r="H16" s="2173"/>
      <c r="I16" s="2174" t="s">
        <v>2010</v>
      </c>
      <c r="J16" s="2173" t="n">
        <v>0</v>
      </c>
      <c r="K16" s="2175" t="s">
        <v>404</v>
      </c>
      <c r="L16" s="2169" t="str">
        <f aca="false">IF(OR(F16="",H16=""),"",(H16+IF(F16&gt;H16,1,0)-F16-J16)*24)</f>
        <v/>
      </c>
      <c r="N16" s="2176"/>
    </row>
    <row r="17" customFormat="false" ht="19.7" hidden="false" customHeight="false" outlineLevel="0" collapsed="false">
      <c r="B17" s="2170" t="n">
        <v>12</v>
      </c>
      <c r="C17" s="2171" t="s">
        <v>2293</v>
      </c>
      <c r="D17" s="2172" t="str">
        <f aca="false">C17</f>
        <v>l</v>
      </c>
      <c r="E17" s="2170" t="s">
        <v>2011</v>
      </c>
      <c r="F17" s="2173"/>
      <c r="G17" s="2170" t="s">
        <v>1171</v>
      </c>
      <c r="H17" s="2173"/>
      <c r="I17" s="2174" t="s">
        <v>2010</v>
      </c>
      <c r="J17" s="2173" t="n">
        <v>0</v>
      </c>
      <c r="K17" s="2175" t="s">
        <v>404</v>
      </c>
      <c r="L17" s="2169" t="str">
        <f aca="false">IF(OR(F17="",H17=""),"",(H17+IF(F17&gt;H17,1,0)-F17-J17)*24)</f>
        <v/>
      </c>
      <c r="N17" s="2176"/>
    </row>
    <row r="18" customFormat="false" ht="19.7" hidden="false" customHeight="false" outlineLevel="0" collapsed="false">
      <c r="B18" s="2170" t="n">
        <v>13</v>
      </c>
      <c r="C18" s="2171" t="s">
        <v>2294</v>
      </c>
      <c r="D18" s="2172" t="str">
        <f aca="false">C18</f>
        <v>m</v>
      </c>
      <c r="E18" s="2170" t="s">
        <v>2011</v>
      </c>
      <c r="F18" s="2173"/>
      <c r="G18" s="2170" t="s">
        <v>1171</v>
      </c>
      <c r="H18" s="2173"/>
      <c r="I18" s="2174" t="s">
        <v>2010</v>
      </c>
      <c r="J18" s="2173" t="n">
        <v>0</v>
      </c>
      <c r="K18" s="2175" t="s">
        <v>404</v>
      </c>
      <c r="L18" s="2169" t="str">
        <f aca="false">IF(OR(F18="",H18=""),"",(H18+IF(F18&gt;H18,1,0)-F18-J18)*24)</f>
        <v/>
      </c>
      <c r="N18" s="2176"/>
    </row>
    <row r="19" customFormat="false" ht="19.7" hidden="false" customHeight="false" outlineLevel="0" collapsed="false">
      <c r="B19" s="2170" t="n">
        <v>14</v>
      </c>
      <c r="C19" s="2171" t="s">
        <v>2295</v>
      </c>
      <c r="D19" s="2172" t="str">
        <f aca="false">C19</f>
        <v>n</v>
      </c>
      <c r="E19" s="2170" t="s">
        <v>2011</v>
      </c>
      <c r="F19" s="2173"/>
      <c r="G19" s="2170" t="s">
        <v>1171</v>
      </c>
      <c r="H19" s="2173"/>
      <c r="I19" s="2174" t="s">
        <v>2010</v>
      </c>
      <c r="J19" s="2173" t="n">
        <v>0</v>
      </c>
      <c r="K19" s="2175" t="s">
        <v>404</v>
      </c>
      <c r="L19" s="2169" t="str">
        <f aca="false">IF(OR(F19="",H19=""),"",(H19+IF(F19&gt;H19,1,0)-F19-J19)*24)</f>
        <v/>
      </c>
      <c r="N19" s="2176"/>
    </row>
    <row r="20" customFormat="false" ht="19.7" hidden="false" customHeight="false" outlineLevel="0" collapsed="false">
      <c r="B20" s="2170" t="n">
        <v>15</v>
      </c>
      <c r="C20" s="2171" t="s">
        <v>2296</v>
      </c>
      <c r="D20" s="2172" t="str">
        <f aca="false">C20</f>
        <v>o</v>
      </c>
      <c r="E20" s="2170" t="s">
        <v>2011</v>
      </c>
      <c r="F20" s="2173"/>
      <c r="G20" s="2170" t="s">
        <v>1171</v>
      </c>
      <c r="H20" s="2173"/>
      <c r="I20" s="2174" t="s">
        <v>2010</v>
      </c>
      <c r="J20" s="2173" t="n">
        <v>0</v>
      </c>
      <c r="K20" s="2175" t="s">
        <v>404</v>
      </c>
      <c r="L20" s="2169" t="str">
        <f aca="false">IF(OR(F20="",H20=""),"",(H20+IF(F20&gt;H20,1,0)-F20-J20)*24)</f>
        <v/>
      </c>
      <c r="N20" s="2176"/>
    </row>
    <row r="21" customFormat="false" ht="19.7" hidden="false" customHeight="false" outlineLevel="0" collapsed="false">
      <c r="B21" s="2170" t="n">
        <v>16</v>
      </c>
      <c r="C21" s="2171" t="s">
        <v>2297</v>
      </c>
      <c r="D21" s="2172" t="str">
        <f aca="false">C21</f>
        <v>p</v>
      </c>
      <c r="E21" s="2170" t="s">
        <v>2011</v>
      </c>
      <c r="F21" s="2173"/>
      <c r="G21" s="2170" t="s">
        <v>1171</v>
      </c>
      <c r="H21" s="2173"/>
      <c r="I21" s="2174" t="s">
        <v>2010</v>
      </c>
      <c r="J21" s="2173" t="n">
        <v>0</v>
      </c>
      <c r="K21" s="2175" t="s">
        <v>404</v>
      </c>
      <c r="L21" s="2169" t="str">
        <f aca="false">IF(OR(F21="",H21=""),"",(H21+IF(F21&gt;H21,1,0)-F21-J21)*24)</f>
        <v/>
      </c>
      <c r="N21" s="2176"/>
    </row>
    <row r="22" customFormat="false" ht="19.7" hidden="false" customHeight="false" outlineLevel="0" collapsed="false">
      <c r="B22" s="2170" t="n">
        <v>17</v>
      </c>
      <c r="C22" s="2171" t="s">
        <v>2298</v>
      </c>
      <c r="D22" s="2172" t="str">
        <f aca="false">C22</f>
        <v>q</v>
      </c>
      <c r="E22" s="2170" t="s">
        <v>2011</v>
      </c>
      <c r="F22" s="2173"/>
      <c r="G22" s="2170" t="s">
        <v>1171</v>
      </c>
      <c r="H22" s="2173"/>
      <c r="I22" s="2174" t="s">
        <v>2010</v>
      </c>
      <c r="J22" s="2173" t="n">
        <v>0</v>
      </c>
      <c r="K22" s="2175" t="s">
        <v>404</v>
      </c>
      <c r="L22" s="2169" t="str">
        <f aca="false">IF(OR(F22="",H22=""),"",(H22+IF(F22&gt;H22,1,0)-F22-J22)*24)</f>
        <v/>
      </c>
      <c r="N22" s="2176"/>
    </row>
    <row r="23" customFormat="false" ht="19.7" hidden="false" customHeight="false" outlineLevel="0" collapsed="false">
      <c r="B23" s="2170" t="n">
        <v>18</v>
      </c>
      <c r="C23" s="2171" t="s">
        <v>2299</v>
      </c>
      <c r="D23" s="2172" t="str">
        <f aca="false">C23</f>
        <v>r</v>
      </c>
      <c r="E23" s="2170" t="s">
        <v>2011</v>
      </c>
      <c r="F23" s="2177"/>
      <c r="G23" s="2170" t="s">
        <v>1171</v>
      </c>
      <c r="H23" s="2177"/>
      <c r="I23" s="2174" t="s">
        <v>2010</v>
      </c>
      <c r="J23" s="2177"/>
      <c r="K23" s="2175" t="s">
        <v>404</v>
      </c>
      <c r="L23" s="2171" t="n">
        <v>1</v>
      </c>
      <c r="N23" s="2176"/>
    </row>
    <row r="24" customFormat="false" ht="19.7" hidden="false" customHeight="false" outlineLevel="0" collapsed="false">
      <c r="B24" s="2170" t="n">
        <v>19</v>
      </c>
      <c r="C24" s="2171" t="s">
        <v>2300</v>
      </c>
      <c r="D24" s="2172" t="str">
        <f aca="false">C24</f>
        <v>s</v>
      </c>
      <c r="E24" s="2170" t="s">
        <v>2011</v>
      </c>
      <c r="F24" s="2177"/>
      <c r="G24" s="2170" t="s">
        <v>1171</v>
      </c>
      <c r="H24" s="2177"/>
      <c r="I24" s="2174" t="s">
        <v>2010</v>
      </c>
      <c r="J24" s="2177"/>
      <c r="K24" s="2175" t="s">
        <v>404</v>
      </c>
      <c r="L24" s="2171" t="n">
        <v>2</v>
      </c>
      <c r="N24" s="2176"/>
    </row>
    <row r="25" customFormat="false" ht="19.7" hidden="false" customHeight="false" outlineLevel="0" collapsed="false">
      <c r="B25" s="2170" t="n">
        <v>20</v>
      </c>
      <c r="C25" s="2171" t="s">
        <v>2301</v>
      </c>
      <c r="D25" s="2172" t="str">
        <f aca="false">C25</f>
        <v>t</v>
      </c>
      <c r="E25" s="2170" t="s">
        <v>2011</v>
      </c>
      <c r="F25" s="2177"/>
      <c r="G25" s="2170" t="s">
        <v>1171</v>
      </c>
      <c r="H25" s="2177"/>
      <c r="I25" s="2174" t="s">
        <v>2010</v>
      </c>
      <c r="J25" s="2177"/>
      <c r="K25" s="2175" t="s">
        <v>404</v>
      </c>
      <c r="L25" s="2171" t="n">
        <v>3</v>
      </c>
      <c r="N25" s="2176"/>
    </row>
    <row r="26" customFormat="false" ht="19.7" hidden="false" customHeight="false" outlineLevel="0" collapsed="false">
      <c r="B26" s="2170" t="n">
        <v>21</v>
      </c>
      <c r="C26" s="2171" t="s">
        <v>2302</v>
      </c>
      <c r="D26" s="2172" t="str">
        <f aca="false">C26</f>
        <v>u</v>
      </c>
      <c r="E26" s="2170" t="s">
        <v>2011</v>
      </c>
      <c r="F26" s="2177"/>
      <c r="G26" s="2170" t="s">
        <v>1171</v>
      </c>
      <c r="H26" s="2177"/>
      <c r="I26" s="2174" t="s">
        <v>2010</v>
      </c>
      <c r="J26" s="2177"/>
      <c r="K26" s="2175" t="s">
        <v>404</v>
      </c>
      <c r="L26" s="2171" t="n">
        <v>4</v>
      </c>
      <c r="N26" s="2176"/>
    </row>
    <row r="27" customFormat="false" ht="19.7" hidden="false" customHeight="false" outlineLevel="0" collapsed="false">
      <c r="B27" s="2170" t="n">
        <v>22</v>
      </c>
      <c r="C27" s="2171" t="s">
        <v>2303</v>
      </c>
      <c r="D27" s="2172" t="str">
        <f aca="false">C27</f>
        <v>v</v>
      </c>
      <c r="E27" s="2170" t="s">
        <v>2011</v>
      </c>
      <c r="F27" s="2177"/>
      <c r="G27" s="2170" t="s">
        <v>1171</v>
      </c>
      <c r="H27" s="2177"/>
      <c r="I27" s="2174" t="s">
        <v>2010</v>
      </c>
      <c r="J27" s="2177"/>
      <c r="K27" s="2175" t="s">
        <v>404</v>
      </c>
      <c r="L27" s="2171" t="n">
        <v>5</v>
      </c>
      <c r="N27" s="2176"/>
    </row>
    <row r="28" customFormat="false" ht="19.7" hidden="false" customHeight="false" outlineLevel="0" collapsed="false">
      <c r="B28" s="2170" t="n">
        <v>23</v>
      </c>
      <c r="C28" s="2171" t="s">
        <v>2304</v>
      </c>
      <c r="D28" s="2172" t="str">
        <f aca="false">C28</f>
        <v>w</v>
      </c>
      <c r="E28" s="2170" t="s">
        <v>2011</v>
      </c>
      <c r="F28" s="2177"/>
      <c r="G28" s="2170" t="s">
        <v>1171</v>
      </c>
      <c r="H28" s="2177"/>
      <c r="I28" s="2174" t="s">
        <v>2010</v>
      </c>
      <c r="J28" s="2177"/>
      <c r="K28" s="2175" t="s">
        <v>404</v>
      </c>
      <c r="L28" s="2171" t="n">
        <v>6</v>
      </c>
      <c r="N28" s="2176"/>
    </row>
    <row r="29" customFormat="false" ht="19.7" hidden="false" customHeight="false" outlineLevel="0" collapsed="false">
      <c r="B29" s="2170" t="n">
        <v>24</v>
      </c>
      <c r="C29" s="2171" t="s">
        <v>2305</v>
      </c>
      <c r="D29" s="2172" t="str">
        <f aca="false">C29</f>
        <v>x</v>
      </c>
      <c r="E29" s="2170" t="s">
        <v>2011</v>
      </c>
      <c r="F29" s="2177"/>
      <c r="G29" s="2170" t="s">
        <v>1171</v>
      </c>
      <c r="H29" s="2177"/>
      <c r="I29" s="2174" t="s">
        <v>2010</v>
      </c>
      <c r="J29" s="2177"/>
      <c r="K29" s="2175" t="s">
        <v>404</v>
      </c>
      <c r="L29" s="2171" t="n">
        <v>7</v>
      </c>
      <c r="N29" s="2176"/>
    </row>
    <row r="30" customFormat="false" ht="19.7" hidden="false" customHeight="false" outlineLevel="0" collapsed="false">
      <c r="B30" s="2170" t="n">
        <v>25</v>
      </c>
      <c r="C30" s="2171" t="s">
        <v>2306</v>
      </c>
      <c r="D30" s="2172" t="str">
        <f aca="false">C30</f>
        <v>y</v>
      </c>
      <c r="E30" s="2170" t="s">
        <v>2011</v>
      </c>
      <c r="F30" s="2177"/>
      <c r="G30" s="2170" t="s">
        <v>1171</v>
      </c>
      <c r="H30" s="2177"/>
      <c r="I30" s="2174" t="s">
        <v>2010</v>
      </c>
      <c r="J30" s="2177"/>
      <c r="K30" s="2175" t="s">
        <v>404</v>
      </c>
      <c r="L30" s="2171" t="n">
        <v>8</v>
      </c>
      <c r="N30" s="2176"/>
    </row>
    <row r="31" customFormat="false" ht="19.7" hidden="false" customHeight="false" outlineLevel="0" collapsed="false">
      <c r="B31" s="2170" t="n">
        <v>26</v>
      </c>
      <c r="C31" s="2171" t="s">
        <v>2307</v>
      </c>
      <c r="D31" s="2172" t="str">
        <f aca="false">C31</f>
        <v>z</v>
      </c>
      <c r="E31" s="2170" t="s">
        <v>2011</v>
      </c>
      <c r="F31" s="2177"/>
      <c r="G31" s="2170" t="s">
        <v>1171</v>
      </c>
      <c r="H31" s="2177"/>
      <c r="I31" s="2174" t="s">
        <v>2010</v>
      </c>
      <c r="J31" s="2177"/>
      <c r="K31" s="2175" t="s">
        <v>404</v>
      </c>
      <c r="L31" s="2171" t="n">
        <v>1</v>
      </c>
      <c r="N31" s="2176"/>
    </row>
    <row r="32" customFormat="false" ht="19.7" hidden="false" customHeight="false" outlineLevel="0" collapsed="false">
      <c r="B32" s="2170" t="n">
        <v>27</v>
      </c>
      <c r="C32" s="2171" t="s">
        <v>2305</v>
      </c>
      <c r="D32" s="2172" t="str">
        <f aca="false">C32</f>
        <v>x</v>
      </c>
      <c r="E32" s="2170" t="s">
        <v>2011</v>
      </c>
      <c r="F32" s="2177"/>
      <c r="G32" s="2170" t="s">
        <v>1171</v>
      </c>
      <c r="H32" s="2177"/>
      <c r="I32" s="2174" t="s">
        <v>2010</v>
      </c>
      <c r="J32" s="2177"/>
      <c r="K32" s="2175" t="s">
        <v>404</v>
      </c>
      <c r="L32" s="2171" t="n">
        <v>2</v>
      </c>
      <c r="N32" s="2176"/>
    </row>
    <row r="33" customFormat="false" ht="19.7" hidden="false" customHeight="false" outlineLevel="0" collapsed="false">
      <c r="B33" s="2170" t="n">
        <v>28</v>
      </c>
      <c r="C33" s="2171" t="s">
        <v>2308</v>
      </c>
      <c r="D33" s="2172" t="str">
        <f aca="false">C33</f>
        <v>aa</v>
      </c>
      <c r="E33" s="2170" t="s">
        <v>2011</v>
      </c>
      <c r="F33" s="2177"/>
      <c r="G33" s="2170" t="s">
        <v>1171</v>
      </c>
      <c r="H33" s="2177"/>
      <c r="I33" s="2174" t="s">
        <v>2010</v>
      </c>
      <c r="J33" s="2177"/>
      <c r="K33" s="2175" t="s">
        <v>404</v>
      </c>
      <c r="L33" s="2171" t="n">
        <v>3</v>
      </c>
      <c r="N33" s="2176"/>
    </row>
    <row r="34" customFormat="false" ht="19.7" hidden="false" customHeight="false" outlineLevel="0" collapsed="false">
      <c r="B34" s="2170" t="n">
        <v>29</v>
      </c>
      <c r="C34" s="2171" t="s">
        <v>986</v>
      </c>
      <c r="D34" s="2172" t="str">
        <f aca="false">C34</f>
        <v>ab</v>
      </c>
      <c r="E34" s="2170" t="s">
        <v>2011</v>
      </c>
      <c r="F34" s="2177"/>
      <c r="G34" s="2170" t="s">
        <v>1171</v>
      </c>
      <c r="H34" s="2177"/>
      <c r="I34" s="2174" t="s">
        <v>2010</v>
      </c>
      <c r="J34" s="2177"/>
      <c r="K34" s="2175" t="s">
        <v>404</v>
      </c>
      <c r="L34" s="2171" t="n">
        <v>4</v>
      </c>
      <c r="N34" s="2176"/>
    </row>
    <row r="35" customFormat="false" ht="19.7" hidden="false" customHeight="false" outlineLevel="0" collapsed="false">
      <c r="B35" s="2170" t="n">
        <v>30</v>
      </c>
      <c r="C35" s="2171" t="s">
        <v>2309</v>
      </c>
      <c r="D35" s="2172" t="str">
        <f aca="false">C35</f>
        <v>ac</v>
      </c>
      <c r="E35" s="2170" t="s">
        <v>2011</v>
      </c>
      <c r="F35" s="2177"/>
      <c r="G35" s="2170" t="s">
        <v>1171</v>
      </c>
      <c r="H35" s="2177"/>
      <c r="I35" s="2174" t="s">
        <v>2010</v>
      </c>
      <c r="J35" s="2177"/>
      <c r="K35" s="2175" t="s">
        <v>404</v>
      </c>
      <c r="L35" s="2171" t="n">
        <v>5</v>
      </c>
      <c r="N35" s="2176"/>
    </row>
    <row r="36" customFormat="false" ht="19.7" hidden="false" customHeight="false" outlineLevel="0" collapsed="false">
      <c r="B36" s="2170" t="n">
        <v>31</v>
      </c>
      <c r="C36" s="2171" t="s">
        <v>2310</v>
      </c>
      <c r="D36" s="2172" t="str">
        <f aca="false">C36</f>
        <v>ad</v>
      </c>
      <c r="E36" s="2170" t="s">
        <v>2011</v>
      </c>
      <c r="F36" s="2177"/>
      <c r="G36" s="2170" t="s">
        <v>1171</v>
      </c>
      <c r="H36" s="2177"/>
      <c r="I36" s="2174" t="s">
        <v>2010</v>
      </c>
      <c r="J36" s="2177"/>
      <c r="K36" s="2175" t="s">
        <v>404</v>
      </c>
      <c r="L36" s="2171" t="n">
        <v>6</v>
      </c>
      <c r="N36" s="2176"/>
    </row>
    <row r="37" customFormat="false" ht="19.7" hidden="false" customHeight="false" outlineLevel="0" collapsed="false">
      <c r="B37" s="2170" t="n">
        <v>32</v>
      </c>
      <c r="C37" s="2171" t="s">
        <v>2311</v>
      </c>
      <c r="D37" s="2172" t="str">
        <f aca="false">C37</f>
        <v>ae</v>
      </c>
      <c r="E37" s="2170" t="s">
        <v>2011</v>
      </c>
      <c r="F37" s="2177"/>
      <c r="G37" s="2170" t="s">
        <v>1171</v>
      </c>
      <c r="H37" s="2177"/>
      <c r="I37" s="2174" t="s">
        <v>2010</v>
      </c>
      <c r="J37" s="2177"/>
      <c r="K37" s="2175" t="s">
        <v>404</v>
      </c>
      <c r="L37" s="2171" t="n">
        <v>7</v>
      </c>
      <c r="N37" s="2176"/>
    </row>
    <row r="38" customFormat="false" ht="19.7" hidden="false" customHeight="false" outlineLevel="0" collapsed="false">
      <c r="B38" s="2170" t="n">
        <v>33</v>
      </c>
      <c r="C38" s="2171" t="s">
        <v>2312</v>
      </c>
      <c r="D38" s="2172" t="str">
        <f aca="false">C38</f>
        <v>af</v>
      </c>
      <c r="E38" s="2170" t="s">
        <v>2011</v>
      </c>
      <c r="F38" s="2177"/>
      <c r="G38" s="2170" t="s">
        <v>1171</v>
      </c>
      <c r="H38" s="2177"/>
      <c r="I38" s="2174" t="s">
        <v>2010</v>
      </c>
      <c r="J38" s="2177"/>
      <c r="K38" s="2175" t="s">
        <v>404</v>
      </c>
      <c r="L38" s="2171" t="n">
        <v>8</v>
      </c>
      <c r="N38" s="2176"/>
    </row>
    <row r="39" customFormat="false" ht="19.7" hidden="false" customHeight="false" outlineLevel="0" collapsed="false">
      <c r="B39" s="2170" t="n">
        <v>34</v>
      </c>
      <c r="C39" s="2178" t="s">
        <v>2313</v>
      </c>
      <c r="D39" s="2172"/>
      <c r="E39" s="2170" t="s">
        <v>2011</v>
      </c>
      <c r="F39" s="2173" t="n">
        <v>0.291666666666667</v>
      </c>
      <c r="G39" s="2170" t="s">
        <v>1171</v>
      </c>
      <c r="H39" s="2173" t="n">
        <v>0.395833333333333</v>
      </c>
      <c r="I39" s="2174" t="s">
        <v>2010</v>
      </c>
      <c r="J39" s="2173" t="n">
        <v>0</v>
      </c>
      <c r="K39" s="2175" t="s">
        <v>404</v>
      </c>
      <c r="L39" s="2169" t="n">
        <f aca="false">IF(OR(F39="",H39=""),"",(H39+IF(F39&gt;H39,1,0)-F39-J39)*24)</f>
        <v>2.5</v>
      </c>
      <c r="N39" s="2176"/>
    </row>
    <row r="40" customFormat="false" ht="19.7" hidden="false" customHeight="false" outlineLevel="0" collapsed="false">
      <c r="B40" s="2170"/>
      <c r="C40" s="2179" t="s">
        <v>1045</v>
      </c>
      <c r="D40" s="2172"/>
      <c r="E40" s="2170" t="s">
        <v>2011</v>
      </c>
      <c r="F40" s="2173" t="n">
        <v>0.6875</v>
      </c>
      <c r="G40" s="2170" t="s">
        <v>1171</v>
      </c>
      <c r="H40" s="2173" t="n">
        <v>0.833333333333333</v>
      </c>
      <c r="I40" s="2174" t="s">
        <v>2010</v>
      </c>
      <c r="J40" s="2173" t="n">
        <v>0</v>
      </c>
      <c r="K40" s="2175" t="s">
        <v>404</v>
      </c>
      <c r="L40" s="2169" t="n">
        <f aca="false">IF(OR(F40="",H40=""),"",(H40+IF(F40&gt;H40,1,0)-F40-J40)*24)</f>
        <v>3.5</v>
      </c>
      <c r="N40" s="2176"/>
    </row>
    <row r="41" customFormat="false" ht="19.7" hidden="false" customHeight="false" outlineLevel="0" collapsed="false">
      <c r="B41" s="2170"/>
      <c r="C41" s="2180" t="s">
        <v>1045</v>
      </c>
      <c r="D41" s="2172" t="str">
        <f aca="false">C39</f>
        <v>ag</v>
      </c>
      <c r="E41" s="2170" t="s">
        <v>2011</v>
      </c>
      <c r="F41" s="2173" t="s">
        <v>1045</v>
      </c>
      <c r="G41" s="2170" t="s">
        <v>1171</v>
      </c>
      <c r="H41" s="2173" t="s">
        <v>1045</v>
      </c>
      <c r="I41" s="2174" t="s">
        <v>2010</v>
      </c>
      <c r="J41" s="2173" t="s">
        <v>1045</v>
      </c>
      <c r="K41" s="2175" t="s">
        <v>404</v>
      </c>
      <c r="L41" s="2169" t="n">
        <f aca="false">IF(OR(L39="",L40=""),"",L39+L40)</f>
        <v>6</v>
      </c>
      <c r="N41" s="2176" t="s">
        <v>2314</v>
      </c>
    </row>
    <row r="42" customFormat="false" ht="19.7" hidden="false" customHeight="false" outlineLevel="0" collapsed="false">
      <c r="B42" s="2170"/>
      <c r="C42" s="2178" t="s">
        <v>2315</v>
      </c>
      <c r="D42" s="2172"/>
      <c r="E42" s="2170" t="s">
        <v>2011</v>
      </c>
      <c r="F42" s="2173"/>
      <c r="G42" s="2170" t="s">
        <v>1171</v>
      </c>
      <c r="H42" s="2173"/>
      <c r="I42" s="2174" t="s">
        <v>2010</v>
      </c>
      <c r="J42" s="2173" t="n">
        <v>0</v>
      </c>
      <c r="K42" s="2175" t="s">
        <v>404</v>
      </c>
      <c r="L42" s="2169" t="str">
        <f aca="false">IF(OR(F42="",H42=""),"",(H42+IF(F42&gt;H42,1,0)-F42-J42)*24)</f>
        <v/>
      </c>
      <c r="N42" s="2176"/>
    </row>
    <row r="43" customFormat="false" ht="19.7" hidden="false" customHeight="false" outlineLevel="0" collapsed="false">
      <c r="B43" s="2170" t="n">
        <v>35</v>
      </c>
      <c r="C43" s="2179" t="s">
        <v>1045</v>
      </c>
      <c r="D43" s="2172"/>
      <c r="E43" s="2170" t="s">
        <v>2011</v>
      </c>
      <c r="F43" s="2173"/>
      <c r="G43" s="2170" t="s">
        <v>1171</v>
      </c>
      <c r="H43" s="2173"/>
      <c r="I43" s="2174" t="s">
        <v>2010</v>
      </c>
      <c r="J43" s="2173" t="n">
        <v>0</v>
      </c>
      <c r="K43" s="2175" t="s">
        <v>404</v>
      </c>
      <c r="L43" s="2169" t="str">
        <f aca="false">IF(OR(F43="",H43=""),"",(H43+IF(F43&gt;H43,1,0)-F43-J43)*24)</f>
        <v/>
      </c>
      <c r="N43" s="2176"/>
    </row>
    <row r="44" customFormat="false" ht="19.7" hidden="false" customHeight="false" outlineLevel="0" collapsed="false">
      <c r="B44" s="2170"/>
      <c r="C44" s="2180" t="s">
        <v>1045</v>
      </c>
      <c r="D44" s="2172" t="str">
        <f aca="false">C42</f>
        <v>ah</v>
      </c>
      <c r="E44" s="2170" t="s">
        <v>2011</v>
      </c>
      <c r="F44" s="2173" t="s">
        <v>1045</v>
      </c>
      <c r="G44" s="2170" t="s">
        <v>1171</v>
      </c>
      <c r="H44" s="2173" t="s">
        <v>1045</v>
      </c>
      <c r="I44" s="2174" t="s">
        <v>2010</v>
      </c>
      <c r="J44" s="2173" t="s">
        <v>1045</v>
      </c>
      <c r="K44" s="2175" t="s">
        <v>404</v>
      </c>
      <c r="L44" s="2169" t="str">
        <f aca="false">IF(OR(L42="",L43=""),"",L42+L43)</f>
        <v/>
      </c>
      <c r="N44" s="2176" t="s">
        <v>2314</v>
      </c>
    </row>
    <row r="45" customFormat="false" ht="19.7" hidden="false" customHeight="false" outlineLevel="0" collapsed="false">
      <c r="B45" s="2170"/>
      <c r="C45" s="2178" t="s">
        <v>2316</v>
      </c>
      <c r="D45" s="2172"/>
      <c r="E45" s="2170" t="s">
        <v>2011</v>
      </c>
      <c r="F45" s="2173"/>
      <c r="G45" s="2170" t="s">
        <v>1171</v>
      </c>
      <c r="H45" s="2173"/>
      <c r="I45" s="2174" t="s">
        <v>2010</v>
      </c>
      <c r="J45" s="2173" t="n">
        <v>0</v>
      </c>
      <c r="K45" s="2175" t="s">
        <v>404</v>
      </c>
      <c r="L45" s="2169" t="str">
        <f aca="false">IF(OR(F45="",H45=""),"",(H45+IF(F45&gt;H45,1,0)-F45-J45)*24)</f>
        <v/>
      </c>
      <c r="N45" s="2176"/>
    </row>
    <row r="46" customFormat="false" ht="19.7" hidden="false" customHeight="false" outlineLevel="0" collapsed="false">
      <c r="B46" s="2170" t="n">
        <v>36</v>
      </c>
      <c r="C46" s="2179" t="s">
        <v>1045</v>
      </c>
      <c r="D46" s="2172"/>
      <c r="E46" s="2170" t="s">
        <v>2011</v>
      </c>
      <c r="F46" s="2173"/>
      <c r="G46" s="2170" t="s">
        <v>1171</v>
      </c>
      <c r="H46" s="2173"/>
      <c r="I46" s="2174" t="s">
        <v>2010</v>
      </c>
      <c r="J46" s="2173" t="n">
        <v>0</v>
      </c>
      <c r="K46" s="2175" t="s">
        <v>404</v>
      </c>
      <c r="L46" s="2169" t="str">
        <f aca="false">IF(OR(F46="",H46=""),"",(H46+IF(F46&gt;H46,1,0)-F46-J46)*24)</f>
        <v/>
      </c>
      <c r="N46" s="2176"/>
    </row>
    <row r="47" customFormat="false" ht="19.7" hidden="false" customHeight="false" outlineLevel="0" collapsed="false">
      <c r="B47" s="2170"/>
      <c r="C47" s="2180" t="s">
        <v>1045</v>
      </c>
      <c r="D47" s="2172" t="str">
        <f aca="false">C45</f>
        <v>ai</v>
      </c>
      <c r="E47" s="2170" t="s">
        <v>2011</v>
      </c>
      <c r="F47" s="2173" t="s">
        <v>1045</v>
      </c>
      <c r="G47" s="2170" t="s">
        <v>1171</v>
      </c>
      <c r="H47" s="2173" t="s">
        <v>1045</v>
      </c>
      <c r="I47" s="2174" t="s">
        <v>2010</v>
      </c>
      <c r="J47" s="2173" t="s">
        <v>1045</v>
      </c>
      <c r="K47" s="2175" t="s">
        <v>404</v>
      </c>
      <c r="L47" s="2169" t="str">
        <f aca="false">IF(OR(L45="",L46=""),"",L45+L46)</f>
        <v/>
      </c>
      <c r="N47" s="2176" t="s">
        <v>2314</v>
      </c>
    </row>
    <row r="48" customFormat="false" ht="19.7" hidden="false" customHeight="false" outlineLevel="0" collapsed="false"/>
    <row r="49" customFormat="false" ht="19.7" hidden="false" customHeight="false" outlineLevel="0" collapsed="false">
      <c r="C49" s="2166" t="s">
        <v>2329</v>
      </c>
      <c r="D49" s="2166"/>
    </row>
    <row r="50" customFormat="false" ht="19.7" hidden="false" customHeight="false" outlineLevel="0" collapsed="false">
      <c r="C50" s="2166" t="s">
        <v>2330</v>
      </c>
      <c r="D50" s="2166"/>
    </row>
    <row r="51" customFormat="false" ht="19.7" hidden="false" customHeight="false" outlineLevel="0" collapsed="false">
      <c r="C51" s="2166" t="s">
        <v>2331</v>
      </c>
      <c r="D51" s="2166"/>
    </row>
    <row r="52" customFormat="false" ht="19.7" hidden="false" customHeight="false" outlineLevel="0" collapsed="false">
      <c r="C52" s="2166" t="s">
        <v>2332</v>
      </c>
      <c r="D52" s="2166"/>
    </row>
    <row r="53" customFormat="false" ht="19.7" hidden="false" customHeight="false" outlineLevel="0" collapsed="false">
      <c r="C53" s="2166" t="s">
        <v>2319</v>
      </c>
      <c r="D53" s="2166"/>
    </row>
    <row r="54" customFormat="false" ht="19.7" hidden="false" customHeight="false" outlineLevel="0" collapsed="false">
      <c r="C54" s="2166" t="s">
        <v>2320</v>
      </c>
      <c r="D54" s="2166"/>
    </row>
  </sheetData>
  <sheetProtection sheet="true" insertRows="false" deleteRows="false"/>
  <mergeCells count="2">
    <mergeCell ref="F4:L4"/>
    <mergeCell ref="N4:N5"/>
  </mergeCells>
  <printOptions headings="false" gridLines="false" gridLinesSet="true" horizontalCentered="true" verticalCentered="false"/>
  <pageMargins left="0.708333333333333" right="0.708333333333333" top="0.551388888888889"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FFCC"/>
    <pageSetUpPr fitToPage="true"/>
  </sheetPr>
  <dimension ref="B1:BB11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2.75" customHeight="false" zeroHeight="false" outlineLevelRow="0" outlineLevelCol="0"/>
  <cols>
    <col collapsed="false" customWidth="true" hidden="false" outlineLevel="0" max="1" min="1" style="2181" width="1.33"/>
    <col collapsed="false" customWidth="false" hidden="false" outlineLevel="0" max="3" min="2" style="2181" width="9"/>
    <col collapsed="false" customWidth="true" hidden="false" outlineLevel="0" max="4" min="4" style="2181" width="40.66"/>
    <col collapsed="false" customWidth="false" hidden="false" outlineLevel="0" max="16384" min="5" style="2181" width="9"/>
  </cols>
  <sheetData>
    <row r="1" customFormat="false" ht="15" hidden="false" customHeight="false" outlineLevel="0" collapsed="false">
      <c r="B1" s="2181" t="s">
        <v>2333</v>
      </c>
      <c r="D1" s="2182"/>
      <c r="E1" s="2182"/>
      <c r="F1" s="2182"/>
    </row>
    <row r="2" s="2183" customFormat="true" ht="20.25" hidden="false" customHeight="true" outlineLevel="0" collapsed="false">
      <c r="B2" s="2184" t="s">
        <v>2334</v>
      </c>
      <c r="C2" s="2184"/>
      <c r="D2" s="2182"/>
      <c r="E2" s="2182"/>
      <c r="F2" s="2182"/>
    </row>
    <row r="3" s="2183" customFormat="true" ht="20.25" hidden="false" customHeight="true" outlineLevel="0" collapsed="false">
      <c r="B3" s="2184"/>
      <c r="C3" s="2184"/>
      <c r="D3" s="2182"/>
      <c r="E3" s="2182"/>
      <c r="F3" s="2182"/>
    </row>
    <row r="4" s="2183" customFormat="true" ht="20.25" hidden="false" customHeight="true" outlineLevel="0" collapsed="false">
      <c r="B4" s="2185"/>
      <c r="C4" s="2182" t="s">
        <v>2335</v>
      </c>
      <c r="D4" s="2182"/>
      <c r="F4" s="2186" t="s">
        <v>2336</v>
      </c>
      <c r="G4" s="2186"/>
      <c r="H4" s="2186"/>
      <c r="I4" s="2186"/>
      <c r="J4" s="2186"/>
      <c r="K4" s="2186"/>
    </row>
    <row r="5" s="2183" customFormat="true" ht="20.25" hidden="false" customHeight="true" outlineLevel="0" collapsed="false">
      <c r="B5" s="2187"/>
      <c r="C5" s="2182" t="s">
        <v>2337</v>
      </c>
      <c r="D5" s="2182"/>
      <c r="F5" s="2186"/>
      <c r="G5" s="2186"/>
      <c r="H5" s="2186"/>
      <c r="I5" s="2186"/>
      <c r="J5" s="2186"/>
      <c r="K5" s="2186"/>
    </row>
    <row r="6" s="2183" customFormat="true" ht="20.25" hidden="false" customHeight="true" outlineLevel="0" collapsed="false">
      <c r="B6" s="2188" t="s">
        <v>2338</v>
      </c>
      <c r="C6" s="2182"/>
      <c r="D6" s="2182"/>
      <c r="E6" s="2124"/>
      <c r="F6" s="2182"/>
    </row>
    <row r="7" s="2183" customFormat="true" ht="20.25" hidden="false" customHeight="true" outlineLevel="0" collapsed="false">
      <c r="B7" s="2184"/>
      <c r="C7" s="2184"/>
      <c r="D7" s="2182"/>
      <c r="E7" s="2124"/>
      <c r="F7" s="2182"/>
    </row>
    <row r="8" s="2183" customFormat="true" ht="20.25" hidden="false" customHeight="true" outlineLevel="0" collapsed="false">
      <c r="B8" s="2182" t="s">
        <v>2339</v>
      </c>
      <c r="C8" s="2184"/>
      <c r="D8" s="2182"/>
      <c r="E8" s="2124"/>
      <c r="F8" s="2182"/>
    </row>
    <row r="9" s="2183" customFormat="true" ht="20.25" hidden="false" customHeight="true" outlineLevel="0" collapsed="false">
      <c r="B9" s="2184"/>
      <c r="C9" s="2184"/>
      <c r="D9" s="2182"/>
      <c r="E9" s="2182"/>
      <c r="F9" s="2182"/>
    </row>
    <row r="10" s="2183" customFormat="true" ht="20.25" hidden="false" customHeight="true" outlineLevel="0" collapsed="false">
      <c r="B10" s="2182" t="s">
        <v>2340</v>
      </c>
      <c r="C10" s="2184"/>
      <c r="D10" s="2182"/>
      <c r="E10" s="2182"/>
      <c r="F10" s="2182"/>
    </row>
    <row r="11" s="2183" customFormat="true" ht="20.25" hidden="false" customHeight="true" outlineLevel="0" collapsed="false">
      <c r="B11" s="2182"/>
      <c r="C11" s="2184"/>
      <c r="D11" s="2182"/>
    </row>
    <row r="12" s="2183" customFormat="true" ht="20.25" hidden="false" customHeight="true" outlineLevel="0" collapsed="false">
      <c r="B12" s="2182" t="s">
        <v>2341</v>
      </c>
      <c r="C12" s="2184"/>
      <c r="D12" s="2182"/>
    </row>
    <row r="13" s="2183" customFormat="true" ht="20.25" hidden="false" customHeight="true" outlineLevel="0" collapsed="false">
      <c r="B13" s="2182"/>
      <c r="C13" s="2184"/>
      <c r="D13" s="2182"/>
    </row>
    <row r="14" s="2183" customFormat="true" ht="20.25" hidden="false" customHeight="true" outlineLevel="0" collapsed="false">
      <c r="B14" s="2182" t="s">
        <v>2342</v>
      </c>
      <c r="C14" s="2184"/>
      <c r="D14" s="2182"/>
    </row>
    <row r="15" s="2183" customFormat="true" ht="20.25" hidden="false" customHeight="true" outlineLevel="0" collapsed="false">
      <c r="B15" s="2182"/>
      <c r="C15" s="2184"/>
      <c r="D15" s="2182"/>
    </row>
    <row r="16" s="2183" customFormat="true" ht="20.25" hidden="false" customHeight="true" outlineLevel="0" collapsed="false">
      <c r="B16" s="2182" t="s">
        <v>2343</v>
      </c>
      <c r="C16" s="2184"/>
      <c r="D16" s="2182"/>
    </row>
    <row r="17" s="2183" customFormat="true" ht="20.25" hidden="false" customHeight="true" outlineLevel="0" collapsed="false">
      <c r="B17" s="2182" t="s">
        <v>2344</v>
      </c>
      <c r="C17" s="2184"/>
      <c r="D17" s="2182"/>
    </row>
    <row r="18" s="2183" customFormat="true" ht="20.25" hidden="false" customHeight="true" outlineLevel="0" collapsed="false">
      <c r="B18" s="2182"/>
      <c r="C18" s="2184"/>
      <c r="D18" s="2182"/>
    </row>
    <row r="19" s="2183" customFormat="true" ht="17.25" hidden="false" customHeight="true" outlineLevel="0" collapsed="false">
      <c r="B19" s="2182" t="s">
        <v>2345</v>
      </c>
      <c r="C19" s="2182"/>
      <c r="D19" s="2182"/>
    </row>
    <row r="20" s="2183" customFormat="true" ht="17.25" hidden="false" customHeight="true" outlineLevel="0" collapsed="false">
      <c r="B20" s="2182" t="s">
        <v>2346</v>
      </c>
      <c r="C20" s="2182"/>
      <c r="D20" s="2182"/>
    </row>
    <row r="21" s="2183" customFormat="true" ht="17.25" hidden="false" customHeight="true" outlineLevel="0" collapsed="false">
      <c r="B21" s="2182"/>
      <c r="C21" s="2182"/>
      <c r="D21" s="2182"/>
    </row>
    <row r="22" s="2183" customFormat="true" ht="17.25" hidden="false" customHeight="true" outlineLevel="0" collapsed="false">
      <c r="B22" s="2182"/>
      <c r="C22" s="2189" t="s">
        <v>2183</v>
      </c>
      <c r="D22" s="2189" t="s">
        <v>2347</v>
      </c>
    </row>
    <row r="23" s="2183" customFormat="true" ht="17.25" hidden="false" customHeight="true" outlineLevel="0" collapsed="false">
      <c r="B23" s="2182"/>
      <c r="C23" s="2189" t="n">
        <v>1</v>
      </c>
      <c r="D23" s="2190" t="s">
        <v>2198</v>
      </c>
    </row>
    <row r="24" s="2183" customFormat="true" ht="17.25" hidden="false" customHeight="true" outlineLevel="0" collapsed="false">
      <c r="B24" s="2182"/>
      <c r="C24" s="2189" t="n">
        <v>2</v>
      </c>
      <c r="D24" s="2190" t="s">
        <v>2204</v>
      </c>
    </row>
    <row r="25" s="2183" customFormat="true" ht="17.25" hidden="false" customHeight="true" outlineLevel="0" collapsed="false">
      <c r="B25" s="2182"/>
      <c r="C25" s="2189" t="n">
        <v>3</v>
      </c>
      <c r="D25" s="2190" t="s">
        <v>2207</v>
      </c>
    </row>
    <row r="26" s="2183" customFormat="true" ht="17.25" hidden="false" customHeight="true" outlineLevel="0" collapsed="false">
      <c r="B26" s="2182"/>
      <c r="C26" s="2189" t="n">
        <v>4</v>
      </c>
      <c r="D26" s="2190" t="s">
        <v>2217</v>
      </c>
    </row>
    <row r="27" s="2183" customFormat="true" ht="17.25" hidden="false" customHeight="true" outlineLevel="0" collapsed="false">
      <c r="B27" s="2182"/>
      <c r="C27" s="2189" t="n">
        <v>5</v>
      </c>
      <c r="D27" s="2190" t="s">
        <v>1024</v>
      </c>
    </row>
    <row r="28" s="2183" customFormat="true" ht="17.25" hidden="false" customHeight="true" outlineLevel="0" collapsed="false">
      <c r="B28" s="2182"/>
      <c r="C28" s="2189" t="n">
        <v>6</v>
      </c>
      <c r="D28" s="2190" t="s">
        <v>2214</v>
      </c>
    </row>
    <row r="29" s="2183" customFormat="true" ht="17.25" hidden="false" customHeight="true" outlineLevel="0" collapsed="false">
      <c r="B29" s="2182"/>
      <c r="C29" s="2189" t="n">
        <v>7</v>
      </c>
      <c r="D29" s="2190" t="s">
        <v>2209</v>
      </c>
    </row>
    <row r="30" s="2183" customFormat="true" ht="17.25" hidden="false" customHeight="true" outlineLevel="0" collapsed="false">
      <c r="B30" s="2182"/>
      <c r="C30" s="2189" t="n">
        <v>8</v>
      </c>
      <c r="D30" s="2190" t="s">
        <v>1822</v>
      </c>
    </row>
    <row r="31" s="2183" customFormat="true" ht="17.25" hidden="false" customHeight="true" outlineLevel="0" collapsed="false">
      <c r="B31" s="2182"/>
      <c r="C31" s="2124"/>
      <c r="D31" s="2182"/>
    </row>
    <row r="32" s="2183" customFormat="true" ht="17.25" hidden="false" customHeight="true" outlineLevel="0" collapsed="false">
      <c r="B32" s="2182" t="s">
        <v>2348</v>
      </c>
      <c r="C32" s="2182"/>
      <c r="D32" s="2182"/>
    </row>
    <row r="33" s="2183" customFormat="true" ht="17.25" hidden="false" customHeight="true" outlineLevel="0" collapsed="false">
      <c r="B33" s="2182" t="s">
        <v>2349</v>
      </c>
      <c r="C33" s="2182"/>
      <c r="D33" s="2182"/>
    </row>
    <row r="34" s="2183" customFormat="true" ht="17.25" hidden="false" customHeight="true" outlineLevel="0" collapsed="false">
      <c r="B34" s="2182"/>
      <c r="C34" s="2182"/>
      <c r="D34" s="2182"/>
      <c r="G34" s="2191"/>
      <c r="H34" s="2191"/>
      <c r="J34" s="2191"/>
      <c r="K34" s="2191"/>
      <c r="L34" s="2191"/>
      <c r="M34" s="2191"/>
      <c r="N34" s="2191"/>
      <c r="O34" s="2191"/>
      <c r="R34" s="2191"/>
      <c r="S34" s="2191"/>
      <c r="T34" s="2191"/>
      <c r="W34" s="2191"/>
      <c r="X34" s="2191"/>
      <c r="Y34" s="2191"/>
    </row>
    <row r="35" s="2183" customFormat="true" ht="17.25" hidden="false" customHeight="true" outlineLevel="0" collapsed="false">
      <c r="B35" s="2182"/>
      <c r="C35" s="2189" t="s">
        <v>2263</v>
      </c>
      <c r="D35" s="2189" t="s">
        <v>2264</v>
      </c>
      <c r="G35" s="2191"/>
      <c r="H35" s="2191"/>
      <c r="J35" s="2191"/>
      <c r="K35" s="2191"/>
      <c r="L35" s="2191"/>
      <c r="M35" s="2191"/>
      <c r="N35" s="2191"/>
      <c r="O35" s="2191"/>
      <c r="R35" s="2191"/>
      <c r="S35" s="2191"/>
      <c r="T35" s="2191"/>
      <c r="W35" s="2191"/>
      <c r="X35" s="2191"/>
      <c r="Y35" s="2191"/>
    </row>
    <row r="36" s="2183" customFormat="true" ht="17.25" hidden="false" customHeight="true" outlineLevel="0" collapsed="false">
      <c r="B36" s="2182"/>
      <c r="C36" s="2189" t="s">
        <v>2199</v>
      </c>
      <c r="D36" s="2190" t="s">
        <v>2265</v>
      </c>
      <c r="G36" s="2191"/>
      <c r="H36" s="2191"/>
      <c r="J36" s="2191"/>
      <c r="K36" s="2191"/>
      <c r="L36" s="2191"/>
      <c r="M36" s="2191"/>
      <c r="N36" s="2191"/>
      <c r="O36" s="2191"/>
      <c r="R36" s="2191"/>
      <c r="S36" s="2191"/>
      <c r="T36" s="2191"/>
      <c r="W36" s="2191"/>
      <c r="X36" s="2191"/>
      <c r="Y36" s="2191"/>
    </row>
    <row r="37" s="2183" customFormat="true" ht="17.25" hidden="false" customHeight="true" outlineLevel="0" collapsed="false">
      <c r="B37" s="2182"/>
      <c r="C37" s="2189" t="s">
        <v>2210</v>
      </c>
      <c r="D37" s="2190" t="s">
        <v>2269</v>
      </c>
      <c r="G37" s="2191"/>
      <c r="H37" s="2191"/>
      <c r="J37" s="2191"/>
      <c r="K37" s="2191"/>
      <c r="L37" s="2191"/>
      <c r="M37" s="2191"/>
      <c r="N37" s="2191"/>
      <c r="O37" s="2191"/>
      <c r="R37" s="2191"/>
      <c r="S37" s="2191"/>
      <c r="T37" s="2191"/>
      <c r="W37" s="2191"/>
      <c r="X37" s="2191"/>
      <c r="Y37" s="2191"/>
    </row>
    <row r="38" s="2183" customFormat="true" ht="17.25" hidden="false" customHeight="true" outlineLevel="0" collapsed="false">
      <c r="B38" s="2182"/>
      <c r="C38" s="2189" t="s">
        <v>2205</v>
      </c>
      <c r="D38" s="2190" t="s">
        <v>2272</v>
      </c>
      <c r="G38" s="2191"/>
      <c r="H38" s="2191"/>
      <c r="J38" s="2191"/>
      <c r="K38" s="2191"/>
      <c r="L38" s="2191"/>
      <c r="M38" s="2191"/>
      <c r="N38" s="2191"/>
      <c r="O38" s="2191"/>
      <c r="R38" s="2191"/>
      <c r="S38" s="2191"/>
      <c r="T38" s="2191"/>
      <c r="W38" s="2191"/>
      <c r="X38" s="2191"/>
      <c r="Y38" s="2191"/>
    </row>
    <row r="39" s="2183" customFormat="true" ht="17.25" hidden="false" customHeight="true" outlineLevel="0" collapsed="false">
      <c r="B39" s="2182"/>
      <c r="C39" s="2189" t="s">
        <v>2261</v>
      </c>
      <c r="D39" s="2190" t="s">
        <v>2274</v>
      </c>
      <c r="G39" s="2191"/>
      <c r="H39" s="2191"/>
      <c r="J39" s="2191"/>
      <c r="K39" s="2191"/>
      <c r="L39" s="2191"/>
      <c r="M39" s="2191"/>
      <c r="N39" s="2191"/>
      <c r="O39" s="2191"/>
      <c r="R39" s="2191"/>
      <c r="S39" s="2191"/>
      <c r="T39" s="2191"/>
      <c r="W39" s="2191"/>
      <c r="X39" s="2191"/>
      <c r="Y39" s="2191"/>
    </row>
    <row r="40" s="2183" customFormat="true" ht="17.25" hidden="false" customHeight="true" outlineLevel="0" collapsed="false">
      <c r="B40" s="2182"/>
      <c r="C40" s="2182"/>
      <c r="D40" s="2182"/>
      <c r="G40" s="2191"/>
      <c r="H40" s="2191"/>
      <c r="J40" s="2191"/>
      <c r="K40" s="2191"/>
      <c r="L40" s="2191"/>
      <c r="M40" s="2191"/>
      <c r="N40" s="2191"/>
      <c r="O40" s="2191"/>
      <c r="R40" s="2191"/>
      <c r="S40" s="2191"/>
      <c r="T40" s="2191"/>
      <c r="W40" s="2191"/>
      <c r="X40" s="2191"/>
      <c r="Y40" s="2191"/>
    </row>
    <row r="41" s="2183" customFormat="true" ht="17.25" hidden="false" customHeight="true" outlineLevel="0" collapsed="false">
      <c r="B41" s="2182"/>
      <c r="C41" s="2192" t="s">
        <v>2350</v>
      </c>
      <c r="D41" s="2182"/>
      <c r="G41" s="2191"/>
      <c r="H41" s="2191"/>
      <c r="J41" s="2191"/>
      <c r="K41" s="2191"/>
      <c r="L41" s="2191"/>
      <c r="M41" s="2191"/>
      <c r="N41" s="2191"/>
      <c r="O41" s="2191"/>
      <c r="R41" s="2191"/>
      <c r="S41" s="2191"/>
      <c r="T41" s="2191"/>
      <c r="W41" s="2191"/>
      <c r="X41" s="2191"/>
      <c r="Y41" s="2191"/>
    </row>
    <row r="42" s="2183" customFormat="true" ht="17.25" hidden="false" customHeight="true" outlineLevel="0" collapsed="false">
      <c r="C42" s="2182" t="s">
        <v>2351</v>
      </c>
      <c r="F42" s="2192"/>
      <c r="G42" s="2191"/>
      <c r="H42" s="2191"/>
      <c r="J42" s="2191"/>
      <c r="K42" s="2191"/>
      <c r="L42" s="2191"/>
      <c r="M42" s="2191"/>
      <c r="N42" s="2191"/>
      <c r="O42" s="2191"/>
      <c r="R42" s="2191"/>
      <c r="S42" s="2191"/>
      <c r="T42" s="2191"/>
      <c r="W42" s="2191"/>
      <c r="X42" s="2191"/>
      <c r="Y42" s="2191"/>
    </row>
    <row r="43" s="2183" customFormat="true" ht="17.25" hidden="false" customHeight="true" outlineLevel="0" collapsed="false">
      <c r="C43" s="2182" t="s">
        <v>2352</v>
      </c>
      <c r="F43" s="2182"/>
      <c r="G43" s="2191"/>
      <c r="H43" s="2191"/>
      <c r="J43" s="2191"/>
      <c r="K43" s="2191"/>
      <c r="L43" s="2191"/>
      <c r="M43" s="2191"/>
      <c r="N43" s="2191"/>
      <c r="O43" s="2191"/>
      <c r="R43" s="2191"/>
      <c r="S43" s="2191"/>
      <c r="T43" s="2191"/>
      <c r="W43" s="2191"/>
      <c r="X43" s="2191"/>
      <c r="Y43" s="2191"/>
    </row>
    <row r="44" s="2183" customFormat="true" ht="17.25" hidden="false" customHeight="true" outlineLevel="0" collapsed="false">
      <c r="B44" s="2182"/>
      <c r="C44" s="2182"/>
      <c r="D44" s="2182"/>
      <c r="E44" s="2192"/>
      <c r="F44" s="2191"/>
      <c r="G44" s="2191"/>
      <c r="H44" s="2191"/>
      <c r="J44" s="2191"/>
      <c r="K44" s="2191"/>
      <c r="L44" s="2191"/>
      <c r="M44" s="2191"/>
      <c r="N44" s="2191"/>
      <c r="O44" s="2191"/>
      <c r="R44" s="2191"/>
      <c r="S44" s="2191"/>
      <c r="T44" s="2191"/>
      <c r="W44" s="2191"/>
      <c r="X44" s="2191"/>
      <c r="Y44" s="2191"/>
    </row>
    <row r="45" s="2183" customFormat="true" ht="17.25" hidden="false" customHeight="true" outlineLevel="0" collapsed="false">
      <c r="B45" s="2182" t="s">
        <v>2353</v>
      </c>
      <c r="C45" s="2182"/>
      <c r="D45" s="2182"/>
    </row>
    <row r="46" s="2183" customFormat="true" ht="17.25" hidden="false" customHeight="true" outlineLevel="0" collapsed="false">
      <c r="B46" s="2182" t="s">
        <v>2354</v>
      </c>
      <c r="C46" s="2182"/>
      <c r="D46" s="2182"/>
    </row>
    <row r="47" s="2183" customFormat="true" ht="17.25" hidden="false" customHeight="true" outlineLevel="0" collapsed="false">
      <c r="B47" s="2193" t="s">
        <v>2355</v>
      </c>
      <c r="E47" s="2191"/>
      <c r="F47" s="2191"/>
      <c r="G47" s="2191"/>
      <c r="H47" s="2191"/>
      <c r="I47" s="2191"/>
      <c r="J47" s="2191"/>
      <c r="K47" s="2191"/>
      <c r="L47" s="2191"/>
      <c r="M47" s="2191"/>
      <c r="N47" s="2191"/>
      <c r="O47" s="2191"/>
      <c r="P47" s="2191"/>
      <c r="Q47" s="2191"/>
      <c r="R47" s="2191"/>
      <c r="S47" s="2191"/>
      <c r="T47" s="2191"/>
      <c r="U47" s="2191"/>
      <c r="Y47" s="2191"/>
      <c r="Z47" s="2191"/>
      <c r="AA47" s="2191"/>
      <c r="AB47" s="2191"/>
      <c r="AD47" s="2191"/>
      <c r="AE47" s="2191"/>
      <c r="AF47" s="2191"/>
      <c r="AG47" s="2191"/>
      <c r="AH47" s="2191"/>
      <c r="AI47" s="2194"/>
      <c r="AJ47" s="2191"/>
      <c r="AK47" s="2191"/>
      <c r="AL47" s="2191"/>
      <c r="AM47" s="2191"/>
      <c r="AN47" s="2191"/>
      <c r="AO47" s="2191"/>
      <c r="AP47" s="2191"/>
      <c r="AQ47" s="2191"/>
      <c r="AR47" s="2191"/>
      <c r="AS47" s="2191"/>
      <c r="AT47" s="2191"/>
      <c r="AU47" s="2191"/>
      <c r="AV47" s="2191"/>
      <c r="AW47" s="2191"/>
      <c r="AX47" s="2191"/>
      <c r="AY47" s="2194"/>
    </row>
    <row r="48" s="2183" customFormat="true" ht="17.25" hidden="false" customHeight="true" outlineLevel="0" collapsed="false"/>
    <row r="49" s="2183" customFormat="true" ht="17.25" hidden="false" customHeight="true" outlineLevel="0" collapsed="false">
      <c r="B49" s="2182" t="s">
        <v>2356</v>
      </c>
      <c r="C49" s="2182"/>
    </row>
    <row r="50" s="2183" customFormat="true" ht="17.25" hidden="false" customHeight="true" outlineLevel="0" collapsed="false">
      <c r="B50" s="2182"/>
      <c r="C50" s="2182"/>
    </row>
    <row r="51" s="2183" customFormat="true" ht="17.25" hidden="false" customHeight="true" outlineLevel="0" collapsed="false">
      <c r="B51" s="2182" t="s">
        <v>2357</v>
      </c>
      <c r="C51" s="2182"/>
    </row>
    <row r="52" s="2183" customFormat="true" ht="17.25" hidden="false" customHeight="true" outlineLevel="0" collapsed="false">
      <c r="B52" s="2182" t="s">
        <v>2358</v>
      </c>
      <c r="C52" s="2182"/>
    </row>
    <row r="53" s="2183" customFormat="true" ht="17.25" hidden="false" customHeight="true" outlineLevel="0" collapsed="false">
      <c r="B53" s="2182"/>
      <c r="C53" s="2182"/>
    </row>
    <row r="54" s="2183" customFormat="true" ht="17.25" hidden="false" customHeight="true" outlineLevel="0" collapsed="false">
      <c r="B54" s="2182" t="s">
        <v>2359</v>
      </c>
      <c r="C54" s="2182"/>
    </row>
    <row r="55" s="2183" customFormat="true" ht="17.25" hidden="false" customHeight="true" outlineLevel="0" collapsed="false">
      <c r="B55" s="2182" t="s">
        <v>2360</v>
      </c>
      <c r="C55" s="2182"/>
    </row>
    <row r="56" s="2183" customFormat="true" ht="17.25" hidden="false" customHeight="true" outlineLevel="0" collapsed="false">
      <c r="B56" s="2182"/>
      <c r="C56" s="2182"/>
    </row>
    <row r="57" s="2183" customFormat="true" ht="17.25" hidden="false" customHeight="true" outlineLevel="0" collapsed="false">
      <c r="B57" s="2182" t="s">
        <v>2361</v>
      </c>
      <c r="C57" s="2182"/>
      <c r="D57" s="2182"/>
    </row>
    <row r="58" s="2183" customFormat="true" ht="17.25" hidden="false" customHeight="true" outlineLevel="0" collapsed="false">
      <c r="B58" s="2182"/>
      <c r="C58" s="2182"/>
      <c r="D58" s="2182"/>
    </row>
    <row r="59" s="2183" customFormat="true" ht="17.25" hidden="false" customHeight="true" outlineLevel="0" collapsed="false">
      <c r="B59" s="2183" t="s">
        <v>2362</v>
      </c>
      <c r="D59" s="2182"/>
    </row>
    <row r="60" s="2183" customFormat="true" ht="17.25" hidden="false" customHeight="true" outlineLevel="0" collapsed="false">
      <c r="B60" s="2183" t="s">
        <v>2363</v>
      </c>
      <c r="D60" s="2182"/>
    </row>
    <row r="61" s="2183" customFormat="true" ht="17.25" hidden="false" customHeight="true" outlineLevel="0" collapsed="false">
      <c r="B61" s="2183" t="s">
        <v>2364</v>
      </c>
    </row>
    <row r="62" s="2183" customFormat="true" ht="17.25" hidden="false" customHeight="true" outlineLevel="0" collapsed="false"/>
    <row r="63" s="2183" customFormat="true" ht="17.25" hidden="false" customHeight="true" outlineLevel="0" collapsed="false">
      <c r="B63" s="2183" t="s">
        <v>2365</v>
      </c>
      <c r="E63" s="2195"/>
      <c r="F63" s="2195"/>
      <c r="G63" s="2195"/>
      <c r="H63" s="2195"/>
      <c r="I63" s="2195"/>
      <c r="J63" s="2195"/>
      <c r="K63" s="2195"/>
      <c r="L63" s="2195"/>
      <c r="M63" s="2195"/>
      <c r="N63" s="2195"/>
      <c r="O63" s="2195"/>
      <c r="P63" s="2195"/>
      <c r="Q63" s="2195"/>
      <c r="R63" s="2195"/>
      <c r="S63" s="2195"/>
      <c r="T63" s="2195"/>
      <c r="U63" s="2195"/>
      <c r="V63" s="2195"/>
      <c r="W63" s="2195"/>
      <c r="X63" s="2195"/>
      <c r="Y63" s="2195"/>
      <c r="Z63" s="2195"/>
      <c r="AA63" s="2195"/>
      <c r="AB63" s="2195"/>
      <c r="AC63" s="2195"/>
      <c r="AD63" s="2195"/>
      <c r="AE63" s="2195"/>
      <c r="AF63" s="2195"/>
      <c r="AG63" s="2195"/>
      <c r="AH63" s="2195"/>
      <c r="AI63" s="2195"/>
      <c r="AJ63" s="2195"/>
      <c r="AK63" s="2195"/>
      <c r="AL63" s="2195"/>
      <c r="AM63" s="2195"/>
      <c r="AN63" s="2195"/>
      <c r="AO63" s="2195"/>
      <c r="AP63" s="2195"/>
      <c r="AQ63" s="2195"/>
      <c r="AR63" s="2195"/>
      <c r="AS63" s="2195"/>
      <c r="AT63" s="2195"/>
      <c r="AU63" s="2195"/>
      <c r="AV63" s="2195"/>
      <c r="AW63" s="2195"/>
      <c r="AX63" s="2195"/>
    </row>
    <row r="64" s="2183" customFormat="true" ht="17.25" hidden="false" customHeight="true" outlineLevel="0" collapsed="false">
      <c r="B64" s="2196" t="s">
        <v>2366</v>
      </c>
      <c r="E64" s="2195"/>
      <c r="F64" s="2195"/>
      <c r="G64" s="2195"/>
      <c r="H64" s="2195"/>
      <c r="I64" s="2195"/>
      <c r="J64" s="2195"/>
      <c r="K64" s="2195"/>
      <c r="L64" s="2195"/>
      <c r="M64" s="2195"/>
      <c r="N64" s="2195"/>
      <c r="O64" s="2195"/>
      <c r="P64" s="2195"/>
      <c r="Q64" s="2195"/>
      <c r="R64" s="2195"/>
      <c r="S64" s="2195"/>
      <c r="T64" s="2195"/>
      <c r="U64" s="2195"/>
      <c r="V64" s="2195"/>
      <c r="W64" s="2195"/>
      <c r="X64" s="2195"/>
      <c r="Y64" s="2195"/>
      <c r="Z64" s="2195"/>
      <c r="AA64" s="2195"/>
      <c r="AB64" s="2195"/>
      <c r="AC64" s="2195"/>
      <c r="AD64" s="2195"/>
      <c r="AE64" s="2195"/>
      <c r="AF64" s="2195"/>
      <c r="AG64" s="2195"/>
      <c r="AH64" s="2195"/>
      <c r="AI64" s="2195"/>
      <c r="AJ64" s="2195"/>
      <c r="AK64" s="2195"/>
      <c r="AL64" s="2195"/>
      <c r="AM64" s="2195"/>
      <c r="AN64" s="2195"/>
      <c r="AO64" s="2195"/>
      <c r="AP64" s="2195"/>
      <c r="AQ64" s="2195"/>
      <c r="AR64" s="2195"/>
      <c r="AS64" s="2195"/>
      <c r="AT64" s="2195"/>
      <c r="AU64" s="2195"/>
      <c r="AV64" s="2195"/>
      <c r="AW64" s="2195"/>
      <c r="AX64" s="2195"/>
      <c r="AY64" s="2195"/>
      <c r="AZ64" s="2195"/>
      <c r="BA64" s="2195"/>
      <c r="BB64" s="2195"/>
    </row>
    <row r="65" customFormat="false" ht="18.75" hidden="false" customHeight="true" outlineLevel="0" collapsed="false">
      <c r="B65" s="2197" t="s">
        <v>2367</v>
      </c>
    </row>
    <row r="66" customFormat="false" ht="18.75" hidden="false" customHeight="true" outlineLevel="0" collapsed="false">
      <c r="B66" s="2196" t="s">
        <v>2368</v>
      </c>
    </row>
    <row r="67" customFormat="false" ht="18.75" hidden="false" customHeight="true" outlineLevel="0" collapsed="false">
      <c r="B67" s="2197" t="s">
        <v>2369</v>
      </c>
    </row>
    <row r="68" customFormat="false" ht="18.75" hidden="false" customHeight="true" outlineLevel="0" collapsed="false">
      <c r="B68" s="2196" t="s">
        <v>2370</v>
      </c>
    </row>
    <row r="69" customFormat="false" ht="18.75" hidden="false" customHeight="true" outlineLevel="0" collapsed="false">
      <c r="B69" s="2196" t="s">
        <v>2371</v>
      </c>
    </row>
    <row r="70" customFormat="false" ht="18.75" hidden="false" customHeight="true" outlineLevel="0" collapsed="false">
      <c r="B70" s="2196" t="s">
        <v>2372</v>
      </c>
    </row>
    <row r="71" customFormat="false" ht="18.75" hidden="false" customHeight="true" outlineLevel="0" collapsed="false"/>
    <row r="72" customFormat="false" ht="18.75" hidden="false" customHeight="true" outlineLevel="0" collapsed="false"/>
    <row r="73" customFormat="false" ht="18.75" hidden="false" customHeight="true" outlineLevel="0" collapsed="false"/>
    <row r="74" customFormat="false" ht="18.75" hidden="false" customHeight="true" outlineLevel="0" collapsed="false"/>
    <row r="75" customFormat="false" ht="18.75" hidden="false" customHeight="true" outlineLevel="0" collapsed="false"/>
    <row r="76" customFormat="false" ht="18.75" hidden="false" customHeight="true" outlineLevel="0" collapsed="false"/>
    <row r="77" customFormat="false" ht="18.75" hidden="false" customHeight="true" outlineLevel="0" collapsed="false"/>
    <row r="78" customFormat="false" ht="18.75" hidden="false" customHeight="true" outlineLevel="0" collapsed="false"/>
    <row r="79" customFormat="false" ht="18.75" hidden="false" customHeight="true" outlineLevel="0" collapsed="false"/>
    <row r="80" customFormat="false" ht="18.75" hidden="false" customHeight="true" outlineLevel="0" collapsed="false"/>
    <row r="81" customFormat="false" ht="18.75" hidden="false" customHeight="true" outlineLevel="0" collapsed="false"/>
    <row r="82" customFormat="false" ht="18.75" hidden="false" customHeight="true" outlineLevel="0" collapsed="false"/>
    <row r="83" customFormat="false" ht="18.75" hidden="false" customHeight="true" outlineLevel="0" collapsed="false"/>
    <row r="84" customFormat="false" ht="18.75" hidden="false" customHeight="true" outlineLevel="0" collapsed="false"/>
    <row r="85" customFormat="false" ht="18.75" hidden="false" customHeight="true" outlineLevel="0" collapsed="false"/>
    <row r="86" customFormat="false" ht="18.75" hidden="false" customHeight="true" outlineLevel="0" collapsed="false"/>
    <row r="87" customFormat="false" ht="18.75" hidden="false" customHeight="true" outlineLevel="0" collapsed="false"/>
    <row r="88" customFormat="false" ht="18.75" hidden="false" customHeight="true" outlineLevel="0" collapsed="false"/>
    <row r="89" customFormat="false" ht="18.75" hidden="false" customHeight="true" outlineLevel="0" collapsed="false"/>
    <row r="90" customFormat="false" ht="18.75" hidden="false" customHeight="true" outlineLevel="0" collapsed="false"/>
    <row r="91" customFormat="false" ht="18.75" hidden="false" customHeight="true" outlineLevel="0" collapsed="false"/>
    <row r="92" customFormat="false" ht="18.75" hidden="false" customHeight="true" outlineLevel="0" collapsed="false"/>
    <row r="93" customFormat="false" ht="18.75" hidden="false" customHeight="true" outlineLevel="0" collapsed="false"/>
    <row r="94" customFormat="false" ht="18.75" hidden="false" customHeight="true" outlineLevel="0" collapsed="false"/>
    <row r="95" customFormat="false" ht="18.75" hidden="false" customHeight="true" outlineLevel="0" collapsed="false"/>
    <row r="96" customFormat="false" ht="18.75" hidden="false" customHeight="true" outlineLevel="0" collapsed="false"/>
    <row r="97" customFormat="false" ht="18.75" hidden="false" customHeight="true" outlineLevel="0" collapsed="false"/>
    <row r="98" customFormat="false" ht="18.75" hidden="false" customHeight="true" outlineLevel="0" collapsed="false"/>
    <row r="99" customFormat="false" ht="18.75" hidden="false" customHeight="true" outlineLevel="0" collapsed="false"/>
    <row r="100" customFormat="false" ht="18.75" hidden="false" customHeight="true" outlineLevel="0" collapsed="false"/>
    <row r="101" customFormat="false" ht="18.75" hidden="false" customHeight="true" outlineLevel="0" collapsed="false"/>
    <row r="102" customFormat="false" ht="18.75" hidden="false" customHeight="true" outlineLevel="0" collapsed="false"/>
    <row r="103" customFormat="false" ht="18.75" hidden="false" customHeight="true" outlineLevel="0" collapsed="false"/>
    <row r="104" customFormat="false" ht="18.75" hidden="false" customHeight="true" outlineLevel="0" collapsed="false"/>
    <row r="105" customFormat="false" ht="18.75" hidden="false" customHeight="true" outlineLevel="0" collapsed="false"/>
    <row r="106" customFormat="false" ht="18.75" hidden="false" customHeight="true" outlineLevel="0" collapsed="false"/>
    <row r="107" customFormat="false" ht="18.75" hidden="false" customHeight="true" outlineLevel="0" collapsed="false"/>
    <row r="108" customFormat="false" ht="18.75" hidden="false" customHeight="true" outlineLevel="0" collapsed="false"/>
    <row r="109" customFormat="false" ht="18.75" hidden="false" customHeight="true" outlineLevel="0" collapsed="false"/>
    <row r="110" customFormat="false" ht="18.75" hidden="false" customHeight="true" outlineLevel="0" collapsed="false"/>
  </sheetData>
  <mergeCells count="1">
    <mergeCell ref="F4:K5"/>
  </mergeCells>
  <printOptions headings="false" gridLines="false" gridLinesSet="true" horizontalCentered="false" verticalCentered="false"/>
  <pageMargins left="0.708333333333333" right="0.708333333333333" top="0.747916666666667"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CCFFCC"/>
    <pageSetUpPr fitToPage="true"/>
  </sheetPr>
  <dimension ref="B1:BB12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ColWidth="9.00390625" defaultRowHeight="12.75" customHeight="false" zeroHeight="false" outlineLevelRow="0" outlineLevelCol="0"/>
  <cols>
    <col collapsed="false" customWidth="true" hidden="false" outlineLevel="0" max="1" min="1" style="2181" width="1.33"/>
    <col collapsed="false" customWidth="false" hidden="false" outlineLevel="0" max="3" min="2" style="2181" width="9"/>
    <col collapsed="false" customWidth="true" hidden="false" outlineLevel="0" max="4" min="4" style="2181" width="40.66"/>
    <col collapsed="false" customWidth="false" hidden="false" outlineLevel="0" max="16384" min="5" style="2181" width="9"/>
  </cols>
  <sheetData>
    <row r="1" customFormat="false" ht="15" hidden="false" customHeight="false" outlineLevel="0" collapsed="false">
      <c r="B1" s="2181" t="s">
        <v>2333</v>
      </c>
      <c r="D1" s="2182"/>
      <c r="E1" s="2182"/>
      <c r="F1" s="2182"/>
    </row>
    <row r="2" s="2183" customFormat="true" ht="20.25" hidden="false" customHeight="true" outlineLevel="0" collapsed="false">
      <c r="B2" s="2184" t="s">
        <v>2373</v>
      </c>
      <c r="C2" s="2184"/>
      <c r="D2" s="2182"/>
      <c r="E2" s="2182"/>
      <c r="F2" s="2182"/>
    </row>
    <row r="3" s="2183" customFormat="true" ht="20.25" hidden="false" customHeight="true" outlineLevel="0" collapsed="false">
      <c r="B3" s="2184"/>
      <c r="C3" s="2184"/>
      <c r="D3" s="2182"/>
      <c r="E3" s="2182"/>
      <c r="F3" s="2182"/>
    </row>
    <row r="4" s="2183" customFormat="true" ht="20.25" hidden="false" customHeight="true" outlineLevel="0" collapsed="false">
      <c r="B4" s="2185"/>
      <c r="C4" s="2182" t="s">
        <v>2335</v>
      </c>
      <c r="D4" s="2182"/>
      <c r="F4" s="2186" t="s">
        <v>2336</v>
      </c>
      <c r="G4" s="2186"/>
      <c r="H4" s="2186"/>
      <c r="I4" s="2186"/>
      <c r="J4" s="2186"/>
      <c r="K4" s="2186"/>
    </row>
    <row r="5" s="2183" customFormat="true" ht="20.25" hidden="false" customHeight="true" outlineLevel="0" collapsed="false">
      <c r="B5" s="2187"/>
      <c r="C5" s="2182" t="s">
        <v>2337</v>
      </c>
      <c r="D5" s="2182"/>
      <c r="F5" s="2186"/>
      <c r="G5" s="2186"/>
      <c r="H5" s="2186"/>
      <c r="I5" s="2186"/>
      <c r="J5" s="2186"/>
      <c r="K5" s="2186"/>
    </row>
    <row r="6" s="2183" customFormat="true" ht="20.25" hidden="false" customHeight="true" outlineLevel="0" collapsed="false">
      <c r="B6" s="2188" t="s">
        <v>2338</v>
      </c>
      <c r="C6" s="2182"/>
      <c r="D6" s="2182"/>
      <c r="E6" s="2124"/>
      <c r="F6" s="2182"/>
    </row>
    <row r="7" s="2183" customFormat="true" ht="20.25" hidden="false" customHeight="true" outlineLevel="0" collapsed="false">
      <c r="B7" s="2184"/>
      <c r="C7" s="2184"/>
      <c r="D7" s="2182"/>
      <c r="E7" s="2124"/>
      <c r="F7" s="2182"/>
    </row>
    <row r="8" s="2183" customFormat="true" ht="20.25" hidden="false" customHeight="true" outlineLevel="0" collapsed="false">
      <c r="B8" s="2182" t="s">
        <v>2339</v>
      </c>
      <c r="C8" s="2184"/>
      <c r="D8" s="2182"/>
      <c r="E8" s="2124"/>
      <c r="F8" s="2182"/>
    </row>
    <row r="9" s="2183" customFormat="true" ht="20.25" hidden="false" customHeight="true" outlineLevel="0" collapsed="false">
      <c r="B9" s="2184"/>
      <c r="C9" s="2184"/>
      <c r="D9" s="2182"/>
      <c r="E9" s="2182"/>
      <c r="F9" s="2182"/>
    </row>
    <row r="10" s="2183" customFormat="true" ht="20.25" hidden="false" customHeight="true" outlineLevel="0" collapsed="false">
      <c r="B10" s="2182" t="s">
        <v>2340</v>
      </c>
      <c r="C10" s="2184"/>
      <c r="D10" s="2182"/>
      <c r="E10" s="2182"/>
      <c r="F10" s="2182"/>
    </row>
    <row r="11" s="2183" customFormat="true" ht="20.25" hidden="false" customHeight="true" outlineLevel="0" collapsed="false">
      <c r="B11" s="2182"/>
      <c r="C11" s="2184"/>
      <c r="D11" s="2182"/>
    </row>
    <row r="12" s="2183" customFormat="true" ht="20.25" hidden="false" customHeight="true" outlineLevel="0" collapsed="false">
      <c r="B12" s="2182" t="s">
        <v>2341</v>
      </c>
      <c r="C12" s="2184"/>
      <c r="D12" s="2182"/>
    </row>
    <row r="13" s="2183" customFormat="true" ht="20.25" hidden="false" customHeight="true" outlineLevel="0" collapsed="false">
      <c r="B13" s="2182"/>
      <c r="C13" s="2184"/>
      <c r="D13" s="2182"/>
    </row>
    <row r="14" s="2183" customFormat="true" ht="20.25" hidden="false" customHeight="true" outlineLevel="0" collapsed="false">
      <c r="B14" s="2182" t="s">
        <v>2342</v>
      </c>
      <c r="C14" s="2184"/>
      <c r="D14" s="2182"/>
    </row>
    <row r="15" s="2183" customFormat="true" ht="20.25" hidden="false" customHeight="true" outlineLevel="0" collapsed="false">
      <c r="B15" s="2182"/>
      <c r="C15" s="2184"/>
      <c r="D15" s="2182"/>
    </row>
    <row r="16" s="2183" customFormat="true" ht="20.25" hidden="false" customHeight="true" outlineLevel="0" collapsed="false">
      <c r="B16" s="2182" t="s">
        <v>2343</v>
      </c>
      <c r="C16" s="2184"/>
      <c r="D16" s="2182"/>
    </row>
    <row r="17" s="2183" customFormat="true" ht="20.25" hidden="false" customHeight="true" outlineLevel="0" collapsed="false">
      <c r="B17" s="2182" t="s">
        <v>2344</v>
      </c>
      <c r="C17" s="2184"/>
      <c r="D17" s="2182"/>
    </row>
    <row r="18" s="2183" customFormat="true" ht="20.25" hidden="false" customHeight="true" outlineLevel="0" collapsed="false">
      <c r="B18" s="2182"/>
      <c r="C18" s="2184"/>
      <c r="D18" s="2182"/>
    </row>
    <row r="19" s="2183" customFormat="true" ht="20.25" hidden="false" customHeight="true" outlineLevel="0" collapsed="false">
      <c r="B19" s="2182" t="s">
        <v>2374</v>
      </c>
      <c r="C19" s="2184"/>
      <c r="D19" s="2182"/>
    </row>
    <row r="20" s="2183" customFormat="true" ht="20.25" hidden="false" customHeight="true" outlineLevel="0" collapsed="false">
      <c r="B20" s="2182" t="s">
        <v>2375</v>
      </c>
      <c r="C20" s="2184"/>
      <c r="D20" s="2182"/>
    </row>
    <row r="21" s="2183" customFormat="true" ht="20.25" hidden="false" customHeight="true" outlineLevel="0" collapsed="false">
      <c r="B21" s="2182" t="s">
        <v>2376</v>
      </c>
      <c r="C21" s="2184"/>
      <c r="D21" s="2182"/>
    </row>
    <row r="22" s="2183" customFormat="true" ht="20.25" hidden="false" customHeight="true" outlineLevel="0" collapsed="false">
      <c r="B22" s="2182"/>
      <c r="C22" s="2184"/>
      <c r="D22" s="2182"/>
    </row>
    <row r="23" s="2183" customFormat="true" ht="20.25" hidden="false" customHeight="true" outlineLevel="0" collapsed="false">
      <c r="B23" s="2182" t="s">
        <v>2377</v>
      </c>
      <c r="C23" s="2184"/>
      <c r="D23" s="2182"/>
    </row>
    <row r="24" s="2183" customFormat="true" ht="20.25" hidden="false" customHeight="true" outlineLevel="0" collapsed="false">
      <c r="B24" s="2182" t="s">
        <v>2378</v>
      </c>
      <c r="C24" s="2184"/>
      <c r="D24" s="2182"/>
    </row>
    <row r="25" s="2183" customFormat="true" ht="20.25" hidden="false" customHeight="true" outlineLevel="0" collapsed="false">
      <c r="B25" s="2182" t="s">
        <v>2379</v>
      </c>
      <c r="C25" s="2184"/>
      <c r="D25" s="2182"/>
    </row>
    <row r="26" s="2183" customFormat="true" ht="20.25" hidden="false" customHeight="true" outlineLevel="0" collapsed="false">
      <c r="B26" s="2182" t="s">
        <v>2380</v>
      </c>
      <c r="C26" s="2184"/>
      <c r="D26" s="2182"/>
    </row>
    <row r="27" s="2183" customFormat="true" ht="20.25" hidden="false" customHeight="true" outlineLevel="0" collapsed="false">
      <c r="B27" s="2182"/>
      <c r="C27" s="2182"/>
      <c r="D27" s="2182"/>
    </row>
    <row r="28" s="2183" customFormat="true" ht="17.25" hidden="false" customHeight="true" outlineLevel="0" collapsed="false">
      <c r="B28" s="2182" t="s">
        <v>2381</v>
      </c>
      <c r="C28" s="2182"/>
      <c r="D28" s="2182"/>
    </row>
    <row r="29" s="2183" customFormat="true" ht="17.25" hidden="false" customHeight="true" outlineLevel="0" collapsed="false">
      <c r="B29" s="2182" t="s">
        <v>2382</v>
      </c>
      <c r="C29" s="2182"/>
      <c r="D29" s="2182"/>
    </row>
    <row r="30" s="2183" customFormat="true" ht="17.25" hidden="false" customHeight="true" outlineLevel="0" collapsed="false">
      <c r="B30" s="2182"/>
      <c r="C30" s="2182"/>
      <c r="D30" s="2182"/>
    </row>
    <row r="31" s="2183" customFormat="true" ht="17.25" hidden="false" customHeight="true" outlineLevel="0" collapsed="false">
      <c r="B31" s="2182"/>
      <c r="C31" s="2189" t="s">
        <v>2183</v>
      </c>
      <c r="D31" s="2189" t="s">
        <v>2347</v>
      </c>
    </row>
    <row r="32" s="2183" customFormat="true" ht="17.25" hidden="false" customHeight="true" outlineLevel="0" collapsed="false">
      <c r="B32" s="2182"/>
      <c r="C32" s="2189" t="n">
        <v>1</v>
      </c>
      <c r="D32" s="2190" t="s">
        <v>2198</v>
      </c>
    </row>
    <row r="33" s="2183" customFormat="true" ht="17.25" hidden="false" customHeight="true" outlineLevel="0" collapsed="false">
      <c r="B33" s="2182"/>
      <c r="C33" s="2189" t="n">
        <v>2</v>
      </c>
      <c r="D33" s="2190" t="s">
        <v>2204</v>
      </c>
    </row>
    <row r="34" s="2183" customFormat="true" ht="17.25" hidden="false" customHeight="true" outlineLevel="0" collapsed="false">
      <c r="B34" s="2182"/>
      <c r="C34" s="2189" t="n">
        <v>3</v>
      </c>
      <c r="D34" s="2190" t="s">
        <v>2207</v>
      </c>
    </row>
    <row r="35" s="2183" customFormat="true" ht="17.25" hidden="false" customHeight="true" outlineLevel="0" collapsed="false">
      <c r="B35" s="2182"/>
      <c r="C35" s="2189" t="n">
        <v>4</v>
      </c>
      <c r="D35" s="2190" t="s">
        <v>2217</v>
      </c>
    </row>
    <row r="36" s="2183" customFormat="true" ht="17.25" hidden="false" customHeight="true" outlineLevel="0" collapsed="false">
      <c r="B36" s="2182"/>
      <c r="C36" s="2189" t="n">
        <v>5</v>
      </c>
      <c r="D36" s="2190" t="s">
        <v>1024</v>
      </c>
    </row>
    <row r="37" s="2183" customFormat="true" ht="17.25" hidden="false" customHeight="true" outlineLevel="0" collapsed="false">
      <c r="B37" s="2182"/>
      <c r="C37" s="2189" t="n">
        <v>6</v>
      </c>
      <c r="D37" s="2190" t="s">
        <v>2214</v>
      </c>
    </row>
    <row r="38" s="2183" customFormat="true" ht="17.25" hidden="false" customHeight="true" outlineLevel="0" collapsed="false">
      <c r="B38" s="2182"/>
      <c r="C38" s="2189" t="n">
        <v>7</v>
      </c>
      <c r="D38" s="2190" t="s">
        <v>2209</v>
      </c>
    </row>
    <row r="39" s="2183" customFormat="true" ht="17.25" hidden="false" customHeight="true" outlineLevel="0" collapsed="false">
      <c r="B39" s="2182"/>
      <c r="C39" s="2189" t="n">
        <v>8</v>
      </c>
      <c r="D39" s="2190" t="s">
        <v>1822</v>
      </c>
    </row>
    <row r="40" s="2183" customFormat="true" ht="17.25" hidden="false" customHeight="true" outlineLevel="0" collapsed="false">
      <c r="B40" s="2182"/>
      <c r="C40" s="2124"/>
      <c r="D40" s="2182"/>
    </row>
    <row r="41" s="2183" customFormat="true" ht="17.25" hidden="false" customHeight="true" outlineLevel="0" collapsed="false">
      <c r="B41" s="2182" t="s">
        <v>2383</v>
      </c>
      <c r="C41" s="2182"/>
      <c r="D41" s="2182"/>
    </row>
    <row r="42" s="2183" customFormat="true" ht="17.25" hidden="false" customHeight="true" outlineLevel="0" collapsed="false">
      <c r="B42" s="2182" t="s">
        <v>2349</v>
      </c>
      <c r="C42" s="2182"/>
      <c r="D42" s="2182"/>
    </row>
    <row r="43" s="2183" customFormat="true" ht="17.25" hidden="false" customHeight="true" outlineLevel="0" collapsed="false">
      <c r="B43" s="2182"/>
      <c r="C43" s="2182"/>
      <c r="D43" s="2182"/>
      <c r="G43" s="2191"/>
      <c r="H43" s="2191"/>
      <c r="J43" s="2191"/>
      <c r="K43" s="2191"/>
      <c r="L43" s="2191"/>
      <c r="M43" s="2191"/>
      <c r="N43" s="2191"/>
      <c r="O43" s="2191"/>
      <c r="R43" s="2191"/>
      <c r="S43" s="2191"/>
      <c r="T43" s="2191"/>
      <c r="W43" s="2191"/>
      <c r="X43" s="2191"/>
      <c r="Y43" s="2191"/>
    </row>
    <row r="44" s="2183" customFormat="true" ht="17.25" hidden="false" customHeight="true" outlineLevel="0" collapsed="false">
      <c r="B44" s="2182"/>
      <c r="C44" s="2189" t="s">
        <v>2263</v>
      </c>
      <c r="D44" s="2189" t="s">
        <v>2264</v>
      </c>
      <c r="G44" s="2191"/>
      <c r="H44" s="2191"/>
      <c r="J44" s="2191"/>
      <c r="K44" s="2191"/>
      <c r="L44" s="2191"/>
      <c r="M44" s="2191"/>
      <c r="N44" s="2191"/>
      <c r="O44" s="2191"/>
      <c r="R44" s="2191"/>
      <c r="S44" s="2191"/>
      <c r="T44" s="2191"/>
      <c r="W44" s="2191"/>
      <c r="X44" s="2191"/>
      <c r="Y44" s="2191"/>
    </row>
    <row r="45" s="2183" customFormat="true" ht="17.25" hidden="false" customHeight="true" outlineLevel="0" collapsed="false">
      <c r="B45" s="2182"/>
      <c r="C45" s="2189" t="s">
        <v>2199</v>
      </c>
      <c r="D45" s="2190" t="s">
        <v>2265</v>
      </c>
      <c r="G45" s="2191"/>
      <c r="H45" s="2191"/>
      <c r="J45" s="2191"/>
      <c r="K45" s="2191"/>
      <c r="L45" s="2191"/>
      <c r="M45" s="2191"/>
      <c r="N45" s="2191"/>
      <c r="O45" s="2191"/>
      <c r="R45" s="2191"/>
      <c r="S45" s="2191"/>
      <c r="T45" s="2191"/>
      <c r="W45" s="2191"/>
      <c r="X45" s="2191"/>
      <c r="Y45" s="2191"/>
    </row>
    <row r="46" s="2183" customFormat="true" ht="17.25" hidden="false" customHeight="true" outlineLevel="0" collapsed="false">
      <c r="B46" s="2182"/>
      <c r="C46" s="2189" t="s">
        <v>2210</v>
      </c>
      <c r="D46" s="2190" t="s">
        <v>2269</v>
      </c>
      <c r="G46" s="2191"/>
      <c r="H46" s="2191"/>
      <c r="J46" s="2191"/>
      <c r="K46" s="2191"/>
      <c r="L46" s="2191"/>
      <c r="M46" s="2191"/>
      <c r="N46" s="2191"/>
      <c r="O46" s="2191"/>
      <c r="R46" s="2191"/>
      <c r="S46" s="2191"/>
      <c r="T46" s="2191"/>
      <c r="W46" s="2191"/>
      <c r="X46" s="2191"/>
      <c r="Y46" s="2191"/>
    </row>
    <row r="47" s="2183" customFormat="true" ht="17.25" hidden="false" customHeight="true" outlineLevel="0" collapsed="false">
      <c r="B47" s="2182"/>
      <c r="C47" s="2189" t="s">
        <v>2205</v>
      </c>
      <c r="D47" s="2190" t="s">
        <v>2272</v>
      </c>
      <c r="G47" s="2191"/>
      <c r="H47" s="2191"/>
      <c r="J47" s="2191"/>
      <c r="K47" s="2191"/>
      <c r="L47" s="2191"/>
      <c r="M47" s="2191"/>
      <c r="N47" s="2191"/>
      <c r="O47" s="2191"/>
      <c r="R47" s="2191"/>
      <c r="S47" s="2191"/>
      <c r="T47" s="2191"/>
      <c r="W47" s="2191"/>
      <c r="X47" s="2191"/>
      <c r="Y47" s="2191"/>
    </row>
    <row r="48" s="2183" customFormat="true" ht="17.25" hidden="false" customHeight="true" outlineLevel="0" collapsed="false">
      <c r="B48" s="2182"/>
      <c r="C48" s="2189" t="s">
        <v>2261</v>
      </c>
      <c r="D48" s="2190" t="s">
        <v>2274</v>
      </c>
      <c r="G48" s="2191"/>
      <c r="H48" s="2191"/>
      <c r="J48" s="2191"/>
      <c r="K48" s="2191"/>
      <c r="L48" s="2191"/>
      <c r="M48" s="2191"/>
      <c r="N48" s="2191"/>
      <c r="O48" s="2191"/>
      <c r="R48" s="2191"/>
      <c r="S48" s="2191"/>
      <c r="T48" s="2191"/>
      <c r="W48" s="2191"/>
      <c r="X48" s="2191"/>
      <c r="Y48" s="2191"/>
    </row>
    <row r="49" s="2183" customFormat="true" ht="17.25" hidden="false" customHeight="true" outlineLevel="0" collapsed="false">
      <c r="B49" s="2182"/>
      <c r="C49" s="2182"/>
      <c r="D49" s="2182"/>
      <c r="G49" s="2191"/>
      <c r="H49" s="2191"/>
      <c r="J49" s="2191"/>
      <c r="K49" s="2191"/>
      <c r="L49" s="2191"/>
      <c r="M49" s="2191"/>
      <c r="N49" s="2191"/>
      <c r="O49" s="2191"/>
      <c r="R49" s="2191"/>
      <c r="S49" s="2191"/>
      <c r="T49" s="2191"/>
      <c r="W49" s="2191"/>
      <c r="X49" s="2191"/>
      <c r="Y49" s="2191"/>
    </row>
    <row r="50" s="2183" customFormat="true" ht="17.25" hidden="false" customHeight="true" outlineLevel="0" collapsed="false">
      <c r="B50" s="2182"/>
      <c r="C50" s="2192" t="s">
        <v>2350</v>
      </c>
      <c r="D50" s="2182"/>
      <c r="G50" s="2191"/>
      <c r="H50" s="2191"/>
      <c r="J50" s="2191"/>
      <c r="K50" s="2191"/>
      <c r="L50" s="2191"/>
      <c r="M50" s="2191"/>
      <c r="N50" s="2191"/>
      <c r="O50" s="2191"/>
      <c r="R50" s="2191"/>
      <c r="S50" s="2191"/>
      <c r="T50" s="2191"/>
      <c r="W50" s="2191"/>
      <c r="X50" s="2191"/>
      <c r="Y50" s="2191"/>
    </row>
    <row r="51" s="2183" customFormat="true" ht="17.25" hidden="false" customHeight="true" outlineLevel="0" collapsed="false">
      <c r="C51" s="2182" t="s">
        <v>2351</v>
      </c>
      <c r="F51" s="2192"/>
      <c r="G51" s="2191"/>
      <c r="H51" s="2191"/>
      <c r="J51" s="2191"/>
      <c r="K51" s="2191"/>
      <c r="L51" s="2191"/>
      <c r="M51" s="2191"/>
      <c r="N51" s="2191"/>
      <c r="O51" s="2191"/>
      <c r="R51" s="2191"/>
      <c r="S51" s="2191"/>
      <c r="T51" s="2191"/>
      <c r="W51" s="2191"/>
      <c r="X51" s="2191"/>
      <c r="Y51" s="2191"/>
    </row>
    <row r="52" s="2183" customFormat="true" ht="17.25" hidden="false" customHeight="true" outlineLevel="0" collapsed="false">
      <c r="C52" s="2182" t="s">
        <v>2352</v>
      </c>
      <c r="F52" s="2182"/>
      <c r="G52" s="2191"/>
      <c r="H52" s="2191"/>
      <c r="J52" s="2191"/>
      <c r="K52" s="2191"/>
      <c r="L52" s="2191"/>
      <c r="M52" s="2191"/>
      <c r="N52" s="2191"/>
      <c r="O52" s="2191"/>
      <c r="R52" s="2191"/>
      <c r="S52" s="2191"/>
      <c r="T52" s="2191"/>
      <c r="W52" s="2191"/>
      <c r="X52" s="2191"/>
      <c r="Y52" s="2191"/>
    </row>
    <row r="53" s="2183" customFormat="true" ht="17.25" hidden="false" customHeight="true" outlineLevel="0" collapsed="false">
      <c r="B53" s="2182"/>
      <c r="C53" s="2182"/>
      <c r="D53" s="2182"/>
      <c r="E53" s="2192"/>
      <c r="F53" s="2191"/>
      <c r="G53" s="2191"/>
      <c r="H53" s="2191"/>
      <c r="J53" s="2191"/>
      <c r="K53" s="2191"/>
      <c r="L53" s="2191"/>
      <c r="M53" s="2191"/>
      <c r="N53" s="2191"/>
      <c r="O53" s="2191"/>
      <c r="R53" s="2191"/>
      <c r="S53" s="2191"/>
      <c r="T53" s="2191"/>
      <c r="W53" s="2191"/>
      <c r="X53" s="2191"/>
      <c r="Y53" s="2191"/>
    </row>
    <row r="54" s="2183" customFormat="true" ht="17.25" hidden="false" customHeight="true" outlineLevel="0" collapsed="false">
      <c r="B54" s="2182" t="s">
        <v>2384</v>
      </c>
      <c r="C54" s="2182"/>
      <c r="D54" s="2182"/>
    </row>
    <row r="55" s="2183" customFormat="true" ht="17.25" hidden="false" customHeight="true" outlineLevel="0" collapsed="false">
      <c r="B55" s="2182" t="s">
        <v>2354</v>
      </c>
      <c r="C55" s="2182"/>
      <c r="D55" s="2182"/>
    </row>
    <row r="56" s="2183" customFormat="true" ht="17.25" hidden="false" customHeight="true" outlineLevel="0" collapsed="false">
      <c r="B56" s="2193" t="s">
        <v>2355</v>
      </c>
      <c r="E56" s="2191"/>
      <c r="F56" s="2191"/>
      <c r="G56" s="2191"/>
      <c r="H56" s="2191"/>
      <c r="I56" s="2191"/>
      <c r="J56" s="2191"/>
      <c r="K56" s="2191"/>
      <c r="L56" s="2191"/>
      <c r="M56" s="2191"/>
      <c r="N56" s="2191"/>
      <c r="O56" s="2191"/>
      <c r="P56" s="2191"/>
      <c r="Q56" s="2191"/>
      <c r="R56" s="2191"/>
      <c r="S56" s="2191"/>
      <c r="T56" s="2191"/>
      <c r="U56" s="2191"/>
      <c r="Y56" s="2191"/>
      <c r="Z56" s="2191"/>
      <c r="AA56" s="2191"/>
      <c r="AB56" s="2191"/>
      <c r="AD56" s="2191"/>
      <c r="AE56" s="2191"/>
      <c r="AF56" s="2191"/>
      <c r="AG56" s="2191"/>
      <c r="AH56" s="2191"/>
      <c r="AI56" s="2194"/>
      <c r="AJ56" s="2191"/>
      <c r="AK56" s="2191"/>
      <c r="AL56" s="2191"/>
      <c r="AM56" s="2191"/>
      <c r="AN56" s="2191"/>
      <c r="AO56" s="2191"/>
      <c r="AP56" s="2191"/>
      <c r="AQ56" s="2191"/>
      <c r="AR56" s="2191"/>
      <c r="AS56" s="2191"/>
      <c r="AT56" s="2191"/>
      <c r="AU56" s="2191"/>
      <c r="AV56" s="2191"/>
      <c r="AW56" s="2191"/>
      <c r="AX56" s="2191"/>
      <c r="AY56" s="2194"/>
    </row>
    <row r="57" s="2183" customFormat="true" ht="17.25" hidden="false" customHeight="true" outlineLevel="0" collapsed="false">
      <c r="B57" s="2193" t="s">
        <v>2385</v>
      </c>
      <c r="E57" s="2191"/>
      <c r="F57" s="2191"/>
      <c r="G57" s="2191"/>
      <c r="H57" s="2191"/>
      <c r="I57" s="2191"/>
      <c r="J57" s="2191"/>
      <c r="K57" s="2191"/>
      <c r="L57" s="2191"/>
      <c r="M57" s="2191"/>
      <c r="N57" s="2191"/>
      <c r="O57" s="2191"/>
      <c r="P57" s="2191"/>
      <c r="Q57" s="2191"/>
      <c r="R57" s="2191"/>
      <c r="S57" s="2191"/>
      <c r="T57" s="2191"/>
      <c r="U57" s="2191"/>
      <c r="Y57" s="2191"/>
      <c r="Z57" s="2191"/>
      <c r="AA57" s="2191"/>
      <c r="AB57" s="2191"/>
      <c r="AD57" s="2191"/>
      <c r="AE57" s="2191"/>
      <c r="AF57" s="2191"/>
      <c r="AG57" s="2191"/>
      <c r="AH57" s="2191"/>
      <c r="AI57" s="2194"/>
      <c r="AJ57" s="2191"/>
      <c r="AK57" s="2191"/>
      <c r="AL57" s="2191"/>
      <c r="AM57" s="2191"/>
      <c r="AN57" s="2191"/>
      <c r="AO57" s="2191"/>
      <c r="AP57" s="2191"/>
      <c r="AQ57" s="2191"/>
      <c r="AR57" s="2191"/>
      <c r="AS57" s="2191"/>
      <c r="AT57" s="2191"/>
      <c r="AU57" s="2191"/>
      <c r="AV57" s="2191"/>
      <c r="AW57" s="2191"/>
      <c r="AX57" s="2191"/>
      <c r="AY57" s="2194"/>
    </row>
    <row r="58" s="2183" customFormat="true" ht="17.25" hidden="false" customHeight="true" outlineLevel="0" collapsed="false"/>
    <row r="59" s="2183" customFormat="true" ht="17.25" hidden="false" customHeight="true" outlineLevel="0" collapsed="false">
      <c r="B59" s="2182" t="s">
        <v>2386</v>
      </c>
      <c r="C59" s="2182"/>
    </row>
    <row r="60" s="2183" customFormat="true" ht="17.25" hidden="false" customHeight="true" outlineLevel="0" collapsed="false">
      <c r="B60" s="2182"/>
      <c r="C60" s="2182"/>
    </row>
    <row r="61" s="2183" customFormat="true" ht="17.25" hidden="false" customHeight="true" outlineLevel="0" collapsed="false">
      <c r="B61" s="2182" t="s">
        <v>2387</v>
      </c>
      <c r="C61" s="2182"/>
    </row>
    <row r="62" s="2183" customFormat="true" ht="17.25" hidden="false" customHeight="true" outlineLevel="0" collapsed="false">
      <c r="B62" s="2182" t="s">
        <v>2358</v>
      </c>
      <c r="C62" s="2182"/>
    </row>
    <row r="63" s="2183" customFormat="true" ht="17.25" hidden="false" customHeight="true" outlineLevel="0" collapsed="false">
      <c r="B63" s="2182"/>
      <c r="C63" s="2182"/>
    </row>
    <row r="64" s="2183" customFormat="true" ht="17.25" hidden="false" customHeight="true" outlineLevel="0" collapsed="false">
      <c r="B64" s="2182" t="s">
        <v>2388</v>
      </c>
      <c r="C64" s="2182"/>
    </row>
    <row r="65" s="2183" customFormat="true" ht="17.25" hidden="false" customHeight="true" outlineLevel="0" collapsed="false">
      <c r="B65" s="2182" t="s">
        <v>2360</v>
      </c>
      <c r="C65" s="2182"/>
    </row>
    <row r="66" s="2183" customFormat="true" ht="17.25" hidden="false" customHeight="true" outlineLevel="0" collapsed="false">
      <c r="B66" s="2182"/>
      <c r="C66" s="2182"/>
    </row>
    <row r="67" s="2183" customFormat="true" ht="17.25" hidden="false" customHeight="true" outlineLevel="0" collapsed="false">
      <c r="B67" s="2182" t="s">
        <v>2389</v>
      </c>
      <c r="C67" s="2182"/>
      <c r="D67" s="2182"/>
    </row>
    <row r="68" s="2183" customFormat="true" ht="17.25" hidden="false" customHeight="true" outlineLevel="0" collapsed="false">
      <c r="B68" s="2182"/>
      <c r="C68" s="2182"/>
      <c r="D68" s="2182"/>
    </row>
    <row r="69" s="2183" customFormat="true" ht="17.25" hidden="false" customHeight="true" outlineLevel="0" collapsed="false">
      <c r="B69" s="2183" t="s">
        <v>2390</v>
      </c>
      <c r="D69" s="2182"/>
    </row>
    <row r="70" s="2183" customFormat="true" ht="17.25" hidden="false" customHeight="true" outlineLevel="0" collapsed="false">
      <c r="B70" s="2183" t="s">
        <v>2363</v>
      </c>
      <c r="D70" s="2182"/>
    </row>
    <row r="71" s="2183" customFormat="true" ht="17.25" hidden="false" customHeight="true" outlineLevel="0" collapsed="false">
      <c r="B71" s="2183" t="s">
        <v>2364</v>
      </c>
    </row>
    <row r="72" s="2183" customFormat="true" ht="17.25" hidden="false" customHeight="true" outlineLevel="0" collapsed="false"/>
    <row r="73" s="2183" customFormat="true" ht="17.25" hidden="false" customHeight="true" outlineLevel="0" collapsed="false">
      <c r="B73" s="2183" t="s">
        <v>2391</v>
      </c>
      <c r="E73" s="2195"/>
      <c r="F73" s="2195"/>
      <c r="G73" s="2195"/>
      <c r="H73" s="2195"/>
      <c r="I73" s="2195"/>
      <c r="J73" s="2195"/>
      <c r="K73" s="2195"/>
      <c r="L73" s="2195"/>
      <c r="M73" s="2195"/>
      <c r="N73" s="2195"/>
      <c r="O73" s="2195"/>
      <c r="P73" s="2195"/>
      <c r="Q73" s="2195"/>
      <c r="R73" s="2195"/>
      <c r="S73" s="2195"/>
      <c r="T73" s="2195"/>
      <c r="U73" s="2195"/>
      <c r="V73" s="2195"/>
      <c r="W73" s="2195"/>
      <c r="X73" s="2195"/>
      <c r="Y73" s="2195"/>
      <c r="Z73" s="2195"/>
      <c r="AA73" s="2195"/>
      <c r="AB73" s="2195"/>
      <c r="AC73" s="2195"/>
      <c r="AD73" s="2195"/>
      <c r="AE73" s="2195"/>
      <c r="AF73" s="2195"/>
      <c r="AG73" s="2195"/>
      <c r="AH73" s="2195"/>
      <c r="AI73" s="2195"/>
      <c r="AJ73" s="2195"/>
      <c r="AK73" s="2195"/>
      <c r="AL73" s="2195"/>
      <c r="AM73" s="2195"/>
      <c r="AN73" s="2195"/>
      <c r="AO73" s="2195"/>
      <c r="AP73" s="2195"/>
      <c r="AQ73" s="2195"/>
      <c r="AR73" s="2195"/>
      <c r="AS73" s="2195"/>
      <c r="AT73" s="2195"/>
      <c r="AU73" s="2195"/>
      <c r="AV73" s="2195"/>
      <c r="AW73" s="2195"/>
      <c r="AX73" s="2195"/>
    </row>
    <row r="74" s="2183" customFormat="true" ht="17.25" hidden="false" customHeight="true" outlineLevel="0" collapsed="false">
      <c r="B74" s="2196" t="s">
        <v>2366</v>
      </c>
      <c r="E74" s="2195"/>
      <c r="F74" s="2195"/>
      <c r="G74" s="2195"/>
      <c r="H74" s="2195"/>
      <c r="I74" s="2195"/>
      <c r="J74" s="2195"/>
      <c r="K74" s="2195"/>
      <c r="L74" s="2195"/>
      <c r="M74" s="2195"/>
      <c r="N74" s="2195"/>
      <c r="O74" s="2195"/>
      <c r="P74" s="2195"/>
      <c r="Q74" s="2195"/>
      <c r="R74" s="2195"/>
      <c r="S74" s="2195"/>
      <c r="T74" s="2195"/>
      <c r="U74" s="2195"/>
      <c r="V74" s="2195"/>
      <c r="W74" s="2195"/>
      <c r="X74" s="2195"/>
      <c r="Y74" s="2195"/>
      <c r="Z74" s="2195"/>
      <c r="AA74" s="2195"/>
      <c r="AB74" s="2195"/>
      <c r="AC74" s="2195"/>
      <c r="AD74" s="2195"/>
      <c r="AE74" s="2195"/>
      <c r="AF74" s="2195"/>
      <c r="AG74" s="2195"/>
      <c r="AH74" s="2195"/>
      <c r="AI74" s="2195"/>
      <c r="AJ74" s="2195"/>
      <c r="AK74" s="2195"/>
      <c r="AL74" s="2195"/>
      <c r="AM74" s="2195"/>
      <c r="AN74" s="2195"/>
      <c r="AO74" s="2195"/>
      <c r="AP74" s="2195"/>
      <c r="AQ74" s="2195"/>
      <c r="AR74" s="2195"/>
      <c r="AS74" s="2195"/>
      <c r="AT74" s="2195"/>
      <c r="AU74" s="2195"/>
      <c r="AV74" s="2195"/>
      <c r="AW74" s="2195"/>
      <c r="AX74" s="2195"/>
      <c r="AY74" s="2195"/>
      <c r="AZ74" s="2195"/>
      <c r="BA74" s="2195"/>
      <c r="BB74" s="2195"/>
    </row>
    <row r="75" customFormat="false" ht="18.75" hidden="false" customHeight="true" outlineLevel="0" collapsed="false">
      <c r="B75" s="2197" t="s">
        <v>2367</v>
      </c>
    </row>
    <row r="76" customFormat="false" ht="18.75" hidden="false" customHeight="true" outlineLevel="0" collapsed="false">
      <c r="B76" s="2196" t="s">
        <v>2368</v>
      </c>
    </row>
    <row r="77" customFormat="false" ht="18.75" hidden="false" customHeight="true" outlineLevel="0" collapsed="false">
      <c r="B77" s="2197" t="s">
        <v>2369</v>
      </c>
    </row>
    <row r="78" customFormat="false" ht="18.75" hidden="false" customHeight="true" outlineLevel="0" collapsed="false">
      <c r="B78" s="2196" t="s">
        <v>2370</v>
      </c>
    </row>
    <row r="79" customFormat="false" ht="18.75" hidden="false" customHeight="true" outlineLevel="0" collapsed="false">
      <c r="B79" s="2196" t="s">
        <v>2371</v>
      </c>
    </row>
    <row r="80" customFormat="false" ht="18.75" hidden="false" customHeight="true" outlineLevel="0" collapsed="false">
      <c r="B80" s="2196" t="s">
        <v>2372</v>
      </c>
    </row>
    <row r="81" customFormat="false" ht="18.75" hidden="false" customHeight="true" outlineLevel="0" collapsed="false"/>
    <row r="82" customFormat="false" ht="18.75" hidden="false" customHeight="true" outlineLevel="0" collapsed="false"/>
    <row r="83" customFormat="false" ht="18.75" hidden="false" customHeight="true" outlineLevel="0" collapsed="false"/>
    <row r="84" customFormat="false" ht="18.75" hidden="false" customHeight="true" outlineLevel="0" collapsed="false"/>
    <row r="85" customFormat="false" ht="18.75" hidden="false" customHeight="true" outlineLevel="0" collapsed="false"/>
    <row r="86" customFormat="false" ht="18.75" hidden="false" customHeight="true" outlineLevel="0" collapsed="false"/>
    <row r="87" customFormat="false" ht="18.75" hidden="false" customHeight="true" outlineLevel="0" collapsed="false"/>
    <row r="88" customFormat="false" ht="18.75" hidden="false" customHeight="true" outlineLevel="0" collapsed="false"/>
    <row r="89" customFormat="false" ht="18.75" hidden="false" customHeight="true" outlineLevel="0" collapsed="false"/>
    <row r="90" customFormat="false" ht="18.75" hidden="false" customHeight="true" outlineLevel="0" collapsed="false"/>
    <row r="91" customFormat="false" ht="18.75" hidden="false" customHeight="true" outlineLevel="0" collapsed="false"/>
    <row r="92" customFormat="false" ht="18.75" hidden="false" customHeight="true" outlineLevel="0" collapsed="false"/>
    <row r="93" customFormat="false" ht="18.75" hidden="false" customHeight="true" outlineLevel="0" collapsed="false"/>
    <row r="94" customFormat="false" ht="18.75" hidden="false" customHeight="true" outlineLevel="0" collapsed="false"/>
    <row r="95" customFormat="false" ht="18.75" hidden="false" customHeight="true" outlineLevel="0" collapsed="false"/>
    <row r="96" customFormat="false" ht="18.75" hidden="false" customHeight="true" outlineLevel="0" collapsed="false"/>
    <row r="97" customFormat="false" ht="18.75" hidden="false" customHeight="true" outlineLevel="0" collapsed="false"/>
    <row r="98" customFormat="false" ht="18.75" hidden="false" customHeight="true" outlineLevel="0" collapsed="false"/>
    <row r="99" customFormat="false" ht="18.75" hidden="false" customHeight="true" outlineLevel="0" collapsed="false"/>
    <row r="100" customFormat="false" ht="18.75" hidden="false" customHeight="true" outlineLevel="0" collapsed="false"/>
    <row r="101" customFormat="false" ht="18.75" hidden="false" customHeight="true" outlineLevel="0" collapsed="false"/>
    <row r="102" customFormat="false" ht="18.75" hidden="false" customHeight="true" outlineLevel="0" collapsed="false"/>
    <row r="103" customFormat="false" ht="18.75" hidden="false" customHeight="true" outlineLevel="0" collapsed="false"/>
    <row r="104" customFormat="false" ht="18.75" hidden="false" customHeight="true" outlineLevel="0" collapsed="false"/>
    <row r="105" customFormat="false" ht="18.75" hidden="false" customHeight="true" outlineLevel="0" collapsed="false"/>
    <row r="106" customFormat="false" ht="18.75" hidden="false" customHeight="true" outlineLevel="0" collapsed="false"/>
    <row r="107" customFormat="false" ht="18.75" hidden="false" customHeight="true" outlineLevel="0" collapsed="false"/>
    <row r="108" customFormat="false" ht="18.75" hidden="false" customHeight="true" outlineLevel="0" collapsed="false"/>
    <row r="109" customFormat="false" ht="18.75" hidden="false" customHeight="true" outlineLevel="0" collapsed="false"/>
    <row r="110" customFormat="false" ht="18.75" hidden="false" customHeight="true" outlineLevel="0" collapsed="false"/>
    <row r="111" customFormat="false" ht="18.75" hidden="false" customHeight="true" outlineLevel="0" collapsed="false"/>
    <row r="112" customFormat="false" ht="18.75" hidden="false" customHeight="true" outlineLevel="0" collapsed="false"/>
    <row r="113" customFormat="false" ht="18.75" hidden="false" customHeight="true" outlineLevel="0" collapsed="false"/>
    <row r="114" customFormat="false" ht="18.75" hidden="false" customHeight="true" outlineLevel="0" collapsed="false"/>
    <row r="115" customFormat="false" ht="18.75" hidden="false" customHeight="true" outlineLevel="0" collapsed="false"/>
    <row r="116" customFormat="false" ht="18.75" hidden="false" customHeight="true" outlineLevel="0" collapsed="false"/>
    <row r="117" customFormat="false" ht="18.75" hidden="false" customHeight="true" outlineLevel="0" collapsed="false"/>
    <row r="118" customFormat="false" ht="18.75" hidden="false" customHeight="true" outlineLevel="0" collapsed="false"/>
    <row r="119" customFormat="false" ht="18.75" hidden="false" customHeight="true" outlineLevel="0" collapsed="false"/>
    <row r="120" customFormat="false" ht="18.75" hidden="false" customHeight="true" outlineLevel="0" collapsed="false"/>
  </sheetData>
  <mergeCells count="1">
    <mergeCell ref="F4:K5"/>
  </mergeCells>
  <printOptions headings="false" gridLines="false" gridLinesSet="true" horizontalCentered="false" verticalCentered="false"/>
  <pageMargins left="0.708333333333333" right="0.708333333333333" top="0.747916666666667" bottom="0.354166666666667"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L56"/>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D7" activeCellId="0" sqref="D7"/>
    </sheetView>
  </sheetViews>
  <sheetFormatPr defaultColWidth="9.00390625" defaultRowHeight="12.75" customHeight="false" zeroHeight="false" outlineLevelRow="0" outlineLevelCol="0"/>
  <cols>
    <col collapsed="false" customWidth="true" hidden="false" outlineLevel="0" max="1" min="1" style="2181" width="1.89"/>
    <col collapsed="false" customWidth="true" hidden="false" outlineLevel="0" max="2" min="2" style="2181" width="11.45"/>
    <col collapsed="false" customWidth="true" hidden="false" outlineLevel="0" max="12" min="3" style="2181" width="40.66"/>
    <col collapsed="false" customWidth="false" hidden="false" outlineLevel="0" max="16384" min="13" style="2181" width="9"/>
  </cols>
  <sheetData>
    <row r="1" customFormat="false" ht="15" hidden="false" customHeight="false" outlineLevel="0" collapsed="false">
      <c r="B1" s="2183" t="s">
        <v>2392</v>
      </c>
      <c r="C1" s="2183"/>
      <c r="D1" s="2183"/>
    </row>
    <row r="2" customFormat="false" ht="15" hidden="false" customHeight="false" outlineLevel="0" collapsed="false">
      <c r="B2" s="2183"/>
      <c r="C2" s="2183"/>
      <c r="D2" s="2183"/>
    </row>
    <row r="3" customFormat="false" ht="15" hidden="false" customHeight="false" outlineLevel="0" collapsed="false">
      <c r="B3" s="2189" t="s">
        <v>2183</v>
      </c>
      <c r="C3" s="2189" t="s">
        <v>2393</v>
      </c>
      <c r="D3" s="2183"/>
    </row>
    <row r="4" customFormat="false" ht="15" hidden="false" customHeight="false" outlineLevel="0" collapsed="false">
      <c r="B4" s="2198" t="n">
        <v>1</v>
      </c>
      <c r="C4" s="2199" t="s">
        <v>2394</v>
      </c>
      <c r="D4" s="2183"/>
    </row>
    <row r="5" customFormat="false" ht="15" hidden="false" customHeight="false" outlineLevel="0" collapsed="false">
      <c r="B5" s="2198" t="n">
        <v>2</v>
      </c>
      <c r="C5" s="2199" t="s">
        <v>2171</v>
      </c>
      <c r="D5" s="2183"/>
    </row>
    <row r="6" customFormat="false" ht="15" hidden="false" customHeight="false" outlineLevel="0" collapsed="false">
      <c r="B6" s="2198" t="n">
        <v>3</v>
      </c>
      <c r="C6" s="2199" t="s">
        <v>932</v>
      </c>
      <c r="D6" s="2183"/>
    </row>
    <row r="7" customFormat="false" ht="15" hidden="false" customHeight="false" outlineLevel="0" collapsed="false">
      <c r="B7" s="2198" t="n">
        <v>4</v>
      </c>
      <c r="C7" s="2199" t="s">
        <v>2395</v>
      </c>
      <c r="D7" s="2183"/>
    </row>
    <row r="8" customFormat="false" ht="15" hidden="false" customHeight="false" outlineLevel="0" collapsed="false">
      <c r="B8" s="2198" t="n">
        <v>5</v>
      </c>
      <c r="C8" s="2199" t="s">
        <v>2396</v>
      </c>
      <c r="D8" s="2183"/>
    </row>
    <row r="9" customFormat="false" ht="15" hidden="false" customHeight="false" outlineLevel="0" collapsed="false">
      <c r="B9" s="2198" t="n">
        <v>6</v>
      </c>
      <c r="C9" s="2199" t="s">
        <v>2397</v>
      </c>
    </row>
    <row r="10" customFormat="false" ht="15" hidden="false" customHeight="false" outlineLevel="0" collapsed="false">
      <c r="B10" s="2198" t="n">
        <v>7</v>
      </c>
      <c r="C10" s="2199" t="s">
        <v>2398</v>
      </c>
      <c r="D10" s="2183"/>
    </row>
    <row r="11" customFormat="false" ht="15" hidden="false" customHeight="false" outlineLevel="0" collapsed="false">
      <c r="B11" s="2198" t="n">
        <v>8</v>
      </c>
      <c r="C11" s="2199" t="s">
        <v>2399</v>
      </c>
      <c r="D11" s="2183"/>
    </row>
    <row r="12" customFormat="false" ht="15" hidden="false" customHeight="false" outlineLevel="0" collapsed="false">
      <c r="B12" s="2198" t="n">
        <v>9</v>
      </c>
      <c r="C12" s="2199" t="s">
        <v>2400</v>
      </c>
      <c r="D12" s="2183"/>
    </row>
    <row r="13" customFormat="false" ht="15" hidden="false" customHeight="false" outlineLevel="0" collapsed="false">
      <c r="B13" s="2198" t="n">
        <v>10</v>
      </c>
      <c r="C13" s="2199" t="s">
        <v>2401</v>
      </c>
      <c r="D13" s="2183"/>
    </row>
    <row r="14" customFormat="false" ht="15" hidden="false" customHeight="false" outlineLevel="0" collapsed="false">
      <c r="B14" s="2198" t="n">
        <v>11</v>
      </c>
      <c r="C14" s="2199" t="s">
        <v>2402</v>
      </c>
      <c r="D14" s="2183"/>
    </row>
    <row r="15" customFormat="false" ht="15" hidden="false" customHeight="false" outlineLevel="0" collapsed="false">
      <c r="B15" s="2198" t="n">
        <v>12</v>
      </c>
      <c r="C15" s="2199" t="s">
        <v>403</v>
      </c>
      <c r="D15" s="2183"/>
    </row>
    <row r="16" customFormat="false" ht="15" hidden="false" customHeight="false" outlineLevel="0" collapsed="false">
      <c r="B16" s="2198" t="n">
        <v>13</v>
      </c>
      <c r="C16" s="2199" t="s">
        <v>403</v>
      </c>
      <c r="D16" s="2183"/>
    </row>
    <row r="17" customFormat="false" ht="15" hidden="false" customHeight="false" outlineLevel="0" collapsed="false">
      <c r="B17" s="2198" t="n">
        <v>14</v>
      </c>
      <c r="C17" s="2199" t="s">
        <v>403</v>
      </c>
      <c r="D17" s="2183"/>
    </row>
    <row r="18" customFormat="false" ht="13.8" hidden="false" customHeight="false" outlineLevel="0" collapsed="false"/>
    <row r="19" customFormat="false" ht="13.8" hidden="false" customHeight="false" outlineLevel="0" collapsed="false">
      <c r="B19" s="2183" t="s">
        <v>2403</v>
      </c>
    </row>
    <row r="20" customFormat="false" ht="13.8" hidden="false" customHeight="false" outlineLevel="0" collapsed="false"/>
    <row r="21" customFormat="false" ht="15" hidden="false" customHeight="false" outlineLevel="0" collapsed="false">
      <c r="B21" s="2200" t="s">
        <v>2347</v>
      </c>
      <c r="C21" s="2201" t="s">
        <v>2198</v>
      </c>
      <c r="D21" s="2202" t="s">
        <v>2204</v>
      </c>
      <c r="E21" s="2202" t="s">
        <v>2207</v>
      </c>
      <c r="F21" s="2202" t="s">
        <v>2217</v>
      </c>
      <c r="G21" s="2202" t="s">
        <v>1024</v>
      </c>
      <c r="H21" s="2203" t="s">
        <v>2214</v>
      </c>
      <c r="I21" s="2203" t="s">
        <v>2209</v>
      </c>
      <c r="J21" s="2203" t="s">
        <v>1822</v>
      </c>
      <c r="K21" s="2203" t="s">
        <v>403</v>
      </c>
      <c r="L21" s="2204" t="s">
        <v>403</v>
      </c>
    </row>
    <row r="22" customFormat="false" ht="15" hidden="false" customHeight="false" outlineLevel="0" collapsed="false">
      <c r="B22" s="2200" t="s">
        <v>2404</v>
      </c>
      <c r="C22" s="2205" t="s">
        <v>2200</v>
      </c>
      <c r="D22" s="2206" t="s">
        <v>2204</v>
      </c>
      <c r="E22" s="2206" t="s">
        <v>2200</v>
      </c>
      <c r="F22" s="2206" t="s">
        <v>2153</v>
      </c>
      <c r="G22" s="2206" t="s">
        <v>1023</v>
      </c>
      <c r="H22" s="2207" t="s">
        <v>2154</v>
      </c>
      <c r="I22" s="2207" t="s">
        <v>2405</v>
      </c>
      <c r="J22" s="2207" t="s">
        <v>1822</v>
      </c>
      <c r="K22" s="2207"/>
      <c r="L22" s="2208"/>
    </row>
    <row r="23" customFormat="false" ht="15" hidden="false" customHeight="false" outlineLevel="0" collapsed="false">
      <c r="B23" s="2200"/>
      <c r="C23" s="2209" t="s">
        <v>2406</v>
      </c>
      <c r="D23" s="2210" t="s">
        <v>403</v>
      </c>
      <c r="E23" s="2210" t="s">
        <v>2407</v>
      </c>
      <c r="F23" s="2210" t="s">
        <v>2408</v>
      </c>
      <c r="G23" s="2210" t="s">
        <v>403</v>
      </c>
      <c r="H23" s="2211" t="s">
        <v>2214</v>
      </c>
      <c r="I23" s="2211" t="s">
        <v>2409</v>
      </c>
      <c r="J23" s="2210" t="s">
        <v>403</v>
      </c>
      <c r="K23" s="2211"/>
      <c r="L23" s="2212"/>
    </row>
    <row r="24" customFormat="false" ht="15" hidden="false" customHeight="false" outlineLevel="0" collapsed="false">
      <c r="B24" s="2200"/>
      <c r="C24" s="2209" t="s">
        <v>2410</v>
      </c>
      <c r="D24" s="2210" t="s">
        <v>403</v>
      </c>
      <c r="E24" s="2210" t="s">
        <v>2411</v>
      </c>
      <c r="F24" s="2210" t="s">
        <v>403</v>
      </c>
      <c r="G24" s="2210" t="s">
        <v>403</v>
      </c>
      <c r="H24" s="2210" t="s">
        <v>403</v>
      </c>
      <c r="I24" s="2211" t="s">
        <v>2412</v>
      </c>
      <c r="J24" s="2210" t="s">
        <v>403</v>
      </c>
      <c r="K24" s="2211"/>
      <c r="L24" s="2212"/>
    </row>
    <row r="25" customFormat="false" ht="15" hidden="false" customHeight="false" outlineLevel="0" collapsed="false">
      <c r="B25" s="2200"/>
      <c r="C25" s="2209" t="s">
        <v>403</v>
      </c>
      <c r="D25" s="2210" t="s">
        <v>403</v>
      </c>
      <c r="E25" s="2210" t="s">
        <v>403</v>
      </c>
      <c r="F25" s="2210" t="s">
        <v>403</v>
      </c>
      <c r="G25" s="2210" t="s">
        <v>403</v>
      </c>
      <c r="H25" s="2210" t="s">
        <v>403</v>
      </c>
      <c r="I25" s="2211" t="s">
        <v>2153</v>
      </c>
      <c r="J25" s="2210" t="s">
        <v>403</v>
      </c>
      <c r="K25" s="2211"/>
      <c r="L25" s="2212"/>
    </row>
    <row r="26" customFormat="false" ht="15" hidden="false" customHeight="false" outlineLevel="0" collapsed="false">
      <c r="B26" s="2200"/>
      <c r="C26" s="2213" t="s">
        <v>403</v>
      </c>
      <c r="D26" s="2210" t="s">
        <v>403</v>
      </c>
      <c r="E26" s="2210" t="s">
        <v>403</v>
      </c>
      <c r="F26" s="2210" t="s">
        <v>403</v>
      </c>
      <c r="G26" s="2210" t="s">
        <v>403</v>
      </c>
      <c r="H26" s="2210" t="s">
        <v>403</v>
      </c>
      <c r="I26" s="2211" t="s">
        <v>2408</v>
      </c>
      <c r="J26" s="2210" t="s">
        <v>403</v>
      </c>
      <c r="K26" s="2211"/>
      <c r="L26" s="2212"/>
    </row>
    <row r="27" customFormat="false" ht="15" hidden="false" customHeight="false" outlineLevel="0" collapsed="false">
      <c r="B27" s="2200"/>
      <c r="C27" s="2213" t="s">
        <v>403</v>
      </c>
      <c r="D27" s="2210" t="s">
        <v>403</v>
      </c>
      <c r="E27" s="2210" t="s">
        <v>403</v>
      </c>
      <c r="F27" s="2210" t="s">
        <v>403</v>
      </c>
      <c r="G27" s="2210" t="s">
        <v>403</v>
      </c>
      <c r="H27" s="2210" t="s">
        <v>403</v>
      </c>
      <c r="I27" s="2211" t="s">
        <v>2413</v>
      </c>
      <c r="J27" s="2210" t="s">
        <v>403</v>
      </c>
      <c r="K27" s="2211"/>
      <c r="L27" s="2212"/>
    </row>
    <row r="28" customFormat="false" ht="15" hidden="false" customHeight="false" outlineLevel="0" collapsed="false">
      <c r="B28" s="2200"/>
      <c r="C28" s="2213" t="s">
        <v>403</v>
      </c>
      <c r="D28" s="2210" t="s">
        <v>403</v>
      </c>
      <c r="E28" s="2210" t="s">
        <v>403</v>
      </c>
      <c r="F28" s="2210" t="s">
        <v>403</v>
      </c>
      <c r="G28" s="2210" t="s">
        <v>403</v>
      </c>
      <c r="H28" s="2210" t="s">
        <v>403</v>
      </c>
      <c r="I28" s="2211" t="s">
        <v>2414</v>
      </c>
      <c r="J28" s="2210" t="s">
        <v>403</v>
      </c>
      <c r="K28" s="2211"/>
      <c r="L28" s="2212"/>
    </row>
    <row r="29" customFormat="false" ht="15" hidden="false" customHeight="false" outlineLevel="0" collapsed="false">
      <c r="B29" s="2200"/>
      <c r="C29" s="2213" t="s">
        <v>403</v>
      </c>
      <c r="D29" s="2210" t="s">
        <v>403</v>
      </c>
      <c r="E29" s="2210" t="s">
        <v>403</v>
      </c>
      <c r="F29" s="2210" t="s">
        <v>403</v>
      </c>
      <c r="G29" s="2210" t="s">
        <v>403</v>
      </c>
      <c r="H29" s="2210" t="s">
        <v>403</v>
      </c>
      <c r="I29" s="2211" t="s">
        <v>2415</v>
      </c>
      <c r="J29" s="2210" t="s">
        <v>403</v>
      </c>
      <c r="K29" s="2211"/>
      <c r="L29" s="2212"/>
    </row>
    <row r="30" customFormat="false" ht="15" hidden="false" customHeight="false" outlineLevel="0" collapsed="false">
      <c r="B30" s="2200"/>
      <c r="C30" s="2213" t="s">
        <v>403</v>
      </c>
      <c r="D30" s="2210" t="s">
        <v>403</v>
      </c>
      <c r="E30" s="2210" t="s">
        <v>403</v>
      </c>
      <c r="F30" s="2210" t="s">
        <v>403</v>
      </c>
      <c r="G30" s="2210" t="s">
        <v>403</v>
      </c>
      <c r="H30" s="2210" t="s">
        <v>403</v>
      </c>
      <c r="I30" s="2211" t="s">
        <v>2416</v>
      </c>
      <c r="J30" s="2210" t="s">
        <v>403</v>
      </c>
      <c r="K30" s="2211"/>
      <c r="L30" s="2212"/>
    </row>
    <row r="31" customFormat="false" ht="15" hidden="false" customHeight="false" outlineLevel="0" collapsed="false">
      <c r="B31" s="2200"/>
      <c r="C31" s="2214" t="s">
        <v>403</v>
      </c>
      <c r="D31" s="2215" t="s">
        <v>403</v>
      </c>
      <c r="E31" s="2215" t="s">
        <v>403</v>
      </c>
      <c r="F31" s="2215" t="s">
        <v>403</v>
      </c>
      <c r="G31" s="2215" t="s">
        <v>403</v>
      </c>
      <c r="H31" s="2215" t="s">
        <v>403</v>
      </c>
      <c r="I31" s="2215" t="s">
        <v>403</v>
      </c>
      <c r="J31" s="2215" t="s">
        <v>403</v>
      </c>
      <c r="K31" s="2216"/>
      <c r="L31" s="2217"/>
    </row>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c r="C36" s="2181" t="s">
        <v>2417</v>
      </c>
    </row>
    <row r="37" customFormat="false" ht="13.8" hidden="false" customHeight="false" outlineLevel="0" collapsed="false">
      <c r="C37" s="2181" t="s">
        <v>2418</v>
      </c>
    </row>
    <row r="38" customFormat="false" ht="13.8" hidden="false" customHeight="false" outlineLevel="0" collapsed="false">
      <c r="C38" s="2181" t="s">
        <v>2419</v>
      </c>
    </row>
    <row r="39" customFormat="false" ht="13.8" hidden="false" customHeight="false" outlineLevel="0" collapsed="false">
      <c r="C39" s="2181" t="s">
        <v>2420</v>
      </c>
    </row>
    <row r="40" customFormat="false" ht="13.8" hidden="false" customHeight="false" outlineLevel="0" collapsed="false">
      <c r="C40" s="2181" t="s">
        <v>2421</v>
      </c>
    </row>
    <row r="41" customFormat="false" ht="13.8" hidden="false" customHeight="false" outlineLevel="0" collapsed="false">
      <c r="C41" s="2181" t="s">
        <v>2422</v>
      </c>
    </row>
    <row r="42" customFormat="false" ht="13.8" hidden="false" customHeight="false" outlineLevel="0" collapsed="false">
      <c r="C42" s="2181" t="s">
        <v>2423</v>
      </c>
    </row>
    <row r="43" customFormat="false" ht="13.8" hidden="false" customHeight="false" outlineLevel="0" collapsed="false">
      <c r="C43" s="2181" t="s">
        <v>2424</v>
      </c>
    </row>
    <row r="44" customFormat="false" ht="13.8" hidden="false" customHeight="false" outlineLevel="0" collapsed="false">
      <c r="C44" s="2181" t="s">
        <v>2425</v>
      </c>
    </row>
    <row r="45" customFormat="false" ht="13.8" hidden="false" customHeight="false" outlineLevel="0" collapsed="false">
      <c r="C45" s="2181" t="s">
        <v>2426</v>
      </c>
    </row>
    <row r="46" customFormat="false" ht="13.8" hidden="false" customHeight="false" outlineLevel="0" collapsed="false">
      <c r="C46" s="2181" t="s">
        <v>2427</v>
      </c>
    </row>
    <row r="47" customFormat="false" ht="13.8" hidden="false" customHeight="false" outlineLevel="0" collapsed="false"/>
    <row r="48" customFormat="false" ht="13.8" hidden="false" customHeight="false" outlineLevel="0" collapsed="false">
      <c r="C48" s="2181" t="s">
        <v>2428</v>
      </c>
    </row>
    <row r="49" customFormat="false" ht="13.8" hidden="false" customHeight="false" outlineLevel="0" collapsed="false">
      <c r="C49" s="2181" t="s">
        <v>2429</v>
      </c>
    </row>
    <row r="50" customFormat="false" ht="13.8" hidden="false" customHeight="false" outlineLevel="0" collapsed="false"/>
    <row r="51" customFormat="false" ht="13.8" hidden="false" customHeight="false" outlineLevel="0" collapsed="false">
      <c r="C51" s="2181" t="s">
        <v>2430</v>
      </c>
    </row>
    <row r="52" customFormat="false" ht="13.8" hidden="false" customHeight="false" outlineLevel="0" collapsed="false">
      <c r="C52" s="2181" t="s">
        <v>2431</v>
      </c>
    </row>
    <row r="53" customFormat="false" ht="13.8" hidden="false" customHeight="false" outlineLevel="0" collapsed="false">
      <c r="C53" s="2181" t="s">
        <v>2432</v>
      </c>
    </row>
    <row r="54" customFormat="false" ht="13.8" hidden="false" customHeight="false" outlineLevel="0" collapsed="false">
      <c r="C54" s="2181" t="s">
        <v>2433</v>
      </c>
    </row>
    <row r="55" customFormat="false" ht="13.8" hidden="false" customHeight="false" outlineLevel="0" collapsed="false">
      <c r="C55" s="2181" t="s">
        <v>2434</v>
      </c>
    </row>
    <row r="56" customFormat="false" ht="13.8" hidden="false" customHeight="false" outlineLevel="0" collapsed="false">
      <c r="C56" s="2181" t="s">
        <v>2435</v>
      </c>
    </row>
  </sheetData>
  <mergeCells count="1">
    <mergeCell ref="B22:B31"/>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true"/>
  </sheetPr>
  <dimension ref="A1:AC25"/>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V17" activeCellId="0" sqref="V17"/>
    </sheetView>
  </sheetViews>
  <sheetFormatPr defaultColWidth="9.00390625" defaultRowHeight="12.75" customHeight="false" zeroHeight="false" outlineLevelRow="0" outlineLevelCol="0"/>
  <cols>
    <col collapsed="false" customWidth="true" hidden="false" outlineLevel="0" max="66" min="1" style="2218" width="3.11"/>
    <col collapsed="false" customWidth="false" hidden="false" outlineLevel="0" max="16384" min="67" style="2218" width="9"/>
  </cols>
  <sheetData>
    <row r="1" customFormat="false" ht="13.8" hidden="false" customHeight="false" outlineLevel="0" collapsed="false">
      <c r="Y1" s="2219"/>
      <c r="AC1" s="2220"/>
    </row>
    <row r="2" customFormat="false" ht="7.5" hidden="false" customHeight="true" outlineLevel="0" collapsed="false">
      <c r="Y2" s="2219"/>
      <c r="AC2" s="2219"/>
    </row>
    <row r="3" customFormat="false" ht="22.5" hidden="false" customHeight="true" outlineLevel="0" collapsed="false">
      <c r="A3" s="2221" t="s">
        <v>915</v>
      </c>
      <c r="B3" s="2221"/>
      <c r="C3" s="2221"/>
      <c r="D3" s="2221"/>
      <c r="E3" s="2221"/>
      <c r="F3" s="2221"/>
      <c r="G3" s="2221"/>
      <c r="H3" s="2221"/>
      <c r="I3" s="2221"/>
      <c r="J3" s="2221"/>
      <c r="K3" s="2221"/>
      <c r="L3" s="2221"/>
      <c r="M3" s="2221"/>
      <c r="O3" s="2221" t="s">
        <v>1020</v>
      </c>
      <c r="P3" s="2221"/>
      <c r="Q3" s="2221"/>
      <c r="R3" s="2221"/>
      <c r="S3" s="2221"/>
      <c r="T3" s="2221"/>
      <c r="U3" s="2221"/>
      <c r="V3" s="2221"/>
      <c r="W3" s="2221"/>
      <c r="X3" s="2221"/>
      <c r="Y3" s="2221"/>
      <c r="Z3" s="2221"/>
      <c r="AA3" s="2221"/>
      <c r="AB3" s="2221"/>
      <c r="AC3" s="2221"/>
    </row>
    <row r="4" customFormat="false" ht="13.8" hidden="false" customHeight="false" outlineLevel="0" collapsed="false"/>
    <row r="5" customFormat="false" ht="13.8" hidden="false" customHeight="false" outlineLevel="0" collapsed="false"/>
    <row r="6" customFormat="false" ht="18" hidden="false" customHeight="true" outlineLevel="0" collapsed="false">
      <c r="A6" s="2222" t="s">
        <v>2436</v>
      </c>
      <c r="B6" s="2222"/>
      <c r="C6" s="2222"/>
      <c r="D6" s="2222"/>
      <c r="E6" s="2222"/>
      <c r="F6" s="2222"/>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row>
    <row r="7" customFormat="false" ht="18" hidden="false" customHeight="true" outlineLevel="0" collapsed="false">
      <c r="A7" s="2222" t="s">
        <v>2437</v>
      </c>
      <c r="B7" s="2222"/>
      <c r="C7" s="2222"/>
      <c r="D7" s="2222"/>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row>
    <row r="8" customFormat="false" ht="13.8" hidden="false" customHeight="false" outlineLevel="0" collapsed="false"/>
    <row r="9" customFormat="false" ht="13.8" hidden="false" customHeight="false" outlineLevel="0" collapsed="false"/>
    <row r="10" customFormat="false" ht="13.8" hidden="false" customHeight="true" outlineLevel="0" collapsed="false">
      <c r="B10" s="2223" t="s">
        <v>1956</v>
      </c>
      <c r="C10" s="2224" t="s">
        <v>2438</v>
      </c>
      <c r="D10" s="2224"/>
      <c r="E10" s="2224"/>
      <c r="F10" s="2224"/>
      <c r="G10" s="2224"/>
      <c r="H10" s="2224"/>
      <c r="I10" s="2224"/>
      <c r="J10" s="2224"/>
      <c r="K10" s="2224"/>
      <c r="L10" s="2224"/>
      <c r="M10" s="2224"/>
      <c r="N10" s="2224"/>
      <c r="O10" s="2224"/>
      <c r="P10" s="2224"/>
      <c r="Q10" s="2224"/>
      <c r="R10" s="2224"/>
      <c r="S10" s="2224"/>
      <c r="T10" s="2224"/>
      <c r="U10" s="2224"/>
      <c r="V10" s="2224"/>
      <c r="W10" s="2224"/>
      <c r="X10" s="2224"/>
      <c r="Y10" s="2224"/>
      <c r="Z10" s="2224"/>
      <c r="AA10" s="2224"/>
      <c r="AB10" s="2224"/>
      <c r="AC10" s="2224"/>
    </row>
    <row r="11" customFormat="false" ht="13.8" hidden="false" customHeight="false" outlineLevel="0" collapsed="false">
      <c r="B11" s="2223"/>
      <c r="C11" s="2224"/>
      <c r="D11" s="2224"/>
      <c r="E11" s="2224"/>
      <c r="F11" s="2224"/>
      <c r="G11" s="2224"/>
      <c r="H11" s="2224"/>
      <c r="I11" s="2224"/>
      <c r="J11" s="2224"/>
      <c r="K11" s="2224"/>
      <c r="L11" s="2224"/>
      <c r="M11" s="2224"/>
      <c r="N11" s="2224"/>
      <c r="O11" s="2224"/>
      <c r="P11" s="2224"/>
      <c r="Q11" s="2224"/>
      <c r="R11" s="2224"/>
      <c r="S11" s="2224"/>
      <c r="T11" s="2224"/>
      <c r="U11" s="2224"/>
      <c r="V11" s="2224"/>
      <c r="W11" s="2224"/>
      <c r="X11" s="2224"/>
      <c r="Y11" s="2224"/>
      <c r="Z11" s="2224"/>
      <c r="AA11" s="2224"/>
      <c r="AB11" s="2224"/>
      <c r="AC11" s="2224"/>
    </row>
    <row r="12" customFormat="false" ht="13.8" hidden="false" customHeight="false" outlineLevel="0" collapsed="false"/>
    <row r="13" customFormat="false" ht="13.8" hidden="false" customHeight="false" outlineLevel="0" collapsed="false">
      <c r="C13" s="2221"/>
      <c r="D13" s="2221"/>
      <c r="E13" s="2221"/>
      <c r="F13" s="2221"/>
      <c r="G13" s="2221"/>
      <c r="H13" s="2221"/>
      <c r="I13" s="2221"/>
      <c r="J13" s="2221" t="s">
        <v>2062</v>
      </c>
      <c r="K13" s="2221"/>
      <c r="L13" s="2221"/>
      <c r="M13" s="2221"/>
      <c r="N13" s="2221"/>
      <c r="O13" s="2221"/>
      <c r="P13" s="2221"/>
      <c r="Q13" s="2221"/>
      <c r="R13" s="2221"/>
    </row>
    <row r="14" customFormat="false" ht="18" hidden="false" customHeight="true" outlineLevel="0" collapsed="false">
      <c r="C14" s="2225" t="s">
        <v>2439</v>
      </c>
      <c r="D14" s="2225"/>
      <c r="E14" s="2225"/>
      <c r="F14" s="2225"/>
      <c r="G14" s="2225"/>
      <c r="H14" s="2225"/>
      <c r="I14" s="2225"/>
      <c r="J14" s="2221"/>
      <c r="K14" s="2221"/>
      <c r="L14" s="2221"/>
      <c r="M14" s="2221"/>
      <c r="N14" s="2221"/>
      <c r="O14" s="2221"/>
      <c r="P14" s="2221"/>
      <c r="Q14" s="2221"/>
      <c r="R14" s="2221"/>
    </row>
    <row r="15" customFormat="false" ht="18" hidden="false" customHeight="true" outlineLevel="0" collapsed="false">
      <c r="C15" s="2226" t="s">
        <v>2440</v>
      </c>
      <c r="D15" s="2226"/>
      <c r="E15" s="2226"/>
      <c r="F15" s="2226"/>
      <c r="G15" s="2226"/>
      <c r="H15" s="2226"/>
      <c r="I15" s="2226"/>
      <c r="J15" s="2221"/>
      <c r="K15" s="2221"/>
      <c r="L15" s="2221"/>
      <c r="M15" s="2221"/>
      <c r="N15" s="2221"/>
      <c r="O15" s="2221"/>
      <c r="P15" s="2221"/>
      <c r="Q15" s="2221"/>
      <c r="R15" s="2221"/>
    </row>
    <row r="16" customFormat="false" ht="18" hidden="false" customHeight="true" outlineLevel="0" collapsed="false">
      <c r="C16" s="2227" t="s">
        <v>2441</v>
      </c>
      <c r="D16" s="2227"/>
      <c r="E16" s="2227"/>
      <c r="F16" s="2227"/>
      <c r="G16" s="2227"/>
      <c r="H16" s="2227"/>
      <c r="I16" s="2227"/>
      <c r="J16" s="2221"/>
      <c r="K16" s="2221"/>
      <c r="L16" s="2221"/>
      <c r="M16" s="2221"/>
      <c r="N16" s="2221"/>
      <c r="O16" s="2221"/>
      <c r="P16" s="2221"/>
      <c r="Q16" s="2221"/>
      <c r="R16" s="2221"/>
    </row>
    <row r="17" customFormat="false" ht="13.8" hidden="false" customHeight="false" outlineLevel="0" collapsed="false"/>
    <row r="18" customFormat="false" ht="13.8" hidden="false" customHeight="false" outlineLevel="0" collapsed="false"/>
    <row r="19" customFormat="false" ht="13.8" hidden="false" customHeight="false" outlineLevel="0" collapsed="false">
      <c r="B19" s="2223" t="s">
        <v>1967</v>
      </c>
      <c r="C19" s="2218" t="s">
        <v>2442</v>
      </c>
    </row>
    <row r="20" customFormat="false" ht="13.8" hidden="false" customHeight="false" outlineLevel="0" collapsed="false"/>
    <row r="21" customFormat="false" ht="13.8" hidden="false" customHeight="false" outlineLevel="0" collapsed="false">
      <c r="C21" s="2221" t="s">
        <v>970</v>
      </c>
      <c r="D21" s="2221"/>
      <c r="E21" s="2221"/>
      <c r="F21" s="2221"/>
      <c r="G21" s="2221"/>
      <c r="H21" s="2221"/>
      <c r="I21" s="2221"/>
      <c r="J21" s="2221" t="s">
        <v>2062</v>
      </c>
      <c r="K21" s="2221"/>
      <c r="L21" s="2221"/>
      <c r="M21" s="2221"/>
      <c r="N21" s="2221"/>
      <c r="O21" s="2221"/>
      <c r="P21" s="2221"/>
      <c r="Q21" s="2221"/>
      <c r="R21" s="2221"/>
    </row>
    <row r="22" customFormat="false" ht="18" hidden="false" customHeight="true" outlineLevel="0" collapsed="false">
      <c r="C22" s="2221"/>
      <c r="D22" s="2221"/>
      <c r="E22" s="2221"/>
      <c r="F22" s="2221"/>
      <c r="G22" s="2221"/>
      <c r="H22" s="2221"/>
      <c r="I22" s="2221"/>
      <c r="J22" s="2221"/>
      <c r="K22" s="2221"/>
      <c r="L22" s="2221"/>
      <c r="M22" s="2221"/>
      <c r="N22" s="2221"/>
      <c r="O22" s="2221"/>
      <c r="P22" s="2221"/>
      <c r="Q22" s="2221"/>
      <c r="R22" s="2221"/>
    </row>
    <row r="23" customFormat="false" ht="18" hidden="false" customHeight="true" outlineLevel="0" collapsed="false">
      <c r="C23" s="2221"/>
      <c r="D23" s="2221"/>
      <c r="E23" s="2221"/>
      <c r="F23" s="2221"/>
      <c r="G23" s="2221"/>
      <c r="H23" s="2221"/>
      <c r="I23" s="2221"/>
      <c r="J23" s="2221"/>
      <c r="K23" s="2221"/>
      <c r="L23" s="2221"/>
      <c r="M23" s="2221"/>
      <c r="N23" s="2221"/>
      <c r="O23" s="2221"/>
      <c r="P23" s="2221"/>
      <c r="Q23" s="2221"/>
      <c r="R23" s="2221"/>
    </row>
    <row r="24" customFormat="false" ht="18" hidden="false" customHeight="true" outlineLevel="0" collapsed="false">
      <c r="C24" s="2221"/>
      <c r="D24" s="2221"/>
      <c r="E24" s="2221"/>
      <c r="F24" s="2221"/>
      <c r="G24" s="2221"/>
      <c r="H24" s="2221"/>
      <c r="I24" s="2221"/>
      <c r="J24" s="2221"/>
      <c r="K24" s="2221"/>
      <c r="L24" s="2221"/>
      <c r="M24" s="2221"/>
      <c r="N24" s="2221"/>
      <c r="O24" s="2221"/>
      <c r="P24" s="2221"/>
      <c r="Q24" s="2221"/>
      <c r="R24" s="2221"/>
    </row>
    <row r="25" s="2228" customFormat="true" ht="13.8" hidden="false" customHeight="false" outlineLevel="0" collapsed="false">
      <c r="C25" s="2229" t="s">
        <v>2443</v>
      </c>
    </row>
  </sheetData>
  <mergeCells count="21">
    <mergeCell ref="A3:E3"/>
    <mergeCell ref="F3:M3"/>
    <mergeCell ref="O3:S3"/>
    <mergeCell ref="T3:AC3"/>
    <mergeCell ref="A6:AC6"/>
    <mergeCell ref="A7:AC7"/>
    <mergeCell ref="C10:AC11"/>
    <mergeCell ref="C13:I13"/>
    <mergeCell ref="J13:R13"/>
    <mergeCell ref="C14:I14"/>
    <mergeCell ref="J14:R16"/>
    <mergeCell ref="C15:I15"/>
    <mergeCell ref="C16:I16"/>
    <mergeCell ref="C21:I21"/>
    <mergeCell ref="J21:R21"/>
    <mergeCell ref="C22:I22"/>
    <mergeCell ref="J22:R22"/>
    <mergeCell ref="C23:I23"/>
    <mergeCell ref="J23:R23"/>
    <mergeCell ref="C24:I24"/>
    <mergeCell ref="J24:R24"/>
  </mergeCells>
  <printOptions headings="false" gridLines="false" gridLinesSet="true" horizontalCentered="true" verticalCentered="false"/>
  <pageMargins left="0.39375" right="0.39375" top="0.7875" bottom="0" header="0.511805555555556" footer="0.511811023622047"/>
  <pageSetup paperSize="9" scale="100" fitToWidth="1" fitToHeight="1" pageOrder="downThenOver" orientation="portrait" blackAndWhite="false" draft="false" cellComments="none" horizontalDpi="300" verticalDpi="300" copies="1"/>
  <headerFooter differentFirst="false" differentOddEven="false">
    <oddHeader>&amp;R&amp;"ＭＳ ゴシック,標準"&amp;10＜参考様式12＞</oddHeader>
    <odd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true"/>
  </sheetPr>
  <dimension ref="A1:V4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G28" activeCellId="0" sqref="G28"/>
    </sheetView>
  </sheetViews>
  <sheetFormatPr defaultColWidth="9.00390625" defaultRowHeight="12.75" customHeight="false" zeroHeight="false" outlineLevelRow="0" outlineLevelCol="0"/>
  <cols>
    <col collapsed="false" customWidth="true" hidden="false" outlineLevel="0" max="25" min="1" style="2230" width="4.11"/>
    <col collapsed="false" customWidth="false" hidden="false" outlineLevel="0" max="16384" min="26" style="2230" width="9"/>
  </cols>
  <sheetData>
    <row r="1" customFormat="false" ht="16.5" hidden="false" customHeight="true" outlineLevel="0" collapsed="false">
      <c r="V1" s="2231"/>
    </row>
    <row r="2" customFormat="false" ht="16.5" hidden="false" customHeight="true" outlineLevel="0" collapsed="false">
      <c r="V2" s="2232"/>
    </row>
    <row r="3" customFormat="false" ht="22.5" hidden="false" customHeight="true" outlineLevel="0" collapsed="false">
      <c r="A3" s="2233" t="s">
        <v>915</v>
      </c>
      <c r="B3" s="2233"/>
      <c r="C3" s="2233"/>
      <c r="D3" s="2233"/>
      <c r="E3" s="2233"/>
      <c r="F3" s="2233"/>
      <c r="G3" s="2233"/>
      <c r="H3" s="2233"/>
      <c r="I3" s="2233"/>
      <c r="K3" s="2233" t="s">
        <v>1020</v>
      </c>
      <c r="L3" s="2233"/>
      <c r="M3" s="2233"/>
      <c r="N3" s="2233"/>
      <c r="O3" s="2233"/>
      <c r="P3" s="2233"/>
      <c r="Q3" s="2233"/>
      <c r="R3" s="2233"/>
      <c r="S3" s="2233"/>
      <c r="T3" s="2233"/>
      <c r="U3" s="2233"/>
      <c r="V3" s="2233"/>
    </row>
    <row r="4" customFormat="false" ht="16.5" hidden="false" customHeight="true" outlineLevel="0" collapsed="false">
      <c r="V4" s="2232"/>
    </row>
    <row r="5" customFormat="false" ht="16.5" hidden="false" customHeight="true" outlineLevel="0" collapsed="false">
      <c r="A5" s="2234" t="s">
        <v>2444</v>
      </c>
      <c r="B5" s="2234"/>
      <c r="C5" s="2234"/>
      <c r="D5" s="2234"/>
      <c r="E5" s="2234"/>
      <c r="F5" s="2234"/>
      <c r="G5" s="2234"/>
      <c r="H5" s="2234"/>
      <c r="I5" s="2234"/>
      <c r="J5" s="2234"/>
      <c r="K5" s="2234"/>
      <c r="L5" s="2234"/>
      <c r="M5" s="2234"/>
      <c r="N5" s="2234"/>
      <c r="O5" s="2234"/>
      <c r="P5" s="2234"/>
      <c r="Q5" s="2234"/>
      <c r="R5" s="2234"/>
      <c r="S5" s="2234"/>
      <c r="T5" s="2234"/>
      <c r="U5" s="2234"/>
      <c r="V5" s="2234"/>
    </row>
    <row r="6" customFormat="false" ht="16.5" hidden="false" customHeight="true" outlineLevel="0" collapsed="false">
      <c r="A6" s="2234" t="s">
        <v>2445</v>
      </c>
      <c r="B6" s="2234"/>
      <c r="C6" s="2234"/>
      <c r="D6" s="2234"/>
      <c r="E6" s="2234"/>
      <c r="F6" s="2234"/>
      <c r="G6" s="2234"/>
      <c r="H6" s="2234"/>
      <c r="I6" s="2234"/>
      <c r="J6" s="2234"/>
      <c r="K6" s="2234"/>
      <c r="L6" s="2234"/>
      <c r="M6" s="2234"/>
      <c r="N6" s="2234"/>
      <c r="O6" s="2234"/>
      <c r="P6" s="2234"/>
      <c r="Q6" s="2234"/>
      <c r="R6" s="2234"/>
      <c r="S6" s="2234"/>
      <c r="T6" s="2234"/>
      <c r="U6" s="2234"/>
      <c r="V6" s="2234"/>
    </row>
    <row r="7" customFormat="false" ht="16.5" hidden="false" customHeight="true" outlineLevel="0" collapsed="false">
      <c r="A7" s="2235"/>
      <c r="B7" s="2236"/>
      <c r="C7" s="2236"/>
      <c r="D7" s="2236"/>
      <c r="E7" s="2236"/>
      <c r="F7" s="2236"/>
      <c r="G7" s="2236"/>
      <c r="H7" s="2236"/>
      <c r="I7" s="2236"/>
      <c r="J7" s="2236"/>
      <c r="K7" s="2236"/>
      <c r="L7" s="2236"/>
      <c r="M7" s="2236"/>
      <c r="N7" s="2236"/>
      <c r="O7" s="2236"/>
      <c r="P7" s="2236"/>
      <c r="Q7" s="2236"/>
      <c r="R7" s="2236"/>
      <c r="S7" s="2236"/>
      <c r="T7" s="2236"/>
      <c r="U7" s="2236"/>
      <c r="V7" s="2237"/>
    </row>
    <row r="8" customFormat="false" ht="16.5" hidden="false" customHeight="true" outlineLevel="0" collapsed="false">
      <c r="A8" s="2238" t="s">
        <v>2446</v>
      </c>
      <c r="B8" s="2239"/>
      <c r="C8" s="2239"/>
      <c r="E8" s="2232"/>
      <c r="M8" s="2232"/>
      <c r="V8" s="2240"/>
    </row>
    <row r="9" customFormat="false" ht="16.5" hidden="false" customHeight="true" outlineLevel="0" collapsed="false">
      <c r="A9" s="2241"/>
      <c r="V9" s="2240"/>
    </row>
    <row r="10" customFormat="false" ht="16.5" hidden="false" customHeight="true" outlineLevel="0" collapsed="false">
      <c r="A10" s="2242" t="s">
        <v>1956</v>
      </c>
      <c r="B10" s="2230" t="s">
        <v>2447</v>
      </c>
      <c r="V10" s="2240"/>
    </row>
    <row r="11" customFormat="false" ht="22.5" hidden="false" customHeight="true" outlineLevel="0" collapsed="false">
      <c r="A11" s="2241"/>
      <c r="B11" s="2243"/>
      <c r="C11" s="2243" t="s">
        <v>2448</v>
      </c>
      <c r="D11" s="2243"/>
      <c r="E11" s="2244"/>
      <c r="F11" s="2244"/>
      <c r="G11" s="2243" t="s">
        <v>389</v>
      </c>
      <c r="H11" s="2244"/>
      <c r="I11" s="2244"/>
      <c r="J11" s="2243" t="s">
        <v>390</v>
      </c>
      <c r="K11" s="2244"/>
      <c r="L11" s="2244"/>
      <c r="M11" s="2243" t="s">
        <v>391</v>
      </c>
      <c r="N11" s="2243"/>
      <c r="O11" s="2243"/>
      <c r="P11" s="2245" t="s">
        <v>2449</v>
      </c>
      <c r="V11" s="2240"/>
    </row>
    <row r="12" customFormat="false" ht="16.5" hidden="false" customHeight="true" outlineLevel="0" collapsed="false">
      <c r="A12" s="2242"/>
      <c r="C12" s="2230" t="s">
        <v>2450</v>
      </c>
      <c r="K12" s="2230" t="s">
        <v>2451</v>
      </c>
      <c r="V12" s="2240"/>
    </row>
    <row r="13" customFormat="false" ht="16.5" hidden="false" customHeight="true" outlineLevel="0" collapsed="false">
      <c r="A13" s="2242"/>
      <c r="C13" s="2230" t="s">
        <v>2452</v>
      </c>
      <c r="K13" s="2230" t="s">
        <v>2453</v>
      </c>
      <c r="V13" s="2240"/>
    </row>
    <row r="14" customFormat="false" ht="16.5" hidden="false" customHeight="true" outlineLevel="0" collapsed="false">
      <c r="A14" s="2242"/>
      <c r="C14" s="2230" t="s">
        <v>2454</v>
      </c>
      <c r="K14" s="2230" t="s">
        <v>2455</v>
      </c>
      <c r="V14" s="2240"/>
    </row>
    <row r="15" customFormat="false" ht="16.5" hidden="false" customHeight="true" outlineLevel="0" collapsed="false">
      <c r="A15" s="2242"/>
      <c r="C15" s="2230" t="s">
        <v>2456</v>
      </c>
      <c r="V15" s="2240"/>
    </row>
    <row r="16" customFormat="false" ht="16.5" hidden="false" customHeight="true" outlineLevel="0" collapsed="false">
      <c r="A16" s="2242"/>
      <c r="V16" s="2240"/>
    </row>
    <row r="17" customFormat="false" ht="16.5" hidden="false" customHeight="true" outlineLevel="0" collapsed="false">
      <c r="A17" s="2242" t="s">
        <v>1967</v>
      </c>
      <c r="B17" s="2230" t="s">
        <v>2457</v>
      </c>
      <c r="V17" s="2240"/>
    </row>
    <row r="18" customFormat="false" ht="16.5" hidden="false" customHeight="true" outlineLevel="0" collapsed="false">
      <c r="A18" s="2241"/>
      <c r="B18" s="2246" t="s">
        <v>2458</v>
      </c>
      <c r="C18" s="2246"/>
      <c r="D18" s="2246"/>
      <c r="E18" s="2246"/>
      <c r="F18" s="2246"/>
      <c r="G18" s="2246"/>
      <c r="H18" s="2246"/>
      <c r="I18" s="2246"/>
      <c r="J18" s="2246"/>
      <c r="K18" s="2246"/>
      <c r="L18" s="2246"/>
      <c r="M18" s="2246"/>
      <c r="N18" s="2246"/>
      <c r="O18" s="2246"/>
      <c r="P18" s="2246"/>
      <c r="Q18" s="2246"/>
      <c r="R18" s="2233" t="s">
        <v>2459</v>
      </c>
      <c r="S18" s="2233"/>
      <c r="T18" s="2233"/>
      <c r="U18" s="2233"/>
      <c r="V18" s="2240"/>
    </row>
    <row r="19" customFormat="false" ht="16.5" hidden="false" customHeight="true" outlineLevel="0" collapsed="false">
      <c r="A19" s="2241"/>
      <c r="B19" s="2246"/>
      <c r="C19" s="2246"/>
      <c r="D19" s="2246"/>
      <c r="E19" s="2246"/>
      <c r="F19" s="2246"/>
      <c r="G19" s="2246"/>
      <c r="H19" s="2246"/>
      <c r="I19" s="2246"/>
      <c r="J19" s="2246"/>
      <c r="K19" s="2246"/>
      <c r="L19" s="2246"/>
      <c r="M19" s="2246"/>
      <c r="N19" s="2246"/>
      <c r="O19" s="2246"/>
      <c r="P19" s="2246"/>
      <c r="Q19" s="2246"/>
      <c r="R19" s="2233"/>
      <c r="S19" s="2233"/>
      <c r="T19" s="2233"/>
      <c r="U19" s="2233"/>
      <c r="V19" s="2240"/>
    </row>
    <row r="20" customFormat="false" ht="16.5" hidden="false" customHeight="true" outlineLevel="0" collapsed="false">
      <c r="A20" s="2241"/>
      <c r="V20" s="2240"/>
    </row>
    <row r="21" customFormat="false" ht="16.5" hidden="false" customHeight="true" outlineLevel="0" collapsed="false">
      <c r="A21" s="2242" t="s">
        <v>1969</v>
      </c>
      <c r="B21" s="2230" t="s">
        <v>2460</v>
      </c>
      <c r="V21" s="2240"/>
    </row>
    <row r="22" customFormat="false" ht="16.5" hidden="false" customHeight="true" outlineLevel="0" collapsed="false">
      <c r="A22" s="2241"/>
      <c r="C22" s="2230" t="s">
        <v>2461</v>
      </c>
      <c r="V22" s="2240"/>
    </row>
    <row r="23" customFormat="false" ht="16.5" hidden="false" customHeight="true" outlineLevel="0" collapsed="false">
      <c r="A23" s="2241"/>
      <c r="C23" s="2235" t="s">
        <v>2462</v>
      </c>
      <c r="D23" s="2236"/>
      <c r="E23" s="2236"/>
      <c r="F23" s="2236"/>
      <c r="G23" s="2236"/>
      <c r="H23" s="2236"/>
      <c r="I23" s="2236"/>
      <c r="J23" s="2236"/>
      <c r="K23" s="2236"/>
      <c r="L23" s="2236"/>
      <c r="M23" s="2236"/>
      <c r="N23" s="2236"/>
      <c r="O23" s="2236"/>
      <c r="P23" s="2236"/>
      <c r="Q23" s="2236"/>
      <c r="R23" s="2236"/>
      <c r="S23" s="2236"/>
      <c r="T23" s="2236"/>
      <c r="U23" s="2237"/>
      <c r="V23" s="2240"/>
    </row>
    <row r="24" customFormat="false" ht="22.5" hidden="false" customHeight="true" outlineLevel="0" collapsed="false">
      <c r="A24" s="2241"/>
      <c r="C24" s="2241"/>
      <c r="D24" s="2247" t="s">
        <v>2463</v>
      </c>
      <c r="E24" s="2248"/>
      <c r="F24" s="2248"/>
      <c r="G24" s="2248"/>
      <c r="H24" s="2248"/>
      <c r="I24" s="2248"/>
      <c r="J24" s="2248"/>
      <c r="K24" s="2248"/>
      <c r="L24" s="2248"/>
      <c r="M24" s="2248"/>
      <c r="N24" s="2248"/>
      <c r="O24" s="2248"/>
      <c r="P24" s="2248"/>
      <c r="Q24" s="2248"/>
      <c r="R24" s="2248"/>
      <c r="S24" s="2248"/>
      <c r="T24" s="2248"/>
      <c r="U24" s="2249"/>
      <c r="V24" s="2240"/>
    </row>
    <row r="25" customFormat="false" ht="22.5" hidden="false" customHeight="true" outlineLevel="0" collapsed="false">
      <c r="A25" s="2241"/>
      <c r="C25" s="2250"/>
      <c r="D25" s="2250"/>
      <c r="E25" s="2244" t="s">
        <v>1096</v>
      </c>
      <c r="F25" s="2244" t="s">
        <v>29</v>
      </c>
      <c r="G25" s="2244" t="s">
        <v>1095</v>
      </c>
      <c r="H25" s="2244" t="s">
        <v>2464</v>
      </c>
      <c r="I25" s="2244"/>
      <c r="J25" s="2244"/>
      <c r="K25" s="2244"/>
      <c r="L25" s="2244"/>
      <c r="M25" s="2244"/>
      <c r="N25" s="2243" t="s">
        <v>389</v>
      </c>
      <c r="O25" s="2244"/>
      <c r="P25" s="2244"/>
      <c r="Q25" s="2243" t="s">
        <v>390</v>
      </c>
      <c r="R25" s="2244"/>
      <c r="S25" s="2244"/>
      <c r="T25" s="2243" t="s">
        <v>2465</v>
      </c>
      <c r="U25" s="2251"/>
      <c r="V25" s="2240"/>
    </row>
    <row r="26" customFormat="false" ht="16.5" hidden="false" customHeight="true" outlineLevel="0" collapsed="false">
      <c r="A26" s="2241"/>
      <c r="C26" s="2235" t="s">
        <v>2466</v>
      </c>
      <c r="D26" s="2236"/>
      <c r="E26" s="2236"/>
      <c r="F26" s="2236"/>
      <c r="G26" s="2236"/>
      <c r="H26" s="2236"/>
      <c r="I26" s="2236"/>
      <c r="J26" s="2236"/>
      <c r="K26" s="2236"/>
      <c r="L26" s="2236"/>
      <c r="M26" s="2236"/>
      <c r="N26" s="2236"/>
      <c r="O26" s="2236"/>
      <c r="P26" s="2236"/>
      <c r="Q26" s="2236"/>
      <c r="R26" s="2236"/>
      <c r="S26" s="2236"/>
      <c r="T26" s="2236"/>
      <c r="U26" s="2237"/>
      <c r="V26" s="2240"/>
    </row>
    <row r="27" customFormat="false" ht="22.5" hidden="false" customHeight="true" outlineLevel="0" collapsed="false">
      <c r="A27" s="2241"/>
      <c r="C27" s="2241"/>
      <c r="D27" s="2247" t="s">
        <v>2467</v>
      </c>
      <c r="E27" s="2248"/>
      <c r="F27" s="2248"/>
      <c r="G27" s="2248"/>
      <c r="H27" s="2248"/>
      <c r="I27" s="2248"/>
      <c r="J27" s="2248"/>
      <c r="K27" s="2248"/>
      <c r="L27" s="2248"/>
      <c r="M27" s="2248"/>
      <c r="N27" s="2248"/>
      <c r="O27" s="2248"/>
      <c r="P27" s="2248"/>
      <c r="Q27" s="2248"/>
      <c r="R27" s="2248"/>
      <c r="S27" s="2248"/>
      <c r="T27" s="2248"/>
      <c r="U27" s="2249"/>
      <c r="V27" s="2240"/>
    </row>
    <row r="28" customFormat="false" ht="22.5" hidden="false" customHeight="true" outlineLevel="0" collapsed="false">
      <c r="A28" s="2241"/>
      <c r="C28" s="2250"/>
      <c r="D28" s="2250"/>
      <c r="E28" s="2244" t="s">
        <v>1096</v>
      </c>
      <c r="F28" s="2244" t="s">
        <v>29</v>
      </c>
      <c r="G28" s="2244" t="s">
        <v>1095</v>
      </c>
      <c r="H28" s="2244" t="s">
        <v>2464</v>
      </c>
      <c r="I28" s="2244"/>
      <c r="J28" s="2244"/>
      <c r="K28" s="2244"/>
      <c r="L28" s="2244"/>
      <c r="M28" s="2244"/>
      <c r="N28" s="2243" t="s">
        <v>389</v>
      </c>
      <c r="O28" s="2244"/>
      <c r="P28" s="2244"/>
      <c r="Q28" s="2243" t="s">
        <v>390</v>
      </c>
      <c r="R28" s="2244"/>
      <c r="S28" s="2244"/>
      <c r="T28" s="2243" t="s">
        <v>2465</v>
      </c>
      <c r="U28" s="2251"/>
      <c r="V28" s="2240"/>
    </row>
    <row r="29" s="2253" customFormat="true" ht="16.5" hidden="false" customHeight="true" outlineLevel="0" collapsed="false">
      <c r="A29" s="2252"/>
      <c r="C29" s="2230"/>
      <c r="D29" s="2254" t="s">
        <v>2468</v>
      </c>
      <c r="E29" s="2255" t="s">
        <v>2469</v>
      </c>
      <c r="F29" s="2255"/>
      <c r="G29" s="2255"/>
      <c r="H29" s="2255"/>
      <c r="I29" s="2255"/>
      <c r="J29" s="2255"/>
      <c r="K29" s="2255"/>
      <c r="L29" s="2255"/>
      <c r="M29" s="2255"/>
      <c r="N29" s="2255"/>
      <c r="O29" s="2255"/>
      <c r="P29" s="2255"/>
      <c r="Q29" s="2255"/>
      <c r="R29" s="2255"/>
      <c r="S29" s="2255"/>
      <c r="T29" s="2255"/>
      <c r="U29" s="2255"/>
      <c r="V29" s="2255"/>
    </row>
    <row r="30" s="2253" customFormat="true" ht="16.5" hidden="false" customHeight="true" outlineLevel="0" collapsed="false">
      <c r="A30" s="2252"/>
      <c r="C30" s="2230"/>
      <c r="D30" s="2230"/>
      <c r="E30" s="2230"/>
      <c r="F30" s="2230"/>
      <c r="G30" s="2230"/>
      <c r="H30" s="2230"/>
      <c r="I30" s="2230"/>
      <c r="J30" s="2230"/>
      <c r="K30" s="2230"/>
      <c r="L30" s="2230"/>
      <c r="M30" s="2230"/>
      <c r="N30" s="2230"/>
      <c r="O30" s="2230"/>
      <c r="P30" s="2230"/>
      <c r="Q30" s="2230"/>
      <c r="R30" s="2230"/>
      <c r="S30" s="2230"/>
      <c r="T30" s="2230"/>
      <c r="U30" s="2230"/>
      <c r="V30" s="2240"/>
    </row>
    <row r="31" s="2253" customFormat="true" ht="16.5" hidden="false" customHeight="true" outlineLevel="0" collapsed="false">
      <c r="A31" s="2252"/>
      <c r="C31" s="2230" t="s">
        <v>2470</v>
      </c>
      <c r="V31" s="2256"/>
    </row>
    <row r="32" customFormat="false" ht="16.5" hidden="false" customHeight="true" outlineLevel="0" collapsed="false">
      <c r="A32" s="2241"/>
      <c r="C32" s="2235" t="s">
        <v>2471</v>
      </c>
      <c r="D32" s="2236"/>
      <c r="E32" s="2236"/>
      <c r="F32" s="2236"/>
      <c r="G32" s="2236"/>
      <c r="H32" s="2236"/>
      <c r="I32" s="2236"/>
      <c r="J32" s="2236"/>
      <c r="K32" s="2236"/>
      <c r="L32" s="2236"/>
      <c r="M32" s="2236"/>
      <c r="N32" s="2236"/>
      <c r="O32" s="2236"/>
      <c r="P32" s="2236"/>
      <c r="Q32" s="2236"/>
      <c r="R32" s="2236"/>
      <c r="S32" s="2236"/>
      <c r="T32" s="2236"/>
      <c r="U32" s="2237"/>
      <c r="V32" s="2240"/>
    </row>
    <row r="33" customFormat="false" ht="22.5" hidden="false" customHeight="true" outlineLevel="0" collapsed="false">
      <c r="A33" s="2241"/>
      <c r="C33" s="2241"/>
      <c r="D33" s="2247" t="s">
        <v>2472</v>
      </c>
      <c r="E33" s="2248"/>
      <c r="F33" s="2248"/>
      <c r="G33" s="2248"/>
      <c r="H33" s="2248"/>
      <c r="I33" s="2248"/>
      <c r="J33" s="2248"/>
      <c r="K33" s="2248"/>
      <c r="L33" s="2248"/>
      <c r="M33" s="2248"/>
      <c r="N33" s="2248"/>
      <c r="O33" s="2248"/>
      <c r="P33" s="2248"/>
      <c r="Q33" s="2248"/>
      <c r="R33" s="2248"/>
      <c r="S33" s="2248"/>
      <c r="T33" s="2248"/>
      <c r="U33" s="2249"/>
      <c r="V33" s="2240"/>
    </row>
    <row r="34" customFormat="false" ht="22.5" hidden="false" customHeight="true" outlineLevel="0" collapsed="false">
      <c r="A34" s="2241"/>
      <c r="C34" s="2250"/>
      <c r="D34" s="2250"/>
      <c r="E34" s="2244" t="s">
        <v>1096</v>
      </c>
      <c r="F34" s="2244" t="s">
        <v>29</v>
      </c>
      <c r="G34" s="2244" t="s">
        <v>1095</v>
      </c>
      <c r="H34" s="2244" t="s">
        <v>2464</v>
      </c>
      <c r="I34" s="2244"/>
      <c r="J34" s="2244"/>
      <c r="K34" s="2244"/>
      <c r="L34" s="2244"/>
      <c r="M34" s="2244"/>
      <c r="N34" s="2243" t="s">
        <v>389</v>
      </c>
      <c r="O34" s="2244"/>
      <c r="P34" s="2244"/>
      <c r="Q34" s="2243" t="s">
        <v>390</v>
      </c>
      <c r="R34" s="2244"/>
      <c r="S34" s="2244"/>
      <c r="T34" s="2243" t="s">
        <v>2465</v>
      </c>
      <c r="U34" s="2251"/>
      <c r="V34" s="2240"/>
    </row>
    <row r="35" customFormat="false" ht="16.5" hidden="false" customHeight="true" outlineLevel="0" collapsed="false">
      <c r="A35" s="2241"/>
      <c r="C35" s="2235" t="s">
        <v>2473</v>
      </c>
      <c r="D35" s="2236"/>
      <c r="E35" s="2236"/>
      <c r="F35" s="2236"/>
      <c r="G35" s="2236"/>
      <c r="H35" s="2236"/>
      <c r="I35" s="2236"/>
      <c r="J35" s="2236"/>
      <c r="K35" s="2236"/>
      <c r="L35" s="2236"/>
      <c r="M35" s="2236"/>
      <c r="N35" s="2236"/>
      <c r="O35" s="2236"/>
      <c r="P35" s="2236"/>
      <c r="Q35" s="2236"/>
      <c r="R35" s="2236"/>
      <c r="S35" s="2236"/>
      <c r="T35" s="2236"/>
      <c r="U35" s="2237"/>
      <c r="V35" s="2240"/>
    </row>
    <row r="36" customFormat="false" ht="22.5" hidden="false" customHeight="true" outlineLevel="0" collapsed="false">
      <c r="A36" s="2241"/>
      <c r="C36" s="2241"/>
      <c r="D36" s="2247" t="s">
        <v>2474</v>
      </c>
      <c r="E36" s="2248"/>
      <c r="F36" s="2248"/>
      <c r="G36" s="2248"/>
      <c r="H36" s="2248"/>
      <c r="I36" s="2248"/>
      <c r="J36" s="2248"/>
      <c r="K36" s="2248"/>
      <c r="L36" s="2248"/>
      <c r="M36" s="2248"/>
      <c r="N36" s="2248"/>
      <c r="O36" s="2248"/>
      <c r="P36" s="2248"/>
      <c r="Q36" s="2248"/>
      <c r="R36" s="2248"/>
      <c r="S36" s="2248"/>
      <c r="T36" s="2248"/>
      <c r="U36" s="2249"/>
      <c r="V36" s="2240"/>
    </row>
    <row r="37" customFormat="false" ht="22.5" hidden="false" customHeight="true" outlineLevel="0" collapsed="false">
      <c r="A37" s="2241"/>
      <c r="C37" s="2250"/>
      <c r="D37" s="2250"/>
      <c r="E37" s="2244" t="s">
        <v>1096</v>
      </c>
      <c r="F37" s="2244" t="s">
        <v>29</v>
      </c>
      <c r="G37" s="2244" t="s">
        <v>1095</v>
      </c>
      <c r="H37" s="2244" t="s">
        <v>2464</v>
      </c>
      <c r="I37" s="2244"/>
      <c r="J37" s="2244"/>
      <c r="K37" s="2244"/>
      <c r="L37" s="2244"/>
      <c r="M37" s="2244"/>
      <c r="N37" s="2243" t="s">
        <v>389</v>
      </c>
      <c r="O37" s="2244"/>
      <c r="P37" s="2244"/>
      <c r="Q37" s="2243" t="s">
        <v>390</v>
      </c>
      <c r="R37" s="2244"/>
      <c r="S37" s="2244"/>
      <c r="T37" s="2243" t="s">
        <v>2465</v>
      </c>
      <c r="U37" s="2251"/>
      <c r="V37" s="2240"/>
    </row>
    <row r="38" customFormat="false" ht="16.5" hidden="false" customHeight="true" outlineLevel="0" collapsed="false">
      <c r="A38" s="2241"/>
      <c r="C38" s="2235" t="s">
        <v>2475</v>
      </c>
      <c r="D38" s="2236"/>
      <c r="E38" s="2236"/>
      <c r="F38" s="2236"/>
      <c r="G38" s="2236"/>
      <c r="H38" s="2236"/>
      <c r="I38" s="2236"/>
      <c r="J38" s="2236"/>
      <c r="K38" s="2236"/>
      <c r="L38" s="2236"/>
      <c r="M38" s="2236"/>
      <c r="N38" s="2236"/>
      <c r="O38" s="2236"/>
      <c r="P38" s="2236"/>
      <c r="Q38" s="2236"/>
      <c r="R38" s="2236"/>
      <c r="S38" s="2236"/>
      <c r="T38" s="2236"/>
      <c r="U38" s="2237"/>
      <c r="V38" s="2240"/>
    </row>
    <row r="39" customFormat="false" ht="22.5" hidden="false" customHeight="true" outlineLevel="0" collapsed="false">
      <c r="A39" s="2241"/>
      <c r="C39" s="2241"/>
      <c r="D39" s="2247" t="s">
        <v>2476</v>
      </c>
      <c r="E39" s="2248"/>
      <c r="F39" s="2248"/>
      <c r="G39" s="2248"/>
      <c r="H39" s="2248"/>
      <c r="I39" s="2248"/>
      <c r="J39" s="2248"/>
      <c r="K39" s="2248"/>
      <c r="L39" s="2248"/>
      <c r="M39" s="2248"/>
      <c r="N39" s="2248"/>
      <c r="O39" s="2248"/>
      <c r="P39" s="2248"/>
      <c r="Q39" s="2248"/>
      <c r="R39" s="2248"/>
      <c r="S39" s="2248"/>
      <c r="T39" s="2248"/>
      <c r="U39" s="2249"/>
      <c r="V39" s="2240"/>
    </row>
    <row r="40" customFormat="false" ht="22.5" hidden="false" customHeight="true" outlineLevel="0" collapsed="false">
      <c r="A40" s="2241"/>
      <c r="C40" s="2250"/>
      <c r="D40" s="2250"/>
      <c r="E40" s="2244" t="s">
        <v>1096</v>
      </c>
      <c r="F40" s="2244" t="s">
        <v>29</v>
      </c>
      <c r="G40" s="2244" t="s">
        <v>1095</v>
      </c>
      <c r="H40" s="2244" t="s">
        <v>2464</v>
      </c>
      <c r="I40" s="2244"/>
      <c r="J40" s="2244"/>
      <c r="K40" s="2244"/>
      <c r="L40" s="2244"/>
      <c r="M40" s="2244"/>
      <c r="N40" s="2243" t="s">
        <v>389</v>
      </c>
      <c r="O40" s="2244"/>
      <c r="P40" s="2244"/>
      <c r="Q40" s="2243" t="s">
        <v>390</v>
      </c>
      <c r="R40" s="2244"/>
      <c r="S40" s="2244"/>
      <c r="T40" s="2243" t="s">
        <v>2465</v>
      </c>
      <c r="U40" s="2251"/>
      <c r="V40" s="2240"/>
    </row>
    <row r="41" customFormat="false" ht="16.5" hidden="false" customHeight="true" outlineLevel="0" collapsed="false">
      <c r="A41" s="2241"/>
      <c r="D41" s="2254" t="s">
        <v>2468</v>
      </c>
      <c r="E41" s="2255" t="s">
        <v>2469</v>
      </c>
      <c r="F41" s="2255"/>
      <c r="G41" s="2255"/>
      <c r="H41" s="2255"/>
      <c r="I41" s="2255"/>
      <c r="J41" s="2255"/>
      <c r="K41" s="2255"/>
      <c r="L41" s="2255"/>
      <c r="M41" s="2255"/>
      <c r="N41" s="2255"/>
      <c r="O41" s="2255"/>
      <c r="P41" s="2255"/>
      <c r="Q41" s="2255"/>
      <c r="R41" s="2255"/>
      <c r="S41" s="2255"/>
      <c r="T41" s="2255"/>
      <c r="U41" s="2255"/>
      <c r="V41" s="2255"/>
    </row>
    <row r="42" customFormat="false" ht="16.5" hidden="false" customHeight="true" outlineLevel="0" collapsed="false">
      <c r="A42" s="2250"/>
      <c r="B42" s="2243"/>
      <c r="C42" s="2243"/>
      <c r="D42" s="2243"/>
      <c r="E42" s="2243"/>
      <c r="F42" s="2243"/>
      <c r="G42" s="2243"/>
      <c r="H42" s="2243"/>
      <c r="I42" s="2243"/>
      <c r="J42" s="2243"/>
      <c r="K42" s="2243"/>
      <c r="L42" s="2243"/>
      <c r="M42" s="2243"/>
      <c r="N42" s="2243"/>
      <c r="O42" s="2243"/>
      <c r="P42" s="2243"/>
      <c r="Q42" s="2243"/>
      <c r="R42" s="2243"/>
      <c r="S42" s="2243"/>
      <c r="T42" s="2243"/>
      <c r="U42" s="2243"/>
      <c r="V42" s="2251"/>
    </row>
    <row r="43" customFormat="false" ht="16.5" hidden="false" customHeight="true" outlineLevel="0" collapsed="false"/>
    <row r="44" customFormat="false" ht="16.5" hidden="false" customHeight="true" outlineLevel="0" collapsed="false"/>
    <row r="45" customFormat="false" ht="16.5" hidden="false" customHeight="true" outlineLevel="0" collapsed="false"/>
    <row r="46" customFormat="false" ht="16.5" hidden="false" customHeight="true" outlineLevel="0" collapsed="false"/>
    <row r="47" customFormat="false" ht="16.5" hidden="false" customHeight="true" outlineLevel="0" collapsed="false"/>
    <row r="48" customFormat="false" ht="16.5" hidden="false" customHeight="true" outlineLevel="0" collapsed="false"/>
    <row r="49" customFormat="false" ht="16.5" hidden="false" customHeight="true" outlineLevel="0" collapsed="false"/>
  </sheetData>
  <mergeCells count="33">
    <mergeCell ref="A3:D3"/>
    <mergeCell ref="E3:I3"/>
    <mergeCell ref="K3:N3"/>
    <mergeCell ref="O3:V3"/>
    <mergeCell ref="A5:V5"/>
    <mergeCell ref="A6:V6"/>
    <mergeCell ref="E11:F11"/>
    <mergeCell ref="H11:I11"/>
    <mergeCell ref="K11:L11"/>
    <mergeCell ref="B18:Q19"/>
    <mergeCell ref="R18:U19"/>
    <mergeCell ref="H25:K25"/>
    <mergeCell ref="L25:M25"/>
    <mergeCell ref="O25:P25"/>
    <mergeCell ref="R25:S25"/>
    <mergeCell ref="H28:K28"/>
    <mergeCell ref="L28:M28"/>
    <mergeCell ref="O28:P28"/>
    <mergeCell ref="R28:S28"/>
    <mergeCell ref="E29:V29"/>
    <mergeCell ref="H34:K34"/>
    <mergeCell ref="L34:M34"/>
    <mergeCell ref="O34:P34"/>
    <mergeCell ref="R34:S34"/>
    <mergeCell ref="H37:K37"/>
    <mergeCell ref="L37:M37"/>
    <mergeCell ref="O37:P37"/>
    <mergeCell ref="R37:S37"/>
    <mergeCell ref="H40:K40"/>
    <mergeCell ref="L40:M40"/>
    <mergeCell ref="O40:P40"/>
    <mergeCell ref="R40:S40"/>
    <mergeCell ref="E41:V41"/>
  </mergeCells>
  <printOptions headings="false" gridLines="false" gridLinesSet="true" horizontalCentered="true" verticalCentered="false"/>
  <pageMargins left="0.39375" right="0.39375" top="0.7875" bottom="0" header="0.511805555555556" footer="0.511811023622047"/>
  <pageSetup paperSize="9" scale="100" fitToWidth="1" fitToHeight="1" pageOrder="downThenOver" orientation="portrait" blackAndWhite="false" draft="false" cellComments="none" horizontalDpi="300" verticalDpi="300" copies="1"/>
  <headerFooter differentFirst="false" differentOddEven="false">
    <oddHeader>&amp;R&amp;"ＭＳ ゴシック,標準"&amp;10＜参考様式14＞</oddHeader>
    <oddFooter/>
  </headerFooter>
  <drawing r:id="rId1"/>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000"/>
    <pageSetUpPr fitToPage="true"/>
  </sheetPr>
  <dimension ref="A1:V37"/>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S45" activeCellId="0" sqref="S45"/>
    </sheetView>
  </sheetViews>
  <sheetFormatPr defaultColWidth="9.00390625" defaultRowHeight="12.75" customHeight="false" zeroHeight="false" outlineLevelRow="0" outlineLevelCol="0"/>
  <cols>
    <col collapsed="false" customWidth="true" hidden="false" outlineLevel="0" max="25" min="1" style="1709" width="4.11"/>
    <col collapsed="false" customWidth="false" hidden="false" outlineLevel="0" max="16384" min="26" style="1709" width="9"/>
  </cols>
  <sheetData>
    <row r="1" customFormat="false" ht="16.5" hidden="false" customHeight="true" outlineLevel="0" collapsed="false">
      <c r="V1" s="1710"/>
    </row>
    <row r="2" customFormat="false" ht="16.5" hidden="false" customHeight="true" outlineLevel="0" collapsed="false">
      <c r="A2" s="1711" t="s">
        <v>2444</v>
      </c>
      <c r="B2" s="1711"/>
      <c r="C2" s="1711"/>
      <c r="D2" s="1711"/>
      <c r="E2" s="1711"/>
      <c r="F2" s="1711"/>
      <c r="G2" s="1711"/>
      <c r="H2" s="1711"/>
      <c r="I2" s="1711"/>
      <c r="J2" s="1711"/>
      <c r="K2" s="1711"/>
      <c r="L2" s="1711"/>
      <c r="M2" s="1711"/>
      <c r="N2" s="1711"/>
      <c r="O2" s="1711"/>
      <c r="P2" s="1711"/>
      <c r="Q2" s="1711"/>
      <c r="R2" s="1711"/>
      <c r="S2" s="1711"/>
      <c r="T2" s="1711"/>
      <c r="U2" s="1711"/>
      <c r="V2" s="1711"/>
    </row>
    <row r="3" customFormat="false" ht="16.5" hidden="false" customHeight="true" outlineLevel="0" collapsed="false">
      <c r="A3" s="1711" t="s">
        <v>2477</v>
      </c>
      <c r="B3" s="1711"/>
      <c r="C3" s="1711"/>
      <c r="D3" s="1711"/>
      <c r="E3" s="1711"/>
      <c r="F3" s="1711"/>
      <c r="G3" s="1711"/>
      <c r="H3" s="1711"/>
      <c r="I3" s="1711"/>
      <c r="J3" s="1711"/>
      <c r="K3" s="1711"/>
      <c r="L3" s="1711"/>
      <c r="M3" s="1711"/>
      <c r="N3" s="1711"/>
      <c r="O3" s="1711"/>
      <c r="P3" s="1711"/>
      <c r="Q3" s="1711"/>
      <c r="R3" s="1711"/>
      <c r="S3" s="1711"/>
      <c r="T3" s="1711"/>
      <c r="U3" s="1711"/>
      <c r="V3" s="1711"/>
    </row>
    <row r="4" customFormat="false" ht="16.5" hidden="false" customHeight="true" outlineLevel="0" collapsed="false"/>
    <row r="5" customFormat="false" ht="16.5" hidden="false" customHeight="true" outlineLevel="0" collapsed="false">
      <c r="A5" s="1774" t="s">
        <v>2478</v>
      </c>
      <c r="B5" s="1774"/>
      <c r="C5" s="1774"/>
      <c r="E5" s="1762"/>
      <c r="M5" s="1762"/>
    </row>
    <row r="6" customFormat="false" ht="16.5" hidden="false" customHeight="true" outlineLevel="0" collapsed="false"/>
    <row r="7" customFormat="false" ht="16.5" hidden="false" customHeight="true" outlineLevel="0" collapsed="false">
      <c r="B7" s="1713" t="s">
        <v>2479</v>
      </c>
      <c r="C7" s="1713"/>
      <c r="D7" s="1713"/>
      <c r="E7" s="1713"/>
      <c r="F7" s="1713"/>
      <c r="G7" s="1713"/>
      <c r="H7" s="1713"/>
      <c r="I7" s="1713"/>
      <c r="J7" s="1713"/>
      <c r="K7" s="1713" t="s">
        <v>2480</v>
      </c>
      <c r="L7" s="1713"/>
      <c r="M7" s="1713"/>
      <c r="N7" s="1713"/>
      <c r="O7" s="1713"/>
      <c r="P7" s="1713"/>
      <c r="Q7" s="1713"/>
      <c r="R7" s="1713"/>
      <c r="S7" s="1713"/>
      <c r="T7" s="1713"/>
      <c r="U7" s="1713"/>
    </row>
    <row r="8" customFormat="false" ht="22.5" hidden="false" customHeight="true" outlineLevel="0" collapsed="false">
      <c r="B8" s="1847"/>
      <c r="C8" s="1847"/>
      <c r="D8" s="1847"/>
      <c r="E8" s="1847"/>
      <c r="F8" s="1847"/>
      <c r="G8" s="1847"/>
      <c r="H8" s="1847"/>
      <c r="I8" s="1847"/>
      <c r="J8" s="1847"/>
      <c r="K8" s="1743"/>
      <c r="L8" s="1743"/>
      <c r="M8" s="1743"/>
      <c r="N8" s="1743"/>
      <c r="O8" s="1742" t="s">
        <v>389</v>
      </c>
      <c r="P8" s="1743"/>
      <c r="Q8" s="1743"/>
      <c r="R8" s="1742" t="s">
        <v>390</v>
      </c>
      <c r="S8" s="1743"/>
      <c r="T8" s="1743"/>
      <c r="U8" s="1745" t="s">
        <v>391</v>
      </c>
    </row>
    <row r="9" customFormat="false" ht="22.5" hidden="false" customHeight="true" outlineLevel="0" collapsed="false">
      <c r="B9" s="1847"/>
      <c r="C9" s="1847"/>
      <c r="D9" s="1847"/>
      <c r="E9" s="1847"/>
      <c r="F9" s="1847"/>
      <c r="G9" s="1847"/>
      <c r="H9" s="1847"/>
      <c r="I9" s="1847"/>
      <c r="J9" s="1847"/>
      <c r="K9" s="1743"/>
      <c r="L9" s="1743"/>
      <c r="M9" s="1743"/>
      <c r="N9" s="1743"/>
      <c r="O9" s="1742" t="s">
        <v>389</v>
      </c>
      <c r="P9" s="1743"/>
      <c r="Q9" s="1743"/>
      <c r="R9" s="1742" t="s">
        <v>390</v>
      </c>
      <c r="S9" s="1743"/>
      <c r="T9" s="1743"/>
      <c r="U9" s="1745" t="s">
        <v>391</v>
      </c>
    </row>
    <row r="10" customFormat="false" ht="22.5" hidden="false" customHeight="true" outlineLevel="0" collapsed="false">
      <c r="B10" s="1847"/>
      <c r="C10" s="1847"/>
      <c r="D10" s="1847"/>
      <c r="E10" s="1847"/>
      <c r="F10" s="1847"/>
      <c r="G10" s="1847"/>
      <c r="H10" s="1847"/>
      <c r="I10" s="1847"/>
      <c r="J10" s="1847"/>
      <c r="K10" s="1743"/>
      <c r="L10" s="1743"/>
      <c r="M10" s="1743"/>
      <c r="N10" s="1743"/>
      <c r="O10" s="1742" t="s">
        <v>389</v>
      </c>
      <c r="P10" s="1743"/>
      <c r="Q10" s="1743"/>
      <c r="R10" s="1742" t="s">
        <v>390</v>
      </c>
      <c r="S10" s="1743"/>
      <c r="T10" s="1743"/>
      <c r="U10" s="1745" t="s">
        <v>391</v>
      </c>
    </row>
    <row r="11" customFormat="false" ht="22.5" hidden="false" customHeight="true" outlineLevel="0" collapsed="false">
      <c r="B11" s="1847"/>
      <c r="C11" s="1847"/>
      <c r="D11" s="1847"/>
      <c r="E11" s="1847"/>
      <c r="F11" s="1847"/>
      <c r="G11" s="1847"/>
      <c r="H11" s="1847"/>
      <c r="I11" s="1847"/>
      <c r="J11" s="1847"/>
      <c r="K11" s="1743"/>
      <c r="L11" s="1743"/>
      <c r="M11" s="1743"/>
      <c r="N11" s="1743"/>
      <c r="O11" s="1742" t="s">
        <v>389</v>
      </c>
      <c r="P11" s="1743"/>
      <c r="Q11" s="1743"/>
      <c r="R11" s="1742" t="s">
        <v>390</v>
      </c>
      <c r="S11" s="1743"/>
      <c r="T11" s="1743"/>
      <c r="U11" s="1745" t="s">
        <v>391</v>
      </c>
    </row>
    <row r="12" customFormat="false" ht="22.5" hidden="false" customHeight="true" outlineLevel="0" collapsed="false">
      <c r="B12" s="1847"/>
      <c r="C12" s="1847"/>
      <c r="D12" s="1847"/>
      <c r="E12" s="1847"/>
      <c r="F12" s="1847"/>
      <c r="G12" s="1847"/>
      <c r="H12" s="1847"/>
      <c r="I12" s="1847"/>
      <c r="J12" s="1847"/>
      <c r="K12" s="1743"/>
      <c r="L12" s="1743"/>
      <c r="M12" s="1743"/>
      <c r="N12" s="1743"/>
      <c r="O12" s="1742" t="s">
        <v>389</v>
      </c>
      <c r="P12" s="1743"/>
      <c r="Q12" s="1743"/>
      <c r="R12" s="1742" t="s">
        <v>390</v>
      </c>
      <c r="S12" s="1743"/>
      <c r="T12" s="1743"/>
      <c r="U12" s="1745" t="s">
        <v>391</v>
      </c>
    </row>
    <row r="13" customFormat="false" ht="16.5" hidden="false" customHeight="true" outlineLevel="0" collapsed="false">
      <c r="B13" s="2257" t="s">
        <v>2481</v>
      </c>
      <c r="C13" s="2257"/>
      <c r="D13" s="2257"/>
      <c r="E13" s="2257"/>
      <c r="F13" s="2257"/>
      <c r="G13" s="2257"/>
      <c r="H13" s="2257"/>
      <c r="I13" s="2257"/>
      <c r="J13" s="2257"/>
      <c r="K13" s="2257"/>
      <c r="L13" s="2257"/>
      <c r="M13" s="2257"/>
      <c r="N13" s="2257"/>
      <c r="O13" s="2257"/>
      <c r="P13" s="2257"/>
      <c r="Q13" s="2257"/>
      <c r="R13" s="2257"/>
      <c r="S13" s="2257"/>
      <c r="T13" s="2257"/>
      <c r="U13" s="2257"/>
      <c r="V13" s="2257"/>
    </row>
    <row r="14" customFormat="false" ht="16.5" hidden="false" customHeight="true" outlineLevel="0" collapsed="false">
      <c r="B14" s="2257"/>
      <c r="C14" s="2257"/>
      <c r="D14" s="2257"/>
      <c r="E14" s="2257"/>
      <c r="F14" s="2257"/>
      <c r="G14" s="2257"/>
      <c r="H14" s="2257"/>
      <c r="I14" s="2257"/>
      <c r="J14" s="2257"/>
      <c r="K14" s="2257"/>
      <c r="L14" s="2257"/>
      <c r="M14" s="2257"/>
      <c r="N14" s="2257"/>
      <c r="O14" s="2257"/>
      <c r="P14" s="2257"/>
      <c r="Q14" s="2257"/>
      <c r="R14" s="2257"/>
      <c r="S14" s="2257"/>
      <c r="T14" s="2257"/>
      <c r="U14" s="2257"/>
      <c r="V14" s="2257"/>
    </row>
    <row r="15" customFormat="false" ht="16.5" hidden="false" customHeight="true" outlineLevel="0" collapsed="false"/>
    <row r="16" customFormat="false" ht="16.5" hidden="false" customHeight="true" outlineLevel="0" collapsed="false">
      <c r="B16" s="1709" t="s">
        <v>2482</v>
      </c>
    </row>
    <row r="17" customFormat="false" ht="16.5" hidden="false" customHeight="true" outlineLevel="0" collapsed="false">
      <c r="B17" s="2258" t="s">
        <v>27</v>
      </c>
      <c r="C17" s="1709" t="s">
        <v>2483</v>
      </c>
    </row>
    <row r="18" customFormat="false" ht="16.5" hidden="false" customHeight="true" outlineLevel="0" collapsed="false">
      <c r="B18" s="2258" t="s">
        <v>27</v>
      </c>
      <c r="C18" s="1709" t="s">
        <v>2484</v>
      </c>
    </row>
    <row r="19" customFormat="false" ht="16.5" hidden="false" customHeight="true" outlineLevel="0" collapsed="false">
      <c r="B19" s="2258" t="s">
        <v>27</v>
      </c>
      <c r="C19" s="1709" t="s">
        <v>2485</v>
      </c>
    </row>
    <row r="20" customFormat="false" ht="16.5" hidden="false" customHeight="true" outlineLevel="0" collapsed="false"/>
    <row r="21" customFormat="false" ht="13.8" hidden="true" customHeight="false" outlineLevel="0" collapsed="false"/>
    <row r="22" customFormat="false" ht="13.8" hidden="true" customHeight="false" outlineLevel="0" collapsed="false"/>
    <row r="23" customFormat="false" ht="13.8" hidden="true" customHeight="false" outlineLevel="0" collapsed="false"/>
    <row r="24" customFormat="false" ht="13.8" hidden="true" customHeight="false" outlineLevel="0" collapsed="false"/>
    <row r="25" customFormat="false" ht="13.8" hidden="true" customHeight="false" outlineLevel="0" collapsed="false"/>
    <row r="26" customFormat="false" ht="13.8" hidden="true" customHeight="false" outlineLevel="0" collapsed="false"/>
    <row r="27" customFormat="false" ht="13.8" hidden="true" customHeight="false" outlineLevel="0" collapsed="false"/>
    <row r="28" customFormat="false" ht="13.8" hidden="true" customHeight="false" outlineLevel="0" collapsed="false"/>
    <row r="29" s="2259" customFormat="true" ht="13.8" hidden="true" customHeight="false" outlineLevel="0" collapsed="false"/>
    <row r="30" s="2259" customFormat="true" ht="13.8" hidden="true" customHeight="false" outlineLevel="0" collapsed="false">
      <c r="A30" s="2260" t="s">
        <v>2486</v>
      </c>
      <c r="B30" s="2260"/>
      <c r="C30" s="2260"/>
      <c r="D30" s="2260"/>
      <c r="E30" s="2260"/>
      <c r="F30" s="2260"/>
      <c r="G30" s="2260"/>
      <c r="H30" s="2260"/>
      <c r="I30" s="2260"/>
      <c r="J30" s="2260"/>
      <c r="K30" s="2260"/>
      <c r="L30" s="2260"/>
      <c r="M30" s="2260"/>
      <c r="N30" s="2260"/>
      <c r="O30" s="2260"/>
      <c r="P30" s="2260"/>
      <c r="Q30" s="2260"/>
      <c r="R30" s="2260"/>
      <c r="S30" s="2260"/>
      <c r="T30" s="2260"/>
      <c r="U30" s="2260"/>
      <c r="V30" s="2260"/>
    </row>
    <row r="31" s="2259" customFormat="true" ht="13.8" hidden="true" customHeight="false" outlineLevel="0" collapsed="false">
      <c r="A31" s="2260" t="s">
        <v>2477</v>
      </c>
      <c r="B31" s="2260"/>
      <c r="C31" s="2260"/>
      <c r="D31" s="2260"/>
      <c r="E31" s="2260"/>
      <c r="F31" s="2260"/>
      <c r="G31" s="2260"/>
      <c r="H31" s="2260"/>
      <c r="I31" s="2260"/>
      <c r="J31" s="2260"/>
      <c r="K31" s="2260"/>
      <c r="L31" s="2260"/>
      <c r="M31" s="2260"/>
      <c r="N31" s="2260"/>
      <c r="O31" s="2260"/>
      <c r="P31" s="2260"/>
      <c r="Q31" s="2260"/>
      <c r="R31" s="2260"/>
      <c r="S31" s="2260"/>
      <c r="T31" s="2260"/>
      <c r="U31" s="2260"/>
      <c r="V31" s="2260"/>
    </row>
    <row r="32" s="2259" customFormat="true" ht="13.8" hidden="true" customHeight="false" outlineLevel="0" collapsed="false"/>
    <row r="33" s="2259" customFormat="true" ht="13.8" hidden="true" customHeight="true" outlineLevel="0" collapsed="false">
      <c r="B33" s="2261" t="s">
        <v>51</v>
      </c>
      <c r="C33" s="2262" t="s">
        <v>2487</v>
      </c>
      <c r="D33" s="2262"/>
      <c r="E33" s="2262"/>
      <c r="F33" s="2262"/>
      <c r="G33" s="2262"/>
      <c r="H33" s="2262"/>
      <c r="I33" s="2262"/>
      <c r="J33" s="2262"/>
      <c r="K33" s="2262"/>
      <c r="L33" s="2262"/>
      <c r="M33" s="2262"/>
      <c r="N33" s="2262"/>
      <c r="O33" s="2262"/>
      <c r="P33" s="2262"/>
      <c r="Q33" s="2262"/>
      <c r="R33" s="2262"/>
      <c r="S33" s="2263" t="s">
        <v>2078</v>
      </c>
      <c r="T33" s="2263"/>
      <c r="U33" s="2263"/>
    </row>
    <row r="34" s="2259" customFormat="true" ht="30" hidden="true" customHeight="true" outlineLevel="0" collapsed="false">
      <c r="B34" s="2261"/>
      <c r="C34" s="2262"/>
      <c r="D34" s="2262"/>
      <c r="E34" s="2262"/>
      <c r="F34" s="2262"/>
      <c r="G34" s="2262"/>
      <c r="H34" s="2262"/>
      <c r="I34" s="2262"/>
      <c r="J34" s="2262"/>
      <c r="K34" s="2262"/>
      <c r="L34" s="2262"/>
      <c r="M34" s="2262"/>
      <c r="N34" s="2262"/>
      <c r="O34" s="2262"/>
      <c r="P34" s="2262"/>
      <c r="Q34" s="2262"/>
      <c r="R34" s="2262"/>
      <c r="S34" s="2263"/>
      <c r="T34" s="2263"/>
      <c r="U34" s="2263"/>
    </row>
    <row r="35" s="2259" customFormat="true" ht="13.8" hidden="true" customHeight="true" outlineLevel="0" collapsed="false">
      <c r="B35" s="2261" t="s">
        <v>983</v>
      </c>
      <c r="C35" s="2262" t="s">
        <v>2488</v>
      </c>
      <c r="D35" s="2262"/>
      <c r="E35" s="2262"/>
      <c r="F35" s="2262"/>
      <c r="G35" s="2262"/>
      <c r="H35" s="2262"/>
      <c r="I35" s="2262"/>
      <c r="J35" s="2262"/>
      <c r="K35" s="2262"/>
      <c r="L35" s="2262"/>
      <c r="M35" s="2262"/>
      <c r="N35" s="2262"/>
      <c r="O35" s="2262"/>
      <c r="P35" s="2262"/>
      <c r="Q35" s="2262"/>
      <c r="R35" s="2262"/>
      <c r="S35" s="2263" t="s">
        <v>2078</v>
      </c>
      <c r="T35" s="2263"/>
      <c r="U35" s="2263"/>
    </row>
    <row r="36" s="2259" customFormat="true" ht="13.8" hidden="true" customHeight="false" outlineLevel="0" collapsed="false">
      <c r="B36" s="2261"/>
      <c r="C36" s="2262"/>
      <c r="D36" s="2262"/>
      <c r="E36" s="2262"/>
      <c r="F36" s="2262"/>
      <c r="G36" s="2262"/>
      <c r="H36" s="2262"/>
      <c r="I36" s="2262"/>
      <c r="J36" s="2262"/>
      <c r="K36" s="2262"/>
      <c r="L36" s="2262"/>
      <c r="M36" s="2262"/>
      <c r="N36" s="2262"/>
      <c r="O36" s="2262"/>
      <c r="P36" s="2262"/>
      <c r="Q36" s="2262"/>
      <c r="R36" s="2262"/>
      <c r="S36" s="2263"/>
      <c r="T36" s="2263"/>
      <c r="U36" s="2263"/>
    </row>
    <row r="37" s="2259" customFormat="true" ht="12.75" hidden="false" customHeight="false" outlineLevel="0" collapsed="false"/>
  </sheetData>
  <mergeCells count="38">
    <mergeCell ref="A2:V2"/>
    <mergeCell ref="A3:V3"/>
    <mergeCell ref="B7:J7"/>
    <mergeCell ref="K7:U7"/>
    <mergeCell ref="B8:J8"/>
    <mergeCell ref="K8:L8"/>
    <mergeCell ref="M8:N8"/>
    <mergeCell ref="P8:Q8"/>
    <mergeCell ref="S8:T8"/>
    <mergeCell ref="B9:J9"/>
    <mergeCell ref="K9:L9"/>
    <mergeCell ref="M9:N9"/>
    <mergeCell ref="P9:Q9"/>
    <mergeCell ref="S9:T9"/>
    <mergeCell ref="B10:J10"/>
    <mergeCell ref="K10:L10"/>
    <mergeCell ref="M10:N10"/>
    <mergeCell ref="P10:Q10"/>
    <mergeCell ref="S10:T10"/>
    <mergeCell ref="B11:J11"/>
    <mergeCell ref="K11:L11"/>
    <mergeCell ref="M11:N11"/>
    <mergeCell ref="P11:Q11"/>
    <mergeCell ref="S11:T11"/>
    <mergeCell ref="B12:J12"/>
    <mergeCell ref="K12:L12"/>
    <mergeCell ref="M12:N12"/>
    <mergeCell ref="P12:Q12"/>
    <mergeCell ref="S12:T12"/>
    <mergeCell ref="B13:V14"/>
    <mergeCell ref="A30:V30"/>
    <mergeCell ref="A31:V31"/>
    <mergeCell ref="B33:B34"/>
    <mergeCell ref="C33:R34"/>
    <mergeCell ref="S33:U34"/>
    <mergeCell ref="B35:B36"/>
    <mergeCell ref="C35:R36"/>
    <mergeCell ref="S35:U36"/>
  </mergeCells>
  <printOptions headings="false" gridLines="false" gridLinesSet="true" horizontalCentered="true" verticalCentered="false"/>
  <pageMargins left="0.39375" right="0.39375" top="0.393055555555556" bottom="0" header="0.196527777777778" footer="0.511811023622047"/>
  <pageSetup paperSize="9" scale="100" fitToWidth="1" fitToHeight="1" pageOrder="downThenOver" orientation="portrait" blackAndWhite="false" draft="false" cellComments="none" horizontalDpi="300" verticalDpi="300" copies="1"/>
  <headerFooter differentFirst="false" differentOddEven="false">
    <oddHeader>&amp;R＜参考様式15＞</oddHeader>
    <oddFooter/>
  </headerFooter>
  <rowBreaks count="1" manualBreakCount="1">
    <brk id="37" man="true" max="16383" min="0"/>
  </rowBreaks>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000"/>
    <pageSetUpPr fitToPage="true"/>
  </sheetPr>
  <dimension ref="A1:V36"/>
  <sheetViews>
    <sheetView showFormulas="false" showGridLines="true" showRowColHeaders="true" showZeros="true" rightToLeft="false" tabSelected="false" showOutlineSymbols="true" defaultGridColor="true" view="pageBreakPreview" topLeftCell="A29" colorId="64" zoomScale="100" zoomScaleNormal="100" zoomScalePageLayoutView="100" workbookViewId="0">
      <selection pane="topLeft" activeCell="S45" activeCellId="0" sqref="S45"/>
    </sheetView>
  </sheetViews>
  <sheetFormatPr defaultColWidth="9.00390625" defaultRowHeight="12.75" customHeight="false" zeroHeight="false" outlineLevelRow="0" outlineLevelCol="0"/>
  <cols>
    <col collapsed="false" customWidth="true" hidden="false" outlineLevel="0" max="25" min="1" style="1709" width="4.11"/>
    <col collapsed="false" customWidth="false" hidden="false" outlineLevel="0" max="16384" min="26" style="1709" width="9"/>
  </cols>
  <sheetData>
    <row r="1" customFormat="false" ht="16.5" hidden="true" customHeight="true" outlineLevel="0" collapsed="false">
      <c r="V1" s="1710"/>
    </row>
    <row r="2" s="2259" customFormat="true" ht="16.5" hidden="true" customHeight="true" outlineLevel="0" collapsed="false">
      <c r="A2" s="2260" t="s">
        <v>2444</v>
      </c>
      <c r="B2" s="2260"/>
      <c r="C2" s="2260"/>
      <c r="D2" s="2260"/>
      <c r="E2" s="2260"/>
      <c r="F2" s="2260"/>
      <c r="G2" s="2260"/>
      <c r="H2" s="2260"/>
      <c r="I2" s="2260"/>
      <c r="J2" s="2260"/>
      <c r="K2" s="2260"/>
      <c r="L2" s="2260"/>
      <c r="M2" s="2260"/>
      <c r="N2" s="2260"/>
      <c r="O2" s="2260"/>
      <c r="P2" s="2260"/>
      <c r="Q2" s="2260"/>
      <c r="R2" s="2260"/>
      <c r="S2" s="2260"/>
      <c r="T2" s="2260"/>
      <c r="U2" s="2260"/>
      <c r="V2" s="2260"/>
    </row>
    <row r="3" s="2259" customFormat="true" ht="16.5" hidden="true" customHeight="true" outlineLevel="0" collapsed="false">
      <c r="A3" s="2260" t="s">
        <v>2477</v>
      </c>
      <c r="B3" s="2260"/>
      <c r="C3" s="2260"/>
      <c r="D3" s="2260"/>
      <c r="E3" s="2260"/>
      <c r="F3" s="2260"/>
      <c r="G3" s="2260"/>
      <c r="H3" s="2260"/>
      <c r="I3" s="2260"/>
      <c r="J3" s="2260"/>
      <c r="K3" s="2260"/>
      <c r="L3" s="2260"/>
      <c r="M3" s="2260"/>
      <c r="N3" s="2260"/>
      <c r="O3" s="2260"/>
      <c r="P3" s="2260"/>
      <c r="Q3" s="2260"/>
      <c r="R3" s="2260"/>
      <c r="S3" s="2260"/>
      <c r="T3" s="2260"/>
      <c r="U3" s="2260"/>
      <c r="V3" s="2260"/>
    </row>
    <row r="4" s="2259" customFormat="true" ht="16.5" hidden="true" customHeight="true" outlineLevel="0" collapsed="false"/>
    <row r="5" s="2259" customFormat="true" ht="16.5" hidden="true" customHeight="true" outlineLevel="0" collapsed="false">
      <c r="A5" s="2264" t="s">
        <v>2478</v>
      </c>
      <c r="B5" s="2264"/>
      <c r="C5" s="2264"/>
      <c r="E5" s="2265"/>
      <c r="M5" s="2265"/>
    </row>
    <row r="6" s="2259" customFormat="true" ht="16.5" hidden="true" customHeight="true" outlineLevel="0" collapsed="false"/>
    <row r="7" s="2259" customFormat="true" ht="16.5" hidden="true" customHeight="true" outlineLevel="0" collapsed="false">
      <c r="B7" s="2263" t="s">
        <v>2479</v>
      </c>
      <c r="C7" s="2263"/>
      <c r="D7" s="2263"/>
      <c r="E7" s="2263"/>
      <c r="F7" s="2263"/>
      <c r="G7" s="2263"/>
      <c r="H7" s="2263"/>
      <c r="I7" s="2263"/>
      <c r="J7" s="2263"/>
      <c r="K7" s="2263" t="s">
        <v>2480</v>
      </c>
      <c r="L7" s="2263"/>
      <c r="M7" s="2263"/>
      <c r="N7" s="2263"/>
      <c r="O7" s="2263"/>
      <c r="P7" s="2263"/>
      <c r="Q7" s="2263"/>
      <c r="R7" s="2263"/>
      <c r="S7" s="2263"/>
      <c r="T7" s="2263"/>
      <c r="U7" s="2263"/>
    </row>
    <row r="8" s="2259" customFormat="true" ht="22.5" hidden="true" customHeight="true" outlineLevel="0" collapsed="false">
      <c r="B8" s="2266"/>
      <c r="C8" s="2266"/>
      <c r="D8" s="2266"/>
      <c r="E8" s="2266"/>
      <c r="F8" s="2266"/>
      <c r="G8" s="2266"/>
      <c r="H8" s="2266"/>
      <c r="I8" s="2266"/>
      <c r="J8" s="2266"/>
      <c r="K8" s="2267"/>
      <c r="L8" s="2267"/>
      <c r="M8" s="2267"/>
      <c r="N8" s="2267"/>
      <c r="O8" s="2268" t="s">
        <v>389</v>
      </c>
      <c r="P8" s="2267"/>
      <c r="Q8" s="2267"/>
      <c r="R8" s="2268" t="s">
        <v>390</v>
      </c>
      <c r="S8" s="2267"/>
      <c r="T8" s="2267"/>
      <c r="U8" s="2269" t="s">
        <v>391</v>
      </c>
    </row>
    <row r="9" s="2259" customFormat="true" ht="22.5" hidden="true" customHeight="true" outlineLevel="0" collapsed="false">
      <c r="B9" s="2266"/>
      <c r="C9" s="2266"/>
      <c r="D9" s="2266"/>
      <c r="E9" s="2266"/>
      <c r="F9" s="2266"/>
      <c r="G9" s="2266"/>
      <c r="H9" s="2266"/>
      <c r="I9" s="2266"/>
      <c r="J9" s="2266"/>
      <c r="K9" s="2267"/>
      <c r="L9" s="2267"/>
      <c r="M9" s="2267"/>
      <c r="N9" s="2267"/>
      <c r="O9" s="2268" t="s">
        <v>389</v>
      </c>
      <c r="P9" s="2267"/>
      <c r="Q9" s="2267"/>
      <c r="R9" s="2268" t="s">
        <v>390</v>
      </c>
      <c r="S9" s="2267"/>
      <c r="T9" s="2267"/>
      <c r="U9" s="2269" t="s">
        <v>391</v>
      </c>
    </row>
    <row r="10" s="2259" customFormat="true" ht="22.5" hidden="true" customHeight="true" outlineLevel="0" collapsed="false">
      <c r="B10" s="2266"/>
      <c r="C10" s="2266"/>
      <c r="D10" s="2266"/>
      <c r="E10" s="2266"/>
      <c r="F10" s="2266"/>
      <c r="G10" s="2266"/>
      <c r="H10" s="2266"/>
      <c r="I10" s="2266"/>
      <c r="J10" s="2266"/>
      <c r="K10" s="2267"/>
      <c r="L10" s="2267"/>
      <c r="M10" s="2267"/>
      <c r="N10" s="2267"/>
      <c r="O10" s="2268" t="s">
        <v>389</v>
      </c>
      <c r="P10" s="2267"/>
      <c r="Q10" s="2267"/>
      <c r="R10" s="2268" t="s">
        <v>390</v>
      </c>
      <c r="S10" s="2267"/>
      <c r="T10" s="2267"/>
      <c r="U10" s="2269" t="s">
        <v>391</v>
      </c>
    </row>
    <row r="11" s="2259" customFormat="true" ht="22.5" hidden="true" customHeight="true" outlineLevel="0" collapsed="false">
      <c r="B11" s="2266"/>
      <c r="C11" s="2266"/>
      <c r="D11" s="2266"/>
      <c r="E11" s="2266"/>
      <c r="F11" s="2266"/>
      <c r="G11" s="2266"/>
      <c r="H11" s="2266"/>
      <c r="I11" s="2266"/>
      <c r="J11" s="2266"/>
      <c r="K11" s="2267"/>
      <c r="L11" s="2267"/>
      <c r="M11" s="2267"/>
      <c r="N11" s="2267"/>
      <c r="O11" s="2268" t="s">
        <v>389</v>
      </c>
      <c r="P11" s="2267"/>
      <c r="Q11" s="2267"/>
      <c r="R11" s="2268" t="s">
        <v>390</v>
      </c>
      <c r="S11" s="2267"/>
      <c r="T11" s="2267"/>
      <c r="U11" s="2269" t="s">
        <v>391</v>
      </c>
    </row>
    <row r="12" s="2259" customFormat="true" ht="22.5" hidden="true" customHeight="true" outlineLevel="0" collapsed="false">
      <c r="B12" s="2266"/>
      <c r="C12" s="2266"/>
      <c r="D12" s="2266"/>
      <c r="E12" s="2266"/>
      <c r="F12" s="2266"/>
      <c r="G12" s="2266"/>
      <c r="H12" s="2266"/>
      <c r="I12" s="2266"/>
      <c r="J12" s="2266"/>
      <c r="K12" s="2267"/>
      <c r="L12" s="2267"/>
      <c r="M12" s="2267"/>
      <c r="N12" s="2267"/>
      <c r="O12" s="2268" t="s">
        <v>389</v>
      </c>
      <c r="P12" s="2267"/>
      <c r="Q12" s="2267"/>
      <c r="R12" s="2268" t="s">
        <v>390</v>
      </c>
      <c r="S12" s="2267"/>
      <c r="T12" s="2267"/>
      <c r="U12" s="2269" t="s">
        <v>391</v>
      </c>
    </row>
    <row r="13" s="2259" customFormat="true" ht="16.5" hidden="true" customHeight="true" outlineLevel="0" collapsed="false">
      <c r="B13" s="2270" t="s">
        <v>2481</v>
      </c>
      <c r="C13" s="2270"/>
      <c r="D13" s="2270"/>
      <c r="E13" s="2270"/>
      <c r="F13" s="2270"/>
      <c r="G13" s="2270"/>
      <c r="H13" s="2270"/>
      <c r="I13" s="2270"/>
      <c r="J13" s="2270"/>
      <c r="K13" s="2270"/>
      <c r="L13" s="2270"/>
      <c r="M13" s="2270"/>
      <c r="N13" s="2270"/>
      <c r="O13" s="2270"/>
      <c r="P13" s="2270"/>
      <c r="Q13" s="2270"/>
      <c r="R13" s="2270"/>
      <c r="S13" s="2270"/>
      <c r="T13" s="2270"/>
      <c r="U13" s="2270"/>
      <c r="V13" s="2270"/>
    </row>
    <row r="14" s="2259" customFormat="true" ht="16.5" hidden="true" customHeight="true" outlineLevel="0" collapsed="false">
      <c r="B14" s="2270"/>
      <c r="C14" s="2270"/>
      <c r="D14" s="2270"/>
      <c r="E14" s="2270"/>
      <c r="F14" s="2270"/>
      <c r="G14" s="2270"/>
      <c r="H14" s="2270"/>
      <c r="I14" s="2270"/>
      <c r="J14" s="2270"/>
      <c r="K14" s="2270"/>
      <c r="L14" s="2270"/>
      <c r="M14" s="2270"/>
      <c r="N14" s="2270"/>
      <c r="O14" s="2270"/>
      <c r="P14" s="2270"/>
      <c r="Q14" s="2270"/>
      <c r="R14" s="2270"/>
      <c r="S14" s="2270"/>
      <c r="T14" s="2270"/>
      <c r="U14" s="2270"/>
      <c r="V14" s="2270"/>
    </row>
    <row r="15" s="2259" customFormat="true" ht="16.5" hidden="true" customHeight="true" outlineLevel="0" collapsed="false"/>
    <row r="16" s="2259" customFormat="true" ht="16.5" hidden="true" customHeight="true" outlineLevel="0" collapsed="false">
      <c r="B16" s="2259" t="s">
        <v>2489</v>
      </c>
    </row>
    <row r="17" s="2259" customFormat="true" ht="16.5" hidden="true" customHeight="true" outlineLevel="0" collapsed="false">
      <c r="B17" s="2271" t="s">
        <v>27</v>
      </c>
      <c r="C17" s="2259" t="s">
        <v>2483</v>
      </c>
    </row>
    <row r="18" s="2259" customFormat="true" ht="16.5" hidden="true" customHeight="true" outlineLevel="0" collapsed="false">
      <c r="B18" s="2271" t="s">
        <v>27</v>
      </c>
      <c r="C18" s="2259" t="s">
        <v>2484</v>
      </c>
    </row>
    <row r="19" s="2259" customFormat="true" ht="16.5" hidden="true" customHeight="true" outlineLevel="0" collapsed="false">
      <c r="B19" s="2271" t="s">
        <v>27</v>
      </c>
      <c r="C19" s="2259" t="s">
        <v>2485</v>
      </c>
    </row>
    <row r="20" customFormat="false" ht="16.5" hidden="true" customHeight="true" outlineLevel="0" collapsed="false"/>
    <row r="21" customFormat="false" ht="13.8" hidden="true" customHeight="false" outlineLevel="0" collapsed="false"/>
    <row r="22" customFormat="false" ht="13.8" hidden="true" customHeight="false" outlineLevel="0" collapsed="false"/>
    <row r="23" customFormat="false" ht="13.8" hidden="true" customHeight="false" outlineLevel="0" collapsed="false"/>
    <row r="24" customFormat="false" ht="13.8" hidden="true" customHeight="false" outlineLevel="0" collapsed="false"/>
    <row r="25" customFormat="false" ht="13.8" hidden="true" customHeight="false" outlineLevel="0" collapsed="false"/>
    <row r="26" customFormat="false" ht="13.8" hidden="true" customHeight="false" outlineLevel="0" collapsed="false"/>
    <row r="27" customFormat="false" ht="13.8" hidden="true" customHeight="false" outlineLevel="0" collapsed="false"/>
    <row r="28" customFormat="false" ht="13.8" hidden="true" customHeight="false" outlineLevel="0" collapsed="false"/>
    <row r="29" customFormat="false" ht="13.8" hidden="false" customHeight="false" outlineLevel="0" collapsed="false"/>
    <row r="30" customFormat="false" ht="13.8" hidden="false" customHeight="false" outlineLevel="0" collapsed="false">
      <c r="A30" s="1711" t="s">
        <v>2486</v>
      </c>
      <c r="B30" s="1711"/>
      <c r="C30" s="1711"/>
      <c r="D30" s="1711"/>
      <c r="E30" s="1711"/>
      <c r="F30" s="1711"/>
      <c r="G30" s="1711"/>
      <c r="H30" s="1711"/>
      <c r="I30" s="1711"/>
      <c r="J30" s="1711"/>
      <c r="K30" s="1711"/>
      <c r="L30" s="1711"/>
      <c r="M30" s="1711"/>
      <c r="N30" s="1711"/>
      <c r="O30" s="1711"/>
      <c r="P30" s="1711"/>
      <c r="Q30" s="1711"/>
      <c r="R30" s="1711"/>
      <c r="S30" s="1711"/>
      <c r="T30" s="1711"/>
      <c r="U30" s="1711"/>
      <c r="V30" s="1711"/>
    </row>
    <row r="31" customFormat="false" ht="13.8" hidden="false" customHeight="false" outlineLevel="0" collapsed="false">
      <c r="A31" s="1711" t="s">
        <v>2477</v>
      </c>
      <c r="B31" s="1711"/>
      <c r="C31" s="1711"/>
      <c r="D31" s="1711"/>
      <c r="E31" s="1711"/>
      <c r="F31" s="1711"/>
      <c r="G31" s="1711"/>
      <c r="H31" s="1711"/>
      <c r="I31" s="1711"/>
      <c r="J31" s="1711"/>
      <c r="K31" s="1711"/>
      <c r="L31" s="1711"/>
      <c r="M31" s="1711"/>
      <c r="N31" s="1711"/>
      <c r="O31" s="1711"/>
      <c r="P31" s="1711"/>
      <c r="Q31" s="1711"/>
      <c r="R31" s="1711"/>
      <c r="S31" s="1711"/>
      <c r="T31" s="1711"/>
      <c r="U31" s="1711"/>
      <c r="V31" s="1711"/>
    </row>
    <row r="32" customFormat="false" ht="13.8" hidden="false" customHeight="false" outlineLevel="0" collapsed="false"/>
    <row r="33" customFormat="false" ht="13.8" hidden="false" customHeight="true" outlineLevel="0" collapsed="false">
      <c r="B33" s="1741" t="s">
        <v>51</v>
      </c>
      <c r="C33" s="2272" t="s">
        <v>2487</v>
      </c>
      <c r="D33" s="2272"/>
      <c r="E33" s="2272"/>
      <c r="F33" s="2272"/>
      <c r="G33" s="2272"/>
      <c r="H33" s="2272"/>
      <c r="I33" s="2272"/>
      <c r="J33" s="2272"/>
      <c r="K33" s="2272"/>
      <c r="L33" s="2272"/>
      <c r="M33" s="2272"/>
      <c r="N33" s="2272"/>
      <c r="O33" s="2272"/>
      <c r="P33" s="2272"/>
      <c r="Q33" s="2272"/>
      <c r="R33" s="2272"/>
      <c r="S33" s="1713" t="s">
        <v>2078</v>
      </c>
      <c r="T33" s="1713"/>
      <c r="U33" s="1713"/>
    </row>
    <row r="34" customFormat="false" ht="30" hidden="false" customHeight="true" outlineLevel="0" collapsed="false">
      <c r="B34" s="1741"/>
      <c r="C34" s="2272"/>
      <c r="D34" s="2272"/>
      <c r="E34" s="2272"/>
      <c r="F34" s="2272"/>
      <c r="G34" s="2272"/>
      <c r="H34" s="2272"/>
      <c r="I34" s="2272"/>
      <c r="J34" s="2272"/>
      <c r="K34" s="2272"/>
      <c r="L34" s="2272"/>
      <c r="M34" s="2272"/>
      <c r="N34" s="2272"/>
      <c r="O34" s="2272"/>
      <c r="P34" s="2272"/>
      <c r="Q34" s="2272"/>
      <c r="R34" s="2272"/>
      <c r="S34" s="1713"/>
      <c r="T34" s="1713"/>
      <c r="U34" s="1713"/>
    </row>
    <row r="35" customFormat="false" ht="13.8" hidden="false" customHeight="true" outlineLevel="0" collapsed="false">
      <c r="B35" s="1741" t="s">
        <v>983</v>
      </c>
      <c r="C35" s="2272" t="s">
        <v>2488</v>
      </c>
      <c r="D35" s="2272"/>
      <c r="E35" s="2272"/>
      <c r="F35" s="2272"/>
      <c r="G35" s="2272"/>
      <c r="H35" s="2272"/>
      <c r="I35" s="2272"/>
      <c r="J35" s="2272"/>
      <c r="K35" s="2272"/>
      <c r="L35" s="2272"/>
      <c r="M35" s="2272"/>
      <c r="N35" s="2272"/>
      <c r="O35" s="2272"/>
      <c r="P35" s="2272"/>
      <c r="Q35" s="2272"/>
      <c r="R35" s="2272"/>
      <c r="S35" s="1713" t="s">
        <v>2078</v>
      </c>
      <c r="T35" s="1713"/>
      <c r="U35" s="1713"/>
    </row>
    <row r="36" customFormat="false" ht="13.8" hidden="false" customHeight="false" outlineLevel="0" collapsed="false">
      <c r="B36" s="1741"/>
      <c r="C36" s="2272"/>
      <c r="D36" s="2272"/>
      <c r="E36" s="2272"/>
      <c r="F36" s="2272"/>
      <c r="G36" s="2272"/>
      <c r="H36" s="2272"/>
      <c r="I36" s="2272"/>
      <c r="J36" s="2272"/>
      <c r="K36" s="2272"/>
      <c r="L36" s="2272"/>
      <c r="M36" s="2272"/>
      <c r="N36" s="2272"/>
      <c r="O36" s="2272"/>
      <c r="P36" s="2272"/>
      <c r="Q36" s="2272"/>
      <c r="R36" s="2272"/>
      <c r="S36" s="1713"/>
      <c r="T36" s="1713"/>
      <c r="U36" s="1713"/>
    </row>
  </sheetData>
  <mergeCells count="38">
    <mergeCell ref="A2:V2"/>
    <mergeCell ref="A3:V3"/>
    <mergeCell ref="B7:J7"/>
    <mergeCell ref="K7:U7"/>
    <mergeCell ref="B8:J8"/>
    <mergeCell ref="K8:L8"/>
    <mergeCell ref="M8:N8"/>
    <mergeCell ref="P8:Q8"/>
    <mergeCell ref="S8:T8"/>
    <mergeCell ref="B9:J9"/>
    <mergeCell ref="K9:L9"/>
    <mergeCell ref="M9:N9"/>
    <mergeCell ref="P9:Q9"/>
    <mergeCell ref="S9:T9"/>
    <mergeCell ref="B10:J10"/>
    <mergeCell ref="K10:L10"/>
    <mergeCell ref="M10:N10"/>
    <mergeCell ref="P10:Q10"/>
    <mergeCell ref="S10:T10"/>
    <mergeCell ref="B11:J11"/>
    <mergeCell ref="K11:L11"/>
    <mergeCell ref="M11:N11"/>
    <mergeCell ref="P11:Q11"/>
    <mergeCell ref="S11:T11"/>
    <mergeCell ref="B12:J12"/>
    <mergeCell ref="K12:L12"/>
    <mergeCell ref="M12:N12"/>
    <mergeCell ref="P12:Q12"/>
    <mergeCell ref="S12:T12"/>
    <mergeCell ref="B13:V14"/>
    <mergeCell ref="A30:V30"/>
    <mergeCell ref="A31:V31"/>
    <mergeCell ref="B33:B34"/>
    <mergeCell ref="C33:R34"/>
    <mergeCell ref="S33:U34"/>
    <mergeCell ref="B35:B36"/>
    <mergeCell ref="C35:R36"/>
    <mergeCell ref="S35:U36"/>
  </mergeCells>
  <printOptions headings="false" gridLines="false" gridLinesSet="true" horizontalCentered="true" verticalCentered="false"/>
  <pageMargins left="0.39375" right="0.39375" top="0.393055555555556" bottom="0" header="0.196527777777778" footer="0.511811023622047"/>
  <pageSetup paperSize="9" scale="100" fitToWidth="1" fitToHeight="1" pageOrder="downThenOver" orientation="portrait" blackAndWhite="false" draft="false" cellComments="none" horizontalDpi="300" verticalDpi="300" copies="1"/>
  <headerFooter differentFirst="false" differentOddEven="false">
    <oddHeader>&amp;R＜参考様式15＞</oddHeader>
    <oddFooter/>
  </headerFooter>
  <rowBreaks count="1" manualBreakCount="1">
    <brk id="37" man="true" max="16383" min="0"/>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false"/>
  </sheetPr>
  <dimension ref="A1:H12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F44" activeCellId="0" sqref="F44"/>
    </sheetView>
  </sheetViews>
  <sheetFormatPr defaultColWidth="9.00390625" defaultRowHeight="10.5" customHeight="false" zeroHeight="false" outlineLevelRow="0" outlineLevelCol="0"/>
  <cols>
    <col collapsed="false" customWidth="true" hidden="false" outlineLevel="0" max="1" min="1" style="469" width="1.66"/>
    <col collapsed="false" customWidth="true" hidden="false" outlineLevel="0" max="2" min="2" style="469" width="15.66"/>
    <col collapsed="false" customWidth="true" hidden="false" outlineLevel="0" max="4" min="3" style="469" width="4.33"/>
    <col collapsed="false" customWidth="true" hidden="false" outlineLevel="0" max="5" min="5" style="470" width="2.44"/>
    <col collapsed="false" customWidth="true" hidden="false" outlineLevel="0" max="6" min="6" style="471" width="2.66"/>
    <col collapsed="false" customWidth="true" hidden="false" outlineLevel="0" max="7" min="7" style="469" width="38.11"/>
    <col collapsed="false" customWidth="true" hidden="false" outlineLevel="0" max="8" min="8" style="472" width="23.11"/>
    <col collapsed="false" customWidth="false" hidden="false" outlineLevel="0" max="16384" min="9" style="469" width="9"/>
  </cols>
  <sheetData>
    <row r="1" customFormat="false" ht="30" hidden="false" customHeight="true" outlineLevel="0" collapsed="false">
      <c r="A1" s="473" t="s">
        <v>373</v>
      </c>
      <c r="B1" s="473"/>
      <c r="C1" s="473"/>
      <c r="D1" s="473"/>
      <c r="E1" s="473"/>
      <c r="F1" s="473"/>
      <c r="G1" s="473"/>
      <c r="H1" s="473"/>
    </row>
    <row r="2" customFormat="false" ht="12" hidden="false" customHeight="true" outlineLevel="0" collapsed="false"/>
    <row r="3" customFormat="false" ht="12" hidden="false" customHeight="true" outlineLevel="0" collapsed="false"/>
    <row r="4" customFormat="false" ht="12" hidden="false" customHeight="true" outlineLevel="0" collapsed="false"/>
    <row r="5" s="6" customFormat="true" ht="12" hidden="false" customHeight="true" outlineLevel="0" collapsed="false">
      <c r="E5" s="7"/>
      <c r="F5" s="8"/>
      <c r="G5" s="9"/>
      <c r="H5" s="11"/>
    </row>
    <row r="6" customFormat="false" ht="12" hidden="false" customHeight="true" outlineLevel="0" collapsed="false">
      <c r="A6" s="474" t="s">
        <v>3</v>
      </c>
    </row>
    <row r="7" s="32" customFormat="true" ht="60" hidden="false" customHeight="true" outlineLevel="0" collapsed="false">
      <c r="A7" s="244" t="s">
        <v>19</v>
      </c>
      <c r="B7" s="244"/>
      <c r="C7" s="432" t="s">
        <v>20</v>
      </c>
      <c r="D7" s="245" t="s">
        <v>21</v>
      </c>
      <c r="E7" s="244" t="s">
        <v>24</v>
      </c>
      <c r="F7" s="244"/>
      <c r="G7" s="244"/>
      <c r="H7" s="246" t="s">
        <v>25</v>
      </c>
    </row>
    <row r="8" s="32" customFormat="true" ht="24" hidden="false" customHeight="true" outlineLevel="0" collapsed="false">
      <c r="A8" s="38" t="s">
        <v>26</v>
      </c>
      <c r="B8" s="38"/>
      <c r="C8" s="39" t="s">
        <v>27</v>
      </c>
      <c r="D8" s="247" t="s">
        <v>27</v>
      </c>
      <c r="E8" s="197" t="s">
        <v>29</v>
      </c>
      <c r="F8" s="43" t="s">
        <v>374</v>
      </c>
      <c r="G8" s="43"/>
      <c r="H8" s="44"/>
    </row>
    <row r="9" s="32" customFormat="true" ht="22.5" hidden="false" customHeight="true" outlineLevel="0" collapsed="false">
      <c r="A9" s="38"/>
      <c r="B9" s="38"/>
      <c r="C9" s="45" t="s">
        <v>27</v>
      </c>
      <c r="D9" s="248" t="s">
        <v>27</v>
      </c>
      <c r="E9" s="197" t="s">
        <v>29</v>
      </c>
      <c r="F9" s="47" t="s">
        <v>375</v>
      </c>
      <c r="G9" s="47"/>
      <c r="H9" s="44" t="s">
        <v>33</v>
      </c>
    </row>
    <row r="10" s="32" customFormat="true" ht="23.25" hidden="false" customHeight="true" outlineLevel="0" collapsed="false">
      <c r="A10" s="38"/>
      <c r="B10" s="38"/>
      <c r="C10" s="39" t="s">
        <v>27</v>
      </c>
      <c r="D10" s="247" t="s">
        <v>27</v>
      </c>
      <c r="E10" s="197" t="s">
        <v>29</v>
      </c>
      <c r="F10" s="47" t="s">
        <v>206</v>
      </c>
      <c r="G10" s="47"/>
      <c r="H10" s="49" t="s">
        <v>207</v>
      </c>
    </row>
    <row r="11" s="32" customFormat="true" ht="12" hidden="false" customHeight="true" outlineLevel="0" collapsed="false">
      <c r="A11" s="38"/>
      <c r="B11" s="38"/>
      <c r="C11" s="50"/>
      <c r="D11" s="39" t="s">
        <v>27</v>
      </c>
      <c r="E11" s="336" t="s">
        <v>29</v>
      </c>
      <c r="F11" s="55" t="s">
        <v>37</v>
      </c>
      <c r="G11" s="56"/>
      <c r="H11" s="57" t="s">
        <v>38</v>
      </c>
    </row>
    <row r="12" s="32" customFormat="true" ht="12" hidden="false" customHeight="true" outlineLevel="0" collapsed="false">
      <c r="A12" s="38"/>
      <c r="B12" s="38"/>
      <c r="C12" s="50"/>
      <c r="D12" s="39"/>
      <c r="E12" s="336"/>
      <c r="F12" s="58" t="s">
        <v>39</v>
      </c>
      <c r="G12" s="59" t="s">
        <v>40</v>
      </c>
      <c r="H12" s="57"/>
    </row>
    <row r="13" s="32" customFormat="true" ht="12" hidden="false" customHeight="true" outlineLevel="0" collapsed="false">
      <c r="A13" s="38"/>
      <c r="B13" s="38"/>
      <c r="C13" s="50"/>
      <c r="D13" s="39"/>
      <c r="E13" s="336"/>
      <c r="F13" s="55"/>
      <c r="G13" s="56"/>
      <c r="H13" s="57"/>
    </row>
    <row r="14" s="32" customFormat="true" ht="12" hidden="false" customHeight="true" outlineLevel="0" collapsed="false">
      <c r="A14" s="38"/>
      <c r="B14" s="38"/>
      <c r="C14" s="50"/>
      <c r="D14" s="39"/>
      <c r="E14" s="336"/>
      <c r="F14" s="55"/>
      <c r="G14" s="56"/>
      <c r="H14" s="57"/>
    </row>
    <row r="15" s="32" customFormat="true" ht="30" hidden="false" customHeight="true" outlineLevel="0" collapsed="false">
      <c r="A15" s="61"/>
      <c r="B15" s="62" t="s">
        <v>41</v>
      </c>
      <c r="C15" s="39" t="s">
        <v>27</v>
      </c>
      <c r="D15" s="247" t="s">
        <v>27</v>
      </c>
      <c r="E15" s="197"/>
      <c r="F15" s="64"/>
      <c r="G15" s="64"/>
      <c r="H15" s="65" t="s">
        <v>42</v>
      </c>
    </row>
    <row r="16" s="32" customFormat="true" ht="30" hidden="false" customHeight="true" outlineLevel="0" collapsed="false">
      <c r="A16" s="61"/>
      <c r="B16" s="62" t="s">
        <v>209</v>
      </c>
      <c r="C16" s="39" t="s">
        <v>27</v>
      </c>
      <c r="D16" s="247" t="s">
        <v>27</v>
      </c>
      <c r="E16" s="197" t="s">
        <v>29</v>
      </c>
      <c r="F16" s="64" t="s">
        <v>376</v>
      </c>
      <c r="G16" s="64"/>
      <c r="H16" s="44"/>
    </row>
    <row r="17" customFormat="false" ht="18" hidden="false" customHeight="true" outlineLevel="0" collapsed="false">
      <c r="A17" s="475"/>
      <c r="B17" s="476" t="s">
        <v>211</v>
      </c>
      <c r="C17" s="477"/>
      <c r="D17" s="477"/>
      <c r="E17" s="478"/>
      <c r="F17" s="478"/>
      <c r="G17" s="478"/>
      <c r="H17" s="479"/>
    </row>
    <row r="18" customFormat="false" ht="20.25" hidden="false" customHeight="true" outlineLevel="0" collapsed="false">
      <c r="A18" s="475"/>
      <c r="B18" s="480" t="s">
        <v>47</v>
      </c>
      <c r="C18" s="477"/>
      <c r="D18" s="481" t="s">
        <v>27</v>
      </c>
      <c r="E18" s="482" t="s">
        <v>29</v>
      </c>
      <c r="F18" s="483" t="s">
        <v>48</v>
      </c>
      <c r="G18" s="483"/>
      <c r="H18" s="484" t="s">
        <v>49</v>
      </c>
    </row>
    <row r="19" customFormat="false" ht="29.25" hidden="false" customHeight="true" outlineLevel="0" collapsed="false">
      <c r="A19" s="475"/>
      <c r="B19" s="480"/>
      <c r="C19" s="477"/>
      <c r="D19" s="485" t="s">
        <v>27</v>
      </c>
      <c r="E19" s="486" t="s">
        <v>29</v>
      </c>
      <c r="F19" s="487" t="s">
        <v>45</v>
      </c>
      <c r="G19" s="487"/>
      <c r="H19" s="488"/>
    </row>
    <row r="20" customFormat="false" ht="20.25" hidden="false" customHeight="true" outlineLevel="0" collapsed="false">
      <c r="A20" s="475"/>
      <c r="B20" s="489" t="s">
        <v>50</v>
      </c>
      <c r="C20" s="477"/>
      <c r="D20" s="481" t="s">
        <v>27</v>
      </c>
      <c r="E20" s="482" t="s">
        <v>29</v>
      </c>
      <c r="F20" s="483" t="s">
        <v>48</v>
      </c>
      <c r="G20" s="483"/>
      <c r="H20" s="484" t="s">
        <v>49</v>
      </c>
    </row>
    <row r="21" customFormat="false" ht="41.25" hidden="false" customHeight="true" outlineLevel="0" collapsed="false">
      <c r="A21" s="475"/>
      <c r="B21" s="489"/>
      <c r="C21" s="477"/>
      <c r="D21" s="490" t="s">
        <v>27</v>
      </c>
      <c r="E21" s="486" t="s">
        <v>29</v>
      </c>
      <c r="F21" s="487" t="s">
        <v>45</v>
      </c>
      <c r="G21" s="487"/>
      <c r="H21" s="479" t="s">
        <v>334</v>
      </c>
    </row>
    <row r="22" customFormat="false" ht="18" hidden="false" customHeight="true" outlineLevel="0" collapsed="false">
      <c r="A22" s="475"/>
      <c r="B22" s="489"/>
      <c r="C22" s="477"/>
      <c r="D22" s="481" t="s">
        <v>27</v>
      </c>
      <c r="E22" s="482" t="s">
        <v>29</v>
      </c>
      <c r="F22" s="483" t="s">
        <v>54</v>
      </c>
      <c r="G22" s="483"/>
      <c r="H22" s="484" t="s">
        <v>49</v>
      </c>
    </row>
    <row r="23" customFormat="false" ht="18" hidden="false" customHeight="true" outlineLevel="0" collapsed="false">
      <c r="A23" s="475"/>
      <c r="B23" s="489"/>
      <c r="C23" s="477"/>
      <c r="D23" s="491" t="s">
        <v>27</v>
      </c>
      <c r="E23" s="482" t="s">
        <v>29</v>
      </c>
      <c r="F23" s="483" t="s">
        <v>55</v>
      </c>
      <c r="G23" s="483"/>
      <c r="H23" s="484" t="s">
        <v>56</v>
      </c>
    </row>
    <row r="24" customFormat="false" ht="18" hidden="false" customHeight="true" outlineLevel="0" collapsed="false">
      <c r="A24" s="475"/>
      <c r="B24" s="492" t="s">
        <v>57</v>
      </c>
      <c r="C24" s="88"/>
      <c r="D24" s="88"/>
      <c r="E24" s="478"/>
      <c r="F24" s="478"/>
      <c r="G24" s="478"/>
      <c r="H24" s="176"/>
    </row>
    <row r="25" customFormat="false" ht="20.25" hidden="false" customHeight="true" outlineLevel="0" collapsed="false">
      <c r="A25" s="475"/>
      <c r="B25" s="489" t="s">
        <v>58</v>
      </c>
      <c r="C25" s="93"/>
      <c r="D25" s="481" t="s">
        <v>27</v>
      </c>
      <c r="E25" s="482" t="s">
        <v>29</v>
      </c>
      <c r="F25" s="483" t="s">
        <v>48</v>
      </c>
      <c r="G25" s="483"/>
      <c r="H25" s="484" t="s">
        <v>49</v>
      </c>
    </row>
    <row r="26" customFormat="false" ht="45" hidden="false" customHeight="true" outlineLevel="0" collapsed="false">
      <c r="A26" s="475"/>
      <c r="B26" s="489"/>
      <c r="C26" s="93"/>
      <c r="D26" s="491" t="s">
        <v>27</v>
      </c>
      <c r="E26" s="482" t="s">
        <v>29</v>
      </c>
      <c r="F26" s="483" t="s">
        <v>59</v>
      </c>
      <c r="G26" s="483"/>
      <c r="H26" s="484" t="s">
        <v>60</v>
      </c>
    </row>
    <row r="27" customFormat="false" ht="18" hidden="false" customHeight="true" outlineLevel="0" collapsed="false">
      <c r="A27" s="475"/>
      <c r="B27" s="493" t="s">
        <v>61</v>
      </c>
      <c r="C27" s="93"/>
      <c r="D27" s="481" t="s">
        <v>27</v>
      </c>
      <c r="E27" s="482" t="s">
        <v>29</v>
      </c>
      <c r="F27" s="483" t="s">
        <v>48</v>
      </c>
      <c r="G27" s="483"/>
      <c r="H27" s="484" t="s">
        <v>49</v>
      </c>
    </row>
    <row r="28" customFormat="false" ht="45" hidden="false" customHeight="true" outlineLevel="0" collapsed="false">
      <c r="A28" s="475"/>
      <c r="B28" s="493"/>
      <c r="C28" s="93"/>
      <c r="D28" s="491" t="s">
        <v>27</v>
      </c>
      <c r="E28" s="482" t="s">
        <v>29</v>
      </c>
      <c r="F28" s="494" t="s">
        <v>62</v>
      </c>
      <c r="G28" s="494"/>
      <c r="H28" s="484" t="s">
        <v>63</v>
      </c>
    </row>
    <row r="29" customFormat="false" ht="16.85" hidden="false" customHeight="true" outlineLevel="0" collapsed="false">
      <c r="A29" s="475"/>
      <c r="B29" s="493"/>
      <c r="C29" s="93"/>
      <c r="D29" s="495" t="s">
        <v>27</v>
      </c>
      <c r="E29" s="496" t="s">
        <v>29</v>
      </c>
      <c r="F29" s="497" t="s">
        <v>377</v>
      </c>
      <c r="G29" s="497"/>
      <c r="H29" s="498" t="s">
        <v>335</v>
      </c>
    </row>
    <row r="30" s="6" customFormat="true" ht="27" hidden="false" customHeight="true" outlineLevel="0" collapsed="false">
      <c r="A30" s="186"/>
      <c r="B30" s="102" t="s">
        <v>64</v>
      </c>
      <c r="C30" s="276"/>
      <c r="D30" s="499" t="s">
        <v>27</v>
      </c>
      <c r="E30" s="500" t="s">
        <v>29</v>
      </c>
      <c r="F30" s="497" t="s">
        <v>48</v>
      </c>
      <c r="G30" s="497"/>
      <c r="H30" s="498" t="s">
        <v>49</v>
      </c>
    </row>
    <row r="31" s="6" customFormat="true" ht="55.5" hidden="false" customHeight="true" outlineLevel="0" collapsed="false">
      <c r="A31" s="186"/>
      <c r="B31" s="102"/>
      <c r="C31" s="276"/>
      <c r="D31" s="495" t="s">
        <v>27</v>
      </c>
      <c r="E31" s="501" t="s">
        <v>29</v>
      </c>
      <c r="F31" s="497" t="s">
        <v>65</v>
      </c>
      <c r="G31" s="497"/>
      <c r="H31" s="498" t="s">
        <v>66</v>
      </c>
    </row>
    <row r="32" s="6" customFormat="true" ht="18" hidden="false" customHeight="true" outlineLevel="0" collapsed="false">
      <c r="A32" s="186"/>
      <c r="B32" s="102" t="s">
        <v>67</v>
      </c>
      <c r="C32" s="276"/>
      <c r="D32" s="499" t="s">
        <v>27</v>
      </c>
      <c r="E32" s="500" t="s">
        <v>29</v>
      </c>
      <c r="F32" s="497" t="s">
        <v>48</v>
      </c>
      <c r="G32" s="497"/>
      <c r="H32" s="498" t="s">
        <v>49</v>
      </c>
    </row>
    <row r="33" s="6" customFormat="true" ht="48" hidden="false" customHeight="true" outlineLevel="0" collapsed="false">
      <c r="A33" s="186"/>
      <c r="B33" s="102"/>
      <c r="C33" s="276"/>
      <c r="D33" s="495" t="s">
        <v>27</v>
      </c>
      <c r="E33" s="501" t="s">
        <v>29</v>
      </c>
      <c r="F33" s="497" t="s">
        <v>68</v>
      </c>
      <c r="G33" s="497"/>
      <c r="H33" s="498" t="s">
        <v>378</v>
      </c>
    </row>
    <row r="34" s="6" customFormat="true" ht="42" hidden="false" customHeight="true" outlineLevel="0" collapsed="false">
      <c r="A34" s="186"/>
      <c r="B34" s="102"/>
      <c r="C34" s="276"/>
      <c r="D34" s="495" t="s">
        <v>27</v>
      </c>
      <c r="E34" s="501" t="s">
        <v>29</v>
      </c>
      <c r="F34" s="497" t="s">
        <v>379</v>
      </c>
      <c r="G34" s="497"/>
      <c r="H34" s="498" t="s">
        <v>71</v>
      </c>
    </row>
    <row r="35" customFormat="false" ht="18.75" hidden="false" customHeight="true" outlineLevel="0" collapsed="false">
      <c r="A35" s="475"/>
      <c r="B35" s="502" t="s">
        <v>72</v>
      </c>
      <c r="C35" s="491" t="s">
        <v>27</v>
      </c>
      <c r="D35" s="503" t="s">
        <v>27</v>
      </c>
      <c r="E35" s="482" t="s">
        <v>29</v>
      </c>
      <c r="F35" s="504" t="s">
        <v>73</v>
      </c>
      <c r="G35" s="504"/>
      <c r="H35" s="484"/>
    </row>
    <row r="36" customFormat="false" ht="30.75" hidden="false" customHeight="true" outlineLevel="0" collapsed="false">
      <c r="A36" s="475"/>
      <c r="B36" s="502"/>
      <c r="C36" s="93"/>
      <c r="D36" s="481" t="s">
        <v>27</v>
      </c>
      <c r="E36" s="482" t="s">
        <v>29</v>
      </c>
      <c r="F36" s="487" t="s">
        <v>45</v>
      </c>
      <c r="G36" s="487"/>
      <c r="H36" s="484" t="s">
        <v>74</v>
      </c>
    </row>
    <row r="37" customFormat="false" ht="18.75" hidden="false" customHeight="true" outlineLevel="0" collapsed="false">
      <c r="A37" s="505"/>
      <c r="B37" s="502"/>
      <c r="C37" s="503" t="s">
        <v>27</v>
      </c>
      <c r="D37" s="491" t="s">
        <v>27</v>
      </c>
      <c r="E37" s="482" t="s">
        <v>29</v>
      </c>
      <c r="F37" s="494" t="s">
        <v>75</v>
      </c>
      <c r="G37" s="494"/>
      <c r="H37" s="484"/>
    </row>
    <row r="38" customFormat="false" ht="15.75" hidden="false" customHeight="true" outlineLevel="0" collapsed="false">
      <c r="A38" s="475"/>
      <c r="B38" s="506" t="s">
        <v>336</v>
      </c>
      <c r="C38" s="507"/>
      <c r="D38" s="508" t="s">
        <v>27</v>
      </c>
      <c r="E38" s="482" t="s">
        <v>29</v>
      </c>
      <c r="F38" s="483" t="s">
        <v>337</v>
      </c>
      <c r="G38" s="483"/>
      <c r="H38" s="484"/>
    </row>
    <row r="39" customFormat="false" ht="36" hidden="false" customHeight="true" outlineLevel="0" collapsed="false">
      <c r="A39" s="475"/>
      <c r="B39" s="506"/>
      <c r="C39" s="507"/>
      <c r="D39" s="491" t="s">
        <v>27</v>
      </c>
      <c r="E39" s="482" t="s">
        <v>29</v>
      </c>
      <c r="F39" s="509" t="s">
        <v>338</v>
      </c>
      <c r="G39" s="509"/>
      <c r="H39" s="510" t="s">
        <v>339</v>
      </c>
    </row>
    <row r="40" customFormat="false" ht="36" hidden="false" customHeight="true" outlineLevel="0" collapsed="false">
      <c r="A40" s="475"/>
      <c r="B40" s="506"/>
      <c r="C40" s="507"/>
      <c r="D40" s="491" t="s">
        <v>27</v>
      </c>
      <c r="E40" s="511" t="s">
        <v>29</v>
      </c>
      <c r="F40" s="509" t="s">
        <v>151</v>
      </c>
      <c r="G40" s="509"/>
      <c r="H40" s="510" t="s">
        <v>340</v>
      </c>
    </row>
    <row r="41" customFormat="false" ht="25.5" hidden="false" customHeight="true" outlineLevel="0" collapsed="false">
      <c r="A41" s="475"/>
      <c r="B41" s="512" t="s">
        <v>341</v>
      </c>
      <c r="C41" s="513"/>
      <c r="D41" s="503" t="s">
        <v>27</v>
      </c>
      <c r="E41" s="482" t="s">
        <v>29</v>
      </c>
      <c r="F41" s="494" t="s">
        <v>342</v>
      </c>
      <c r="G41" s="494"/>
      <c r="H41" s="484"/>
    </row>
    <row r="42" s="6" customFormat="true" ht="39" hidden="false" customHeight="true" outlineLevel="0" collapsed="false">
      <c r="A42" s="186"/>
      <c r="B42" s="512"/>
      <c r="C42" s="513"/>
      <c r="D42" s="499" t="s">
        <v>27</v>
      </c>
      <c r="E42" s="212" t="s">
        <v>29</v>
      </c>
      <c r="F42" s="514" t="s">
        <v>142</v>
      </c>
      <c r="G42" s="514"/>
      <c r="H42" s="498" t="s">
        <v>143</v>
      </c>
    </row>
    <row r="43" s="6" customFormat="true" ht="39" hidden="false" customHeight="true" outlineLevel="0" collapsed="false">
      <c r="A43" s="186"/>
      <c r="B43" s="512"/>
      <c r="C43" s="513"/>
      <c r="D43" s="499" t="s">
        <v>27</v>
      </c>
      <c r="E43" s="212" t="s">
        <v>29</v>
      </c>
      <c r="F43" s="514" t="s">
        <v>183</v>
      </c>
      <c r="G43" s="514"/>
      <c r="H43" s="498" t="s">
        <v>184</v>
      </c>
    </row>
    <row r="44" s="6" customFormat="true" ht="63" hidden="false" customHeight="true" outlineLevel="0" collapsed="false">
      <c r="A44" s="186"/>
      <c r="B44" s="512"/>
      <c r="C44" s="513"/>
      <c r="D44" s="499" t="s">
        <v>27</v>
      </c>
      <c r="E44" s="212" t="s">
        <v>29</v>
      </c>
      <c r="F44" s="514" t="s">
        <v>185</v>
      </c>
      <c r="G44" s="514"/>
      <c r="H44" s="498" t="s">
        <v>186</v>
      </c>
    </row>
    <row r="45" customFormat="false" ht="24.75" hidden="false" customHeight="true" outlineLevel="0" collapsed="false">
      <c r="A45" s="475"/>
      <c r="B45" s="493" t="s">
        <v>343</v>
      </c>
      <c r="C45" s="503" t="s">
        <v>27</v>
      </c>
      <c r="D45" s="481" t="s">
        <v>27</v>
      </c>
      <c r="E45" s="486" t="s">
        <v>29</v>
      </c>
      <c r="F45" s="487" t="s">
        <v>344</v>
      </c>
      <c r="G45" s="487"/>
      <c r="H45" s="479"/>
    </row>
    <row r="46" customFormat="false" ht="33" hidden="false" customHeight="true" outlineLevel="0" collapsed="false">
      <c r="A46" s="475"/>
      <c r="B46" s="493"/>
      <c r="C46" s="93"/>
      <c r="D46" s="481" t="s">
        <v>27</v>
      </c>
      <c r="E46" s="482" t="s">
        <v>29</v>
      </c>
      <c r="F46" s="487" t="s">
        <v>45</v>
      </c>
      <c r="G46" s="487"/>
      <c r="H46" s="484" t="s">
        <v>74</v>
      </c>
    </row>
    <row r="47" customFormat="false" ht="24.75" hidden="false" customHeight="true" outlineLevel="0" collapsed="false">
      <c r="A47" s="475"/>
      <c r="B47" s="493"/>
      <c r="C47" s="503" t="s">
        <v>27</v>
      </c>
      <c r="D47" s="481" t="s">
        <v>27</v>
      </c>
      <c r="E47" s="482" t="s">
        <v>29</v>
      </c>
      <c r="F47" s="483" t="s">
        <v>55</v>
      </c>
      <c r="G47" s="483"/>
      <c r="H47" s="484" t="s">
        <v>311</v>
      </c>
    </row>
    <row r="48" customFormat="false" ht="36" hidden="false" customHeight="true" outlineLevel="0" collapsed="false">
      <c r="A48" s="475"/>
      <c r="B48" s="493"/>
      <c r="C48" s="503" t="s">
        <v>27</v>
      </c>
      <c r="D48" s="481" t="s">
        <v>27</v>
      </c>
      <c r="E48" s="482" t="s">
        <v>29</v>
      </c>
      <c r="F48" s="483" t="s">
        <v>274</v>
      </c>
      <c r="G48" s="483"/>
      <c r="H48" s="515" t="s">
        <v>109</v>
      </c>
    </row>
    <row r="49" customFormat="false" ht="24" hidden="false" customHeight="true" outlineLevel="0" collapsed="false">
      <c r="A49" s="475"/>
      <c r="B49" s="493"/>
      <c r="C49" s="516" t="s">
        <v>27</v>
      </c>
      <c r="D49" s="481" t="s">
        <v>27</v>
      </c>
      <c r="E49" s="482" t="s">
        <v>29</v>
      </c>
      <c r="F49" s="483" t="s">
        <v>345</v>
      </c>
      <c r="G49" s="483"/>
      <c r="H49" s="515"/>
    </row>
    <row r="50" customFormat="false" ht="24.75" hidden="false" customHeight="true" outlineLevel="0" collapsed="false">
      <c r="A50" s="475"/>
      <c r="B50" s="493" t="s">
        <v>179</v>
      </c>
      <c r="C50" s="503" t="s">
        <v>27</v>
      </c>
      <c r="D50" s="481" t="s">
        <v>27</v>
      </c>
      <c r="E50" s="482" t="s">
        <v>29</v>
      </c>
      <c r="F50" s="483" t="s">
        <v>180</v>
      </c>
      <c r="G50" s="483"/>
      <c r="H50" s="484"/>
    </row>
    <row r="51" customFormat="false" ht="35.25" hidden="false" customHeight="true" outlineLevel="0" collapsed="false">
      <c r="A51" s="475"/>
      <c r="B51" s="493"/>
      <c r="C51" s="93"/>
      <c r="D51" s="481" t="s">
        <v>27</v>
      </c>
      <c r="E51" s="482" t="s">
        <v>29</v>
      </c>
      <c r="F51" s="487" t="s">
        <v>45</v>
      </c>
      <c r="G51" s="487"/>
      <c r="H51" s="484" t="s">
        <v>74</v>
      </c>
    </row>
    <row r="52" customFormat="false" ht="24.75" hidden="false" customHeight="true" outlineLevel="0" collapsed="false">
      <c r="A52" s="475"/>
      <c r="B52" s="493"/>
      <c r="C52" s="503" t="s">
        <v>27</v>
      </c>
      <c r="D52" s="481" t="s">
        <v>27</v>
      </c>
      <c r="E52" s="482" t="s">
        <v>29</v>
      </c>
      <c r="F52" s="487" t="s">
        <v>321</v>
      </c>
      <c r="G52" s="487"/>
      <c r="H52" s="484" t="s">
        <v>322</v>
      </c>
    </row>
    <row r="53" customFormat="false" ht="24.75" hidden="false" customHeight="true" outlineLevel="0" collapsed="false">
      <c r="A53" s="475"/>
      <c r="B53" s="493"/>
      <c r="C53" s="503" t="s">
        <v>27</v>
      </c>
      <c r="D53" s="481" t="s">
        <v>27</v>
      </c>
      <c r="E53" s="482" t="s">
        <v>29</v>
      </c>
      <c r="F53" s="487" t="s">
        <v>323</v>
      </c>
      <c r="G53" s="487"/>
      <c r="H53" s="484" t="s">
        <v>322</v>
      </c>
    </row>
    <row r="54" customFormat="false" ht="36" hidden="false" customHeight="true" outlineLevel="0" collapsed="false">
      <c r="A54" s="475"/>
      <c r="B54" s="512" t="s">
        <v>324</v>
      </c>
      <c r="C54" s="513"/>
      <c r="D54" s="503" t="s">
        <v>27</v>
      </c>
      <c r="E54" s="482" t="s">
        <v>29</v>
      </c>
      <c r="F54" s="494" t="s">
        <v>325</v>
      </c>
      <c r="G54" s="494"/>
      <c r="H54" s="484"/>
    </row>
    <row r="55" s="6" customFormat="true" ht="39" hidden="false" customHeight="true" outlineLevel="0" collapsed="false">
      <c r="A55" s="186"/>
      <c r="B55" s="512"/>
      <c r="C55" s="513"/>
      <c r="D55" s="499" t="s">
        <v>27</v>
      </c>
      <c r="E55" s="212" t="s">
        <v>29</v>
      </c>
      <c r="F55" s="514" t="s">
        <v>142</v>
      </c>
      <c r="G55" s="514"/>
      <c r="H55" s="498" t="s">
        <v>143</v>
      </c>
    </row>
    <row r="56" s="6" customFormat="true" ht="39" hidden="false" customHeight="true" outlineLevel="0" collapsed="false">
      <c r="A56" s="186"/>
      <c r="B56" s="512"/>
      <c r="C56" s="513"/>
      <c r="D56" s="499" t="s">
        <v>27</v>
      </c>
      <c r="E56" s="212" t="s">
        <v>29</v>
      </c>
      <c r="F56" s="514" t="s">
        <v>183</v>
      </c>
      <c r="G56" s="514"/>
      <c r="H56" s="498" t="s">
        <v>184</v>
      </c>
    </row>
    <row r="57" s="6" customFormat="true" ht="63" hidden="false" customHeight="true" outlineLevel="0" collapsed="false">
      <c r="A57" s="186"/>
      <c r="B57" s="512"/>
      <c r="C57" s="513"/>
      <c r="D57" s="499" t="s">
        <v>27</v>
      </c>
      <c r="E57" s="212" t="s">
        <v>29</v>
      </c>
      <c r="F57" s="514" t="s">
        <v>185</v>
      </c>
      <c r="G57" s="514"/>
      <c r="H57" s="498" t="s">
        <v>186</v>
      </c>
    </row>
    <row r="58" customFormat="false" ht="35.25" hidden="false" customHeight="true" outlineLevel="0" collapsed="false">
      <c r="A58" s="475"/>
      <c r="B58" s="493" t="s">
        <v>346</v>
      </c>
      <c r="C58" s="503" t="s">
        <v>27</v>
      </c>
      <c r="D58" s="481" t="s">
        <v>27</v>
      </c>
      <c r="E58" s="486" t="s">
        <v>29</v>
      </c>
      <c r="F58" s="487" t="s">
        <v>45</v>
      </c>
      <c r="G58" s="487"/>
      <c r="H58" s="479" t="s">
        <v>347</v>
      </c>
    </row>
    <row r="59" customFormat="false" ht="24.75" hidden="false" customHeight="true" outlineLevel="0" collapsed="false">
      <c r="A59" s="475"/>
      <c r="B59" s="493"/>
      <c r="C59" s="503" t="s">
        <v>27</v>
      </c>
      <c r="D59" s="481" t="s">
        <v>27</v>
      </c>
      <c r="E59" s="486" t="s">
        <v>29</v>
      </c>
      <c r="F59" s="487" t="s">
        <v>348</v>
      </c>
      <c r="G59" s="487"/>
      <c r="H59" s="479"/>
    </row>
    <row r="60" s="236" customFormat="true" ht="24.75" hidden="false" customHeight="true" outlineLevel="0" collapsed="false">
      <c r="A60" s="186"/>
      <c r="B60" s="492" t="s">
        <v>263</v>
      </c>
      <c r="C60" s="294" t="s">
        <v>27</v>
      </c>
      <c r="D60" s="481" t="s">
        <v>27</v>
      </c>
      <c r="E60" s="291" t="s">
        <v>29</v>
      </c>
      <c r="F60" s="295" t="s">
        <v>264</v>
      </c>
      <c r="G60" s="295"/>
      <c r="H60" s="293"/>
    </row>
    <row r="61" customFormat="false" ht="41.25" hidden="false" customHeight="true" outlineLevel="0" collapsed="false">
      <c r="A61" s="475"/>
      <c r="B61" s="492"/>
      <c r="C61" s="294" t="s">
        <v>27</v>
      </c>
      <c r="D61" s="508" t="s">
        <v>27</v>
      </c>
      <c r="E61" s="482" t="s">
        <v>29</v>
      </c>
      <c r="F61" s="487" t="s">
        <v>265</v>
      </c>
      <c r="G61" s="487"/>
      <c r="H61" s="484"/>
    </row>
    <row r="62" customFormat="false" ht="33" hidden="false" customHeight="true" outlineLevel="0" collapsed="false">
      <c r="A62" s="475"/>
      <c r="B62" s="492"/>
      <c r="C62" s="294" t="s">
        <v>27</v>
      </c>
      <c r="D62" s="508" t="s">
        <v>27</v>
      </c>
      <c r="E62" s="482" t="s">
        <v>29</v>
      </c>
      <c r="F62" s="487" t="s">
        <v>349</v>
      </c>
      <c r="G62" s="487"/>
      <c r="H62" s="484"/>
    </row>
    <row r="63" customFormat="false" ht="33" hidden="false" customHeight="true" outlineLevel="0" collapsed="false">
      <c r="A63" s="475"/>
      <c r="B63" s="506" t="s">
        <v>267</v>
      </c>
      <c r="C63" s="457"/>
      <c r="D63" s="508" t="s">
        <v>27</v>
      </c>
      <c r="E63" s="482" t="s">
        <v>29</v>
      </c>
      <c r="F63" s="483" t="s">
        <v>45</v>
      </c>
      <c r="G63" s="483"/>
      <c r="H63" s="484" t="s">
        <v>74</v>
      </c>
    </row>
    <row r="64" s="383" customFormat="true" ht="48" hidden="false" customHeight="true" outlineLevel="0" collapsed="false">
      <c r="A64" s="398"/>
      <c r="B64" s="506"/>
      <c r="C64" s="503" t="s">
        <v>27</v>
      </c>
      <c r="D64" s="170" t="s">
        <v>27</v>
      </c>
      <c r="E64" s="482" t="s">
        <v>29</v>
      </c>
      <c r="F64" s="487" t="s">
        <v>55</v>
      </c>
      <c r="G64" s="487"/>
      <c r="H64" s="484" t="s">
        <v>307</v>
      </c>
    </row>
    <row r="65" s="236" customFormat="true" ht="72" hidden="false" customHeight="true" outlineLevel="0" collapsed="false">
      <c r="A65" s="186"/>
      <c r="B65" s="506"/>
      <c r="C65" s="516" t="s">
        <v>27</v>
      </c>
      <c r="D65" s="341" t="s">
        <v>27</v>
      </c>
      <c r="E65" s="344" t="s">
        <v>29</v>
      </c>
      <c r="F65" s="295" t="s">
        <v>269</v>
      </c>
      <c r="G65" s="295"/>
      <c r="H65" s="352" t="s">
        <v>49</v>
      </c>
    </row>
    <row r="66" s="362" customFormat="true" ht="36" hidden="false" customHeight="true" outlineLevel="0" collapsed="false">
      <c r="A66" s="458"/>
      <c r="B66" s="357" t="s">
        <v>270</v>
      </c>
      <c r="C66" s="503" t="s">
        <v>27</v>
      </c>
      <c r="D66" s="503" t="s">
        <v>27</v>
      </c>
      <c r="E66" s="459"/>
      <c r="F66" s="360"/>
      <c r="G66" s="360"/>
      <c r="H66" s="517" t="s">
        <v>84</v>
      </c>
    </row>
    <row r="67" customFormat="false" ht="33" hidden="false" customHeight="true" outlineLevel="0" collapsed="false">
      <c r="A67" s="475"/>
      <c r="B67" s="518" t="s">
        <v>222</v>
      </c>
      <c r="C67" s="503" t="s">
        <v>27</v>
      </c>
      <c r="D67" s="481" t="s">
        <v>27</v>
      </c>
      <c r="E67" s="486" t="s">
        <v>29</v>
      </c>
      <c r="F67" s="519" t="s">
        <v>81</v>
      </c>
      <c r="G67" s="519"/>
      <c r="H67" s="479"/>
    </row>
    <row r="68" customFormat="false" ht="30" hidden="false" customHeight="true" outlineLevel="0" collapsed="false">
      <c r="A68" s="475"/>
      <c r="B68" s="518" t="s">
        <v>350</v>
      </c>
      <c r="C68" s="93"/>
      <c r="D68" s="481" t="s">
        <v>27</v>
      </c>
      <c r="E68" s="486" t="s">
        <v>29</v>
      </c>
      <c r="F68" s="487" t="s">
        <v>45</v>
      </c>
      <c r="G68" s="487"/>
      <c r="H68" s="484" t="s">
        <v>74</v>
      </c>
    </row>
    <row r="69" customFormat="false" ht="24.75" hidden="false" customHeight="true" outlineLevel="0" collapsed="false">
      <c r="A69" s="475"/>
      <c r="B69" s="518"/>
      <c r="C69" s="516" t="s">
        <v>27</v>
      </c>
      <c r="D69" s="481" t="s">
        <v>27</v>
      </c>
      <c r="E69" s="482" t="s">
        <v>29</v>
      </c>
      <c r="F69" s="483" t="s">
        <v>351</v>
      </c>
      <c r="G69" s="483"/>
      <c r="H69" s="484"/>
    </row>
    <row r="70" customFormat="false" ht="24.75" hidden="false" customHeight="true" outlineLevel="0" collapsed="false">
      <c r="A70" s="475"/>
      <c r="B70" s="518"/>
      <c r="C70" s="516" t="s">
        <v>27</v>
      </c>
      <c r="D70" s="481" t="s">
        <v>27</v>
      </c>
      <c r="E70" s="482" t="s">
        <v>29</v>
      </c>
      <c r="F70" s="483" t="s">
        <v>352</v>
      </c>
      <c r="G70" s="483"/>
      <c r="H70" s="484"/>
    </row>
    <row r="71" customFormat="false" ht="24.75" hidden="false" customHeight="true" outlineLevel="0" collapsed="false">
      <c r="A71" s="475"/>
      <c r="B71" s="518" t="s">
        <v>353</v>
      </c>
      <c r="C71" s="503" t="s">
        <v>27</v>
      </c>
      <c r="D71" s="481" t="s">
        <v>27</v>
      </c>
      <c r="E71" s="486" t="s">
        <v>29</v>
      </c>
      <c r="F71" s="487" t="s">
        <v>354</v>
      </c>
      <c r="G71" s="487"/>
      <c r="H71" s="479"/>
    </row>
    <row r="72" customFormat="false" ht="24.75" hidden="false" customHeight="true" outlineLevel="0" collapsed="false">
      <c r="A72" s="475"/>
      <c r="B72" s="518"/>
      <c r="C72" s="503" t="s">
        <v>27</v>
      </c>
      <c r="D72" s="481" t="s">
        <v>27</v>
      </c>
      <c r="E72" s="482" t="s">
        <v>29</v>
      </c>
      <c r="F72" s="483" t="s">
        <v>351</v>
      </c>
      <c r="G72" s="483"/>
      <c r="H72" s="484"/>
    </row>
    <row r="73" customFormat="false" ht="24.75" hidden="false" customHeight="true" outlineLevel="0" collapsed="false">
      <c r="A73" s="475"/>
      <c r="B73" s="518"/>
      <c r="C73" s="516" t="s">
        <v>27</v>
      </c>
      <c r="D73" s="481" t="s">
        <v>27</v>
      </c>
      <c r="E73" s="482" t="s">
        <v>29</v>
      </c>
      <c r="F73" s="483" t="s">
        <v>355</v>
      </c>
      <c r="G73" s="483"/>
      <c r="H73" s="484"/>
    </row>
    <row r="74" customFormat="false" ht="24.75" hidden="false" customHeight="true" outlineLevel="0" collapsed="false">
      <c r="A74" s="475"/>
      <c r="B74" s="493" t="s">
        <v>356</v>
      </c>
      <c r="C74" s="516" t="s">
        <v>27</v>
      </c>
      <c r="D74" s="481" t="s">
        <v>27</v>
      </c>
      <c r="E74" s="482" t="s">
        <v>29</v>
      </c>
      <c r="F74" s="487" t="s">
        <v>357</v>
      </c>
      <c r="G74" s="487"/>
      <c r="H74" s="484"/>
    </row>
    <row r="75" customFormat="false" ht="29.25" hidden="false" customHeight="true" outlineLevel="0" collapsed="false">
      <c r="A75" s="475"/>
      <c r="B75" s="493"/>
      <c r="C75" s="93"/>
      <c r="D75" s="481" t="s">
        <v>27</v>
      </c>
      <c r="E75" s="486" t="s">
        <v>29</v>
      </c>
      <c r="F75" s="487" t="s">
        <v>45</v>
      </c>
      <c r="G75" s="487"/>
      <c r="H75" s="484" t="s">
        <v>74</v>
      </c>
    </row>
    <row r="76" customFormat="false" ht="103" hidden="false" customHeight="true" outlineLevel="0" collapsed="false">
      <c r="A76" s="475"/>
      <c r="B76" s="493"/>
      <c r="C76" s="503" t="s">
        <v>27</v>
      </c>
      <c r="D76" s="481" t="s">
        <v>27</v>
      </c>
      <c r="E76" s="482" t="s">
        <v>29</v>
      </c>
      <c r="F76" s="483" t="s">
        <v>358</v>
      </c>
      <c r="G76" s="483"/>
      <c r="H76" s="484" t="s">
        <v>359</v>
      </c>
    </row>
    <row r="77" customFormat="false" ht="24.75" hidden="false" customHeight="true" outlineLevel="0" collapsed="false">
      <c r="A77" s="475"/>
      <c r="B77" s="493"/>
      <c r="C77" s="516" t="s">
        <v>27</v>
      </c>
      <c r="D77" s="481" t="s">
        <v>27</v>
      </c>
      <c r="E77" s="482" t="s">
        <v>29</v>
      </c>
      <c r="F77" s="483" t="s">
        <v>360</v>
      </c>
      <c r="G77" s="483"/>
      <c r="H77" s="484"/>
    </row>
    <row r="78" customFormat="false" ht="24.75" hidden="false" customHeight="true" outlineLevel="0" collapsed="false">
      <c r="A78" s="475"/>
      <c r="B78" s="493" t="s">
        <v>82</v>
      </c>
      <c r="C78" s="491" t="s">
        <v>27</v>
      </c>
      <c r="D78" s="503" t="s">
        <v>27</v>
      </c>
      <c r="E78" s="482" t="s">
        <v>29</v>
      </c>
      <c r="F78" s="494" t="s">
        <v>83</v>
      </c>
      <c r="G78" s="494"/>
      <c r="H78" s="517" t="s">
        <v>84</v>
      </c>
    </row>
    <row r="79" customFormat="false" ht="32.25" hidden="false" customHeight="true" outlineLevel="0" collapsed="false">
      <c r="A79" s="475"/>
      <c r="B79" s="493"/>
      <c r="C79" s="93"/>
      <c r="D79" s="481" t="s">
        <v>27</v>
      </c>
      <c r="E79" s="482" t="s">
        <v>29</v>
      </c>
      <c r="F79" s="487" t="s">
        <v>45</v>
      </c>
      <c r="G79" s="487"/>
      <c r="H79" s="484" t="s">
        <v>74</v>
      </c>
    </row>
    <row r="80" customFormat="false" ht="18.75" hidden="false" customHeight="true" outlineLevel="0" collapsed="false">
      <c r="A80" s="475"/>
      <c r="B80" s="493"/>
      <c r="C80" s="491" t="s">
        <v>27</v>
      </c>
      <c r="D80" s="503" t="s">
        <v>27</v>
      </c>
      <c r="E80" s="482" t="s">
        <v>29</v>
      </c>
      <c r="F80" s="494" t="s">
        <v>75</v>
      </c>
      <c r="G80" s="494"/>
      <c r="H80" s="484"/>
    </row>
    <row r="81" customFormat="false" ht="24.75" hidden="false" customHeight="true" outlineLevel="0" collapsed="false">
      <c r="A81" s="475"/>
      <c r="B81" s="520" t="s">
        <v>85</v>
      </c>
      <c r="C81" s="516" t="s">
        <v>27</v>
      </c>
      <c r="D81" s="481" t="s">
        <v>27</v>
      </c>
      <c r="E81" s="482" t="s">
        <v>29</v>
      </c>
      <c r="F81" s="521" t="s">
        <v>86</v>
      </c>
      <c r="G81" s="521"/>
      <c r="H81" s="484"/>
    </row>
    <row r="82" customFormat="false" ht="24.75" hidden="false" customHeight="true" outlineLevel="0" collapsed="false">
      <c r="A82" s="475"/>
      <c r="B82" s="522" t="s">
        <v>361</v>
      </c>
      <c r="C82" s="516" t="s">
        <v>27</v>
      </c>
      <c r="D82" s="481" t="s">
        <v>27</v>
      </c>
      <c r="E82" s="523" t="s">
        <v>29</v>
      </c>
      <c r="F82" s="487" t="s">
        <v>362</v>
      </c>
      <c r="G82" s="487"/>
      <c r="H82" s="484"/>
    </row>
    <row r="83" customFormat="false" ht="24.75" hidden="false" customHeight="true" outlineLevel="0" collapsed="false">
      <c r="A83" s="475"/>
      <c r="B83" s="522"/>
      <c r="C83" s="516" t="s">
        <v>27</v>
      </c>
      <c r="D83" s="481" t="s">
        <v>27</v>
      </c>
      <c r="E83" s="523" t="s">
        <v>29</v>
      </c>
      <c r="F83" s="487" t="s">
        <v>363</v>
      </c>
      <c r="G83" s="487"/>
      <c r="H83" s="484"/>
    </row>
    <row r="84" customFormat="false" ht="24.75" hidden="false" customHeight="true" outlineLevel="0" collapsed="false">
      <c r="A84" s="475"/>
      <c r="B84" s="493" t="s">
        <v>364</v>
      </c>
      <c r="C84" s="503" t="s">
        <v>27</v>
      </c>
      <c r="D84" s="481" t="s">
        <v>27</v>
      </c>
      <c r="E84" s="482" t="s">
        <v>29</v>
      </c>
      <c r="F84" s="483" t="s">
        <v>365</v>
      </c>
      <c r="G84" s="483"/>
      <c r="H84" s="484"/>
    </row>
    <row r="85" customFormat="false" ht="24.75" hidden="false" customHeight="true" outlineLevel="0" collapsed="false">
      <c r="A85" s="475"/>
      <c r="B85" s="493"/>
      <c r="C85" s="503" t="s">
        <v>27</v>
      </c>
      <c r="D85" s="481" t="s">
        <v>27</v>
      </c>
      <c r="E85" s="482" t="s">
        <v>29</v>
      </c>
      <c r="F85" s="483" t="s">
        <v>55</v>
      </c>
      <c r="G85" s="483"/>
      <c r="H85" s="484" t="s">
        <v>366</v>
      </c>
    </row>
    <row r="86" customFormat="false" ht="24.75" hidden="false" customHeight="true" outlineLevel="0" collapsed="false">
      <c r="A86" s="475"/>
      <c r="B86" s="493"/>
      <c r="C86" s="503" t="s">
        <v>27</v>
      </c>
      <c r="D86" s="481" t="s">
        <v>27</v>
      </c>
      <c r="E86" s="482" t="s">
        <v>29</v>
      </c>
      <c r="F86" s="483" t="s">
        <v>280</v>
      </c>
      <c r="G86" s="483"/>
      <c r="H86" s="484"/>
    </row>
    <row r="87" customFormat="false" ht="36" hidden="false" customHeight="true" outlineLevel="0" collapsed="false">
      <c r="A87" s="475"/>
      <c r="B87" s="493"/>
      <c r="C87" s="503" t="s">
        <v>27</v>
      </c>
      <c r="D87" s="481" t="s">
        <v>27</v>
      </c>
      <c r="E87" s="482" t="s">
        <v>29</v>
      </c>
      <c r="F87" s="483" t="s">
        <v>274</v>
      </c>
      <c r="G87" s="483"/>
      <c r="H87" s="484"/>
    </row>
    <row r="88" customFormat="false" ht="24.75" hidden="false" customHeight="true" outlineLevel="0" collapsed="false">
      <c r="A88" s="505"/>
      <c r="B88" s="493"/>
      <c r="C88" s="516" t="s">
        <v>27</v>
      </c>
      <c r="D88" s="481" t="s">
        <v>27</v>
      </c>
      <c r="E88" s="482" t="s">
        <v>29</v>
      </c>
      <c r="F88" s="483" t="s">
        <v>345</v>
      </c>
      <c r="G88" s="483"/>
      <c r="H88" s="484"/>
    </row>
    <row r="89" customFormat="false" ht="24.75" hidden="false" customHeight="true" outlineLevel="0" collapsed="false">
      <c r="A89" s="475"/>
      <c r="B89" s="520" t="s">
        <v>367</v>
      </c>
      <c r="C89" s="516" t="s">
        <v>27</v>
      </c>
      <c r="D89" s="481" t="s">
        <v>27</v>
      </c>
      <c r="E89" s="482" t="s">
        <v>29</v>
      </c>
      <c r="F89" s="483" t="s">
        <v>368</v>
      </c>
      <c r="G89" s="483"/>
      <c r="H89" s="484"/>
    </row>
    <row r="90" customFormat="false" ht="24.75" hidden="false" customHeight="true" outlineLevel="0" collapsed="false">
      <c r="A90" s="475"/>
      <c r="B90" s="520"/>
      <c r="C90" s="516" t="s">
        <v>27</v>
      </c>
      <c r="D90" s="481" t="s">
        <v>27</v>
      </c>
      <c r="E90" s="482" t="s">
        <v>29</v>
      </c>
      <c r="F90" s="483" t="s">
        <v>369</v>
      </c>
      <c r="G90" s="483"/>
      <c r="H90" s="484" t="s">
        <v>49</v>
      </c>
    </row>
    <row r="91" customFormat="false" ht="24.75" hidden="false" customHeight="true" outlineLevel="0" collapsed="false">
      <c r="A91" s="475"/>
      <c r="B91" s="520"/>
      <c r="C91" s="516" t="s">
        <v>27</v>
      </c>
      <c r="D91" s="481" t="s">
        <v>27</v>
      </c>
      <c r="E91" s="482" t="s">
        <v>29</v>
      </c>
      <c r="F91" s="483" t="s">
        <v>370</v>
      </c>
      <c r="G91" s="483"/>
      <c r="H91" s="484" t="s">
        <v>49</v>
      </c>
    </row>
    <row r="92" customFormat="false" ht="24.75" hidden="false" customHeight="true" outlineLevel="0" collapsed="false">
      <c r="A92" s="475"/>
      <c r="B92" s="524" t="s">
        <v>380</v>
      </c>
      <c r="C92" s="516" t="s">
        <v>27</v>
      </c>
      <c r="D92" s="481" t="s">
        <v>27</v>
      </c>
      <c r="E92" s="478"/>
      <c r="F92" s="478"/>
      <c r="G92" s="478"/>
      <c r="H92" s="484"/>
    </row>
    <row r="93" s="530" customFormat="true" ht="18" hidden="false" customHeight="true" outlineLevel="0" collapsed="false">
      <c r="A93" s="525" t="s">
        <v>239</v>
      </c>
      <c r="B93" s="268" t="s">
        <v>105</v>
      </c>
      <c r="C93" s="526" t="s">
        <v>27</v>
      </c>
      <c r="D93" s="527" t="s">
        <v>27</v>
      </c>
      <c r="E93" s="528" t="s">
        <v>29</v>
      </c>
      <c r="F93" s="497" t="s">
        <v>106</v>
      </c>
      <c r="G93" s="497"/>
      <c r="H93" s="529"/>
    </row>
    <row r="94" s="236" customFormat="true" ht="18" hidden="false" customHeight="true" outlineLevel="0" collapsed="false">
      <c r="A94" s="186"/>
      <c r="B94" s="268"/>
      <c r="C94" s="294" t="s">
        <v>27</v>
      </c>
      <c r="D94" s="261" t="s">
        <v>27</v>
      </c>
      <c r="E94" s="531" t="s">
        <v>29</v>
      </c>
      <c r="F94" s="532" t="s">
        <v>120</v>
      </c>
      <c r="G94" s="532"/>
      <c r="H94" s="533"/>
    </row>
    <row r="95" s="236" customFormat="true" ht="18" hidden="false" customHeight="true" outlineLevel="0" collapsed="false">
      <c r="A95" s="186"/>
      <c r="B95" s="268"/>
      <c r="C95" s="294" t="s">
        <v>27</v>
      </c>
      <c r="D95" s="261" t="s">
        <v>27</v>
      </c>
      <c r="E95" s="531" t="s">
        <v>29</v>
      </c>
      <c r="F95" s="532" t="s">
        <v>118</v>
      </c>
      <c r="G95" s="532"/>
      <c r="H95" s="533" t="s">
        <v>109</v>
      </c>
    </row>
    <row r="96" s="537" customFormat="true" ht="18" hidden="false" customHeight="true" outlineLevel="0" collapsed="false">
      <c r="A96" s="534"/>
      <c r="B96" s="268"/>
      <c r="C96" s="535" t="s">
        <v>27</v>
      </c>
      <c r="D96" s="536" t="s">
        <v>27</v>
      </c>
      <c r="E96" s="531" t="s">
        <v>29</v>
      </c>
      <c r="F96" s="532" t="s">
        <v>110</v>
      </c>
      <c r="G96" s="532"/>
      <c r="H96" s="533"/>
    </row>
    <row r="97" s="530" customFormat="true" ht="42" hidden="false" customHeight="true" outlineLevel="0" collapsed="false">
      <c r="A97" s="525"/>
      <c r="B97" s="268"/>
      <c r="C97" s="538" t="s">
        <v>27</v>
      </c>
      <c r="D97" s="499" t="s">
        <v>27</v>
      </c>
      <c r="E97" s="500" t="s">
        <v>29</v>
      </c>
      <c r="F97" s="497" t="s">
        <v>111</v>
      </c>
      <c r="G97" s="497"/>
      <c r="H97" s="498" t="s">
        <v>112</v>
      </c>
    </row>
    <row r="98" s="530" customFormat="true" ht="27" hidden="false" customHeight="true" outlineLevel="0" collapsed="false">
      <c r="A98" s="525"/>
      <c r="B98" s="268"/>
      <c r="C98" s="538" t="s">
        <v>27</v>
      </c>
      <c r="D98" s="499" t="s">
        <v>27</v>
      </c>
      <c r="E98" s="500" t="s">
        <v>29</v>
      </c>
      <c r="F98" s="497" t="s">
        <v>113</v>
      </c>
      <c r="G98" s="497"/>
      <c r="H98" s="498" t="s">
        <v>109</v>
      </c>
    </row>
    <row r="99" s="530" customFormat="true" ht="27" hidden="false" customHeight="true" outlineLevel="0" collapsed="false">
      <c r="A99" s="525"/>
      <c r="B99" s="308" t="s">
        <v>114</v>
      </c>
      <c r="C99" s="538" t="s">
        <v>27</v>
      </c>
      <c r="D99" s="499" t="s">
        <v>27</v>
      </c>
      <c r="E99" s="500" t="s">
        <v>29</v>
      </c>
      <c r="F99" s="539" t="s">
        <v>115</v>
      </c>
      <c r="G99" s="539"/>
      <c r="H99" s="498"/>
    </row>
    <row r="100" s="530" customFormat="true" ht="37.5" hidden="false" customHeight="true" outlineLevel="0" collapsed="false">
      <c r="A100" s="525"/>
      <c r="B100" s="308"/>
      <c r="C100" s="538" t="s">
        <v>27</v>
      </c>
      <c r="D100" s="499" t="s">
        <v>27</v>
      </c>
      <c r="E100" s="500" t="s">
        <v>29</v>
      </c>
      <c r="F100" s="539" t="s">
        <v>116</v>
      </c>
      <c r="G100" s="539"/>
      <c r="H100" s="498" t="s">
        <v>117</v>
      </c>
    </row>
    <row r="101" s="530" customFormat="true" ht="27" hidden="false" customHeight="true" outlineLevel="0" collapsed="false">
      <c r="A101" s="525"/>
      <c r="B101" s="308"/>
      <c r="C101" s="538" t="s">
        <v>27</v>
      </c>
      <c r="D101" s="499" t="s">
        <v>27</v>
      </c>
      <c r="E101" s="500" t="s">
        <v>29</v>
      </c>
      <c r="F101" s="540" t="s">
        <v>118</v>
      </c>
      <c r="G101" s="540"/>
      <c r="H101" s="498" t="s">
        <v>119</v>
      </c>
    </row>
    <row r="102" s="530" customFormat="true" ht="27" hidden="false" customHeight="true" outlineLevel="0" collapsed="false">
      <c r="A102" s="525"/>
      <c r="B102" s="308"/>
      <c r="C102" s="538" t="s">
        <v>27</v>
      </c>
      <c r="D102" s="499" t="s">
        <v>27</v>
      </c>
      <c r="E102" s="500" t="s">
        <v>29</v>
      </c>
      <c r="F102" s="540" t="s">
        <v>120</v>
      </c>
      <c r="G102" s="540"/>
      <c r="H102" s="498" t="s">
        <v>121</v>
      </c>
    </row>
    <row r="103" s="530" customFormat="true" ht="27" hidden="false" customHeight="true" outlineLevel="0" collapsed="false">
      <c r="A103" s="525"/>
      <c r="B103" s="308"/>
      <c r="C103" s="538" t="s">
        <v>27</v>
      </c>
      <c r="D103" s="499" t="s">
        <v>27</v>
      </c>
      <c r="E103" s="500" t="s">
        <v>29</v>
      </c>
      <c r="F103" s="540" t="s">
        <v>122</v>
      </c>
      <c r="G103" s="540"/>
      <c r="H103" s="498"/>
    </row>
    <row r="104" customFormat="false" ht="24.75" hidden="false" customHeight="true" outlineLevel="0" collapsed="false">
      <c r="A104" s="475"/>
      <c r="B104" s="493" t="s">
        <v>197</v>
      </c>
      <c r="C104" s="503" t="s">
        <v>27</v>
      </c>
      <c r="D104" s="481" t="s">
        <v>27</v>
      </c>
      <c r="E104" s="482" t="s">
        <v>29</v>
      </c>
      <c r="F104" s="487" t="s">
        <v>198</v>
      </c>
      <c r="G104" s="487"/>
      <c r="H104" s="517" t="s">
        <v>84</v>
      </c>
    </row>
    <row r="105" customFormat="false" ht="24.75" hidden="false" customHeight="true" outlineLevel="0" collapsed="false">
      <c r="A105" s="475"/>
      <c r="B105" s="493" t="s">
        <v>126</v>
      </c>
      <c r="C105" s="503" t="s">
        <v>27</v>
      </c>
      <c r="D105" s="481" t="s">
        <v>27</v>
      </c>
      <c r="E105" s="482" t="s">
        <v>29</v>
      </c>
      <c r="F105" s="541" t="s">
        <v>127</v>
      </c>
      <c r="G105" s="541"/>
      <c r="H105" s="517" t="s">
        <v>84</v>
      </c>
    </row>
    <row r="106" customFormat="false" ht="24.75" hidden="false" customHeight="true" outlineLevel="0" collapsed="false">
      <c r="A106" s="475"/>
      <c r="B106" s="493" t="s">
        <v>128</v>
      </c>
      <c r="C106" s="503" t="s">
        <v>27</v>
      </c>
      <c r="D106" s="481" t="s">
        <v>27</v>
      </c>
      <c r="E106" s="482" t="s">
        <v>29</v>
      </c>
      <c r="F106" s="541" t="s">
        <v>371</v>
      </c>
      <c r="G106" s="541"/>
      <c r="H106" s="517" t="s">
        <v>84</v>
      </c>
    </row>
    <row r="107" customFormat="false" ht="33" hidden="false" customHeight="true" outlineLevel="0" collapsed="false">
      <c r="A107" s="475"/>
      <c r="B107" s="493" t="s">
        <v>130</v>
      </c>
      <c r="C107" s="503" t="s">
        <v>27</v>
      </c>
      <c r="D107" s="481" t="s">
        <v>27</v>
      </c>
      <c r="E107" s="482"/>
      <c r="F107" s="487"/>
      <c r="G107" s="487"/>
      <c r="H107" s="517" t="s">
        <v>84</v>
      </c>
    </row>
    <row r="108" customFormat="false" ht="24.75" hidden="false" customHeight="true" outlineLevel="0" collapsed="false">
      <c r="A108" s="475"/>
      <c r="B108" s="542" t="s">
        <v>131</v>
      </c>
      <c r="C108" s="503" t="s">
        <v>27</v>
      </c>
      <c r="D108" s="481" t="s">
        <v>27</v>
      </c>
      <c r="E108" s="482" t="s">
        <v>29</v>
      </c>
      <c r="F108" s="519" t="s">
        <v>132</v>
      </c>
      <c r="G108" s="519"/>
      <c r="H108" s="517"/>
    </row>
    <row r="109" s="6" customFormat="true" ht="37.5" hidden="false" customHeight="true" outlineLevel="0" collapsed="false">
      <c r="A109" s="186"/>
      <c r="B109" s="543" t="s">
        <v>133</v>
      </c>
      <c r="C109" s="538" t="s">
        <v>27</v>
      </c>
      <c r="D109" s="499" t="s">
        <v>27</v>
      </c>
      <c r="E109" s="501" t="s">
        <v>29</v>
      </c>
      <c r="F109" s="544" t="s">
        <v>134</v>
      </c>
      <c r="G109" s="544"/>
      <c r="H109" s="160"/>
    </row>
    <row r="110" s="6" customFormat="true" ht="18.75" hidden="false" customHeight="true" outlineLevel="0" collapsed="false">
      <c r="A110" s="186"/>
      <c r="B110" s="543"/>
      <c r="C110" s="538" t="s">
        <v>27</v>
      </c>
      <c r="D110" s="499" t="s">
        <v>27</v>
      </c>
      <c r="E110" s="501" t="s">
        <v>29</v>
      </c>
      <c r="F110" s="544" t="s">
        <v>135</v>
      </c>
      <c r="G110" s="544"/>
      <c r="H110" s="160" t="s">
        <v>136</v>
      </c>
    </row>
    <row r="111" s="6" customFormat="true" ht="18.75" hidden="false" customHeight="true" outlineLevel="0" collapsed="false">
      <c r="A111" s="186"/>
      <c r="B111" s="543"/>
      <c r="C111" s="538" t="s">
        <v>27</v>
      </c>
      <c r="D111" s="499" t="s">
        <v>27</v>
      </c>
      <c r="E111" s="501" t="s">
        <v>29</v>
      </c>
      <c r="F111" s="544" t="s">
        <v>381</v>
      </c>
      <c r="G111" s="544"/>
      <c r="H111" s="160" t="s">
        <v>109</v>
      </c>
    </row>
    <row r="112" s="6" customFormat="true" ht="36" hidden="false" customHeight="true" outlineLevel="0" collapsed="false">
      <c r="A112" s="186"/>
      <c r="B112" s="543"/>
      <c r="C112" s="545"/>
      <c r="D112" s="546"/>
      <c r="E112" s="501" t="s">
        <v>39</v>
      </c>
      <c r="F112" s="544" t="s">
        <v>138</v>
      </c>
      <c r="G112" s="544"/>
      <c r="H112" s="160" t="s">
        <v>139</v>
      </c>
    </row>
    <row r="113" s="6" customFormat="true" ht="32.25" hidden="false" customHeight="true" outlineLevel="0" collapsed="false">
      <c r="A113" s="186"/>
      <c r="B113" s="543" t="s">
        <v>140</v>
      </c>
      <c r="C113" s="547"/>
      <c r="D113" s="499" t="s">
        <v>27</v>
      </c>
      <c r="E113" s="501" t="s">
        <v>29</v>
      </c>
      <c r="F113" s="544" t="s">
        <v>141</v>
      </c>
      <c r="G113" s="544"/>
      <c r="H113" s="160"/>
    </row>
    <row r="114" s="6" customFormat="true" ht="32.25" hidden="false" customHeight="true" outlineLevel="0" collapsed="false">
      <c r="A114" s="186"/>
      <c r="B114" s="543"/>
      <c r="C114" s="547"/>
      <c r="D114" s="499" t="s">
        <v>27</v>
      </c>
      <c r="E114" s="501" t="s">
        <v>29</v>
      </c>
      <c r="F114" s="514" t="s">
        <v>142</v>
      </c>
      <c r="G114" s="514"/>
      <c r="H114" s="498" t="s">
        <v>143</v>
      </c>
    </row>
    <row r="115" s="6" customFormat="true" ht="32.25" hidden="false" customHeight="true" outlineLevel="0" collapsed="false">
      <c r="A115" s="186"/>
      <c r="B115" s="543"/>
      <c r="C115" s="547"/>
      <c r="D115" s="499" t="s">
        <v>27</v>
      </c>
      <c r="E115" s="501" t="s">
        <v>29</v>
      </c>
      <c r="F115" s="514" t="s">
        <v>144</v>
      </c>
      <c r="G115" s="514"/>
      <c r="H115" s="498" t="s">
        <v>145</v>
      </c>
    </row>
    <row r="116" s="6" customFormat="true" ht="43.5" hidden="false" customHeight="true" outlineLevel="0" collapsed="false">
      <c r="A116" s="186"/>
      <c r="B116" s="543"/>
      <c r="C116" s="547"/>
      <c r="D116" s="499" t="s">
        <v>27</v>
      </c>
      <c r="E116" s="501" t="s">
        <v>29</v>
      </c>
      <c r="F116" s="514" t="s">
        <v>146</v>
      </c>
      <c r="G116" s="514"/>
      <c r="H116" s="498" t="s">
        <v>147</v>
      </c>
    </row>
    <row r="117" customFormat="false" ht="33" hidden="false" customHeight="true" outlineLevel="0" collapsed="false">
      <c r="A117" s="475"/>
      <c r="B117" s="512" t="s">
        <v>148</v>
      </c>
      <c r="C117" s="467"/>
      <c r="D117" s="481" t="s">
        <v>27</v>
      </c>
      <c r="E117" s="486" t="s">
        <v>29</v>
      </c>
      <c r="F117" s="487" t="s">
        <v>372</v>
      </c>
      <c r="G117" s="487"/>
      <c r="H117" s="479"/>
    </row>
    <row r="118" customFormat="false" ht="41.25" hidden="false" customHeight="true" outlineLevel="0" collapsed="false">
      <c r="A118" s="475"/>
      <c r="B118" s="512"/>
      <c r="C118" s="467"/>
      <c r="D118" s="481" t="s">
        <v>27</v>
      </c>
      <c r="E118" s="486" t="s">
        <v>29</v>
      </c>
      <c r="F118" s="487" t="s">
        <v>45</v>
      </c>
      <c r="G118" s="487"/>
      <c r="H118" s="548" t="s">
        <v>150</v>
      </c>
    </row>
    <row r="119" customFormat="false" ht="36" hidden="false" customHeight="true" outlineLevel="0" collapsed="false">
      <c r="A119" s="475"/>
      <c r="B119" s="512"/>
      <c r="C119" s="467"/>
      <c r="D119" s="491" t="s">
        <v>27</v>
      </c>
      <c r="E119" s="511" t="s">
        <v>29</v>
      </c>
      <c r="F119" s="509" t="s">
        <v>151</v>
      </c>
      <c r="G119" s="509"/>
      <c r="H119" s="510" t="s">
        <v>152</v>
      </c>
    </row>
    <row r="120" s="6" customFormat="true" ht="32.25" hidden="false" customHeight="true" outlineLevel="0" collapsed="false">
      <c r="A120" s="227"/>
      <c r="B120" s="543" t="s">
        <v>382</v>
      </c>
      <c r="C120" s="538" t="s">
        <v>27</v>
      </c>
      <c r="D120" s="499" t="s">
        <v>27</v>
      </c>
      <c r="E120" s="501" t="s">
        <v>29</v>
      </c>
      <c r="F120" s="544" t="s">
        <v>383</v>
      </c>
      <c r="G120" s="544"/>
      <c r="H120" s="185"/>
    </row>
  </sheetData>
  <mergeCells count="155">
    <mergeCell ref="A1:H1"/>
    <mergeCell ref="A7:B7"/>
    <mergeCell ref="E7:G7"/>
    <mergeCell ref="A8:B14"/>
    <mergeCell ref="F8:G8"/>
    <mergeCell ref="F9:G9"/>
    <mergeCell ref="F10:G10"/>
    <mergeCell ref="C11:C14"/>
    <mergeCell ref="D11:D14"/>
    <mergeCell ref="H11:H14"/>
    <mergeCell ref="F15:G15"/>
    <mergeCell ref="F16:G16"/>
    <mergeCell ref="E17:G17"/>
    <mergeCell ref="B18:B19"/>
    <mergeCell ref="C18:C19"/>
    <mergeCell ref="F18:G18"/>
    <mergeCell ref="F19:G19"/>
    <mergeCell ref="B20:B23"/>
    <mergeCell ref="C20:C23"/>
    <mergeCell ref="F20:G20"/>
    <mergeCell ref="F21:G21"/>
    <mergeCell ref="F22:G22"/>
    <mergeCell ref="F23:G23"/>
    <mergeCell ref="E24:G24"/>
    <mergeCell ref="B25:B26"/>
    <mergeCell ref="C25:C26"/>
    <mergeCell ref="F25:G25"/>
    <mergeCell ref="F26:G26"/>
    <mergeCell ref="B27:B29"/>
    <mergeCell ref="C27:C29"/>
    <mergeCell ref="F27:G27"/>
    <mergeCell ref="F28:G28"/>
    <mergeCell ref="F29:G29"/>
    <mergeCell ref="B30:B31"/>
    <mergeCell ref="C30:C31"/>
    <mergeCell ref="F30:G30"/>
    <mergeCell ref="F31:G31"/>
    <mergeCell ref="B32:B34"/>
    <mergeCell ref="C32:C34"/>
    <mergeCell ref="F32:G32"/>
    <mergeCell ref="F33:G33"/>
    <mergeCell ref="F34:G34"/>
    <mergeCell ref="B35:B37"/>
    <mergeCell ref="F35:G35"/>
    <mergeCell ref="F36:G36"/>
    <mergeCell ref="F37:G37"/>
    <mergeCell ref="B38:B40"/>
    <mergeCell ref="C38:C40"/>
    <mergeCell ref="F38:G38"/>
    <mergeCell ref="F39:G39"/>
    <mergeCell ref="F40:G40"/>
    <mergeCell ref="B41:B44"/>
    <mergeCell ref="C41:C44"/>
    <mergeCell ref="F41:G41"/>
    <mergeCell ref="F42:G42"/>
    <mergeCell ref="F43:G43"/>
    <mergeCell ref="F44:G44"/>
    <mergeCell ref="B45:B49"/>
    <mergeCell ref="F45:G45"/>
    <mergeCell ref="F46:G46"/>
    <mergeCell ref="F47:G47"/>
    <mergeCell ref="F48:G48"/>
    <mergeCell ref="H48:H49"/>
    <mergeCell ref="F49:G49"/>
    <mergeCell ref="B50:B53"/>
    <mergeCell ref="F50:G50"/>
    <mergeCell ref="F51:G51"/>
    <mergeCell ref="F52:G52"/>
    <mergeCell ref="F53:G53"/>
    <mergeCell ref="B54:B57"/>
    <mergeCell ref="C54:C57"/>
    <mergeCell ref="F54:G54"/>
    <mergeCell ref="F55:G55"/>
    <mergeCell ref="F56:G56"/>
    <mergeCell ref="F57:G57"/>
    <mergeCell ref="B58:B59"/>
    <mergeCell ref="F58:G58"/>
    <mergeCell ref="F59:G59"/>
    <mergeCell ref="B60:B62"/>
    <mergeCell ref="F60:G60"/>
    <mergeCell ref="F61:G61"/>
    <mergeCell ref="F62:G62"/>
    <mergeCell ref="B63:B65"/>
    <mergeCell ref="F63:G63"/>
    <mergeCell ref="F64:G64"/>
    <mergeCell ref="F65:G65"/>
    <mergeCell ref="F66:G66"/>
    <mergeCell ref="F67:G67"/>
    <mergeCell ref="B68:B70"/>
    <mergeCell ref="F68:G68"/>
    <mergeCell ref="F69:G69"/>
    <mergeCell ref="F70:G70"/>
    <mergeCell ref="B71:B73"/>
    <mergeCell ref="F71:G71"/>
    <mergeCell ref="F72:G72"/>
    <mergeCell ref="F73:G73"/>
    <mergeCell ref="B74:B77"/>
    <mergeCell ref="F74:G74"/>
    <mergeCell ref="F75:G75"/>
    <mergeCell ref="F76:G76"/>
    <mergeCell ref="F77:G77"/>
    <mergeCell ref="B78:B80"/>
    <mergeCell ref="F78:G78"/>
    <mergeCell ref="F79:G79"/>
    <mergeCell ref="F80:G80"/>
    <mergeCell ref="F81:G81"/>
    <mergeCell ref="B82:B83"/>
    <mergeCell ref="F82:G82"/>
    <mergeCell ref="F83:G83"/>
    <mergeCell ref="B84:B88"/>
    <mergeCell ref="F84:G84"/>
    <mergeCell ref="F85:G85"/>
    <mergeCell ref="F86:G86"/>
    <mergeCell ref="F87:G87"/>
    <mergeCell ref="F88:G88"/>
    <mergeCell ref="B89:B91"/>
    <mergeCell ref="F89:G89"/>
    <mergeCell ref="F90:G90"/>
    <mergeCell ref="F91:G91"/>
    <mergeCell ref="E92:G92"/>
    <mergeCell ref="B93:B98"/>
    <mergeCell ref="F93:G93"/>
    <mergeCell ref="F94:G94"/>
    <mergeCell ref="F95:G95"/>
    <mergeCell ref="F96:G96"/>
    <mergeCell ref="F97:G97"/>
    <mergeCell ref="F98:G98"/>
    <mergeCell ref="B99:B103"/>
    <mergeCell ref="F99:G99"/>
    <mergeCell ref="F100:G100"/>
    <mergeCell ref="F101:G101"/>
    <mergeCell ref="F102:G102"/>
    <mergeCell ref="F103:G103"/>
    <mergeCell ref="F104:G104"/>
    <mergeCell ref="F105:G105"/>
    <mergeCell ref="F106:G106"/>
    <mergeCell ref="F107:G107"/>
    <mergeCell ref="F108:G108"/>
    <mergeCell ref="B109:B112"/>
    <mergeCell ref="F109:G109"/>
    <mergeCell ref="F110:G110"/>
    <mergeCell ref="F111:G111"/>
    <mergeCell ref="F112:G112"/>
    <mergeCell ref="B113:B116"/>
    <mergeCell ref="C113:C116"/>
    <mergeCell ref="F113:G113"/>
    <mergeCell ref="F114:G114"/>
    <mergeCell ref="F115:G115"/>
    <mergeCell ref="F116:G116"/>
    <mergeCell ref="B117:B119"/>
    <mergeCell ref="C117:C119"/>
    <mergeCell ref="F117:G117"/>
    <mergeCell ref="F118:G118"/>
    <mergeCell ref="F119:G119"/>
    <mergeCell ref="F120:G120"/>
  </mergeCells>
  <printOptions headings="false" gridLines="false" gridLinesSet="true" horizontalCentered="true" verticalCentered="false"/>
  <pageMargins left="0.590277777777778" right="0.39375" top="0.7875" bottom="0.39375" header="0.511805555555556" footer="0.511811023622047"/>
  <pageSetup paperSize="9" scale="76" fitToWidth="1" fitToHeight="1" pageOrder="downThenOver" orientation="portrait" blackAndWhite="false" draft="false" cellComments="none" horizontalDpi="300" verticalDpi="300" copies="1"/>
  <headerFooter differentFirst="false" differentOddEven="false">
    <oddHeader>&amp;R&amp;"ＭＳ ゴシック,標準"&amp;10（福岡市様式）&lt;加算様式２&gt;</oddHeader>
    <oddFooter/>
  </headerFooter>
  <rowBreaks count="3" manualBreakCount="3">
    <brk id="37" man="true" max="16383" min="0"/>
    <brk id="62" man="true" max="16383" min="0"/>
    <brk id="88" man="true" max="16383" min="0"/>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00"/>
    <pageSetUpPr fitToPage="true"/>
  </sheetPr>
  <dimension ref="B1:AQ138"/>
  <sheetViews>
    <sheetView showFormulas="false" showGridLines="true" showRowColHeaders="true" showZeros="true" rightToLeft="false" tabSelected="true" showOutlineSymbols="true" defaultGridColor="true" view="pageBreakPreview" topLeftCell="A1" colorId="64" zoomScale="100" zoomScaleNormal="100" zoomScalePageLayoutView="100" workbookViewId="0">
      <selection pane="topLeft" activeCell="C138" activeCellId="0" sqref="C138"/>
    </sheetView>
  </sheetViews>
  <sheetFormatPr defaultColWidth="9.00390625" defaultRowHeight="12.75" customHeight="false" zeroHeight="false" outlineLevelRow="0" outlineLevelCol="0"/>
  <cols>
    <col collapsed="false" customWidth="true" hidden="false" outlineLevel="0" max="1" min="1" style="549" width="1.44"/>
    <col collapsed="false" customWidth="true" hidden="false" outlineLevel="0" max="2" min="2" style="549" width="4.22"/>
    <col collapsed="false" customWidth="true" hidden="false" outlineLevel="0" max="3" min="3" style="549" width="3.33"/>
    <col collapsed="false" customWidth="true" hidden="false" outlineLevel="0" max="4" min="4" style="549" width="0.44"/>
    <col collapsed="false" customWidth="true" hidden="false" outlineLevel="0" max="40" min="5" style="549" width="3.11"/>
    <col collapsed="false" customWidth="true" hidden="false" outlineLevel="0" max="41" min="41" style="549" width="1.44"/>
    <col collapsed="false" customWidth="false" hidden="false" outlineLevel="0" max="42" min="42" style="550" width="9"/>
    <col collapsed="false" customWidth="false" hidden="false" outlineLevel="0" max="16384" min="43" style="549" width="9"/>
  </cols>
  <sheetData>
    <row r="1" s="551" customFormat="true" ht="13.8" hidden="false" customHeight="false" outlineLevel="0" collapsed="false">
      <c r="AP1" s="552"/>
    </row>
    <row r="2" s="551" customFormat="true" ht="13.8" hidden="false" customHeight="false" outlineLevel="0" collapsed="false">
      <c r="B2" s="552" t="s">
        <v>384</v>
      </c>
      <c r="C2" s="552"/>
      <c r="D2" s="552"/>
      <c r="E2" s="552"/>
      <c r="F2" s="552"/>
      <c r="G2" s="552"/>
      <c r="H2" s="552"/>
      <c r="I2" s="552"/>
      <c r="J2" s="552"/>
      <c r="K2" s="552"/>
      <c r="L2" s="552"/>
      <c r="M2" s="552"/>
      <c r="N2" s="552"/>
      <c r="O2" s="552"/>
      <c r="P2" s="552"/>
      <c r="Q2" s="552"/>
      <c r="R2" s="552"/>
      <c r="S2" s="552"/>
      <c r="T2" s="552"/>
      <c r="U2" s="552"/>
      <c r="V2" s="552"/>
      <c r="W2" s="552"/>
      <c r="X2" s="552"/>
      <c r="Y2" s="552"/>
      <c r="Z2" s="552"/>
      <c r="AA2" s="552"/>
      <c r="AB2" s="552"/>
      <c r="AC2" s="552"/>
      <c r="AD2" s="552"/>
      <c r="AE2" s="552"/>
      <c r="AF2" s="552"/>
      <c r="AG2" s="552"/>
      <c r="AH2" s="552"/>
    </row>
    <row r="3" s="551" customFormat="true" ht="14.25" hidden="false" customHeight="true" outlineLevel="0" collapsed="false">
      <c r="AB3" s="553" t="s">
        <v>385</v>
      </c>
      <c r="AC3" s="553"/>
      <c r="AD3" s="553"/>
      <c r="AE3" s="553"/>
      <c r="AF3" s="553"/>
      <c r="AG3" s="554"/>
      <c r="AH3" s="554"/>
      <c r="AI3" s="554"/>
      <c r="AJ3" s="554"/>
      <c r="AK3" s="554"/>
      <c r="AL3" s="554"/>
      <c r="AM3" s="554"/>
      <c r="AN3" s="554"/>
      <c r="AO3" s="555"/>
      <c r="AP3" s="552"/>
    </row>
    <row r="4" s="551" customFormat="true" ht="13.8" hidden="false" customHeight="false" outlineLevel="0" collapsed="false">
      <c r="AP4" s="556"/>
    </row>
    <row r="5" s="551" customFormat="true" ht="13.8" hidden="false" customHeight="false" outlineLevel="0" collapsed="false">
      <c r="B5" s="557" t="s">
        <v>386</v>
      </c>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c r="AH5" s="557"/>
      <c r="AI5" s="557"/>
      <c r="AJ5" s="557"/>
      <c r="AK5" s="557"/>
      <c r="AL5" s="557"/>
      <c r="AM5" s="557"/>
      <c r="AN5" s="557"/>
    </row>
    <row r="6" s="551" customFormat="true" ht="13.8" hidden="false" customHeight="false" outlineLevel="0" collapsed="false">
      <c r="B6" s="557" t="s">
        <v>387</v>
      </c>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c r="AH6" s="557"/>
      <c r="AI6" s="557"/>
      <c r="AJ6" s="557"/>
      <c r="AK6" s="557"/>
      <c r="AL6" s="557"/>
      <c r="AM6" s="557"/>
      <c r="AN6" s="557"/>
    </row>
    <row r="7" s="551" customFormat="true" ht="13.5" hidden="false" customHeight="true" outlineLevel="0" collapsed="false">
      <c r="AE7" s="558" t="s">
        <v>388</v>
      </c>
      <c r="AF7" s="557"/>
      <c r="AG7" s="557"/>
      <c r="AH7" s="551" t="s">
        <v>389</v>
      </c>
      <c r="AI7" s="557"/>
      <c r="AJ7" s="557"/>
      <c r="AK7" s="551" t="s">
        <v>390</v>
      </c>
      <c r="AL7" s="557"/>
      <c r="AM7" s="557"/>
      <c r="AN7" s="551" t="s">
        <v>391</v>
      </c>
    </row>
    <row r="8" s="551" customFormat="true" ht="13.8" hidden="false" customHeight="false" outlineLevel="0" collapsed="false">
      <c r="B8" s="557"/>
      <c r="C8" s="557"/>
      <c r="D8" s="557"/>
      <c r="E8" s="557"/>
      <c r="F8" s="557"/>
      <c r="G8" s="557"/>
      <c r="H8" s="557" t="s">
        <v>392</v>
      </c>
      <c r="I8" s="557"/>
      <c r="J8" s="557"/>
      <c r="K8" s="551" t="s">
        <v>393</v>
      </c>
      <c r="L8" s="559"/>
      <c r="M8" s="559"/>
      <c r="N8" s="559"/>
      <c r="O8" s="559"/>
      <c r="P8" s="559"/>
      <c r="Q8" s="559"/>
      <c r="R8" s="559"/>
      <c r="S8" s="559"/>
      <c r="T8" s="559"/>
    </row>
    <row r="9" s="551" customFormat="true" ht="13.8" hidden="false" customHeight="false" outlineLevel="0" collapsed="false">
      <c r="AA9" s="558" t="s">
        <v>394</v>
      </c>
      <c r="AB9" s="560"/>
      <c r="AC9" s="560"/>
      <c r="AD9" s="560"/>
      <c r="AE9" s="560"/>
      <c r="AF9" s="560"/>
      <c r="AG9" s="560"/>
      <c r="AH9" s="560"/>
      <c r="AI9" s="560"/>
      <c r="AJ9" s="560"/>
      <c r="AK9" s="560"/>
      <c r="AL9" s="560"/>
      <c r="AM9" s="560"/>
      <c r="AN9" s="560"/>
    </row>
    <row r="10" s="551" customFormat="true" ht="13.8" hidden="false" customHeight="false" outlineLevel="0" collapsed="false">
      <c r="Z10" s="551" t="s">
        <v>395</v>
      </c>
      <c r="AA10" s="558"/>
      <c r="AB10" s="560"/>
      <c r="AC10" s="560"/>
      <c r="AD10" s="560"/>
      <c r="AE10" s="560"/>
      <c r="AF10" s="560"/>
      <c r="AG10" s="560"/>
      <c r="AH10" s="560"/>
      <c r="AI10" s="560"/>
      <c r="AJ10" s="560"/>
      <c r="AK10" s="560"/>
      <c r="AL10" s="560"/>
      <c r="AM10" s="560"/>
      <c r="AN10" s="560"/>
    </row>
    <row r="11" s="551" customFormat="true" ht="13.8" hidden="false" customHeight="false" outlineLevel="0" collapsed="false">
      <c r="AA11" s="558" t="s">
        <v>396</v>
      </c>
      <c r="AB11" s="560"/>
      <c r="AC11" s="560"/>
      <c r="AD11" s="560"/>
      <c r="AE11" s="560"/>
      <c r="AF11" s="560"/>
      <c r="AG11" s="560"/>
      <c r="AH11" s="560"/>
      <c r="AI11" s="560"/>
      <c r="AJ11" s="560"/>
      <c r="AK11" s="560"/>
      <c r="AL11" s="560"/>
      <c r="AM11" s="560"/>
      <c r="AN11" s="560"/>
    </row>
    <row r="12" s="551" customFormat="true" ht="13.8" hidden="false" customHeight="false" outlineLevel="0" collapsed="false">
      <c r="B12" s="552"/>
      <c r="C12" s="560" t="s">
        <v>397</v>
      </c>
      <c r="D12" s="560"/>
      <c r="E12" s="560"/>
      <c r="F12" s="560"/>
      <c r="G12" s="560"/>
      <c r="H12" s="560"/>
      <c r="I12" s="560"/>
      <c r="J12" s="560"/>
      <c r="K12" s="560"/>
      <c r="L12" s="560"/>
      <c r="M12" s="560"/>
      <c r="N12" s="560"/>
      <c r="O12" s="560"/>
      <c r="P12" s="560"/>
      <c r="Q12" s="560"/>
      <c r="R12" s="560"/>
      <c r="S12" s="560"/>
      <c r="T12" s="560"/>
      <c r="U12" s="560"/>
      <c r="V12" s="560"/>
      <c r="W12" s="560"/>
      <c r="X12" s="552"/>
      <c r="Y12" s="552"/>
      <c r="Z12" s="552"/>
      <c r="AA12" s="552"/>
      <c r="AB12" s="552"/>
      <c r="AC12" s="552"/>
      <c r="AD12" s="552"/>
      <c r="AE12" s="552"/>
      <c r="AF12" s="552"/>
    </row>
    <row r="13" s="551" customFormat="true" ht="6.75" hidden="false" customHeight="true" outlineLevel="0" collapsed="false">
      <c r="C13" s="552"/>
      <c r="D13" s="552"/>
    </row>
    <row r="14" s="551" customFormat="true" ht="14.25" hidden="false" customHeight="true" outlineLevel="0" collapsed="false">
      <c r="B14" s="561" t="s">
        <v>398</v>
      </c>
      <c r="C14" s="562" t="s">
        <v>399</v>
      </c>
      <c r="D14" s="562"/>
      <c r="E14" s="562"/>
      <c r="F14" s="562"/>
      <c r="G14" s="562"/>
      <c r="H14" s="562"/>
      <c r="I14" s="562"/>
      <c r="J14" s="562"/>
      <c r="K14" s="562"/>
      <c r="L14" s="562"/>
      <c r="M14" s="563"/>
      <c r="N14" s="563"/>
      <c r="O14" s="563"/>
      <c r="P14" s="563"/>
      <c r="Q14" s="563"/>
      <c r="R14" s="563"/>
      <c r="S14" s="563"/>
      <c r="T14" s="563"/>
      <c r="U14" s="563"/>
      <c r="V14" s="563"/>
      <c r="W14" s="563"/>
      <c r="X14" s="563"/>
      <c r="Y14" s="563"/>
      <c r="Z14" s="563"/>
      <c r="AA14" s="563"/>
      <c r="AB14" s="563"/>
      <c r="AC14" s="563"/>
      <c r="AD14" s="563"/>
      <c r="AE14" s="563"/>
      <c r="AF14" s="563"/>
      <c r="AG14" s="563"/>
      <c r="AH14" s="563"/>
      <c r="AI14" s="563"/>
      <c r="AJ14" s="563"/>
      <c r="AK14" s="563"/>
      <c r="AL14" s="563"/>
      <c r="AM14" s="563"/>
      <c r="AN14" s="563"/>
    </row>
    <row r="15" s="551" customFormat="true" ht="14.25" hidden="false" customHeight="true" outlineLevel="0" collapsed="false">
      <c r="B15" s="561"/>
      <c r="C15" s="564" t="s">
        <v>400</v>
      </c>
      <c r="D15" s="564"/>
      <c r="E15" s="564"/>
      <c r="F15" s="564"/>
      <c r="G15" s="564"/>
      <c r="H15" s="564"/>
      <c r="I15" s="564"/>
      <c r="J15" s="564"/>
      <c r="K15" s="564"/>
      <c r="L15" s="564"/>
      <c r="M15" s="565"/>
      <c r="N15" s="565"/>
      <c r="O15" s="565"/>
      <c r="P15" s="565"/>
      <c r="Q15" s="565"/>
      <c r="R15" s="565"/>
      <c r="S15" s="565"/>
      <c r="T15" s="565"/>
      <c r="U15" s="565"/>
      <c r="V15" s="565"/>
      <c r="W15" s="565"/>
      <c r="X15" s="565"/>
      <c r="Y15" s="565"/>
      <c r="Z15" s="565"/>
      <c r="AA15" s="565"/>
      <c r="AB15" s="565"/>
      <c r="AC15" s="565"/>
      <c r="AD15" s="565"/>
      <c r="AE15" s="565"/>
      <c r="AF15" s="565"/>
      <c r="AG15" s="565"/>
      <c r="AH15" s="565"/>
      <c r="AI15" s="565"/>
      <c r="AJ15" s="565"/>
      <c r="AK15" s="565"/>
      <c r="AL15" s="565"/>
      <c r="AM15" s="565"/>
      <c r="AN15" s="565"/>
    </row>
    <row r="16" s="551" customFormat="true" ht="13.5" hidden="false" customHeight="true" outlineLevel="0" collapsed="false">
      <c r="B16" s="561"/>
      <c r="C16" s="566" t="s">
        <v>401</v>
      </c>
      <c r="D16" s="566"/>
      <c r="E16" s="566"/>
      <c r="F16" s="566"/>
      <c r="G16" s="566"/>
      <c r="H16" s="566"/>
      <c r="I16" s="566"/>
      <c r="J16" s="566"/>
      <c r="K16" s="566"/>
      <c r="L16" s="566"/>
      <c r="M16" s="567" t="s">
        <v>402</v>
      </c>
      <c r="N16" s="567"/>
      <c r="O16" s="567"/>
      <c r="P16" s="567"/>
      <c r="Q16" s="567"/>
      <c r="R16" s="567"/>
      <c r="S16" s="567"/>
      <c r="T16" s="568" t="s">
        <v>403</v>
      </c>
      <c r="U16" s="567"/>
      <c r="V16" s="567"/>
      <c r="W16" s="567"/>
      <c r="X16" s="568" t="s">
        <v>404</v>
      </c>
      <c r="Y16" s="569"/>
      <c r="Z16" s="569"/>
      <c r="AA16" s="569"/>
      <c r="AB16" s="569"/>
      <c r="AC16" s="569"/>
      <c r="AD16" s="569"/>
      <c r="AE16" s="569"/>
      <c r="AF16" s="569"/>
      <c r="AG16" s="569"/>
      <c r="AH16" s="569"/>
      <c r="AI16" s="569"/>
      <c r="AJ16" s="569"/>
      <c r="AK16" s="569"/>
      <c r="AL16" s="569"/>
      <c r="AM16" s="569"/>
      <c r="AN16" s="569"/>
    </row>
    <row r="17" s="551" customFormat="true" ht="13.5" hidden="false" customHeight="true" outlineLevel="0" collapsed="false">
      <c r="B17" s="561"/>
      <c r="C17" s="566"/>
      <c r="D17" s="566"/>
      <c r="E17" s="566"/>
      <c r="F17" s="566"/>
      <c r="G17" s="566"/>
      <c r="H17" s="566"/>
      <c r="I17" s="566"/>
      <c r="J17" s="566"/>
      <c r="K17" s="566"/>
      <c r="L17" s="566"/>
      <c r="M17" s="570" t="s">
        <v>405</v>
      </c>
      <c r="N17" s="570"/>
      <c r="O17" s="570"/>
      <c r="P17" s="570"/>
      <c r="Q17" s="571" t="s">
        <v>406</v>
      </c>
      <c r="R17" s="570"/>
      <c r="S17" s="570"/>
      <c r="T17" s="570"/>
      <c r="U17" s="570"/>
      <c r="V17" s="570" t="s">
        <v>407</v>
      </c>
      <c r="W17" s="570"/>
      <c r="X17" s="572"/>
      <c r="Y17" s="572"/>
      <c r="Z17" s="572"/>
      <c r="AA17" s="572"/>
      <c r="AB17" s="572"/>
      <c r="AC17" s="572"/>
      <c r="AD17" s="572"/>
      <c r="AE17" s="572"/>
      <c r="AF17" s="572"/>
      <c r="AG17" s="572"/>
      <c r="AH17" s="572"/>
      <c r="AI17" s="572"/>
      <c r="AJ17" s="572"/>
      <c r="AK17" s="572"/>
      <c r="AL17" s="572"/>
      <c r="AM17" s="572"/>
      <c r="AN17" s="572"/>
    </row>
    <row r="18" s="551" customFormat="true" ht="13.5" hidden="false" customHeight="true" outlineLevel="0" collapsed="false">
      <c r="B18" s="561"/>
      <c r="C18" s="566"/>
      <c r="D18" s="566"/>
      <c r="E18" s="566"/>
      <c r="F18" s="566"/>
      <c r="G18" s="566"/>
      <c r="H18" s="566"/>
      <c r="I18" s="566"/>
      <c r="J18" s="566"/>
      <c r="K18" s="566"/>
      <c r="L18" s="566"/>
      <c r="M18" s="573" t="s">
        <v>408</v>
      </c>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3"/>
      <c r="AL18" s="573"/>
      <c r="AM18" s="573"/>
      <c r="AN18" s="573"/>
    </row>
    <row r="19" s="551" customFormat="true" ht="14.25" hidden="false" customHeight="true" outlineLevel="0" collapsed="false">
      <c r="B19" s="561"/>
      <c r="C19" s="566" t="s">
        <v>409</v>
      </c>
      <c r="D19" s="566"/>
      <c r="E19" s="566"/>
      <c r="F19" s="566"/>
      <c r="G19" s="566"/>
      <c r="H19" s="566"/>
      <c r="I19" s="566"/>
      <c r="J19" s="566"/>
      <c r="K19" s="566"/>
      <c r="L19" s="566"/>
      <c r="M19" s="553" t="s">
        <v>410</v>
      </c>
      <c r="N19" s="553"/>
      <c r="O19" s="553"/>
      <c r="P19" s="553"/>
      <c r="Q19" s="553"/>
      <c r="R19" s="554"/>
      <c r="S19" s="554"/>
      <c r="T19" s="554"/>
      <c r="U19" s="554"/>
      <c r="V19" s="554"/>
      <c r="W19" s="554"/>
      <c r="X19" s="554"/>
      <c r="Y19" s="554"/>
      <c r="Z19" s="554"/>
      <c r="AA19" s="554"/>
      <c r="AB19" s="574" t="s">
        <v>411</v>
      </c>
      <c r="AC19" s="574"/>
      <c r="AD19" s="574"/>
      <c r="AE19" s="574"/>
      <c r="AF19" s="574"/>
      <c r="AG19" s="554"/>
      <c r="AH19" s="554"/>
      <c r="AI19" s="554"/>
      <c r="AJ19" s="554"/>
      <c r="AK19" s="554"/>
      <c r="AL19" s="554"/>
      <c r="AM19" s="554"/>
      <c r="AN19" s="554"/>
    </row>
    <row r="20" s="549" customFormat="true" ht="14.25" hidden="false" customHeight="true" outlineLevel="0" collapsed="false">
      <c r="B20" s="561"/>
      <c r="C20" s="575" t="s">
        <v>412</v>
      </c>
      <c r="D20" s="575"/>
      <c r="E20" s="575"/>
      <c r="F20" s="575"/>
      <c r="G20" s="575"/>
      <c r="H20" s="575"/>
      <c r="I20" s="575"/>
      <c r="J20" s="575"/>
      <c r="K20" s="575"/>
      <c r="L20" s="575"/>
      <c r="M20" s="576"/>
      <c r="N20" s="576"/>
      <c r="O20" s="576"/>
      <c r="P20" s="576"/>
      <c r="Q20" s="576"/>
      <c r="R20" s="576"/>
      <c r="S20" s="576"/>
      <c r="T20" s="576"/>
      <c r="U20" s="576"/>
      <c r="V20" s="553" t="s">
        <v>413</v>
      </c>
      <c r="W20" s="553"/>
      <c r="X20" s="553"/>
      <c r="Y20" s="553"/>
      <c r="Z20" s="553"/>
      <c r="AA20" s="553"/>
      <c r="AB20" s="576"/>
      <c r="AC20" s="576"/>
      <c r="AD20" s="576"/>
      <c r="AE20" s="576"/>
      <c r="AF20" s="576"/>
      <c r="AG20" s="576"/>
      <c r="AH20" s="576"/>
      <c r="AI20" s="576"/>
      <c r="AJ20" s="576"/>
      <c r="AK20" s="576"/>
      <c r="AL20" s="576"/>
      <c r="AM20" s="576"/>
      <c r="AN20" s="576"/>
    </row>
    <row r="21" s="549" customFormat="true" ht="14.25" hidden="false" customHeight="true" outlineLevel="0" collapsed="false">
      <c r="B21" s="561"/>
      <c r="C21" s="577" t="s">
        <v>414</v>
      </c>
      <c r="D21" s="577"/>
      <c r="E21" s="577"/>
      <c r="F21" s="577"/>
      <c r="G21" s="577"/>
      <c r="H21" s="577"/>
      <c r="I21" s="577"/>
      <c r="J21" s="577"/>
      <c r="K21" s="577"/>
      <c r="L21" s="577"/>
      <c r="M21" s="553" t="s">
        <v>415</v>
      </c>
      <c r="N21" s="553"/>
      <c r="O21" s="553"/>
      <c r="P21" s="553"/>
      <c r="Q21" s="553"/>
      <c r="R21" s="578"/>
      <c r="S21" s="578"/>
      <c r="T21" s="578"/>
      <c r="U21" s="578"/>
      <c r="V21" s="578"/>
      <c r="W21" s="578"/>
      <c r="X21" s="578"/>
      <c r="Y21" s="578"/>
      <c r="Z21" s="578"/>
      <c r="AA21" s="578"/>
      <c r="AB21" s="579" t="s">
        <v>416</v>
      </c>
      <c r="AC21" s="579"/>
      <c r="AD21" s="579"/>
      <c r="AE21" s="579"/>
      <c r="AF21" s="579"/>
      <c r="AG21" s="578"/>
      <c r="AH21" s="578"/>
      <c r="AI21" s="578"/>
      <c r="AJ21" s="578"/>
      <c r="AK21" s="578"/>
      <c r="AL21" s="578"/>
      <c r="AM21" s="578"/>
      <c r="AN21" s="578"/>
    </row>
    <row r="22" s="549" customFormat="true" ht="13.5" hidden="false" customHeight="true" outlineLevel="0" collapsed="false">
      <c r="B22" s="561"/>
      <c r="C22" s="566" t="s">
        <v>417</v>
      </c>
      <c r="D22" s="566"/>
      <c r="E22" s="566"/>
      <c r="F22" s="566"/>
      <c r="G22" s="566"/>
      <c r="H22" s="566"/>
      <c r="I22" s="566"/>
      <c r="J22" s="566"/>
      <c r="K22" s="566"/>
      <c r="L22" s="566"/>
      <c r="M22" s="567" t="s">
        <v>402</v>
      </c>
      <c r="N22" s="567"/>
      <c r="O22" s="567"/>
      <c r="P22" s="567"/>
      <c r="Q22" s="567"/>
      <c r="R22" s="567"/>
      <c r="S22" s="567"/>
      <c r="T22" s="568" t="s">
        <v>403</v>
      </c>
      <c r="U22" s="567"/>
      <c r="V22" s="567"/>
      <c r="W22" s="567"/>
      <c r="X22" s="568" t="s">
        <v>404</v>
      </c>
      <c r="Y22" s="569"/>
      <c r="Z22" s="569"/>
      <c r="AA22" s="569"/>
      <c r="AB22" s="569"/>
      <c r="AC22" s="569"/>
      <c r="AD22" s="569"/>
      <c r="AE22" s="569"/>
      <c r="AF22" s="569"/>
      <c r="AG22" s="569"/>
      <c r="AH22" s="569"/>
      <c r="AI22" s="569"/>
      <c r="AJ22" s="569"/>
      <c r="AK22" s="569"/>
      <c r="AL22" s="569"/>
      <c r="AM22" s="569"/>
      <c r="AN22" s="569"/>
    </row>
    <row r="23" s="549" customFormat="true" ht="14.25" hidden="false" customHeight="true" outlineLevel="0" collapsed="false">
      <c r="B23" s="561"/>
      <c r="C23" s="566"/>
      <c r="D23" s="566"/>
      <c r="E23" s="566"/>
      <c r="F23" s="566"/>
      <c r="G23" s="566"/>
      <c r="H23" s="566"/>
      <c r="I23" s="566"/>
      <c r="J23" s="566"/>
      <c r="K23" s="566"/>
      <c r="L23" s="566"/>
      <c r="M23" s="570" t="s">
        <v>405</v>
      </c>
      <c r="N23" s="570"/>
      <c r="O23" s="570"/>
      <c r="P23" s="570"/>
      <c r="Q23" s="571" t="s">
        <v>406</v>
      </c>
      <c r="R23" s="570"/>
      <c r="S23" s="570"/>
      <c r="T23" s="570"/>
      <c r="U23" s="570"/>
      <c r="V23" s="570" t="s">
        <v>407</v>
      </c>
      <c r="W23" s="570"/>
      <c r="X23" s="572"/>
      <c r="Y23" s="572"/>
      <c r="Z23" s="572"/>
      <c r="AA23" s="572"/>
      <c r="AB23" s="572"/>
      <c r="AC23" s="572"/>
      <c r="AD23" s="572"/>
      <c r="AE23" s="572"/>
      <c r="AF23" s="572"/>
      <c r="AG23" s="572"/>
      <c r="AH23" s="572"/>
      <c r="AI23" s="572"/>
      <c r="AJ23" s="572"/>
      <c r="AK23" s="572"/>
      <c r="AL23" s="572"/>
      <c r="AM23" s="572"/>
      <c r="AN23" s="572"/>
    </row>
    <row r="24" s="549" customFormat="true" ht="13.8" hidden="false" customHeight="false" outlineLevel="0" collapsed="false">
      <c r="B24" s="561"/>
      <c r="C24" s="566"/>
      <c r="D24" s="566"/>
      <c r="E24" s="566"/>
      <c r="F24" s="566"/>
      <c r="G24" s="566"/>
      <c r="H24" s="566"/>
      <c r="I24" s="566"/>
      <c r="J24" s="566"/>
      <c r="K24" s="566"/>
      <c r="L24" s="566"/>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3"/>
      <c r="AL24" s="573"/>
      <c r="AM24" s="573"/>
      <c r="AN24" s="573"/>
    </row>
    <row r="25" s="549" customFormat="true" ht="13.5" hidden="false" customHeight="true" outlineLevel="0" collapsed="false">
      <c r="B25" s="580" t="s">
        <v>418</v>
      </c>
      <c r="C25" s="562" t="s">
        <v>399</v>
      </c>
      <c r="D25" s="562"/>
      <c r="E25" s="562"/>
      <c r="F25" s="562"/>
      <c r="G25" s="562"/>
      <c r="H25" s="562"/>
      <c r="I25" s="562"/>
      <c r="J25" s="562"/>
      <c r="K25" s="562"/>
      <c r="L25" s="562"/>
      <c r="M25" s="563"/>
      <c r="N25" s="563"/>
      <c r="O25" s="563"/>
      <c r="P25" s="563"/>
      <c r="Q25" s="563"/>
      <c r="R25" s="563"/>
      <c r="S25" s="563"/>
      <c r="T25" s="563"/>
      <c r="U25" s="563"/>
      <c r="V25" s="563"/>
      <c r="W25" s="563"/>
      <c r="X25" s="563"/>
      <c r="Y25" s="563"/>
      <c r="Z25" s="563"/>
      <c r="AA25" s="563"/>
      <c r="AB25" s="563"/>
      <c r="AC25" s="563"/>
      <c r="AD25" s="563"/>
      <c r="AE25" s="563"/>
      <c r="AF25" s="563"/>
      <c r="AG25" s="563"/>
      <c r="AH25" s="563"/>
      <c r="AI25" s="563"/>
      <c r="AJ25" s="563"/>
      <c r="AK25" s="563"/>
      <c r="AL25" s="563"/>
      <c r="AM25" s="563"/>
      <c r="AN25" s="563"/>
    </row>
    <row r="26" s="549" customFormat="true" ht="13.5" hidden="false" customHeight="true" outlineLevel="0" collapsed="false">
      <c r="B26" s="580"/>
      <c r="C26" s="564" t="s">
        <v>419</v>
      </c>
      <c r="D26" s="564"/>
      <c r="E26" s="564"/>
      <c r="F26" s="564"/>
      <c r="G26" s="564"/>
      <c r="H26" s="564"/>
      <c r="I26" s="564"/>
      <c r="J26" s="564"/>
      <c r="K26" s="564"/>
      <c r="L26" s="564"/>
      <c r="M26" s="565"/>
      <c r="N26" s="565"/>
      <c r="O26" s="565"/>
      <c r="P26" s="565"/>
      <c r="Q26" s="565"/>
      <c r="R26" s="565"/>
      <c r="S26" s="565"/>
      <c r="T26" s="565"/>
      <c r="U26" s="565"/>
      <c r="V26" s="565"/>
      <c r="W26" s="565"/>
      <c r="X26" s="565"/>
      <c r="Y26" s="565"/>
      <c r="Z26" s="565"/>
      <c r="AA26" s="565"/>
      <c r="AB26" s="565"/>
      <c r="AC26" s="565"/>
      <c r="AD26" s="565"/>
      <c r="AE26" s="565"/>
      <c r="AF26" s="565"/>
      <c r="AG26" s="565"/>
      <c r="AH26" s="565"/>
      <c r="AI26" s="565"/>
      <c r="AJ26" s="565"/>
      <c r="AK26" s="565"/>
      <c r="AL26" s="565"/>
      <c r="AM26" s="565"/>
      <c r="AN26" s="565"/>
    </row>
    <row r="27" s="549" customFormat="true" ht="13.5" hidden="false" customHeight="true" outlineLevel="0" collapsed="false">
      <c r="B27" s="580"/>
      <c r="C27" s="566" t="s">
        <v>420</v>
      </c>
      <c r="D27" s="566"/>
      <c r="E27" s="566"/>
      <c r="F27" s="566"/>
      <c r="G27" s="566"/>
      <c r="H27" s="566"/>
      <c r="I27" s="566"/>
      <c r="J27" s="566"/>
      <c r="K27" s="566"/>
      <c r="L27" s="566"/>
      <c r="M27" s="567" t="s">
        <v>402</v>
      </c>
      <c r="N27" s="567"/>
      <c r="O27" s="567"/>
      <c r="P27" s="567"/>
      <c r="Q27" s="567"/>
      <c r="R27" s="567"/>
      <c r="S27" s="567"/>
      <c r="T27" s="568" t="s">
        <v>403</v>
      </c>
      <c r="U27" s="567"/>
      <c r="V27" s="567"/>
      <c r="W27" s="567"/>
      <c r="X27" s="568" t="s">
        <v>404</v>
      </c>
      <c r="Y27" s="569"/>
      <c r="Z27" s="569"/>
      <c r="AA27" s="569"/>
      <c r="AB27" s="569"/>
      <c r="AC27" s="569"/>
      <c r="AD27" s="569"/>
      <c r="AE27" s="569"/>
      <c r="AF27" s="569"/>
      <c r="AG27" s="569"/>
      <c r="AH27" s="569"/>
      <c r="AI27" s="569"/>
      <c r="AJ27" s="569"/>
      <c r="AK27" s="569"/>
      <c r="AL27" s="569"/>
      <c r="AM27" s="569"/>
      <c r="AN27" s="569"/>
    </row>
    <row r="28" s="549" customFormat="true" ht="14.25" hidden="false" customHeight="true" outlineLevel="0" collapsed="false">
      <c r="B28" s="580"/>
      <c r="C28" s="566"/>
      <c r="D28" s="566"/>
      <c r="E28" s="566"/>
      <c r="F28" s="566"/>
      <c r="G28" s="566"/>
      <c r="H28" s="566"/>
      <c r="I28" s="566"/>
      <c r="J28" s="566"/>
      <c r="K28" s="566"/>
      <c r="L28" s="566"/>
      <c r="M28" s="570" t="s">
        <v>405</v>
      </c>
      <c r="N28" s="570"/>
      <c r="O28" s="570"/>
      <c r="P28" s="570"/>
      <c r="Q28" s="571" t="s">
        <v>406</v>
      </c>
      <c r="R28" s="570"/>
      <c r="S28" s="570"/>
      <c r="T28" s="570"/>
      <c r="U28" s="570"/>
      <c r="V28" s="570" t="s">
        <v>407</v>
      </c>
      <c r="W28" s="570"/>
      <c r="X28" s="572"/>
      <c r="Y28" s="572"/>
      <c r="Z28" s="572"/>
      <c r="AA28" s="572"/>
      <c r="AB28" s="572"/>
      <c r="AC28" s="572"/>
      <c r="AD28" s="572"/>
      <c r="AE28" s="572"/>
      <c r="AF28" s="572"/>
      <c r="AG28" s="572"/>
      <c r="AH28" s="572"/>
      <c r="AI28" s="572"/>
      <c r="AJ28" s="572"/>
      <c r="AK28" s="572"/>
      <c r="AL28" s="572"/>
      <c r="AM28" s="572"/>
      <c r="AN28" s="572"/>
    </row>
    <row r="29" s="549" customFormat="true" ht="13.8" hidden="false" customHeight="false" outlineLevel="0" collapsed="false">
      <c r="B29" s="580"/>
      <c r="C29" s="566"/>
      <c r="D29" s="566"/>
      <c r="E29" s="566"/>
      <c r="F29" s="566"/>
      <c r="G29" s="566"/>
      <c r="H29" s="566"/>
      <c r="I29" s="566"/>
      <c r="J29" s="566"/>
      <c r="K29" s="566"/>
      <c r="L29" s="566"/>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3"/>
      <c r="AL29" s="573"/>
      <c r="AM29" s="573"/>
      <c r="AN29" s="573"/>
    </row>
    <row r="30" s="549" customFormat="true" ht="14.25" hidden="false" customHeight="true" outlineLevel="0" collapsed="false">
      <c r="B30" s="580"/>
      <c r="C30" s="566" t="s">
        <v>409</v>
      </c>
      <c r="D30" s="566"/>
      <c r="E30" s="566"/>
      <c r="F30" s="566"/>
      <c r="G30" s="566"/>
      <c r="H30" s="566"/>
      <c r="I30" s="566"/>
      <c r="J30" s="566"/>
      <c r="K30" s="566"/>
      <c r="L30" s="566"/>
      <c r="M30" s="553" t="s">
        <v>410</v>
      </c>
      <c r="N30" s="553"/>
      <c r="O30" s="553"/>
      <c r="P30" s="553"/>
      <c r="Q30" s="553"/>
      <c r="R30" s="554"/>
      <c r="S30" s="554"/>
      <c r="T30" s="554"/>
      <c r="U30" s="554"/>
      <c r="V30" s="554"/>
      <c r="W30" s="554"/>
      <c r="X30" s="554"/>
      <c r="Y30" s="554"/>
      <c r="Z30" s="554"/>
      <c r="AA30" s="554"/>
      <c r="AB30" s="574" t="s">
        <v>411</v>
      </c>
      <c r="AC30" s="574"/>
      <c r="AD30" s="574"/>
      <c r="AE30" s="574"/>
      <c r="AF30" s="574"/>
      <c r="AG30" s="554"/>
      <c r="AH30" s="554"/>
      <c r="AI30" s="554"/>
      <c r="AJ30" s="554"/>
      <c r="AK30" s="554"/>
      <c r="AL30" s="554"/>
      <c r="AM30" s="554"/>
      <c r="AN30" s="554"/>
    </row>
    <row r="31" s="549" customFormat="true" ht="13.5" hidden="false" customHeight="true" outlineLevel="0" collapsed="false">
      <c r="B31" s="580"/>
      <c r="C31" s="581" t="s">
        <v>421</v>
      </c>
      <c r="D31" s="581"/>
      <c r="E31" s="581"/>
      <c r="F31" s="581"/>
      <c r="G31" s="581"/>
      <c r="H31" s="581"/>
      <c r="I31" s="581"/>
      <c r="J31" s="581"/>
      <c r="K31" s="581"/>
      <c r="L31" s="581"/>
      <c r="M31" s="567" t="s">
        <v>402</v>
      </c>
      <c r="N31" s="567"/>
      <c r="O31" s="567"/>
      <c r="P31" s="567"/>
      <c r="Q31" s="567"/>
      <c r="R31" s="567"/>
      <c r="S31" s="567"/>
      <c r="T31" s="568" t="s">
        <v>403</v>
      </c>
      <c r="U31" s="567"/>
      <c r="V31" s="567"/>
      <c r="W31" s="567"/>
      <c r="X31" s="568" t="s">
        <v>404</v>
      </c>
      <c r="Y31" s="569"/>
      <c r="Z31" s="569"/>
      <c r="AA31" s="569"/>
      <c r="AB31" s="569"/>
      <c r="AC31" s="569"/>
      <c r="AD31" s="569"/>
      <c r="AE31" s="569"/>
      <c r="AF31" s="569"/>
      <c r="AG31" s="569"/>
      <c r="AH31" s="569"/>
      <c r="AI31" s="569"/>
      <c r="AJ31" s="569"/>
      <c r="AK31" s="569"/>
      <c r="AL31" s="569"/>
      <c r="AM31" s="569"/>
      <c r="AN31" s="569"/>
    </row>
    <row r="32" s="549" customFormat="true" ht="14.25" hidden="false" customHeight="true" outlineLevel="0" collapsed="false">
      <c r="B32" s="580"/>
      <c r="C32" s="581"/>
      <c r="D32" s="581"/>
      <c r="E32" s="581"/>
      <c r="F32" s="581"/>
      <c r="G32" s="581"/>
      <c r="H32" s="581"/>
      <c r="I32" s="581"/>
      <c r="J32" s="581"/>
      <c r="K32" s="581"/>
      <c r="L32" s="581"/>
      <c r="M32" s="570" t="s">
        <v>405</v>
      </c>
      <c r="N32" s="570"/>
      <c r="O32" s="570"/>
      <c r="P32" s="570"/>
      <c r="Q32" s="571" t="s">
        <v>406</v>
      </c>
      <c r="R32" s="570"/>
      <c r="S32" s="570"/>
      <c r="T32" s="570"/>
      <c r="U32" s="570"/>
      <c r="V32" s="570" t="s">
        <v>407</v>
      </c>
      <c r="W32" s="570"/>
      <c r="X32" s="572"/>
      <c r="Y32" s="572"/>
      <c r="Z32" s="572"/>
      <c r="AA32" s="572"/>
      <c r="AB32" s="572"/>
      <c r="AC32" s="572"/>
      <c r="AD32" s="572"/>
      <c r="AE32" s="572"/>
      <c r="AF32" s="572"/>
      <c r="AG32" s="572"/>
      <c r="AH32" s="572"/>
      <c r="AI32" s="572"/>
      <c r="AJ32" s="572"/>
      <c r="AK32" s="572"/>
      <c r="AL32" s="572"/>
      <c r="AM32" s="572"/>
      <c r="AN32" s="572"/>
    </row>
    <row r="33" s="549" customFormat="true" ht="13.8" hidden="false" customHeight="false" outlineLevel="0" collapsed="false">
      <c r="B33" s="580"/>
      <c r="C33" s="581"/>
      <c r="D33" s="581"/>
      <c r="E33" s="581"/>
      <c r="F33" s="581"/>
      <c r="G33" s="581"/>
      <c r="H33" s="581"/>
      <c r="I33" s="581"/>
      <c r="J33" s="581"/>
      <c r="K33" s="581"/>
      <c r="L33" s="581"/>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3"/>
      <c r="AL33" s="573"/>
      <c r="AM33" s="573"/>
      <c r="AN33" s="573"/>
    </row>
    <row r="34" s="549" customFormat="true" ht="14.25" hidden="false" customHeight="true" outlineLevel="0" collapsed="false">
      <c r="B34" s="580"/>
      <c r="C34" s="566" t="s">
        <v>409</v>
      </c>
      <c r="D34" s="566"/>
      <c r="E34" s="566"/>
      <c r="F34" s="566"/>
      <c r="G34" s="566"/>
      <c r="H34" s="566"/>
      <c r="I34" s="566"/>
      <c r="J34" s="566"/>
      <c r="K34" s="566"/>
      <c r="L34" s="566"/>
      <c r="M34" s="553" t="s">
        <v>410</v>
      </c>
      <c r="N34" s="553"/>
      <c r="O34" s="553"/>
      <c r="P34" s="553"/>
      <c r="Q34" s="553"/>
      <c r="R34" s="554"/>
      <c r="S34" s="554"/>
      <c r="T34" s="554"/>
      <c r="U34" s="554"/>
      <c r="V34" s="554"/>
      <c r="W34" s="554"/>
      <c r="X34" s="554"/>
      <c r="Y34" s="554"/>
      <c r="Z34" s="554"/>
      <c r="AA34" s="554"/>
      <c r="AB34" s="574" t="s">
        <v>411</v>
      </c>
      <c r="AC34" s="574"/>
      <c r="AD34" s="574"/>
      <c r="AE34" s="574"/>
      <c r="AF34" s="574"/>
      <c r="AG34" s="554"/>
      <c r="AH34" s="554"/>
      <c r="AI34" s="554"/>
      <c r="AJ34" s="554"/>
      <c r="AK34" s="554"/>
      <c r="AL34" s="554"/>
      <c r="AM34" s="554"/>
      <c r="AN34" s="554"/>
    </row>
    <row r="35" s="549" customFormat="true" ht="14.25" hidden="false" customHeight="true" outlineLevel="0" collapsed="false">
      <c r="B35" s="580"/>
      <c r="C35" s="566" t="s">
        <v>422</v>
      </c>
      <c r="D35" s="566"/>
      <c r="E35" s="566"/>
      <c r="F35" s="566"/>
      <c r="G35" s="566"/>
      <c r="H35" s="566"/>
      <c r="I35" s="566"/>
      <c r="J35" s="566"/>
      <c r="K35" s="566"/>
      <c r="L35" s="566"/>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row>
    <row r="36" s="549" customFormat="true" ht="13.5" hidden="false" customHeight="true" outlineLevel="0" collapsed="false">
      <c r="B36" s="580"/>
      <c r="C36" s="566" t="s">
        <v>423</v>
      </c>
      <c r="D36" s="566"/>
      <c r="E36" s="566"/>
      <c r="F36" s="566"/>
      <c r="G36" s="566"/>
      <c r="H36" s="566"/>
      <c r="I36" s="566"/>
      <c r="J36" s="566"/>
      <c r="K36" s="566"/>
      <c r="L36" s="566"/>
      <c r="M36" s="567" t="s">
        <v>402</v>
      </c>
      <c r="N36" s="567"/>
      <c r="O36" s="567"/>
      <c r="P36" s="567"/>
      <c r="Q36" s="567"/>
      <c r="R36" s="567"/>
      <c r="S36" s="567"/>
      <c r="T36" s="568" t="s">
        <v>403</v>
      </c>
      <c r="U36" s="567"/>
      <c r="V36" s="567"/>
      <c r="W36" s="567"/>
      <c r="X36" s="568" t="s">
        <v>404</v>
      </c>
      <c r="Y36" s="569"/>
      <c r="Z36" s="569"/>
      <c r="AA36" s="569"/>
      <c r="AB36" s="569"/>
      <c r="AC36" s="569"/>
      <c r="AD36" s="569"/>
      <c r="AE36" s="569"/>
      <c r="AF36" s="569"/>
      <c r="AG36" s="569"/>
      <c r="AH36" s="569"/>
      <c r="AI36" s="569"/>
      <c r="AJ36" s="569"/>
      <c r="AK36" s="569"/>
      <c r="AL36" s="569"/>
      <c r="AM36" s="569"/>
      <c r="AN36" s="569"/>
    </row>
    <row r="37" s="549" customFormat="true" ht="14.25" hidden="false" customHeight="true" outlineLevel="0" collapsed="false">
      <c r="B37" s="580"/>
      <c r="C37" s="566"/>
      <c r="D37" s="566"/>
      <c r="E37" s="566"/>
      <c r="F37" s="566"/>
      <c r="G37" s="566"/>
      <c r="H37" s="566"/>
      <c r="I37" s="566"/>
      <c r="J37" s="566"/>
      <c r="K37" s="566"/>
      <c r="L37" s="566"/>
      <c r="M37" s="570" t="s">
        <v>405</v>
      </c>
      <c r="N37" s="570"/>
      <c r="O37" s="570"/>
      <c r="P37" s="570"/>
      <c r="Q37" s="571" t="s">
        <v>406</v>
      </c>
      <c r="R37" s="570"/>
      <c r="S37" s="570"/>
      <c r="T37" s="570"/>
      <c r="U37" s="570"/>
      <c r="V37" s="570" t="s">
        <v>407</v>
      </c>
      <c r="W37" s="570"/>
      <c r="X37" s="572"/>
      <c r="Y37" s="572"/>
      <c r="Z37" s="572"/>
      <c r="AA37" s="572"/>
      <c r="AB37" s="572"/>
      <c r="AC37" s="572"/>
      <c r="AD37" s="572"/>
      <c r="AE37" s="572"/>
      <c r="AF37" s="572"/>
      <c r="AG37" s="572"/>
      <c r="AH37" s="572"/>
      <c r="AI37" s="572"/>
      <c r="AJ37" s="572"/>
      <c r="AK37" s="572"/>
      <c r="AL37" s="572"/>
      <c r="AM37" s="572"/>
      <c r="AN37" s="572"/>
    </row>
    <row r="38" s="549" customFormat="true" ht="13.8" hidden="false" customHeight="false" outlineLevel="0" collapsed="false">
      <c r="B38" s="580"/>
      <c r="C38" s="566"/>
      <c r="D38" s="566"/>
      <c r="E38" s="566"/>
      <c r="F38" s="566"/>
      <c r="G38" s="566"/>
      <c r="H38" s="566"/>
      <c r="I38" s="566"/>
      <c r="J38" s="566"/>
      <c r="K38" s="566"/>
      <c r="L38" s="566"/>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3"/>
      <c r="AL38" s="573"/>
      <c r="AM38" s="573"/>
      <c r="AN38" s="573"/>
    </row>
    <row r="39" s="549" customFormat="true" ht="13.5" hidden="false" customHeight="true" outlineLevel="0" collapsed="false">
      <c r="B39" s="582" t="s">
        <v>424</v>
      </c>
      <c r="C39" s="583" t="s">
        <v>425</v>
      </c>
      <c r="D39" s="583"/>
      <c r="E39" s="583"/>
      <c r="F39" s="583"/>
      <c r="G39" s="583"/>
      <c r="H39" s="583"/>
      <c r="I39" s="583"/>
      <c r="J39" s="583"/>
      <c r="K39" s="583"/>
      <c r="L39" s="583"/>
      <c r="M39" s="584" t="s">
        <v>426</v>
      </c>
      <c r="N39" s="584"/>
      <c r="O39" s="585" t="s">
        <v>427</v>
      </c>
      <c r="P39" s="586"/>
      <c r="Q39" s="587"/>
      <c r="R39" s="554" t="s">
        <v>428</v>
      </c>
      <c r="S39" s="554"/>
      <c r="T39" s="554"/>
      <c r="U39" s="554"/>
      <c r="V39" s="554"/>
      <c r="W39" s="554"/>
      <c r="X39" s="554"/>
      <c r="Y39" s="554"/>
      <c r="Z39" s="554"/>
      <c r="AA39" s="588" t="s">
        <v>429</v>
      </c>
      <c r="AB39" s="588"/>
      <c r="AC39" s="588"/>
      <c r="AD39" s="588"/>
      <c r="AE39" s="589" t="s">
        <v>430</v>
      </c>
      <c r="AF39" s="589"/>
      <c r="AG39" s="589"/>
      <c r="AH39" s="589"/>
      <c r="AI39" s="590" t="s">
        <v>431</v>
      </c>
      <c r="AJ39" s="590"/>
      <c r="AK39" s="590"/>
      <c r="AL39" s="590"/>
      <c r="AM39" s="590"/>
      <c r="AN39" s="590"/>
    </row>
    <row r="40" s="549" customFormat="true" ht="14.25" hidden="false" customHeight="true" outlineLevel="0" collapsed="false">
      <c r="B40" s="582"/>
      <c r="C40" s="583"/>
      <c r="D40" s="583"/>
      <c r="E40" s="583"/>
      <c r="F40" s="583"/>
      <c r="G40" s="583"/>
      <c r="H40" s="583"/>
      <c r="I40" s="583"/>
      <c r="J40" s="583"/>
      <c r="K40" s="583"/>
      <c r="L40" s="583"/>
      <c r="M40" s="584"/>
      <c r="N40" s="584"/>
      <c r="O40" s="591" t="s">
        <v>432</v>
      </c>
      <c r="P40" s="592"/>
      <c r="Q40" s="593"/>
      <c r="R40" s="554"/>
      <c r="S40" s="554"/>
      <c r="T40" s="554"/>
      <c r="U40" s="554"/>
      <c r="V40" s="554"/>
      <c r="W40" s="554"/>
      <c r="X40" s="554"/>
      <c r="Y40" s="554"/>
      <c r="Z40" s="554"/>
      <c r="AA40" s="594" t="s">
        <v>433</v>
      </c>
      <c r="AB40" s="550"/>
      <c r="AC40" s="550"/>
      <c r="AD40" s="550"/>
      <c r="AE40" s="595" t="s">
        <v>434</v>
      </c>
      <c r="AF40" s="595"/>
      <c r="AG40" s="595"/>
      <c r="AH40" s="595"/>
      <c r="AI40" s="596" t="s">
        <v>435</v>
      </c>
      <c r="AJ40" s="596"/>
      <c r="AK40" s="596"/>
      <c r="AL40" s="596"/>
      <c r="AM40" s="596"/>
      <c r="AN40" s="596"/>
    </row>
    <row r="41" s="549" customFormat="true" ht="14.25" hidden="false" customHeight="true" outlineLevel="0" collapsed="false">
      <c r="B41" s="582"/>
      <c r="C41" s="597" t="s">
        <v>436</v>
      </c>
      <c r="D41" s="598"/>
      <c r="E41" s="599" t="s">
        <v>437</v>
      </c>
      <c r="F41" s="599"/>
      <c r="G41" s="599"/>
      <c r="H41" s="599"/>
      <c r="I41" s="599"/>
      <c r="J41" s="599"/>
      <c r="K41" s="599"/>
      <c r="L41" s="599"/>
      <c r="M41" s="600"/>
      <c r="N41" s="600"/>
      <c r="O41" s="601"/>
      <c r="P41" s="601"/>
      <c r="Q41" s="601"/>
      <c r="R41" s="602" t="s">
        <v>27</v>
      </c>
      <c r="S41" s="603" t="s">
        <v>438</v>
      </c>
      <c r="T41" s="603"/>
      <c r="U41" s="604" t="s">
        <v>27</v>
      </c>
      <c r="V41" s="603" t="s">
        <v>439</v>
      </c>
      <c r="W41" s="603"/>
      <c r="X41" s="604" t="s">
        <v>27</v>
      </c>
      <c r="Y41" s="605" t="s">
        <v>440</v>
      </c>
      <c r="Z41" s="605"/>
      <c r="AA41" s="606"/>
      <c r="AB41" s="606"/>
      <c r="AC41" s="606"/>
      <c r="AD41" s="606"/>
      <c r="AE41" s="606"/>
      <c r="AF41" s="606"/>
      <c r="AG41" s="606"/>
      <c r="AH41" s="606"/>
      <c r="AI41" s="602" t="s">
        <v>27</v>
      </c>
      <c r="AJ41" s="603" t="s">
        <v>441</v>
      </c>
      <c r="AK41" s="603"/>
      <c r="AL41" s="604" t="s">
        <v>27</v>
      </c>
      <c r="AM41" s="605" t="s">
        <v>442</v>
      </c>
      <c r="AN41" s="605"/>
    </row>
    <row r="42" s="549" customFormat="true" ht="14.25" hidden="false" customHeight="true" outlineLevel="0" collapsed="false">
      <c r="B42" s="582"/>
      <c r="C42" s="597"/>
      <c r="D42" s="598"/>
      <c r="E42" s="599" t="s">
        <v>443</v>
      </c>
      <c r="F42" s="599"/>
      <c r="G42" s="599"/>
      <c r="H42" s="599"/>
      <c r="I42" s="599"/>
      <c r="J42" s="599"/>
      <c r="K42" s="599"/>
      <c r="L42" s="599"/>
      <c r="M42" s="600"/>
      <c r="N42" s="600"/>
      <c r="O42" s="601"/>
      <c r="P42" s="601"/>
      <c r="Q42" s="601"/>
      <c r="R42" s="602" t="s">
        <v>27</v>
      </c>
      <c r="S42" s="603" t="s">
        <v>438</v>
      </c>
      <c r="T42" s="603"/>
      <c r="U42" s="604" t="s">
        <v>27</v>
      </c>
      <c r="V42" s="603" t="s">
        <v>439</v>
      </c>
      <c r="W42" s="603"/>
      <c r="X42" s="604" t="s">
        <v>27</v>
      </c>
      <c r="Y42" s="605" t="s">
        <v>440</v>
      </c>
      <c r="Z42" s="605"/>
      <c r="AA42" s="606"/>
      <c r="AB42" s="606"/>
      <c r="AC42" s="606"/>
      <c r="AD42" s="606"/>
      <c r="AE42" s="606"/>
      <c r="AF42" s="606"/>
      <c r="AG42" s="606"/>
      <c r="AH42" s="606"/>
      <c r="AI42" s="602" t="s">
        <v>27</v>
      </c>
      <c r="AJ42" s="603" t="s">
        <v>441</v>
      </c>
      <c r="AK42" s="603"/>
      <c r="AL42" s="604" t="s">
        <v>27</v>
      </c>
      <c r="AM42" s="605" t="s">
        <v>442</v>
      </c>
      <c r="AN42" s="605"/>
    </row>
    <row r="43" s="549" customFormat="true" ht="14.25" hidden="false" customHeight="true" outlineLevel="0" collapsed="false">
      <c r="B43" s="582"/>
      <c r="C43" s="597"/>
      <c r="D43" s="598"/>
      <c r="E43" s="599" t="s">
        <v>444</v>
      </c>
      <c r="F43" s="599"/>
      <c r="G43" s="599"/>
      <c r="H43" s="599"/>
      <c r="I43" s="599"/>
      <c r="J43" s="599"/>
      <c r="K43" s="599"/>
      <c r="L43" s="599"/>
      <c r="M43" s="600"/>
      <c r="N43" s="600"/>
      <c r="O43" s="601"/>
      <c r="P43" s="601"/>
      <c r="Q43" s="601"/>
      <c r="R43" s="602" t="s">
        <v>27</v>
      </c>
      <c r="S43" s="603" t="s">
        <v>438</v>
      </c>
      <c r="T43" s="603"/>
      <c r="U43" s="604" t="s">
        <v>27</v>
      </c>
      <c r="V43" s="603" t="s">
        <v>439</v>
      </c>
      <c r="W43" s="603"/>
      <c r="X43" s="604" t="s">
        <v>27</v>
      </c>
      <c r="Y43" s="605" t="s">
        <v>440</v>
      </c>
      <c r="Z43" s="605"/>
      <c r="AA43" s="606"/>
      <c r="AB43" s="606"/>
      <c r="AC43" s="606"/>
      <c r="AD43" s="606"/>
      <c r="AE43" s="606"/>
      <c r="AF43" s="606"/>
      <c r="AG43" s="606"/>
      <c r="AH43" s="606"/>
      <c r="AI43" s="602" t="s">
        <v>27</v>
      </c>
      <c r="AJ43" s="603" t="s">
        <v>441</v>
      </c>
      <c r="AK43" s="603"/>
      <c r="AL43" s="604" t="s">
        <v>27</v>
      </c>
      <c r="AM43" s="605" t="s">
        <v>442</v>
      </c>
      <c r="AN43" s="605"/>
    </row>
    <row r="44" s="549" customFormat="true" ht="14.25" hidden="false" customHeight="true" outlineLevel="0" collapsed="false">
      <c r="B44" s="582"/>
      <c r="C44" s="597"/>
      <c r="D44" s="598"/>
      <c r="E44" s="599" t="s">
        <v>445</v>
      </c>
      <c r="F44" s="599"/>
      <c r="G44" s="599"/>
      <c r="H44" s="599"/>
      <c r="I44" s="599"/>
      <c r="J44" s="599"/>
      <c r="K44" s="599"/>
      <c r="L44" s="599"/>
      <c r="M44" s="600"/>
      <c r="N44" s="600"/>
      <c r="O44" s="601"/>
      <c r="P44" s="601"/>
      <c r="Q44" s="601"/>
      <c r="R44" s="602" t="s">
        <v>27</v>
      </c>
      <c r="S44" s="603" t="s">
        <v>438</v>
      </c>
      <c r="T44" s="603"/>
      <c r="U44" s="604" t="s">
        <v>27</v>
      </c>
      <c r="V44" s="603" t="s">
        <v>439</v>
      </c>
      <c r="W44" s="603"/>
      <c r="X44" s="604" t="s">
        <v>27</v>
      </c>
      <c r="Y44" s="605" t="s">
        <v>440</v>
      </c>
      <c r="Z44" s="605"/>
      <c r="AA44" s="606"/>
      <c r="AB44" s="606"/>
      <c r="AC44" s="606"/>
      <c r="AD44" s="606"/>
      <c r="AE44" s="606"/>
      <c r="AF44" s="606"/>
      <c r="AG44" s="606"/>
      <c r="AH44" s="606"/>
      <c r="AI44" s="602" t="s">
        <v>27</v>
      </c>
      <c r="AJ44" s="603" t="s">
        <v>441</v>
      </c>
      <c r="AK44" s="603"/>
      <c r="AL44" s="604" t="s">
        <v>27</v>
      </c>
      <c r="AM44" s="605" t="s">
        <v>442</v>
      </c>
      <c r="AN44" s="605"/>
    </row>
    <row r="45" s="549" customFormat="true" ht="14.25" hidden="false" customHeight="true" outlineLevel="0" collapsed="false">
      <c r="B45" s="582"/>
      <c r="C45" s="597"/>
      <c r="D45" s="598"/>
      <c r="E45" s="599" t="s">
        <v>446</v>
      </c>
      <c r="F45" s="599"/>
      <c r="G45" s="599"/>
      <c r="H45" s="599"/>
      <c r="I45" s="599"/>
      <c r="J45" s="599"/>
      <c r="K45" s="599"/>
      <c r="L45" s="599"/>
      <c r="M45" s="600"/>
      <c r="N45" s="600"/>
      <c r="O45" s="601"/>
      <c r="P45" s="601"/>
      <c r="Q45" s="601"/>
      <c r="R45" s="602" t="s">
        <v>27</v>
      </c>
      <c r="S45" s="603" t="s">
        <v>438</v>
      </c>
      <c r="T45" s="603"/>
      <c r="U45" s="604" t="s">
        <v>27</v>
      </c>
      <c r="V45" s="603" t="s">
        <v>439</v>
      </c>
      <c r="W45" s="603"/>
      <c r="X45" s="604" t="s">
        <v>27</v>
      </c>
      <c r="Y45" s="605" t="s">
        <v>440</v>
      </c>
      <c r="Z45" s="605"/>
      <c r="AA45" s="606"/>
      <c r="AB45" s="606"/>
      <c r="AC45" s="606"/>
      <c r="AD45" s="606"/>
      <c r="AE45" s="606"/>
      <c r="AF45" s="606"/>
      <c r="AG45" s="606"/>
      <c r="AH45" s="606"/>
      <c r="AI45" s="602" t="s">
        <v>27</v>
      </c>
      <c r="AJ45" s="603" t="s">
        <v>441</v>
      </c>
      <c r="AK45" s="603"/>
      <c r="AL45" s="604" t="s">
        <v>27</v>
      </c>
      <c r="AM45" s="605" t="s">
        <v>442</v>
      </c>
      <c r="AN45" s="605"/>
    </row>
    <row r="46" s="549" customFormat="true" ht="14.25" hidden="false" customHeight="true" outlineLevel="0" collapsed="false">
      <c r="B46" s="582"/>
      <c r="C46" s="597"/>
      <c r="D46" s="598"/>
      <c r="E46" s="607" t="s">
        <v>447</v>
      </c>
      <c r="F46" s="607"/>
      <c r="G46" s="607"/>
      <c r="H46" s="607"/>
      <c r="I46" s="607"/>
      <c r="J46" s="607"/>
      <c r="K46" s="607"/>
      <c r="L46" s="607"/>
      <c r="M46" s="600"/>
      <c r="N46" s="600"/>
      <c r="O46" s="601"/>
      <c r="P46" s="601"/>
      <c r="Q46" s="601"/>
      <c r="R46" s="602" t="s">
        <v>27</v>
      </c>
      <c r="S46" s="603" t="s">
        <v>438</v>
      </c>
      <c r="T46" s="603"/>
      <c r="U46" s="604" t="s">
        <v>27</v>
      </c>
      <c r="V46" s="603" t="s">
        <v>439</v>
      </c>
      <c r="W46" s="603"/>
      <c r="X46" s="604" t="s">
        <v>27</v>
      </c>
      <c r="Y46" s="605" t="s">
        <v>440</v>
      </c>
      <c r="Z46" s="605"/>
      <c r="AA46" s="606"/>
      <c r="AB46" s="606"/>
      <c r="AC46" s="606"/>
      <c r="AD46" s="606"/>
      <c r="AE46" s="606"/>
      <c r="AF46" s="606"/>
      <c r="AG46" s="606"/>
      <c r="AH46" s="606"/>
      <c r="AI46" s="602" t="s">
        <v>27</v>
      </c>
      <c r="AJ46" s="603" t="s">
        <v>441</v>
      </c>
      <c r="AK46" s="603"/>
      <c r="AL46" s="604" t="s">
        <v>27</v>
      </c>
      <c r="AM46" s="605" t="s">
        <v>442</v>
      </c>
      <c r="AN46" s="605"/>
    </row>
    <row r="47" s="549" customFormat="true" ht="14.25" hidden="false" customHeight="true" outlineLevel="0" collapsed="false">
      <c r="B47" s="582"/>
      <c r="C47" s="597"/>
      <c r="D47" s="598"/>
      <c r="E47" s="607" t="s">
        <v>448</v>
      </c>
      <c r="F47" s="607"/>
      <c r="G47" s="607"/>
      <c r="H47" s="607"/>
      <c r="I47" s="607"/>
      <c r="J47" s="607"/>
      <c r="K47" s="607"/>
      <c r="L47" s="607"/>
      <c r="M47" s="600"/>
      <c r="N47" s="600"/>
      <c r="O47" s="601"/>
      <c r="P47" s="601"/>
      <c r="Q47" s="601"/>
      <c r="R47" s="602" t="s">
        <v>27</v>
      </c>
      <c r="S47" s="603" t="s">
        <v>438</v>
      </c>
      <c r="T47" s="603"/>
      <c r="U47" s="604" t="s">
        <v>27</v>
      </c>
      <c r="V47" s="603" t="s">
        <v>439</v>
      </c>
      <c r="W47" s="603"/>
      <c r="X47" s="604" t="s">
        <v>27</v>
      </c>
      <c r="Y47" s="605" t="s">
        <v>440</v>
      </c>
      <c r="Z47" s="605"/>
      <c r="AA47" s="606"/>
      <c r="AB47" s="606"/>
      <c r="AC47" s="606"/>
      <c r="AD47" s="606"/>
      <c r="AE47" s="606"/>
      <c r="AF47" s="606"/>
      <c r="AG47" s="606"/>
      <c r="AH47" s="606"/>
      <c r="AI47" s="602" t="s">
        <v>27</v>
      </c>
      <c r="AJ47" s="603" t="s">
        <v>441</v>
      </c>
      <c r="AK47" s="603"/>
      <c r="AL47" s="604" t="s">
        <v>27</v>
      </c>
      <c r="AM47" s="605" t="s">
        <v>442</v>
      </c>
      <c r="AN47" s="605"/>
    </row>
    <row r="48" s="549" customFormat="true" ht="14.25" hidden="false" customHeight="true" outlineLevel="0" collapsed="false">
      <c r="B48" s="582"/>
      <c r="C48" s="597"/>
      <c r="D48" s="608"/>
      <c r="E48" s="607" t="s">
        <v>449</v>
      </c>
      <c r="F48" s="607"/>
      <c r="G48" s="607"/>
      <c r="H48" s="607"/>
      <c r="I48" s="607"/>
      <c r="J48" s="607"/>
      <c r="K48" s="607"/>
      <c r="L48" s="607"/>
      <c r="M48" s="600"/>
      <c r="N48" s="600"/>
      <c r="O48" s="601"/>
      <c r="P48" s="601"/>
      <c r="Q48" s="601"/>
      <c r="R48" s="602" t="s">
        <v>27</v>
      </c>
      <c r="S48" s="603" t="s">
        <v>438</v>
      </c>
      <c r="T48" s="603"/>
      <c r="U48" s="604" t="s">
        <v>27</v>
      </c>
      <c r="V48" s="603" t="s">
        <v>439</v>
      </c>
      <c r="W48" s="603"/>
      <c r="X48" s="604" t="s">
        <v>27</v>
      </c>
      <c r="Y48" s="605" t="s">
        <v>440</v>
      </c>
      <c r="Z48" s="605"/>
      <c r="AA48" s="606"/>
      <c r="AB48" s="606"/>
      <c r="AC48" s="606"/>
      <c r="AD48" s="606"/>
      <c r="AE48" s="606"/>
      <c r="AF48" s="606"/>
      <c r="AG48" s="606"/>
      <c r="AH48" s="606"/>
      <c r="AI48" s="602" t="s">
        <v>27</v>
      </c>
      <c r="AJ48" s="603" t="s">
        <v>441</v>
      </c>
      <c r="AK48" s="603"/>
      <c r="AL48" s="604" t="s">
        <v>27</v>
      </c>
      <c r="AM48" s="605" t="s">
        <v>442</v>
      </c>
      <c r="AN48" s="605"/>
    </row>
    <row r="49" s="549" customFormat="true" ht="14.25" hidden="false" customHeight="true" outlineLevel="0" collapsed="false">
      <c r="B49" s="582"/>
      <c r="C49" s="597"/>
      <c r="D49" s="608"/>
      <c r="E49" s="609" t="s">
        <v>450</v>
      </c>
      <c r="F49" s="609"/>
      <c r="G49" s="609"/>
      <c r="H49" s="609"/>
      <c r="I49" s="609"/>
      <c r="J49" s="609"/>
      <c r="K49" s="609"/>
      <c r="L49" s="609"/>
      <c r="M49" s="600"/>
      <c r="N49" s="600"/>
      <c r="O49" s="601"/>
      <c r="P49" s="601"/>
      <c r="Q49" s="601"/>
      <c r="R49" s="602" t="s">
        <v>27</v>
      </c>
      <c r="S49" s="603" t="s">
        <v>438</v>
      </c>
      <c r="T49" s="603"/>
      <c r="U49" s="604" t="s">
        <v>27</v>
      </c>
      <c r="V49" s="603" t="s">
        <v>439</v>
      </c>
      <c r="W49" s="603"/>
      <c r="X49" s="604" t="s">
        <v>27</v>
      </c>
      <c r="Y49" s="605" t="s">
        <v>440</v>
      </c>
      <c r="Z49" s="605"/>
      <c r="AA49" s="606"/>
      <c r="AB49" s="606"/>
      <c r="AC49" s="606"/>
      <c r="AD49" s="606"/>
      <c r="AE49" s="606"/>
      <c r="AF49" s="606"/>
      <c r="AG49" s="606"/>
      <c r="AH49" s="606"/>
      <c r="AI49" s="602" t="s">
        <v>27</v>
      </c>
      <c r="AJ49" s="603" t="s">
        <v>441</v>
      </c>
      <c r="AK49" s="603"/>
      <c r="AL49" s="604" t="s">
        <v>27</v>
      </c>
      <c r="AM49" s="605" t="s">
        <v>442</v>
      </c>
      <c r="AN49" s="605"/>
    </row>
    <row r="50" s="549" customFormat="true" ht="14.25" hidden="false" customHeight="true" outlineLevel="0" collapsed="false">
      <c r="B50" s="582"/>
      <c r="C50" s="597"/>
      <c r="D50" s="608"/>
      <c r="E50" s="610" t="s">
        <v>451</v>
      </c>
      <c r="F50" s="610"/>
      <c r="G50" s="610"/>
      <c r="H50" s="610"/>
      <c r="I50" s="610"/>
      <c r="J50" s="610"/>
      <c r="K50" s="610"/>
      <c r="L50" s="610"/>
      <c r="M50" s="600"/>
      <c r="N50" s="600"/>
      <c r="O50" s="601"/>
      <c r="P50" s="601"/>
      <c r="Q50" s="601"/>
      <c r="R50" s="602" t="s">
        <v>27</v>
      </c>
      <c r="S50" s="603" t="s">
        <v>438</v>
      </c>
      <c r="T50" s="603"/>
      <c r="U50" s="604" t="s">
        <v>27</v>
      </c>
      <c r="V50" s="603" t="s">
        <v>439</v>
      </c>
      <c r="W50" s="603"/>
      <c r="X50" s="604" t="s">
        <v>27</v>
      </c>
      <c r="Y50" s="605" t="s">
        <v>440</v>
      </c>
      <c r="Z50" s="605"/>
      <c r="AA50" s="606"/>
      <c r="AB50" s="606"/>
      <c r="AC50" s="606"/>
      <c r="AD50" s="606"/>
      <c r="AE50" s="606"/>
      <c r="AF50" s="606"/>
      <c r="AG50" s="606"/>
      <c r="AH50" s="606"/>
      <c r="AI50" s="602" t="s">
        <v>27</v>
      </c>
      <c r="AJ50" s="603" t="s">
        <v>441</v>
      </c>
      <c r="AK50" s="603"/>
      <c r="AL50" s="604" t="s">
        <v>27</v>
      </c>
      <c r="AM50" s="605" t="s">
        <v>442</v>
      </c>
      <c r="AN50" s="605"/>
    </row>
    <row r="51" s="549" customFormat="true" ht="14.25" hidden="false" customHeight="true" outlineLevel="0" collapsed="false">
      <c r="B51" s="582"/>
      <c r="C51" s="597"/>
      <c r="D51" s="611"/>
      <c r="E51" s="612" t="s">
        <v>452</v>
      </c>
      <c r="F51" s="612"/>
      <c r="G51" s="612"/>
      <c r="H51" s="612"/>
      <c r="I51" s="612"/>
      <c r="J51" s="612"/>
      <c r="K51" s="612"/>
      <c r="L51" s="612"/>
      <c r="M51" s="600"/>
      <c r="N51" s="600"/>
      <c r="O51" s="601"/>
      <c r="P51" s="601"/>
      <c r="Q51" s="601"/>
      <c r="R51" s="602" t="s">
        <v>27</v>
      </c>
      <c r="S51" s="603" t="s">
        <v>438</v>
      </c>
      <c r="T51" s="603"/>
      <c r="U51" s="604" t="s">
        <v>27</v>
      </c>
      <c r="V51" s="603" t="s">
        <v>439</v>
      </c>
      <c r="W51" s="603"/>
      <c r="X51" s="604" t="s">
        <v>27</v>
      </c>
      <c r="Y51" s="605" t="s">
        <v>440</v>
      </c>
      <c r="Z51" s="605"/>
      <c r="AA51" s="606"/>
      <c r="AB51" s="606"/>
      <c r="AC51" s="606"/>
      <c r="AD51" s="606"/>
      <c r="AE51" s="606"/>
      <c r="AF51" s="606"/>
      <c r="AG51" s="606"/>
      <c r="AH51" s="606"/>
      <c r="AI51" s="602" t="s">
        <v>27</v>
      </c>
      <c r="AJ51" s="603" t="s">
        <v>441</v>
      </c>
      <c r="AK51" s="603"/>
      <c r="AL51" s="604" t="s">
        <v>27</v>
      </c>
      <c r="AM51" s="605" t="s">
        <v>442</v>
      </c>
      <c r="AN51" s="605"/>
    </row>
    <row r="52" s="549" customFormat="true" ht="14.25" hidden="false" customHeight="true" outlineLevel="0" collapsed="false">
      <c r="B52" s="582"/>
      <c r="C52" s="597"/>
      <c r="D52" s="598"/>
      <c r="E52" s="607" t="s">
        <v>453</v>
      </c>
      <c r="F52" s="607"/>
      <c r="G52" s="607"/>
      <c r="H52" s="607"/>
      <c r="I52" s="607"/>
      <c r="J52" s="607"/>
      <c r="K52" s="607"/>
      <c r="L52" s="607"/>
      <c r="M52" s="600"/>
      <c r="N52" s="600"/>
      <c r="O52" s="601"/>
      <c r="P52" s="601"/>
      <c r="Q52" s="601"/>
      <c r="R52" s="602" t="s">
        <v>27</v>
      </c>
      <c r="S52" s="603" t="s">
        <v>438</v>
      </c>
      <c r="T52" s="603"/>
      <c r="U52" s="604" t="s">
        <v>27</v>
      </c>
      <c r="V52" s="603" t="s">
        <v>439</v>
      </c>
      <c r="W52" s="603"/>
      <c r="X52" s="604" t="s">
        <v>27</v>
      </c>
      <c r="Y52" s="605" t="s">
        <v>440</v>
      </c>
      <c r="Z52" s="605"/>
      <c r="AA52" s="606"/>
      <c r="AB52" s="606"/>
      <c r="AC52" s="606"/>
      <c r="AD52" s="606"/>
      <c r="AE52" s="606"/>
      <c r="AF52" s="606"/>
      <c r="AG52" s="606"/>
      <c r="AH52" s="606"/>
      <c r="AI52" s="602" t="s">
        <v>27</v>
      </c>
      <c r="AJ52" s="603" t="s">
        <v>441</v>
      </c>
      <c r="AK52" s="603"/>
      <c r="AL52" s="604" t="s">
        <v>27</v>
      </c>
      <c r="AM52" s="605" t="s">
        <v>442</v>
      </c>
      <c r="AN52" s="605"/>
    </row>
    <row r="53" s="549" customFormat="true" ht="14.25" hidden="false" customHeight="true" outlineLevel="0" collapsed="false">
      <c r="B53" s="582"/>
      <c r="C53" s="597"/>
      <c r="D53" s="598"/>
      <c r="E53" s="607" t="s">
        <v>454</v>
      </c>
      <c r="F53" s="607"/>
      <c r="G53" s="607"/>
      <c r="H53" s="607"/>
      <c r="I53" s="607"/>
      <c r="J53" s="607"/>
      <c r="K53" s="607"/>
      <c r="L53" s="607"/>
      <c r="M53" s="600"/>
      <c r="N53" s="600"/>
      <c r="O53" s="601"/>
      <c r="P53" s="601"/>
      <c r="Q53" s="601"/>
      <c r="R53" s="602" t="s">
        <v>27</v>
      </c>
      <c r="S53" s="603" t="s">
        <v>438</v>
      </c>
      <c r="T53" s="603"/>
      <c r="U53" s="604" t="s">
        <v>27</v>
      </c>
      <c r="V53" s="603" t="s">
        <v>439</v>
      </c>
      <c r="W53" s="603"/>
      <c r="X53" s="604" t="s">
        <v>27</v>
      </c>
      <c r="Y53" s="605" t="s">
        <v>440</v>
      </c>
      <c r="Z53" s="605"/>
      <c r="AA53" s="606"/>
      <c r="AB53" s="606"/>
      <c r="AC53" s="606"/>
      <c r="AD53" s="606"/>
      <c r="AE53" s="606"/>
      <c r="AF53" s="606"/>
      <c r="AG53" s="606"/>
      <c r="AH53" s="606"/>
      <c r="AI53" s="602" t="s">
        <v>27</v>
      </c>
      <c r="AJ53" s="603" t="s">
        <v>441</v>
      </c>
      <c r="AK53" s="603"/>
      <c r="AL53" s="604" t="s">
        <v>27</v>
      </c>
      <c r="AM53" s="605" t="s">
        <v>442</v>
      </c>
      <c r="AN53" s="605"/>
    </row>
    <row r="54" s="549" customFormat="true" ht="14.25" hidden="false" customHeight="true" outlineLevel="0" collapsed="false">
      <c r="B54" s="613"/>
      <c r="C54" s="614" t="s">
        <v>455</v>
      </c>
      <c r="D54" s="614"/>
      <c r="E54" s="614"/>
      <c r="F54" s="614"/>
      <c r="G54" s="614"/>
      <c r="H54" s="614"/>
      <c r="I54" s="614"/>
      <c r="J54" s="614"/>
      <c r="K54" s="614"/>
      <c r="L54" s="614"/>
      <c r="M54" s="600"/>
      <c r="N54" s="600"/>
      <c r="O54" s="601"/>
      <c r="P54" s="601"/>
      <c r="Q54" s="601"/>
      <c r="R54" s="602" t="s">
        <v>27</v>
      </c>
      <c r="S54" s="603" t="s">
        <v>438</v>
      </c>
      <c r="T54" s="603"/>
      <c r="U54" s="604" t="s">
        <v>27</v>
      </c>
      <c r="V54" s="603" t="s">
        <v>439</v>
      </c>
      <c r="W54" s="603"/>
      <c r="X54" s="604" t="s">
        <v>27</v>
      </c>
      <c r="Y54" s="605" t="s">
        <v>440</v>
      </c>
      <c r="Z54" s="605"/>
      <c r="AA54" s="606"/>
      <c r="AB54" s="606"/>
      <c r="AC54" s="606"/>
      <c r="AD54" s="606"/>
      <c r="AE54" s="606"/>
      <c r="AF54" s="606"/>
      <c r="AG54" s="606"/>
      <c r="AH54" s="606"/>
      <c r="AI54" s="615"/>
      <c r="AJ54" s="615"/>
      <c r="AK54" s="615"/>
      <c r="AL54" s="615"/>
      <c r="AM54" s="615"/>
      <c r="AN54" s="615"/>
    </row>
    <row r="55" s="549" customFormat="true" ht="14.25" hidden="false" customHeight="true" outlineLevel="0" collapsed="false">
      <c r="B55" s="613"/>
      <c r="C55" s="614" t="s">
        <v>456</v>
      </c>
      <c r="D55" s="614"/>
      <c r="E55" s="614"/>
      <c r="F55" s="614"/>
      <c r="G55" s="614"/>
      <c r="H55" s="614"/>
      <c r="I55" s="614"/>
      <c r="J55" s="614"/>
      <c r="K55" s="614"/>
      <c r="L55" s="614"/>
      <c r="M55" s="600"/>
      <c r="N55" s="600"/>
      <c r="O55" s="601"/>
      <c r="P55" s="601"/>
      <c r="Q55" s="601"/>
      <c r="R55" s="602" t="s">
        <v>27</v>
      </c>
      <c r="S55" s="603" t="s">
        <v>438</v>
      </c>
      <c r="T55" s="603"/>
      <c r="U55" s="604" t="s">
        <v>27</v>
      </c>
      <c r="V55" s="603" t="s">
        <v>439</v>
      </c>
      <c r="W55" s="603"/>
      <c r="X55" s="604" t="s">
        <v>27</v>
      </c>
      <c r="Y55" s="605" t="s">
        <v>440</v>
      </c>
      <c r="Z55" s="605"/>
      <c r="AA55" s="606"/>
      <c r="AB55" s="606"/>
      <c r="AC55" s="606"/>
      <c r="AD55" s="606"/>
      <c r="AE55" s="606"/>
      <c r="AF55" s="606"/>
      <c r="AG55" s="606"/>
      <c r="AH55" s="606"/>
      <c r="AI55" s="615"/>
      <c r="AJ55" s="615"/>
      <c r="AK55" s="615"/>
      <c r="AL55" s="615"/>
      <c r="AM55" s="615"/>
      <c r="AN55" s="615"/>
    </row>
    <row r="56" s="549" customFormat="true" ht="14.25" hidden="false" customHeight="true" outlineLevel="0" collapsed="false">
      <c r="B56" s="616" t="s">
        <v>457</v>
      </c>
      <c r="C56" s="616"/>
      <c r="D56" s="616"/>
      <c r="E56" s="616"/>
      <c r="F56" s="616"/>
      <c r="G56" s="616"/>
      <c r="H56" s="616"/>
      <c r="I56" s="616"/>
      <c r="J56" s="616"/>
      <c r="K56" s="616"/>
      <c r="L56" s="617"/>
      <c r="M56" s="618"/>
      <c r="N56" s="618"/>
      <c r="O56" s="618"/>
      <c r="P56" s="618"/>
      <c r="Q56" s="618"/>
      <c r="R56" s="619"/>
      <c r="S56" s="619"/>
      <c r="T56" s="619"/>
      <c r="U56" s="620"/>
      <c r="V56" s="621"/>
      <c r="W56" s="622"/>
      <c r="X56" s="622"/>
      <c r="Y56" s="622"/>
      <c r="Z56" s="622"/>
      <c r="AA56" s="622"/>
      <c r="AB56" s="623"/>
      <c r="AC56" s="623"/>
      <c r="AD56" s="623"/>
      <c r="AE56" s="624"/>
      <c r="AF56" s="624"/>
      <c r="AG56" s="624"/>
      <c r="AH56" s="624"/>
      <c r="AI56" s="624"/>
      <c r="AJ56" s="625"/>
      <c r="AK56" s="624"/>
      <c r="AL56" s="624"/>
      <c r="AM56" s="624"/>
      <c r="AN56" s="626"/>
    </row>
    <row r="57" s="549" customFormat="true" ht="14.25" hidden="false" customHeight="true" outlineLevel="0" collapsed="false">
      <c r="B57" s="621" t="s">
        <v>458</v>
      </c>
      <c r="C57" s="621"/>
      <c r="D57" s="621"/>
      <c r="E57" s="621"/>
      <c r="F57" s="621"/>
      <c r="G57" s="621"/>
      <c r="H57" s="621"/>
      <c r="I57" s="621"/>
      <c r="J57" s="621"/>
      <c r="K57" s="621"/>
      <c r="L57" s="627"/>
      <c r="M57" s="627"/>
      <c r="N57" s="627"/>
      <c r="O57" s="627"/>
      <c r="P57" s="627"/>
      <c r="Q57" s="627"/>
      <c r="R57" s="627"/>
      <c r="S57" s="627"/>
      <c r="T57" s="627"/>
      <c r="U57" s="627"/>
      <c r="V57" s="627"/>
      <c r="W57" s="627"/>
      <c r="X57" s="627"/>
      <c r="Y57" s="627"/>
      <c r="Z57" s="627"/>
      <c r="AA57" s="627"/>
      <c r="AB57" s="627"/>
      <c r="AC57" s="627"/>
      <c r="AD57" s="627"/>
      <c r="AE57" s="627"/>
      <c r="AF57" s="627"/>
      <c r="AG57" s="627"/>
      <c r="AH57" s="627"/>
      <c r="AI57" s="627"/>
      <c r="AJ57" s="627"/>
      <c r="AK57" s="627"/>
      <c r="AL57" s="627"/>
      <c r="AM57" s="627"/>
      <c r="AN57" s="627"/>
    </row>
    <row r="58" s="549" customFormat="true" ht="14.25" hidden="false" customHeight="true" outlineLevel="0" collapsed="false">
      <c r="B58" s="577" t="s">
        <v>459</v>
      </c>
      <c r="C58" s="577"/>
      <c r="D58" s="577"/>
      <c r="E58" s="577"/>
      <c r="F58" s="577"/>
      <c r="G58" s="577"/>
      <c r="H58" s="577"/>
      <c r="I58" s="577"/>
      <c r="J58" s="577"/>
      <c r="K58" s="577"/>
      <c r="L58" s="617"/>
      <c r="M58" s="618"/>
      <c r="N58" s="618"/>
      <c r="O58" s="618"/>
      <c r="P58" s="618"/>
      <c r="Q58" s="618"/>
      <c r="R58" s="619"/>
      <c r="S58" s="619"/>
      <c r="T58" s="619"/>
      <c r="U58" s="620"/>
      <c r="V58" s="621" t="s">
        <v>460</v>
      </c>
      <c r="W58" s="622"/>
      <c r="X58" s="622"/>
      <c r="Y58" s="622"/>
      <c r="Z58" s="622"/>
      <c r="AA58" s="622"/>
      <c r="AB58" s="623"/>
      <c r="AC58" s="623"/>
      <c r="AD58" s="623"/>
      <c r="AE58" s="624"/>
      <c r="AF58" s="624"/>
      <c r="AG58" s="624"/>
      <c r="AH58" s="624"/>
      <c r="AI58" s="624"/>
      <c r="AJ58" s="625"/>
      <c r="AK58" s="624"/>
      <c r="AL58" s="624"/>
      <c r="AM58" s="624"/>
      <c r="AN58" s="626"/>
    </row>
    <row r="59" s="549" customFormat="true" ht="14.25" hidden="false" customHeight="true" outlineLevel="0" collapsed="false">
      <c r="B59" s="616" t="s">
        <v>461</v>
      </c>
      <c r="C59" s="616"/>
      <c r="D59" s="616"/>
      <c r="E59" s="616"/>
      <c r="F59" s="616"/>
      <c r="G59" s="616"/>
      <c r="H59" s="616"/>
      <c r="I59" s="616"/>
      <c r="J59" s="616"/>
      <c r="K59" s="616"/>
      <c r="L59" s="566"/>
      <c r="M59" s="566"/>
      <c r="N59" s="566"/>
      <c r="O59" s="566"/>
      <c r="P59" s="566"/>
      <c r="Q59" s="566"/>
      <c r="R59" s="566"/>
      <c r="S59" s="566"/>
      <c r="T59" s="566"/>
      <c r="U59" s="566"/>
      <c r="V59" s="566"/>
      <c r="W59" s="566"/>
      <c r="X59" s="566"/>
      <c r="Y59" s="566"/>
      <c r="Z59" s="566"/>
      <c r="AA59" s="566"/>
      <c r="AB59" s="566"/>
      <c r="AC59" s="566"/>
      <c r="AD59" s="566"/>
      <c r="AE59" s="566"/>
      <c r="AF59" s="566"/>
      <c r="AG59" s="566"/>
      <c r="AH59" s="566"/>
      <c r="AI59" s="566"/>
      <c r="AJ59" s="566"/>
      <c r="AK59" s="566"/>
      <c r="AL59" s="566"/>
      <c r="AM59" s="566"/>
      <c r="AN59" s="566"/>
    </row>
    <row r="60" s="549" customFormat="true" ht="14.25" hidden="false" customHeight="true" outlineLevel="0" collapsed="false">
      <c r="B60" s="628" t="s">
        <v>462</v>
      </c>
      <c r="C60" s="628"/>
      <c r="D60" s="628"/>
      <c r="E60" s="628"/>
      <c r="F60" s="628"/>
      <c r="G60" s="628"/>
      <c r="H60" s="628"/>
      <c r="I60" s="628"/>
      <c r="J60" s="628"/>
      <c r="K60" s="628"/>
      <c r="L60" s="628"/>
      <c r="M60" s="628"/>
      <c r="N60" s="628"/>
      <c r="O60" s="629"/>
      <c r="P60" s="630"/>
      <c r="Q60" s="631"/>
      <c r="R60" s="631"/>
      <c r="S60" s="631"/>
      <c r="T60" s="631"/>
      <c r="U60" s="632"/>
      <c r="V60" s="621"/>
      <c r="W60" s="622"/>
      <c r="X60" s="622"/>
      <c r="Y60" s="622"/>
      <c r="Z60" s="622"/>
      <c r="AA60" s="622"/>
      <c r="AB60" s="623"/>
      <c r="AC60" s="623"/>
      <c r="AD60" s="623"/>
      <c r="AE60" s="624"/>
      <c r="AF60" s="624"/>
      <c r="AG60" s="624"/>
      <c r="AH60" s="624"/>
      <c r="AI60" s="624"/>
      <c r="AJ60" s="625"/>
      <c r="AK60" s="624"/>
      <c r="AL60" s="624"/>
      <c r="AM60" s="624"/>
      <c r="AN60" s="626"/>
    </row>
    <row r="61" s="549" customFormat="true" ht="14.25" hidden="false" customHeight="true" outlineLevel="0" collapsed="false">
      <c r="B61" s="561" t="s">
        <v>463</v>
      </c>
      <c r="C61" s="576" t="s">
        <v>464</v>
      </c>
      <c r="D61" s="576"/>
      <c r="E61" s="576"/>
      <c r="F61" s="576"/>
      <c r="G61" s="576"/>
      <c r="H61" s="576"/>
      <c r="I61" s="576"/>
      <c r="J61" s="576"/>
      <c r="K61" s="576"/>
      <c r="L61" s="576"/>
      <c r="M61" s="576"/>
      <c r="N61" s="576"/>
      <c r="O61" s="576"/>
      <c r="P61" s="576"/>
      <c r="Q61" s="576"/>
      <c r="R61" s="576"/>
      <c r="S61" s="576"/>
      <c r="T61" s="576"/>
      <c r="U61" s="576" t="s">
        <v>465</v>
      </c>
      <c r="V61" s="576"/>
      <c r="W61" s="576"/>
      <c r="X61" s="576"/>
      <c r="Y61" s="576"/>
      <c r="Z61" s="576"/>
      <c r="AA61" s="576"/>
      <c r="AB61" s="576"/>
      <c r="AC61" s="576"/>
      <c r="AD61" s="576"/>
      <c r="AE61" s="576"/>
      <c r="AF61" s="576"/>
      <c r="AG61" s="576"/>
      <c r="AH61" s="576"/>
      <c r="AI61" s="576"/>
      <c r="AJ61" s="576"/>
      <c r="AK61" s="576"/>
      <c r="AL61" s="576"/>
      <c r="AM61" s="576"/>
      <c r="AN61" s="576"/>
    </row>
    <row r="62" s="549" customFormat="true" ht="13.8" hidden="false" customHeight="false" outlineLevel="0" collapsed="false">
      <c r="B62" s="561"/>
      <c r="C62" s="633"/>
      <c r="D62" s="633"/>
      <c r="E62" s="633"/>
      <c r="F62" s="633"/>
      <c r="G62" s="633"/>
      <c r="H62" s="633"/>
      <c r="I62" s="633"/>
      <c r="J62" s="633"/>
      <c r="K62" s="633"/>
      <c r="L62" s="633"/>
      <c r="M62" s="633"/>
      <c r="N62" s="633"/>
      <c r="O62" s="633"/>
      <c r="P62" s="633"/>
      <c r="Q62" s="633"/>
      <c r="R62" s="633"/>
      <c r="S62" s="633"/>
      <c r="T62" s="633"/>
      <c r="U62" s="633"/>
      <c r="V62" s="633"/>
      <c r="W62" s="633"/>
      <c r="X62" s="633"/>
      <c r="Y62" s="633"/>
      <c r="Z62" s="633"/>
      <c r="AA62" s="633"/>
      <c r="AB62" s="633"/>
      <c r="AC62" s="633"/>
      <c r="AD62" s="633"/>
      <c r="AE62" s="633"/>
      <c r="AF62" s="633"/>
      <c r="AG62" s="633"/>
      <c r="AH62" s="633"/>
      <c r="AI62" s="633"/>
      <c r="AJ62" s="633"/>
      <c r="AK62" s="633"/>
      <c r="AL62" s="633"/>
      <c r="AM62" s="633"/>
      <c r="AN62" s="633"/>
    </row>
    <row r="63" s="549" customFormat="true" ht="13.8" hidden="false" customHeight="false" outlineLevel="0" collapsed="false">
      <c r="B63" s="561"/>
      <c r="C63" s="633"/>
      <c r="D63" s="633"/>
      <c r="E63" s="633"/>
      <c r="F63" s="633"/>
      <c r="G63" s="633"/>
      <c r="H63" s="633"/>
      <c r="I63" s="633"/>
      <c r="J63" s="633"/>
      <c r="K63" s="633"/>
      <c r="L63" s="633"/>
      <c r="M63" s="633"/>
      <c r="N63" s="633"/>
      <c r="O63" s="633"/>
      <c r="P63" s="633"/>
      <c r="Q63" s="633"/>
      <c r="R63" s="633"/>
      <c r="S63" s="633"/>
      <c r="T63" s="633"/>
      <c r="U63" s="633"/>
      <c r="V63" s="633"/>
      <c r="W63" s="633"/>
      <c r="X63" s="633"/>
      <c r="Y63" s="633"/>
      <c r="Z63" s="633"/>
      <c r="AA63" s="633"/>
      <c r="AB63" s="633"/>
      <c r="AC63" s="633"/>
      <c r="AD63" s="633"/>
      <c r="AE63" s="633"/>
      <c r="AF63" s="633"/>
      <c r="AG63" s="633"/>
      <c r="AH63" s="633"/>
      <c r="AI63" s="633"/>
      <c r="AJ63" s="633"/>
      <c r="AK63" s="633"/>
      <c r="AL63" s="633"/>
      <c r="AM63" s="633"/>
      <c r="AN63" s="633"/>
    </row>
    <row r="64" s="549" customFormat="true" ht="13.8" hidden="false" customHeight="false" outlineLevel="0" collapsed="false">
      <c r="B64" s="561"/>
      <c r="C64" s="633"/>
      <c r="D64" s="633"/>
      <c r="E64" s="633"/>
      <c r="F64" s="633"/>
      <c r="G64" s="633"/>
      <c r="H64" s="633"/>
      <c r="I64" s="633"/>
      <c r="J64" s="633"/>
      <c r="K64" s="633"/>
      <c r="L64" s="633"/>
      <c r="M64" s="633"/>
      <c r="N64" s="633"/>
      <c r="O64" s="633"/>
      <c r="P64" s="633"/>
      <c r="Q64" s="633"/>
      <c r="R64" s="633"/>
      <c r="S64" s="633"/>
      <c r="T64" s="633"/>
      <c r="U64" s="633"/>
      <c r="V64" s="633"/>
      <c r="W64" s="633"/>
      <c r="X64" s="633"/>
      <c r="Y64" s="633"/>
      <c r="Z64" s="633"/>
      <c r="AA64" s="633"/>
      <c r="AB64" s="633"/>
      <c r="AC64" s="633"/>
      <c r="AD64" s="633"/>
      <c r="AE64" s="633"/>
      <c r="AF64" s="633"/>
      <c r="AG64" s="633"/>
      <c r="AH64" s="633"/>
      <c r="AI64" s="633"/>
      <c r="AJ64" s="633"/>
      <c r="AK64" s="633"/>
      <c r="AL64" s="633"/>
      <c r="AM64" s="633"/>
      <c r="AN64" s="633"/>
    </row>
    <row r="65" s="549" customFormat="true" ht="13.8" hidden="false" customHeight="false" outlineLevel="0" collapsed="false">
      <c r="B65" s="561"/>
      <c r="C65" s="633"/>
      <c r="D65" s="633"/>
      <c r="E65" s="633"/>
      <c r="F65" s="633"/>
      <c r="G65" s="633"/>
      <c r="H65" s="633"/>
      <c r="I65" s="633"/>
      <c r="J65" s="633"/>
      <c r="K65" s="633"/>
      <c r="L65" s="633"/>
      <c r="M65" s="633"/>
      <c r="N65" s="633"/>
      <c r="O65" s="633"/>
      <c r="P65" s="633"/>
      <c r="Q65" s="633"/>
      <c r="R65" s="633"/>
      <c r="S65" s="633"/>
      <c r="T65" s="633"/>
      <c r="U65" s="633"/>
      <c r="V65" s="633"/>
      <c r="W65" s="633"/>
      <c r="X65" s="633"/>
      <c r="Y65" s="633"/>
      <c r="Z65" s="633"/>
      <c r="AA65" s="633"/>
      <c r="AB65" s="633"/>
      <c r="AC65" s="633"/>
      <c r="AD65" s="633"/>
      <c r="AE65" s="633"/>
      <c r="AF65" s="633"/>
      <c r="AG65" s="633"/>
      <c r="AH65" s="633"/>
      <c r="AI65" s="633"/>
      <c r="AJ65" s="633"/>
      <c r="AK65" s="633"/>
      <c r="AL65" s="633"/>
      <c r="AM65" s="633"/>
      <c r="AN65" s="633"/>
    </row>
    <row r="66" s="549" customFormat="true" ht="14.25" hidden="false" customHeight="true" outlineLevel="0" collapsed="false">
      <c r="B66" s="553" t="s">
        <v>466</v>
      </c>
      <c r="C66" s="553"/>
      <c r="D66" s="553"/>
      <c r="E66" s="553"/>
      <c r="F66" s="553"/>
      <c r="G66" s="577" t="s">
        <v>467</v>
      </c>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7"/>
      <c r="AL66" s="577"/>
      <c r="AM66" s="577"/>
      <c r="AN66" s="577"/>
    </row>
    <row r="67" customFormat="false" ht="13.8" hidden="false" customHeight="false" outlineLevel="0" collapsed="false"/>
    <row r="68" customFormat="false" ht="13.8" hidden="false" customHeight="false" outlineLevel="0" collapsed="false">
      <c r="B68" s="550" t="s">
        <v>468</v>
      </c>
    </row>
    <row r="69" customFormat="false" ht="13.8" hidden="false" customHeight="false" outlineLevel="0" collapsed="false">
      <c r="B69" s="550" t="s">
        <v>469</v>
      </c>
    </row>
    <row r="70" customFormat="false" ht="13.8" hidden="false" customHeight="false" outlineLevel="0" collapsed="false">
      <c r="B70" s="550" t="s">
        <v>470</v>
      </c>
    </row>
    <row r="71" customFormat="false" ht="13.8" hidden="false" customHeight="false" outlineLevel="0" collapsed="false">
      <c r="B71" s="550" t="s">
        <v>471</v>
      </c>
    </row>
    <row r="72" customFormat="false" ht="13.8" hidden="false" customHeight="false" outlineLevel="0" collapsed="false">
      <c r="B72" s="550" t="s">
        <v>472</v>
      </c>
    </row>
    <row r="73" customFormat="false" ht="13.8" hidden="false" customHeight="false" outlineLevel="0" collapsed="false">
      <c r="B73" s="550" t="s">
        <v>473</v>
      </c>
    </row>
    <row r="74" s="549" customFormat="true" ht="13.8" hidden="false" customHeight="false" outlineLevel="0" collapsed="false">
      <c r="B74" s="550" t="s">
        <v>474</v>
      </c>
      <c r="AQ74" s="550"/>
    </row>
    <row r="75" s="549" customFormat="true" ht="13.8" hidden="false" customHeight="false" outlineLevel="0" collapsed="false">
      <c r="B75" s="550"/>
      <c r="E75" s="549" t="s">
        <v>475</v>
      </c>
      <c r="AQ75" s="550"/>
    </row>
    <row r="76" customFormat="false" ht="13.8" hidden="false" customHeight="false" outlineLevel="0" collapsed="false">
      <c r="B76" s="550" t="s">
        <v>476</v>
      </c>
    </row>
    <row r="77" customFormat="false" ht="13.8" hidden="false" customHeight="false" outlineLevel="0" collapsed="false">
      <c r="B77" s="550" t="s">
        <v>477</v>
      </c>
    </row>
    <row r="78" customFormat="false" ht="13.8" hidden="false" customHeight="false" outlineLevel="0" collapsed="false">
      <c r="B78" s="550" t="s">
        <v>478</v>
      </c>
    </row>
    <row r="79" customFormat="false" ht="13.8" hidden="false" customHeight="false" outlineLevel="0" collapsed="false"/>
    <row r="80" customFormat="false" ht="13.8" hidden="false" customHeight="false" outlineLevel="0" collapsed="false"/>
    <row r="81" customFormat="false" ht="13.8" hidden="false" customHeight="false" outlineLevel="0" collapsed="false"/>
    <row r="82" customFormat="false" ht="13.8" hidden="false" customHeight="false" outlineLevel="0" collapsed="false"/>
    <row r="83" customFormat="false" ht="13.8" hidden="false" customHeight="false" outlineLevel="0" collapsed="false"/>
    <row r="84" customFormat="false" ht="13.8" hidden="false" customHeight="false" outlineLevel="0" collapsed="false"/>
    <row r="85" customFormat="false" ht="13.8" hidden="false" customHeight="false" outlineLevel="0" collapsed="false"/>
    <row r="86" customFormat="false" ht="13.8" hidden="false" customHeight="false" outlineLevel="0" collapsed="false"/>
    <row r="87" customFormat="false" ht="13.8" hidden="false" customHeight="false" outlineLevel="0" collapsed="false"/>
    <row r="88" customFormat="false" ht="13.8" hidden="false" customHeight="false" outlineLevel="0" collapsed="false"/>
    <row r="89" customFormat="false" ht="13.8" hidden="false" customHeight="false" outlineLevel="0" collapsed="false"/>
    <row r="90" customFormat="false" ht="13.8" hidden="false" customHeight="false" outlineLevel="0" collapsed="false"/>
    <row r="91" customFormat="false" ht="13.8" hidden="false" customHeight="false" outlineLevel="0" collapsed="false"/>
    <row r="92" customFormat="false" ht="12.75" hidden="false" customHeight="true" outlineLevel="0" collapsed="false">
      <c r="B92" s="634"/>
    </row>
    <row r="93" customFormat="false" ht="12.75" hidden="false" customHeight="true" outlineLevel="0" collapsed="false">
      <c r="B93" s="634" t="s">
        <v>479</v>
      </c>
    </row>
    <row r="94" customFormat="false" ht="12.75" hidden="false" customHeight="true" outlineLevel="0" collapsed="false">
      <c r="B94" s="634" t="s">
        <v>480</v>
      </c>
    </row>
    <row r="95" customFormat="false" ht="12.75" hidden="false" customHeight="true" outlineLevel="0" collapsed="false">
      <c r="B95" s="634" t="s">
        <v>481</v>
      </c>
    </row>
    <row r="96" customFormat="false" ht="12.75" hidden="false" customHeight="true" outlineLevel="0" collapsed="false">
      <c r="B96" s="634" t="s">
        <v>482</v>
      </c>
    </row>
    <row r="97" customFormat="false" ht="12.75" hidden="false" customHeight="true" outlineLevel="0" collapsed="false">
      <c r="B97" s="634" t="s">
        <v>483</v>
      </c>
    </row>
    <row r="98" customFormat="false" ht="12.75" hidden="false" customHeight="true" outlineLevel="0" collapsed="false">
      <c r="B98" s="634" t="s">
        <v>484</v>
      </c>
    </row>
    <row r="99" customFormat="false" ht="12.75" hidden="false" customHeight="true" outlineLevel="0" collapsed="false">
      <c r="B99" s="634" t="s">
        <v>485</v>
      </c>
    </row>
    <row r="100" customFormat="false" ht="12.75" hidden="false" customHeight="true" outlineLevel="0" collapsed="false">
      <c r="B100" s="634" t="s">
        <v>486</v>
      </c>
    </row>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sheetData>
  <mergeCells count="271">
    <mergeCell ref="AB3:AF3"/>
    <mergeCell ref="AG3:AN3"/>
    <mergeCell ref="B5:AN5"/>
    <mergeCell ref="B6:AN6"/>
    <mergeCell ref="AF7:AG7"/>
    <mergeCell ref="AI7:AJ7"/>
    <mergeCell ref="AL7:AM7"/>
    <mergeCell ref="B8:G8"/>
    <mergeCell ref="H8:J8"/>
    <mergeCell ref="AB9:AN9"/>
    <mergeCell ref="AB10:AN10"/>
    <mergeCell ref="AB11:AN11"/>
    <mergeCell ref="C12:W12"/>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C36:L38"/>
    <mergeCell ref="M36:P36"/>
    <mergeCell ref="Q36:S36"/>
    <mergeCell ref="U36:W36"/>
    <mergeCell ref="Y36:AN36"/>
    <mergeCell ref="M37:P37"/>
    <mergeCell ref="R37:U37"/>
    <mergeCell ref="V37:W37"/>
    <mergeCell ref="X37:AN37"/>
    <mergeCell ref="M38:AN38"/>
    <mergeCell ref="B39:B53"/>
    <mergeCell ref="C39:L40"/>
    <mergeCell ref="M39:N40"/>
    <mergeCell ref="R39:Z40"/>
    <mergeCell ref="AA39:AD39"/>
    <mergeCell ref="AE39:AH39"/>
    <mergeCell ref="AI39:AN39"/>
    <mergeCell ref="AE40:AH40"/>
    <mergeCell ref="AI40:AN40"/>
    <mergeCell ref="C41:C53"/>
    <mergeCell ref="E41:L41"/>
    <mergeCell ref="M41:N41"/>
    <mergeCell ref="O41:Q41"/>
    <mergeCell ref="S41:T41"/>
    <mergeCell ref="V41:W41"/>
    <mergeCell ref="Y41:Z41"/>
    <mergeCell ref="AA41:AD41"/>
    <mergeCell ref="AE41:AH41"/>
    <mergeCell ref="AJ41:AK41"/>
    <mergeCell ref="AM41:AN41"/>
    <mergeCell ref="E42:L42"/>
    <mergeCell ref="M42:N42"/>
    <mergeCell ref="O42:Q42"/>
    <mergeCell ref="S42:T42"/>
    <mergeCell ref="V42:W42"/>
    <mergeCell ref="Y42:Z42"/>
    <mergeCell ref="AA42:AD42"/>
    <mergeCell ref="AE42:AH42"/>
    <mergeCell ref="AJ42:AK42"/>
    <mergeCell ref="AM42:AN42"/>
    <mergeCell ref="E43:L43"/>
    <mergeCell ref="M43:N43"/>
    <mergeCell ref="O43:Q43"/>
    <mergeCell ref="S43:T43"/>
    <mergeCell ref="V43:W43"/>
    <mergeCell ref="Y43:Z43"/>
    <mergeCell ref="AA43:AD43"/>
    <mergeCell ref="AE43:AH43"/>
    <mergeCell ref="AJ43:AK43"/>
    <mergeCell ref="AM43:AN43"/>
    <mergeCell ref="E44:L44"/>
    <mergeCell ref="M44:N44"/>
    <mergeCell ref="O44:Q44"/>
    <mergeCell ref="S44:T44"/>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E46:L46"/>
    <mergeCell ref="M46:N46"/>
    <mergeCell ref="O46:Q46"/>
    <mergeCell ref="S46:T46"/>
    <mergeCell ref="V46:W46"/>
    <mergeCell ref="Y46:Z46"/>
    <mergeCell ref="AA46:AD46"/>
    <mergeCell ref="AE46:AH46"/>
    <mergeCell ref="AJ46:AK46"/>
    <mergeCell ref="AM46:AN46"/>
    <mergeCell ref="E47:L47"/>
    <mergeCell ref="M47:N47"/>
    <mergeCell ref="O47:Q47"/>
    <mergeCell ref="S47:T47"/>
    <mergeCell ref="V47:W47"/>
    <mergeCell ref="Y47:Z47"/>
    <mergeCell ref="AA47:AD47"/>
    <mergeCell ref="AE47:AH47"/>
    <mergeCell ref="AJ47:AK47"/>
    <mergeCell ref="AM47:AN47"/>
    <mergeCell ref="E48:L48"/>
    <mergeCell ref="M48:N48"/>
    <mergeCell ref="O48:Q48"/>
    <mergeCell ref="S48:T48"/>
    <mergeCell ref="V48:W48"/>
    <mergeCell ref="Y48:Z48"/>
    <mergeCell ref="AA48:AD48"/>
    <mergeCell ref="AE48:AH48"/>
    <mergeCell ref="AJ48:AK48"/>
    <mergeCell ref="AM48:AN48"/>
    <mergeCell ref="E49:L49"/>
    <mergeCell ref="M49:N49"/>
    <mergeCell ref="O49:Q49"/>
    <mergeCell ref="S49:T49"/>
    <mergeCell ref="V49:W49"/>
    <mergeCell ref="Y49:Z49"/>
    <mergeCell ref="AA49:AD49"/>
    <mergeCell ref="AE49:AH49"/>
    <mergeCell ref="AJ49:AK49"/>
    <mergeCell ref="AM49:AN49"/>
    <mergeCell ref="E50:L50"/>
    <mergeCell ref="M50:N50"/>
    <mergeCell ref="O50:Q50"/>
    <mergeCell ref="S50:T50"/>
    <mergeCell ref="V50:W50"/>
    <mergeCell ref="Y50:Z50"/>
    <mergeCell ref="AA50:AD50"/>
    <mergeCell ref="AE50:AH50"/>
    <mergeCell ref="AJ50:AK50"/>
    <mergeCell ref="AM50:AN50"/>
    <mergeCell ref="E51:L51"/>
    <mergeCell ref="M51:N51"/>
    <mergeCell ref="O51:Q51"/>
    <mergeCell ref="S51:T51"/>
    <mergeCell ref="V51:W51"/>
    <mergeCell ref="Y51:Z51"/>
    <mergeCell ref="AA51:AD51"/>
    <mergeCell ref="AE51:AH51"/>
    <mergeCell ref="AJ51:AK51"/>
    <mergeCell ref="AM51:AN51"/>
    <mergeCell ref="E52:L52"/>
    <mergeCell ref="M52:N52"/>
    <mergeCell ref="O52:Q52"/>
    <mergeCell ref="S52:T52"/>
    <mergeCell ref="V52:W52"/>
    <mergeCell ref="Y52:Z52"/>
    <mergeCell ref="AA52:AD52"/>
    <mergeCell ref="AE52:AH52"/>
    <mergeCell ref="AJ52:AK52"/>
    <mergeCell ref="AM52:AN52"/>
    <mergeCell ref="E53:L53"/>
    <mergeCell ref="M53:N53"/>
    <mergeCell ref="O53:Q53"/>
    <mergeCell ref="S53:T53"/>
    <mergeCell ref="V53:W53"/>
    <mergeCell ref="Y53:Z53"/>
    <mergeCell ref="AA53:AD53"/>
    <mergeCell ref="AE53:AH53"/>
    <mergeCell ref="AJ53:AK53"/>
    <mergeCell ref="AM53:AN53"/>
    <mergeCell ref="C54:L54"/>
    <mergeCell ref="M54:N54"/>
    <mergeCell ref="O54:Q54"/>
    <mergeCell ref="S54:T54"/>
    <mergeCell ref="V54:W54"/>
    <mergeCell ref="Y54:Z54"/>
    <mergeCell ref="AA54:AD54"/>
    <mergeCell ref="AE54:AH54"/>
    <mergeCell ref="AI54:AN54"/>
    <mergeCell ref="C55:L55"/>
    <mergeCell ref="M55:N55"/>
    <mergeCell ref="O55:Q55"/>
    <mergeCell ref="S55:T55"/>
    <mergeCell ref="V55:W55"/>
    <mergeCell ref="Y55:Z55"/>
    <mergeCell ref="AA55:AD55"/>
    <mergeCell ref="AE55:AH55"/>
    <mergeCell ref="AI55:AN55"/>
    <mergeCell ref="B56:K56"/>
    <mergeCell ref="B57:K57"/>
    <mergeCell ref="L57:AN57"/>
    <mergeCell ref="B58:K58"/>
    <mergeCell ref="B59:K59"/>
    <mergeCell ref="L59:AN59"/>
    <mergeCell ref="B60:N60"/>
    <mergeCell ref="B61:B65"/>
    <mergeCell ref="C61:T61"/>
    <mergeCell ref="U61:AN61"/>
    <mergeCell ref="C62:T65"/>
    <mergeCell ref="U62:AN65"/>
    <mergeCell ref="B66:F66"/>
    <mergeCell ref="G66:AN66"/>
  </mergeCells>
  <dataValidations count="2">
    <dataValidation allowBlank="true" errorStyle="stop" operator="between" showDropDown="false" showErrorMessage="true" showInputMessage="true" sqref="M41:N55" type="list">
      <formula1>"○"</formula1>
      <formula2>0</formula2>
    </dataValidation>
    <dataValidation allowBlank="true" errorStyle="stop" operator="between" showDropDown="false" showErrorMessage="true" showInputMessage="true" sqref="R41:R54 U41:U55 X41:X55 AI41:AI53 AL41:AL53 R55" type="list">
      <formula1>"□,■"</formula1>
      <formula2>0</formula2>
    </dataValidation>
  </dataValidation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portrait" blackAndWhite="false" draft="false" cellComments="atEnd" horizontalDpi="300" verticalDpi="300" copies="1"/>
  <headerFooter differentFirst="false" differentOddEven="false">
    <oddHeader/>
    <oddFooter/>
  </headerFooter>
  <rowBreaks count="1" manualBreakCount="1">
    <brk id="40" man="true" max="16383" min="0"/>
  </rowBreaks>
  <colBreaks count="1" manualBreakCount="1">
    <brk id="26" man="true" max="65535" min="0"/>
  </colBreaks>
</worksheet>
</file>

<file path=docProps/app.xml><?xml version="1.0" encoding="utf-8"?>
<Properties xmlns="http://schemas.openxmlformats.org/officeDocument/2006/extended-properties" xmlns:vt="http://schemas.openxmlformats.org/officeDocument/2006/docPropsVTypes">
  <Template/>
  <TotalTime>0</TotalTime>
  <Application>LibreOffice/25.8.4.2$Windows_X86_64 LibreOffice_project/290daaa01b999472f0c7a3890eb6a550fd74c6df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2023-01-16T02:34:32Z</dcterms:created>
  <dc:creator>小林 茉優花(kobayashi-mayuka.tl3)</dc:creator>
  <dc:description/>
  <dc:language>ja-JP</dc:language>
  <cp:lastModifiedBy>0628</cp:lastModifiedBy>
  <cp:lastPrinted>2025-02-07T02:28:02Z</cp:lastPrinted>
  <dcterms:modified xsi:type="dcterms:W3CDTF">2026-03-17T04:58:47Z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